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codeName="ThisWorkbook"/>
  <xr:revisionPtr revIDLastSave="0" documentId="8_{684FA50D-42E2-4A7E-BDA0-F248D8989F6F}" xr6:coauthVersionLast="47" xr6:coauthVersionMax="47" xr10:uidLastSave="{00000000-0000-0000-0000-000000000000}"/>
  <bookViews>
    <workbookView xWindow="-28920" yWindow="-120" windowWidth="29040" windowHeight="15840" activeTab="4" xr2:uid="{00000000-000D-0000-FFFF-FFFF00000000}"/>
  </bookViews>
  <sheets>
    <sheet name="Cover" sheetId="257" r:id="rId1"/>
    <sheet name="Style Guide" sheetId="177" r:id="rId2"/>
    <sheet name="ToC" sheetId="249" r:id="rId3"/>
    <sheet name="F_Inputs" sheetId="213" r:id="rId4"/>
    <sheet name="InpOverride" sheetId="216" r:id="rId5"/>
    <sheet name="InpActive" sheetId="188" r:id="rId6"/>
    <sheet name="Time" sheetId="186" r:id="rId7"/>
    <sheet name="Calc" sheetId="221" r:id="rId8"/>
    <sheet name="Outputs" sheetId="255" r:id="rId9"/>
    <sheet name="F_Outputs" sheetId="214" r:id="rId10"/>
    <sheet name="Checks" sheetId="193" r:id="rId11"/>
  </sheets>
  <externalReferences>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7">Calc!$A$1:$N$1067</definedName>
    <definedName name="_xlnm.Print_Area" localSheetId="10">Checks!$A$1:$N$156</definedName>
    <definedName name="_xlnm.Print_Area" localSheetId="3">F_Inputs!$A$1:$AG$176</definedName>
    <definedName name="_xlnm.Print_Area" localSheetId="9">F_Outputs!$A$1:$AG$180</definedName>
    <definedName name="_xlnm.Print_Area" localSheetId="5">InpActive!$A$1:$N$503</definedName>
    <definedName name="_xlnm.Print_Area" localSheetId="4">InpOverride!$A$1:$AI$194</definedName>
    <definedName name="_xlnm.Print_Area" localSheetId="8">Outputs!$A$1:$N$15</definedName>
    <definedName name="_xlnm.Print_Area" localSheetId="1">'Style Guide'!$A$1:$AC$94</definedName>
    <definedName name="_xlnm.Print_Area" localSheetId="6">Time!$A$1:$N$124</definedName>
    <definedName name="_xlnm.Print_Area" localSheetId="2">ToC!$A$1:$K$26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7" i="257" l="1"/>
  <c r="F136" i="257"/>
  <c r="F135" i="257"/>
  <c r="F133" i="257"/>
  <c r="F132" i="257"/>
  <c r="F131" i="257"/>
  <c r="F129" i="257"/>
  <c r="F128" i="257"/>
  <c r="F127" i="257"/>
  <c r="F125" i="257"/>
  <c r="F124" i="257"/>
  <c r="F123" i="257"/>
  <c r="F121" i="257"/>
  <c r="F120" i="257"/>
  <c r="F119" i="257"/>
  <c r="F117" i="257"/>
  <c r="F116" i="257"/>
  <c r="F115" i="257"/>
  <c r="F113" i="257"/>
  <c r="F112" i="257"/>
  <c r="F111" i="257"/>
  <c r="F109" i="257"/>
  <c r="F108" i="257"/>
  <c r="F107" i="257"/>
  <c r="F105" i="257"/>
  <c r="F104" i="257"/>
  <c r="F103" i="257"/>
  <c r="F101" i="257"/>
  <c r="F100" i="257"/>
  <c r="F99" i="257"/>
  <c r="F97" i="257"/>
  <c r="F96" i="257"/>
  <c r="F95" i="257"/>
  <c r="F93" i="257"/>
  <c r="F92" i="257"/>
  <c r="F91" i="257"/>
  <c r="F89" i="257"/>
  <c r="F88" i="257"/>
  <c r="F87" i="257"/>
  <c r="F85" i="257"/>
  <c r="F84" i="257"/>
  <c r="F83" i="257"/>
  <c r="F81" i="257"/>
  <c r="F80" i="257"/>
  <c r="F79" i="257"/>
  <c r="F77" i="257"/>
  <c r="F76" i="257"/>
  <c r="F75" i="257"/>
  <c r="F73" i="257"/>
  <c r="F72" i="257"/>
  <c r="F71" i="257"/>
  <c r="F69" i="257"/>
  <c r="F68" i="257"/>
  <c r="F67" i="257"/>
  <c r="F65" i="257"/>
  <c r="F64" i="257"/>
  <c r="F63" i="257"/>
  <c r="F61" i="257"/>
  <c r="F60" i="257"/>
  <c r="F59" i="257"/>
  <c r="F57" i="257"/>
  <c r="F56" i="257"/>
  <c r="F55" i="257"/>
  <c r="F53" i="257"/>
  <c r="F52" i="257"/>
  <c r="F51" i="257"/>
  <c r="F134" i="257"/>
  <c r="F130" i="257"/>
  <c r="F126" i="257"/>
  <c r="F122" i="257"/>
  <c r="F118" i="257"/>
  <c r="F114" i="257"/>
  <c r="F110" i="257"/>
  <c r="F106" i="257"/>
  <c r="F102" i="257"/>
  <c r="F98" i="257"/>
  <c r="F94" i="257"/>
  <c r="F90" i="257"/>
  <c r="F86" i="257"/>
  <c r="F82" i="257"/>
  <c r="F78" i="257"/>
  <c r="F74" i="257"/>
  <c r="F70" i="257"/>
  <c r="F66" i="257"/>
  <c r="F62" i="257"/>
  <c r="F58" i="257"/>
  <c r="F54" i="257"/>
  <c r="F50" i="257"/>
  <c r="F49" i="257"/>
  <c r="F48" i="257"/>
  <c r="F47" i="257"/>
  <c r="F45" i="257"/>
  <c r="F44" i="257"/>
  <c r="F43" i="257"/>
  <c r="F46" i="257"/>
  <c r="F42" i="257"/>
  <c r="F41" i="257"/>
  <c r="F40" i="257"/>
  <c r="F39" i="257"/>
  <c r="F38" i="257"/>
  <c r="F37" i="257"/>
  <c r="F36" i="257"/>
  <c r="F35" i="257"/>
  <c r="F34" i="257"/>
  <c r="F33" i="257"/>
  <c r="F32" i="257"/>
  <c r="F31" i="257"/>
  <c r="F30" i="257"/>
  <c r="F27" i="257"/>
  <c r="F26" i="257"/>
  <c r="F29" i="257"/>
  <c r="F28" i="257"/>
  <c r="F143" i="257" l="1"/>
  <c r="F142" i="257"/>
  <c r="F141" i="257"/>
  <c r="A1" i="257" l="1"/>
  <c r="A9" i="255" l="1"/>
  <c r="B9" i="255"/>
  <c r="C9" i="255"/>
  <c r="D9" i="255"/>
  <c r="E9" i="255"/>
  <c r="F9" i="255"/>
  <c r="G9" i="255"/>
  <c r="I9" i="255"/>
  <c r="E5" i="255"/>
  <c r="E4" i="255"/>
  <c r="E3" i="255"/>
  <c r="E2" i="255"/>
  <c r="A1" i="255"/>
  <c r="F138" i="257" l="1"/>
  <c r="F36" i="188"/>
  <c r="F34" i="188"/>
  <c r="A1" i="177" l="1"/>
  <c r="A1" i="249" l="1"/>
  <c r="B11" i="249" s="1"/>
  <c r="L179" i="214" l="1"/>
  <c r="K179" i="214"/>
  <c r="J179" i="214"/>
  <c r="I179" i="214"/>
  <c r="H179" i="214"/>
  <c r="L178" i="214"/>
  <c r="K178" i="214"/>
  <c r="J178" i="214"/>
  <c r="I178" i="214"/>
  <c r="H178" i="214"/>
  <c r="AF173" i="214"/>
  <c r="AE173" i="214"/>
  <c r="AD173" i="214"/>
  <c r="AC173" i="214"/>
  <c r="AB173" i="214"/>
  <c r="AA173" i="214"/>
  <c r="Z173" i="214"/>
  <c r="Y173" i="214"/>
  <c r="X173" i="214"/>
  <c r="W173" i="214"/>
  <c r="V173" i="214"/>
  <c r="U173" i="214"/>
  <c r="T173" i="214"/>
  <c r="S173" i="214"/>
  <c r="R173" i="214"/>
  <c r="Q173" i="214"/>
  <c r="P173" i="214"/>
  <c r="O173" i="214"/>
  <c r="N173" i="214"/>
  <c r="M173" i="214"/>
  <c r="L173" i="214"/>
  <c r="K173" i="214"/>
  <c r="J173" i="214"/>
  <c r="I173" i="214"/>
  <c r="H173" i="214"/>
  <c r="AF172" i="214"/>
  <c r="AE172" i="214"/>
  <c r="AD172" i="214"/>
  <c r="AC172" i="214"/>
  <c r="AB172" i="214"/>
  <c r="AA172" i="214"/>
  <c r="Z172" i="214"/>
  <c r="Y172" i="214"/>
  <c r="X172" i="214"/>
  <c r="W172" i="214"/>
  <c r="V172" i="214"/>
  <c r="U172" i="214"/>
  <c r="T172" i="214"/>
  <c r="S172" i="214"/>
  <c r="R172" i="214"/>
  <c r="Q172" i="214"/>
  <c r="P172" i="214"/>
  <c r="O172" i="214"/>
  <c r="N172" i="214"/>
  <c r="M172" i="214"/>
  <c r="L172" i="214"/>
  <c r="K172" i="214"/>
  <c r="J172" i="214"/>
  <c r="I172" i="214"/>
  <c r="H172" i="214"/>
  <c r="G171" i="214"/>
  <c r="AF170" i="214"/>
  <c r="AE170" i="214"/>
  <c r="AD170" i="214"/>
  <c r="AC170" i="214"/>
  <c r="AB170" i="214"/>
  <c r="AA170" i="214"/>
  <c r="Z170" i="214"/>
  <c r="Y170" i="214"/>
  <c r="X170" i="214"/>
  <c r="W170" i="214"/>
  <c r="V170" i="214"/>
  <c r="U170" i="214"/>
  <c r="T170" i="214"/>
  <c r="S170" i="214"/>
  <c r="R170" i="214"/>
  <c r="Q170" i="214"/>
  <c r="P170" i="214"/>
  <c r="O170" i="214"/>
  <c r="N170" i="214"/>
  <c r="M170" i="214"/>
  <c r="L170" i="214"/>
  <c r="K170" i="214"/>
  <c r="J170" i="214"/>
  <c r="I170" i="214"/>
  <c r="H170" i="214"/>
  <c r="AF169" i="214"/>
  <c r="AE169" i="214"/>
  <c r="AD169" i="214"/>
  <c r="AC169" i="214"/>
  <c r="AB169" i="214"/>
  <c r="AA169" i="214"/>
  <c r="Z169" i="214"/>
  <c r="Y169" i="214"/>
  <c r="X169" i="214"/>
  <c r="W169" i="214"/>
  <c r="V169" i="214"/>
  <c r="U169" i="214"/>
  <c r="T169" i="214"/>
  <c r="S169" i="214"/>
  <c r="R169" i="214"/>
  <c r="Q169" i="214"/>
  <c r="P169" i="214"/>
  <c r="O169" i="214"/>
  <c r="N169" i="214"/>
  <c r="M169" i="214"/>
  <c r="L169" i="214"/>
  <c r="K169" i="214"/>
  <c r="J169" i="214"/>
  <c r="I169" i="214"/>
  <c r="H169" i="214"/>
  <c r="F168" i="214"/>
  <c r="AF167" i="214"/>
  <c r="AE167" i="214"/>
  <c r="AD167" i="214"/>
  <c r="AC167" i="214"/>
  <c r="AB167" i="214"/>
  <c r="AA167" i="214"/>
  <c r="Z167" i="214"/>
  <c r="Y167" i="214"/>
  <c r="X167" i="214"/>
  <c r="W167" i="214"/>
  <c r="V167" i="214"/>
  <c r="U167" i="214"/>
  <c r="T167" i="214"/>
  <c r="S167" i="214"/>
  <c r="R167" i="214"/>
  <c r="Q167" i="214"/>
  <c r="P167" i="214"/>
  <c r="O167" i="214"/>
  <c r="N167" i="214"/>
  <c r="M167" i="214"/>
  <c r="L167" i="214"/>
  <c r="K167" i="214"/>
  <c r="J167" i="214"/>
  <c r="I167" i="214"/>
  <c r="H167" i="214"/>
  <c r="AF166" i="214"/>
  <c r="AE166" i="214"/>
  <c r="AD166" i="214"/>
  <c r="AC166" i="214"/>
  <c r="AB166" i="214"/>
  <c r="AA166" i="214"/>
  <c r="Z166" i="214"/>
  <c r="Y166" i="214"/>
  <c r="X166" i="214"/>
  <c r="W166" i="214"/>
  <c r="V166" i="214"/>
  <c r="U166" i="214"/>
  <c r="T166" i="214"/>
  <c r="S166" i="214"/>
  <c r="R166" i="214"/>
  <c r="Q166" i="214"/>
  <c r="P166" i="214"/>
  <c r="O166" i="214"/>
  <c r="N166" i="214"/>
  <c r="M166" i="214"/>
  <c r="L166" i="214"/>
  <c r="K166" i="214"/>
  <c r="J166" i="214"/>
  <c r="I166" i="214"/>
  <c r="H166" i="214"/>
  <c r="G165" i="214"/>
  <c r="AF164" i="214"/>
  <c r="AE164" i="214"/>
  <c r="AD164" i="214"/>
  <c r="AC164" i="214"/>
  <c r="AB164" i="214"/>
  <c r="AA164" i="214"/>
  <c r="Z164" i="214"/>
  <c r="Y164" i="214"/>
  <c r="X164" i="214"/>
  <c r="W164" i="214"/>
  <c r="V164" i="214"/>
  <c r="U164" i="214"/>
  <c r="T164" i="214"/>
  <c r="S164" i="214"/>
  <c r="R164" i="214"/>
  <c r="Q164" i="214"/>
  <c r="P164" i="214"/>
  <c r="O164" i="214"/>
  <c r="N164" i="214"/>
  <c r="M164" i="214"/>
  <c r="L164" i="214"/>
  <c r="K164" i="214"/>
  <c r="J164" i="214"/>
  <c r="I164" i="214"/>
  <c r="H164" i="214"/>
  <c r="AF163" i="214"/>
  <c r="AE163" i="214"/>
  <c r="AD163" i="214"/>
  <c r="AC163" i="214"/>
  <c r="AB163" i="214"/>
  <c r="AA163" i="214"/>
  <c r="Z163" i="214"/>
  <c r="Y163" i="214"/>
  <c r="X163" i="214"/>
  <c r="W163" i="214"/>
  <c r="V163" i="214"/>
  <c r="U163" i="214"/>
  <c r="T163" i="214"/>
  <c r="S163" i="214"/>
  <c r="R163" i="214"/>
  <c r="Q163" i="214"/>
  <c r="P163" i="214"/>
  <c r="O163" i="214"/>
  <c r="N163" i="214"/>
  <c r="M163" i="214"/>
  <c r="L163" i="214"/>
  <c r="K163" i="214"/>
  <c r="J163" i="214"/>
  <c r="I163" i="214"/>
  <c r="H163" i="214"/>
  <c r="F162" i="214"/>
  <c r="AF161" i="214"/>
  <c r="AE161" i="214"/>
  <c r="AD161" i="214"/>
  <c r="AC161" i="214"/>
  <c r="AB161" i="214"/>
  <c r="AA161" i="214"/>
  <c r="Z161" i="214"/>
  <c r="Y161" i="214"/>
  <c r="X161" i="214"/>
  <c r="W161" i="214"/>
  <c r="V161" i="214"/>
  <c r="U161" i="214"/>
  <c r="T161" i="214"/>
  <c r="S161" i="214"/>
  <c r="R161" i="214"/>
  <c r="Q161" i="214"/>
  <c r="P161" i="214"/>
  <c r="O161" i="214"/>
  <c r="N161" i="214"/>
  <c r="M161" i="214"/>
  <c r="L161" i="214"/>
  <c r="K161" i="214"/>
  <c r="J161" i="214"/>
  <c r="I161" i="214"/>
  <c r="H161" i="214"/>
  <c r="AF160" i="214"/>
  <c r="AE160" i="214"/>
  <c r="AD160" i="214"/>
  <c r="AC160" i="214"/>
  <c r="AB160" i="214"/>
  <c r="AA160" i="214"/>
  <c r="Z160" i="214"/>
  <c r="Y160" i="214"/>
  <c r="X160" i="214"/>
  <c r="W160" i="214"/>
  <c r="V160" i="214"/>
  <c r="U160" i="214"/>
  <c r="T160" i="214"/>
  <c r="S160" i="214"/>
  <c r="R160" i="214"/>
  <c r="Q160" i="214"/>
  <c r="P160" i="214"/>
  <c r="O160" i="214"/>
  <c r="N160" i="214"/>
  <c r="M160" i="214"/>
  <c r="L160" i="214"/>
  <c r="K160" i="214"/>
  <c r="J160" i="214"/>
  <c r="I160" i="214"/>
  <c r="H160" i="214"/>
  <c r="G159" i="214"/>
  <c r="AF158" i="214"/>
  <c r="AE158" i="214"/>
  <c r="AD158" i="214"/>
  <c r="AC158" i="214"/>
  <c r="AB158" i="214"/>
  <c r="AA158" i="214"/>
  <c r="Z158" i="214"/>
  <c r="Y158" i="214"/>
  <c r="X158" i="214"/>
  <c r="W158" i="214"/>
  <c r="V158" i="214"/>
  <c r="U158" i="214"/>
  <c r="T158" i="214"/>
  <c r="S158" i="214"/>
  <c r="R158" i="214"/>
  <c r="Q158" i="214"/>
  <c r="P158" i="214"/>
  <c r="O158" i="214"/>
  <c r="N158" i="214"/>
  <c r="M158" i="214"/>
  <c r="L158" i="214"/>
  <c r="K158" i="214"/>
  <c r="J158" i="214"/>
  <c r="I158" i="214"/>
  <c r="H158" i="214"/>
  <c r="AF157" i="214"/>
  <c r="AE157" i="214"/>
  <c r="AD157" i="214"/>
  <c r="AC157" i="214"/>
  <c r="AB157" i="214"/>
  <c r="AA157" i="214"/>
  <c r="Z157" i="214"/>
  <c r="Y157" i="214"/>
  <c r="X157" i="214"/>
  <c r="W157" i="214"/>
  <c r="V157" i="214"/>
  <c r="U157" i="214"/>
  <c r="T157" i="214"/>
  <c r="S157" i="214"/>
  <c r="R157" i="214"/>
  <c r="Q157" i="214"/>
  <c r="P157" i="214"/>
  <c r="O157" i="214"/>
  <c r="N157" i="214"/>
  <c r="M157" i="214"/>
  <c r="L157" i="214"/>
  <c r="K157" i="214"/>
  <c r="J157" i="214"/>
  <c r="I157" i="214"/>
  <c r="H157" i="214"/>
  <c r="F156" i="214"/>
  <c r="AF155" i="214"/>
  <c r="AE155" i="214"/>
  <c r="AD155" i="214"/>
  <c r="AC155" i="214"/>
  <c r="AB155" i="214"/>
  <c r="AA155" i="214"/>
  <c r="Z155" i="214"/>
  <c r="Y155" i="214"/>
  <c r="X155" i="214"/>
  <c r="W155" i="214"/>
  <c r="V155" i="214"/>
  <c r="U155" i="214"/>
  <c r="T155" i="214"/>
  <c r="S155" i="214"/>
  <c r="R155" i="214"/>
  <c r="Q155" i="214"/>
  <c r="P155" i="214"/>
  <c r="O155" i="214"/>
  <c r="N155" i="214"/>
  <c r="M155" i="214"/>
  <c r="L155" i="214"/>
  <c r="K155" i="214"/>
  <c r="J155" i="214"/>
  <c r="I155" i="214"/>
  <c r="H155" i="214"/>
  <c r="AF154" i="214"/>
  <c r="AE154" i="214"/>
  <c r="AD154" i="214"/>
  <c r="AC154" i="214"/>
  <c r="AB154" i="214"/>
  <c r="AA154" i="214"/>
  <c r="Z154" i="214"/>
  <c r="Y154" i="214"/>
  <c r="X154" i="214"/>
  <c r="W154" i="214"/>
  <c r="V154" i="214"/>
  <c r="U154" i="214"/>
  <c r="T154" i="214"/>
  <c r="S154" i="214"/>
  <c r="R154" i="214"/>
  <c r="Q154" i="214"/>
  <c r="P154" i="214"/>
  <c r="O154" i="214"/>
  <c r="N154" i="214"/>
  <c r="M154" i="214"/>
  <c r="L154" i="214"/>
  <c r="K154" i="214"/>
  <c r="J154" i="214"/>
  <c r="I154" i="214"/>
  <c r="H154" i="214"/>
  <c r="G153" i="214"/>
  <c r="AF152" i="214"/>
  <c r="AE152" i="214"/>
  <c r="AD152" i="214"/>
  <c r="AC152" i="214"/>
  <c r="AB152" i="214"/>
  <c r="AA152" i="214"/>
  <c r="Z152" i="214"/>
  <c r="Y152" i="214"/>
  <c r="X152" i="214"/>
  <c r="W152" i="214"/>
  <c r="V152" i="214"/>
  <c r="U152" i="214"/>
  <c r="T152" i="214"/>
  <c r="S152" i="214"/>
  <c r="R152" i="214"/>
  <c r="Q152" i="214"/>
  <c r="P152" i="214"/>
  <c r="O152" i="214"/>
  <c r="N152" i="214"/>
  <c r="M152" i="214"/>
  <c r="L152" i="214"/>
  <c r="K152" i="214"/>
  <c r="J152" i="214"/>
  <c r="I152" i="214"/>
  <c r="H152" i="214"/>
  <c r="AF151" i="214"/>
  <c r="AE151" i="214"/>
  <c r="AD151" i="214"/>
  <c r="AC151" i="214"/>
  <c r="AB151" i="214"/>
  <c r="AA151" i="214"/>
  <c r="Z151" i="214"/>
  <c r="Y151" i="214"/>
  <c r="X151" i="214"/>
  <c r="W151" i="214"/>
  <c r="V151" i="214"/>
  <c r="U151" i="214"/>
  <c r="T151" i="214"/>
  <c r="S151" i="214"/>
  <c r="R151" i="214"/>
  <c r="Q151" i="214"/>
  <c r="P151" i="214"/>
  <c r="O151" i="214"/>
  <c r="N151" i="214"/>
  <c r="M151" i="214"/>
  <c r="L151" i="214"/>
  <c r="K151" i="214"/>
  <c r="J151" i="214"/>
  <c r="I151" i="214"/>
  <c r="H151" i="214"/>
  <c r="F150" i="214"/>
  <c r="AF149" i="214"/>
  <c r="AE149" i="214"/>
  <c r="AD149" i="214"/>
  <c r="AC149" i="214"/>
  <c r="AB149" i="214"/>
  <c r="AA149" i="214"/>
  <c r="Z149" i="214"/>
  <c r="Y149" i="214"/>
  <c r="X149" i="214"/>
  <c r="W149" i="214"/>
  <c r="V149" i="214"/>
  <c r="U149" i="214"/>
  <c r="T149" i="214"/>
  <c r="S149" i="214"/>
  <c r="R149" i="214"/>
  <c r="Q149" i="214"/>
  <c r="P149" i="214"/>
  <c r="O149" i="214"/>
  <c r="N149" i="214"/>
  <c r="M149" i="214"/>
  <c r="L149" i="214"/>
  <c r="K149" i="214"/>
  <c r="J149" i="214"/>
  <c r="I149" i="214"/>
  <c r="H149" i="214"/>
  <c r="AF148" i="214"/>
  <c r="AE148" i="214"/>
  <c r="AD148" i="214"/>
  <c r="AC148" i="214"/>
  <c r="AB148" i="214"/>
  <c r="AA148" i="214"/>
  <c r="Z148" i="214"/>
  <c r="Y148" i="214"/>
  <c r="X148" i="214"/>
  <c r="W148" i="214"/>
  <c r="V148" i="214"/>
  <c r="U148" i="214"/>
  <c r="T148" i="214"/>
  <c r="S148" i="214"/>
  <c r="R148" i="214"/>
  <c r="Q148" i="214"/>
  <c r="P148" i="214"/>
  <c r="O148" i="214"/>
  <c r="N148" i="214"/>
  <c r="M148" i="214"/>
  <c r="L148" i="214"/>
  <c r="K148" i="214"/>
  <c r="J148" i="214"/>
  <c r="I148" i="214"/>
  <c r="H148" i="214"/>
  <c r="G147" i="214"/>
  <c r="AF146" i="214"/>
  <c r="AE146" i="214"/>
  <c r="AD146" i="214"/>
  <c r="AC146" i="214"/>
  <c r="AB146" i="214"/>
  <c r="AA146" i="214"/>
  <c r="Z146" i="214"/>
  <c r="Y146" i="214"/>
  <c r="X146" i="214"/>
  <c r="W146" i="214"/>
  <c r="V146" i="214"/>
  <c r="U146" i="214"/>
  <c r="T146" i="214"/>
  <c r="S146" i="214"/>
  <c r="R146" i="214"/>
  <c r="Q146" i="214"/>
  <c r="P146" i="214"/>
  <c r="O146" i="214"/>
  <c r="N146" i="214"/>
  <c r="M146" i="214"/>
  <c r="L146" i="214"/>
  <c r="K146" i="214"/>
  <c r="J146" i="214"/>
  <c r="I146" i="214"/>
  <c r="H146" i="214"/>
  <c r="AF145" i="214"/>
  <c r="AE145" i="214"/>
  <c r="AD145" i="214"/>
  <c r="AC145" i="214"/>
  <c r="AB145" i="214"/>
  <c r="AA145" i="214"/>
  <c r="Z145" i="214"/>
  <c r="Y145" i="214"/>
  <c r="X145" i="214"/>
  <c r="W145" i="214"/>
  <c r="V145" i="214"/>
  <c r="U145" i="214"/>
  <c r="T145" i="214"/>
  <c r="S145" i="214"/>
  <c r="R145" i="214"/>
  <c r="Q145" i="214"/>
  <c r="P145" i="214"/>
  <c r="O145" i="214"/>
  <c r="N145" i="214"/>
  <c r="M145" i="214"/>
  <c r="L145" i="214"/>
  <c r="K145" i="214"/>
  <c r="J145" i="214"/>
  <c r="I145" i="214"/>
  <c r="H145" i="214"/>
  <c r="F144" i="214"/>
  <c r="AF143" i="214"/>
  <c r="AE143" i="214"/>
  <c r="AD143" i="214"/>
  <c r="AC143" i="214"/>
  <c r="AB143" i="214"/>
  <c r="AA143" i="214"/>
  <c r="Z143" i="214"/>
  <c r="Y143" i="214"/>
  <c r="X143" i="214"/>
  <c r="W143" i="214"/>
  <c r="V143" i="214"/>
  <c r="U143" i="214"/>
  <c r="T143" i="214"/>
  <c r="S143" i="214"/>
  <c r="R143" i="214"/>
  <c r="Q143" i="214"/>
  <c r="P143" i="214"/>
  <c r="O143" i="214"/>
  <c r="N143" i="214"/>
  <c r="M143" i="214"/>
  <c r="L143" i="214"/>
  <c r="K143" i="214"/>
  <c r="J143" i="214"/>
  <c r="I143" i="214"/>
  <c r="H143" i="214"/>
  <c r="AF142" i="214"/>
  <c r="AE142" i="214"/>
  <c r="AD142" i="214"/>
  <c r="AC142" i="214"/>
  <c r="AB142" i="214"/>
  <c r="AA142" i="214"/>
  <c r="Z142" i="214"/>
  <c r="Y142" i="214"/>
  <c r="X142" i="214"/>
  <c r="W142" i="214"/>
  <c r="V142" i="214"/>
  <c r="U142" i="214"/>
  <c r="T142" i="214"/>
  <c r="S142" i="214"/>
  <c r="R142" i="214"/>
  <c r="Q142" i="214"/>
  <c r="P142" i="214"/>
  <c r="O142" i="214"/>
  <c r="N142" i="214"/>
  <c r="M142" i="214"/>
  <c r="L142" i="214"/>
  <c r="K142" i="214"/>
  <c r="J142" i="214"/>
  <c r="I142" i="214"/>
  <c r="H142" i="214"/>
  <c r="G141" i="214"/>
  <c r="AF140" i="214"/>
  <c r="AE140" i="214"/>
  <c r="AD140" i="214"/>
  <c r="AC140" i="214"/>
  <c r="AB140" i="214"/>
  <c r="AA140" i="214"/>
  <c r="Z140" i="214"/>
  <c r="Y140" i="214"/>
  <c r="X140" i="214"/>
  <c r="W140" i="214"/>
  <c r="V140" i="214"/>
  <c r="U140" i="214"/>
  <c r="T140" i="214"/>
  <c r="S140" i="214"/>
  <c r="R140" i="214"/>
  <c r="Q140" i="214"/>
  <c r="P140" i="214"/>
  <c r="O140" i="214"/>
  <c r="N140" i="214"/>
  <c r="M140" i="214"/>
  <c r="L140" i="214"/>
  <c r="K140" i="214"/>
  <c r="J140" i="214"/>
  <c r="I140" i="214"/>
  <c r="H140" i="214"/>
  <c r="AF139" i="214"/>
  <c r="AE139" i="214"/>
  <c r="AD139" i="214"/>
  <c r="AC139" i="214"/>
  <c r="AB139" i="214"/>
  <c r="AA139" i="214"/>
  <c r="Z139" i="214"/>
  <c r="Y139" i="214"/>
  <c r="X139" i="214"/>
  <c r="W139" i="214"/>
  <c r="V139" i="214"/>
  <c r="U139" i="214"/>
  <c r="T139" i="214"/>
  <c r="S139" i="214"/>
  <c r="R139" i="214"/>
  <c r="Q139" i="214"/>
  <c r="P139" i="214"/>
  <c r="O139" i="214"/>
  <c r="N139" i="214"/>
  <c r="M139" i="214"/>
  <c r="L139" i="214"/>
  <c r="K139" i="214"/>
  <c r="J139" i="214"/>
  <c r="I139" i="214"/>
  <c r="H139" i="214"/>
  <c r="F138" i="214"/>
  <c r="AF137" i="214"/>
  <c r="AE137" i="214"/>
  <c r="AD137" i="214"/>
  <c r="AC137" i="214"/>
  <c r="AB137" i="214"/>
  <c r="AA137" i="214"/>
  <c r="Z137" i="214"/>
  <c r="Y137" i="214"/>
  <c r="X137" i="214"/>
  <c r="W137" i="214"/>
  <c r="V137" i="214"/>
  <c r="U137" i="214"/>
  <c r="T137" i="214"/>
  <c r="S137" i="214"/>
  <c r="R137" i="214"/>
  <c r="Q137" i="214"/>
  <c r="P137" i="214"/>
  <c r="O137" i="214"/>
  <c r="N137" i="214"/>
  <c r="M137" i="214"/>
  <c r="L137" i="214"/>
  <c r="K137" i="214"/>
  <c r="J137" i="214"/>
  <c r="I137" i="214"/>
  <c r="H137" i="214"/>
  <c r="AF136" i="214"/>
  <c r="AE136" i="214"/>
  <c r="AD136" i="214"/>
  <c r="AC136" i="214"/>
  <c r="AB136" i="214"/>
  <c r="AA136" i="214"/>
  <c r="Z136" i="214"/>
  <c r="Y136" i="214"/>
  <c r="X136" i="214"/>
  <c r="W136" i="214"/>
  <c r="V136" i="214"/>
  <c r="U136" i="214"/>
  <c r="T136" i="214"/>
  <c r="S136" i="214"/>
  <c r="R136" i="214"/>
  <c r="Q136" i="214"/>
  <c r="P136" i="214"/>
  <c r="O136" i="214"/>
  <c r="N136" i="214"/>
  <c r="M136" i="214"/>
  <c r="L136" i="214"/>
  <c r="K136" i="214"/>
  <c r="J136" i="214"/>
  <c r="I136" i="214"/>
  <c r="H136" i="214"/>
  <c r="G135" i="214"/>
  <c r="AF134" i="214"/>
  <c r="AE134" i="214"/>
  <c r="AD134" i="214"/>
  <c r="AC134" i="214"/>
  <c r="AB134" i="214"/>
  <c r="AA134" i="214"/>
  <c r="Z134" i="214"/>
  <c r="Y134" i="214"/>
  <c r="X134" i="214"/>
  <c r="W134" i="214"/>
  <c r="V134" i="214"/>
  <c r="U134" i="214"/>
  <c r="T134" i="214"/>
  <c r="S134" i="214"/>
  <c r="R134" i="214"/>
  <c r="Q134" i="214"/>
  <c r="P134" i="214"/>
  <c r="O134" i="214"/>
  <c r="N134" i="214"/>
  <c r="M134" i="214"/>
  <c r="L134" i="214"/>
  <c r="K134" i="214"/>
  <c r="J134" i="214"/>
  <c r="I134" i="214"/>
  <c r="H134" i="214"/>
  <c r="AF133" i="214"/>
  <c r="AE133" i="214"/>
  <c r="AD133" i="214"/>
  <c r="AC133" i="214"/>
  <c r="AB133" i="214"/>
  <c r="AA133" i="214"/>
  <c r="Z133" i="214"/>
  <c r="Y133" i="214"/>
  <c r="X133" i="214"/>
  <c r="W133" i="214"/>
  <c r="V133" i="214"/>
  <c r="U133" i="214"/>
  <c r="T133" i="214"/>
  <c r="S133" i="214"/>
  <c r="R133" i="214"/>
  <c r="Q133" i="214"/>
  <c r="P133" i="214"/>
  <c r="O133" i="214"/>
  <c r="N133" i="214"/>
  <c r="M133" i="214"/>
  <c r="L133" i="214"/>
  <c r="K133" i="214"/>
  <c r="J133" i="214"/>
  <c r="I133" i="214"/>
  <c r="H133" i="214"/>
  <c r="F132" i="214"/>
  <c r="AF131" i="214"/>
  <c r="AE131" i="214"/>
  <c r="AD131" i="214"/>
  <c r="AC131" i="214"/>
  <c r="AB131" i="214"/>
  <c r="AA131" i="214"/>
  <c r="Z131" i="214"/>
  <c r="Y131" i="214"/>
  <c r="X131" i="214"/>
  <c r="W131" i="214"/>
  <c r="V131" i="214"/>
  <c r="U131" i="214"/>
  <c r="T131" i="214"/>
  <c r="S131" i="214"/>
  <c r="R131" i="214"/>
  <c r="Q131" i="214"/>
  <c r="P131" i="214"/>
  <c r="O131" i="214"/>
  <c r="N131" i="214"/>
  <c r="M131" i="214"/>
  <c r="L131" i="214"/>
  <c r="K131" i="214"/>
  <c r="J131" i="214"/>
  <c r="I131" i="214"/>
  <c r="H131" i="214"/>
  <c r="AF130" i="214"/>
  <c r="AE130" i="214"/>
  <c r="AD130" i="214"/>
  <c r="AC130" i="214"/>
  <c r="AB130" i="214"/>
  <c r="AA130" i="214"/>
  <c r="Z130" i="214"/>
  <c r="Y130" i="214"/>
  <c r="X130" i="214"/>
  <c r="W130" i="214"/>
  <c r="V130" i="214"/>
  <c r="U130" i="214"/>
  <c r="T130" i="214"/>
  <c r="S130" i="214"/>
  <c r="R130" i="214"/>
  <c r="Q130" i="214"/>
  <c r="P130" i="214"/>
  <c r="O130" i="214"/>
  <c r="N130" i="214"/>
  <c r="M130" i="214"/>
  <c r="L130" i="214"/>
  <c r="K130" i="214"/>
  <c r="J130" i="214"/>
  <c r="I130" i="214"/>
  <c r="H130" i="214"/>
  <c r="G129" i="214"/>
  <c r="AF128" i="214"/>
  <c r="AE128" i="214"/>
  <c r="AD128" i="214"/>
  <c r="AC128" i="214"/>
  <c r="AB128" i="214"/>
  <c r="AA128" i="214"/>
  <c r="Z128" i="214"/>
  <c r="Y128" i="214"/>
  <c r="X128" i="214"/>
  <c r="W128" i="214"/>
  <c r="V128" i="214"/>
  <c r="U128" i="214"/>
  <c r="T128" i="214"/>
  <c r="S128" i="214"/>
  <c r="R128" i="214"/>
  <c r="Q128" i="214"/>
  <c r="P128" i="214"/>
  <c r="O128" i="214"/>
  <c r="N128" i="214"/>
  <c r="M128" i="214"/>
  <c r="L128" i="214"/>
  <c r="K128" i="214"/>
  <c r="J128" i="214"/>
  <c r="I128" i="214"/>
  <c r="H128" i="214"/>
  <c r="AF127" i="214"/>
  <c r="AE127" i="214"/>
  <c r="AD127" i="214"/>
  <c r="AC127" i="214"/>
  <c r="AB127" i="214"/>
  <c r="AA127" i="214"/>
  <c r="Z127" i="214"/>
  <c r="Y127" i="214"/>
  <c r="X127" i="214"/>
  <c r="W127" i="214"/>
  <c r="V127" i="214"/>
  <c r="U127" i="214"/>
  <c r="T127" i="214"/>
  <c r="S127" i="214"/>
  <c r="R127" i="214"/>
  <c r="Q127" i="214"/>
  <c r="P127" i="214"/>
  <c r="O127" i="214"/>
  <c r="N127" i="214"/>
  <c r="M127" i="214"/>
  <c r="L127" i="214"/>
  <c r="K127" i="214"/>
  <c r="J127" i="214"/>
  <c r="I127" i="214"/>
  <c r="H127" i="214"/>
  <c r="F126" i="214"/>
  <c r="AF125" i="214"/>
  <c r="AE125" i="214"/>
  <c r="AD125" i="214"/>
  <c r="AC125" i="214"/>
  <c r="AB125" i="214"/>
  <c r="AA125" i="214"/>
  <c r="Z125" i="214"/>
  <c r="Y125" i="214"/>
  <c r="X125" i="214"/>
  <c r="W125" i="214"/>
  <c r="V125" i="214"/>
  <c r="U125" i="214"/>
  <c r="T125" i="214"/>
  <c r="S125" i="214"/>
  <c r="R125" i="214"/>
  <c r="Q125" i="214"/>
  <c r="P125" i="214"/>
  <c r="O125" i="214"/>
  <c r="N125" i="214"/>
  <c r="M125" i="214"/>
  <c r="L125" i="214"/>
  <c r="K125" i="214"/>
  <c r="J125" i="214"/>
  <c r="I125" i="214"/>
  <c r="H125" i="214"/>
  <c r="AF124" i="214"/>
  <c r="AE124" i="214"/>
  <c r="AD124" i="214"/>
  <c r="AC124" i="214"/>
  <c r="AB124" i="214"/>
  <c r="AA124" i="214"/>
  <c r="Z124" i="214"/>
  <c r="Y124" i="214"/>
  <c r="X124" i="214"/>
  <c r="W124" i="214"/>
  <c r="V124" i="214"/>
  <c r="U124" i="214"/>
  <c r="T124" i="214"/>
  <c r="S124" i="214"/>
  <c r="R124" i="214"/>
  <c r="Q124" i="214"/>
  <c r="P124" i="214"/>
  <c r="O124" i="214"/>
  <c r="N124" i="214"/>
  <c r="M124" i="214"/>
  <c r="L124" i="214"/>
  <c r="K124" i="214"/>
  <c r="J124" i="214"/>
  <c r="I124" i="214"/>
  <c r="H124" i="214"/>
  <c r="G123" i="214"/>
  <c r="AF122" i="214"/>
  <c r="AE122" i="214"/>
  <c r="AD122" i="214"/>
  <c r="AC122" i="214"/>
  <c r="AB122" i="214"/>
  <c r="AA122" i="214"/>
  <c r="Z122" i="214"/>
  <c r="Y122" i="214"/>
  <c r="X122" i="214"/>
  <c r="W122" i="214"/>
  <c r="V122" i="214"/>
  <c r="U122" i="214"/>
  <c r="T122" i="214"/>
  <c r="S122" i="214"/>
  <c r="R122" i="214"/>
  <c r="Q122" i="214"/>
  <c r="P122" i="214"/>
  <c r="O122" i="214"/>
  <c r="N122" i="214"/>
  <c r="M122" i="214"/>
  <c r="L122" i="214"/>
  <c r="K122" i="214"/>
  <c r="J122" i="214"/>
  <c r="I122" i="214"/>
  <c r="H122" i="214"/>
  <c r="AF121" i="214"/>
  <c r="AE121" i="214"/>
  <c r="AD121" i="214"/>
  <c r="AC121" i="214"/>
  <c r="AB121" i="214"/>
  <c r="AA121" i="214"/>
  <c r="Z121" i="214"/>
  <c r="Y121" i="214"/>
  <c r="X121" i="214"/>
  <c r="W121" i="214"/>
  <c r="V121" i="214"/>
  <c r="U121" i="214"/>
  <c r="T121" i="214"/>
  <c r="S121" i="214"/>
  <c r="R121" i="214"/>
  <c r="Q121" i="214"/>
  <c r="P121" i="214"/>
  <c r="O121" i="214"/>
  <c r="N121" i="214"/>
  <c r="M121" i="214"/>
  <c r="L121" i="214"/>
  <c r="K121" i="214"/>
  <c r="J121" i="214"/>
  <c r="I121" i="214"/>
  <c r="H121" i="214"/>
  <c r="F120" i="214"/>
  <c r="AF119" i="214"/>
  <c r="AE119" i="214"/>
  <c r="AD119" i="214"/>
  <c r="AC119" i="214"/>
  <c r="AB119" i="214"/>
  <c r="AA119" i="214"/>
  <c r="Z119" i="214"/>
  <c r="Y119" i="214"/>
  <c r="X119" i="214"/>
  <c r="W119" i="214"/>
  <c r="V119" i="214"/>
  <c r="U119" i="214"/>
  <c r="T119" i="214"/>
  <c r="S119" i="214"/>
  <c r="R119" i="214"/>
  <c r="Q119" i="214"/>
  <c r="P119" i="214"/>
  <c r="O119" i="214"/>
  <c r="N119" i="214"/>
  <c r="M119" i="214"/>
  <c r="L119" i="214"/>
  <c r="K119" i="214"/>
  <c r="J119" i="214"/>
  <c r="I119" i="214"/>
  <c r="H119" i="214"/>
  <c r="AF118" i="214"/>
  <c r="AE118" i="214"/>
  <c r="AD118" i="214"/>
  <c r="AC118" i="214"/>
  <c r="AB118" i="214"/>
  <c r="AA118" i="214"/>
  <c r="Z118" i="214"/>
  <c r="Y118" i="214"/>
  <c r="X118" i="214"/>
  <c r="W118" i="214"/>
  <c r="V118" i="214"/>
  <c r="U118" i="214"/>
  <c r="T118" i="214"/>
  <c r="S118" i="214"/>
  <c r="R118" i="214"/>
  <c r="Q118" i="214"/>
  <c r="P118" i="214"/>
  <c r="O118" i="214"/>
  <c r="N118" i="214"/>
  <c r="M118" i="214"/>
  <c r="L118" i="214"/>
  <c r="K118" i="214"/>
  <c r="J118" i="214"/>
  <c r="I118" i="214"/>
  <c r="H118" i="214"/>
  <c r="G117" i="214"/>
  <c r="AF116" i="214"/>
  <c r="AE116" i="214"/>
  <c r="AD116" i="214"/>
  <c r="AC116" i="214"/>
  <c r="AB116" i="214"/>
  <c r="AA116" i="214"/>
  <c r="Z116" i="214"/>
  <c r="Y116" i="214"/>
  <c r="X116" i="214"/>
  <c r="W116" i="214"/>
  <c r="V116" i="214"/>
  <c r="U116" i="214"/>
  <c r="T116" i="214"/>
  <c r="S116" i="214"/>
  <c r="R116" i="214"/>
  <c r="Q116" i="214"/>
  <c r="P116" i="214"/>
  <c r="O116" i="214"/>
  <c r="N116" i="214"/>
  <c r="M116" i="214"/>
  <c r="L116" i="214"/>
  <c r="K116" i="214"/>
  <c r="J116" i="214"/>
  <c r="I116" i="214"/>
  <c r="H116" i="214"/>
  <c r="AF115" i="214"/>
  <c r="AE115" i="214"/>
  <c r="AD115" i="214"/>
  <c r="AC115" i="214"/>
  <c r="AB115" i="214"/>
  <c r="AA115" i="214"/>
  <c r="Z115" i="214"/>
  <c r="Y115" i="214"/>
  <c r="X115" i="214"/>
  <c r="W115" i="214"/>
  <c r="V115" i="214"/>
  <c r="U115" i="214"/>
  <c r="T115" i="214"/>
  <c r="S115" i="214"/>
  <c r="R115" i="214"/>
  <c r="Q115" i="214"/>
  <c r="P115" i="214"/>
  <c r="O115" i="214"/>
  <c r="N115" i="214"/>
  <c r="M115" i="214"/>
  <c r="L115" i="214"/>
  <c r="K115" i="214"/>
  <c r="J115" i="214"/>
  <c r="I115" i="214"/>
  <c r="H115" i="214"/>
  <c r="F114" i="214"/>
  <c r="AF113" i="214"/>
  <c r="AE113" i="214"/>
  <c r="AD113" i="214"/>
  <c r="AC113" i="214"/>
  <c r="AB113" i="214"/>
  <c r="AA113" i="214"/>
  <c r="Z113" i="214"/>
  <c r="Y113" i="214"/>
  <c r="X113" i="214"/>
  <c r="W113" i="214"/>
  <c r="V113" i="214"/>
  <c r="U113" i="214"/>
  <c r="T113" i="214"/>
  <c r="S113" i="214"/>
  <c r="R113" i="214"/>
  <c r="Q113" i="214"/>
  <c r="P113" i="214"/>
  <c r="O113" i="214"/>
  <c r="N113" i="214"/>
  <c r="M113" i="214"/>
  <c r="L113" i="214"/>
  <c r="K113" i="214"/>
  <c r="J113" i="214"/>
  <c r="I113" i="214"/>
  <c r="H113" i="214"/>
  <c r="AF112" i="214"/>
  <c r="AE112" i="214"/>
  <c r="AD112" i="214"/>
  <c r="AC112" i="214"/>
  <c r="AB112" i="214"/>
  <c r="AA112" i="214"/>
  <c r="Z112" i="214"/>
  <c r="Y112" i="214"/>
  <c r="X112" i="214"/>
  <c r="W112" i="214"/>
  <c r="V112" i="214"/>
  <c r="U112" i="214"/>
  <c r="T112" i="214"/>
  <c r="S112" i="214"/>
  <c r="R112" i="214"/>
  <c r="Q112" i="214"/>
  <c r="P112" i="214"/>
  <c r="O112" i="214"/>
  <c r="N112" i="214"/>
  <c r="M112" i="214"/>
  <c r="L112" i="214"/>
  <c r="K112" i="214"/>
  <c r="J112" i="214"/>
  <c r="I112" i="214"/>
  <c r="H112" i="214"/>
  <c r="G111" i="214"/>
  <c r="AF110" i="214"/>
  <c r="AE110" i="214"/>
  <c r="AD110" i="214"/>
  <c r="AC110" i="214"/>
  <c r="AB110" i="214"/>
  <c r="AA110" i="214"/>
  <c r="Z110" i="214"/>
  <c r="Y110" i="214"/>
  <c r="X110" i="214"/>
  <c r="W110" i="214"/>
  <c r="V110" i="214"/>
  <c r="U110" i="214"/>
  <c r="T110" i="214"/>
  <c r="S110" i="214"/>
  <c r="R110" i="214"/>
  <c r="Q110" i="214"/>
  <c r="P110" i="214"/>
  <c r="O110" i="214"/>
  <c r="N110" i="214"/>
  <c r="M110" i="214"/>
  <c r="L110" i="214"/>
  <c r="K110" i="214"/>
  <c r="J110" i="214"/>
  <c r="I110" i="214"/>
  <c r="H110" i="214"/>
  <c r="AF109" i="214"/>
  <c r="AE109" i="214"/>
  <c r="AD109" i="214"/>
  <c r="AC109" i="214"/>
  <c r="AB109" i="214"/>
  <c r="AA109" i="214"/>
  <c r="Z109" i="214"/>
  <c r="Y109" i="214"/>
  <c r="X109" i="214"/>
  <c r="W109" i="214"/>
  <c r="V109" i="214"/>
  <c r="U109" i="214"/>
  <c r="T109" i="214"/>
  <c r="S109" i="214"/>
  <c r="R109" i="214"/>
  <c r="Q109" i="214"/>
  <c r="P109" i="214"/>
  <c r="O109" i="214"/>
  <c r="N109" i="214"/>
  <c r="M109" i="214"/>
  <c r="L109" i="214"/>
  <c r="K109" i="214"/>
  <c r="J109" i="214"/>
  <c r="I109" i="214"/>
  <c r="H109" i="214"/>
  <c r="F108" i="214"/>
  <c r="AF107" i="214"/>
  <c r="AE107" i="214"/>
  <c r="AD107" i="214"/>
  <c r="AC107" i="214"/>
  <c r="AB107" i="214"/>
  <c r="AA107" i="214"/>
  <c r="Z107" i="214"/>
  <c r="Y107" i="214"/>
  <c r="X107" i="214"/>
  <c r="W107" i="214"/>
  <c r="V107" i="214"/>
  <c r="U107" i="214"/>
  <c r="T107" i="214"/>
  <c r="S107" i="214"/>
  <c r="R107" i="214"/>
  <c r="Q107" i="214"/>
  <c r="P107" i="214"/>
  <c r="O107" i="214"/>
  <c r="N107" i="214"/>
  <c r="M107" i="214"/>
  <c r="L107" i="214"/>
  <c r="K107" i="214"/>
  <c r="J107" i="214"/>
  <c r="I107" i="214"/>
  <c r="H107" i="214"/>
  <c r="AF106" i="214"/>
  <c r="AE106" i="214"/>
  <c r="AD106" i="214"/>
  <c r="AC106" i="214"/>
  <c r="AB106" i="214"/>
  <c r="AA106" i="214"/>
  <c r="Z106" i="214"/>
  <c r="Y106" i="214"/>
  <c r="X106" i="214"/>
  <c r="W106" i="214"/>
  <c r="V106" i="214"/>
  <c r="U106" i="214"/>
  <c r="T106" i="214"/>
  <c r="S106" i="214"/>
  <c r="R106" i="214"/>
  <c r="Q106" i="214"/>
  <c r="P106" i="214"/>
  <c r="O106" i="214"/>
  <c r="N106" i="214"/>
  <c r="M106" i="214"/>
  <c r="L106" i="214"/>
  <c r="K106" i="214"/>
  <c r="J106" i="214"/>
  <c r="I106" i="214"/>
  <c r="H106" i="214"/>
  <c r="G105" i="214"/>
  <c r="AF104" i="214"/>
  <c r="AE104" i="214"/>
  <c r="AD104" i="214"/>
  <c r="AC104" i="214"/>
  <c r="AB104" i="214"/>
  <c r="AA104" i="214"/>
  <c r="Z104" i="214"/>
  <c r="Y104" i="214"/>
  <c r="X104" i="214"/>
  <c r="W104" i="214"/>
  <c r="V104" i="214"/>
  <c r="U104" i="214"/>
  <c r="T104" i="214"/>
  <c r="S104" i="214"/>
  <c r="R104" i="214"/>
  <c r="Q104" i="214"/>
  <c r="P104" i="214"/>
  <c r="O104" i="214"/>
  <c r="N104" i="214"/>
  <c r="M104" i="214"/>
  <c r="L104" i="214"/>
  <c r="K104" i="214"/>
  <c r="J104" i="214"/>
  <c r="I104" i="214"/>
  <c r="H104" i="214"/>
  <c r="AF103" i="214"/>
  <c r="AE103" i="214"/>
  <c r="AD103" i="214"/>
  <c r="AC103" i="214"/>
  <c r="AB103" i="214"/>
  <c r="AA103" i="214"/>
  <c r="Z103" i="214"/>
  <c r="Y103" i="214"/>
  <c r="X103" i="214"/>
  <c r="W103" i="214"/>
  <c r="V103" i="214"/>
  <c r="U103" i="214"/>
  <c r="T103" i="214"/>
  <c r="S103" i="214"/>
  <c r="R103" i="214"/>
  <c r="Q103" i="214"/>
  <c r="P103" i="214"/>
  <c r="O103" i="214"/>
  <c r="N103" i="214"/>
  <c r="M103" i="214"/>
  <c r="L103" i="214"/>
  <c r="K103" i="214"/>
  <c r="J103" i="214"/>
  <c r="I103" i="214"/>
  <c r="H103" i="214"/>
  <c r="F102" i="214"/>
  <c r="AF101" i="214"/>
  <c r="AE101" i="214"/>
  <c r="AD101" i="214"/>
  <c r="AC101" i="214"/>
  <c r="AB101" i="214"/>
  <c r="AA101" i="214"/>
  <c r="Z101" i="214"/>
  <c r="Y101" i="214"/>
  <c r="X101" i="214"/>
  <c r="W101" i="214"/>
  <c r="V101" i="214"/>
  <c r="U101" i="214"/>
  <c r="T101" i="214"/>
  <c r="S101" i="214"/>
  <c r="R101" i="214"/>
  <c r="Q101" i="214"/>
  <c r="P101" i="214"/>
  <c r="O101" i="214"/>
  <c r="N101" i="214"/>
  <c r="M101" i="214"/>
  <c r="L101" i="214"/>
  <c r="K101" i="214"/>
  <c r="J101" i="214"/>
  <c r="I101" i="214"/>
  <c r="H101" i="214"/>
  <c r="AF100" i="214"/>
  <c r="AE100" i="214"/>
  <c r="AD100" i="214"/>
  <c r="AC100" i="214"/>
  <c r="AB100" i="214"/>
  <c r="AA100" i="214"/>
  <c r="Z100" i="214"/>
  <c r="Y100" i="214"/>
  <c r="X100" i="214"/>
  <c r="W100" i="214"/>
  <c r="V100" i="214"/>
  <c r="U100" i="214"/>
  <c r="T100" i="214"/>
  <c r="S100" i="214"/>
  <c r="R100" i="214"/>
  <c r="Q100" i="214"/>
  <c r="P100" i="214"/>
  <c r="O100" i="214"/>
  <c r="N100" i="214"/>
  <c r="M100" i="214"/>
  <c r="L100" i="214"/>
  <c r="K100" i="214"/>
  <c r="J100" i="214"/>
  <c r="I100" i="214"/>
  <c r="H100" i="214"/>
  <c r="G99" i="214"/>
  <c r="AF98" i="214"/>
  <c r="AE98" i="214"/>
  <c r="AD98" i="214"/>
  <c r="AC98" i="214"/>
  <c r="AB98" i="214"/>
  <c r="AA98" i="214"/>
  <c r="Z98" i="214"/>
  <c r="Y98" i="214"/>
  <c r="X98" i="214"/>
  <c r="W98" i="214"/>
  <c r="V98" i="214"/>
  <c r="U98" i="214"/>
  <c r="T98" i="214"/>
  <c r="S98" i="214"/>
  <c r="R98" i="214"/>
  <c r="Q98" i="214"/>
  <c r="P98" i="214"/>
  <c r="O98" i="214"/>
  <c r="N98" i="214"/>
  <c r="M98" i="214"/>
  <c r="L98" i="214"/>
  <c r="K98" i="214"/>
  <c r="J98" i="214"/>
  <c r="I98" i="214"/>
  <c r="H98" i="214"/>
  <c r="AF97" i="214"/>
  <c r="AE97" i="214"/>
  <c r="AD97" i="214"/>
  <c r="AC97" i="214"/>
  <c r="AB97" i="214"/>
  <c r="AA97" i="214"/>
  <c r="Z97" i="214"/>
  <c r="Y97" i="214"/>
  <c r="X97" i="214"/>
  <c r="W97" i="214"/>
  <c r="V97" i="214"/>
  <c r="U97" i="214"/>
  <c r="T97" i="214"/>
  <c r="S97" i="214"/>
  <c r="R97" i="214"/>
  <c r="Q97" i="214"/>
  <c r="P97" i="214"/>
  <c r="O97" i="214"/>
  <c r="N97" i="214"/>
  <c r="M97" i="214"/>
  <c r="L97" i="214"/>
  <c r="K97" i="214"/>
  <c r="J97" i="214"/>
  <c r="I97" i="214"/>
  <c r="H97" i="214"/>
  <c r="F96" i="214"/>
  <c r="AF95" i="214"/>
  <c r="AE95" i="214"/>
  <c r="AD95" i="214"/>
  <c r="AC95" i="214"/>
  <c r="AB95" i="214"/>
  <c r="AA95" i="214"/>
  <c r="Z95" i="214"/>
  <c r="Y95" i="214"/>
  <c r="X95" i="214"/>
  <c r="W95" i="214"/>
  <c r="V95" i="214"/>
  <c r="U95" i="214"/>
  <c r="T95" i="214"/>
  <c r="S95" i="214"/>
  <c r="R95" i="214"/>
  <c r="Q95" i="214"/>
  <c r="P95" i="214"/>
  <c r="O95" i="214"/>
  <c r="N95" i="214"/>
  <c r="M95" i="214"/>
  <c r="L95" i="214"/>
  <c r="K95" i="214"/>
  <c r="J95" i="214"/>
  <c r="I95" i="214"/>
  <c r="H95" i="214"/>
  <c r="AF94" i="214"/>
  <c r="AE94" i="214"/>
  <c r="AD94" i="214"/>
  <c r="AC94" i="214"/>
  <c r="AB94" i="214"/>
  <c r="AA94" i="214"/>
  <c r="Z94" i="214"/>
  <c r="Y94" i="214"/>
  <c r="X94" i="214"/>
  <c r="W94" i="214"/>
  <c r="V94" i="214"/>
  <c r="U94" i="214"/>
  <c r="T94" i="214"/>
  <c r="S94" i="214"/>
  <c r="R94" i="214"/>
  <c r="Q94" i="214"/>
  <c r="P94" i="214"/>
  <c r="O94" i="214"/>
  <c r="N94" i="214"/>
  <c r="M94" i="214"/>
  <c r="L94" i="214"/>
  <c r="K94" i="214"/>
  <c r="J94" i="214"/>
  <c r="I94" i="214"/>
  <c r="H94" i="214"/>
  <c r="G93" i="214"/>
  <c r="AF92" i="214"/>
  <c r="AE92" i="214"/>
  <c r="AD92" i="214"/>
  <c r="AC92" i="214"/>
  <c r="AB92" i="214"/>
  <c r="AA92" i="214"/>
  <c r="Z92" i="214"/>
  <c r="Y92" i="214"/>
  <c r="X92" i="214"/>
  <c r="W92" i="214"/>
  <c r="V92" i="214"/>
  <c r="U92" i="214"/>
  <c r="T92" i="214"/>
  <c r="S92" i="214"/>
  <c r="R92" i="214"/>
  <c r="Q92" i="214"/>
  <c r="P92" i="214"/>
  <c r="O92" i="214"/>
  <c r="N92" i="214"/>
  <c r="M92" i="214"/>
  <c r="L92" i="214"/>
  <c r="K92" i="214"/>
  <c r="J92" i="214"/>
  <c r="I92" i="214"/>
  <c r="H92" i="214"/>
  <c r="AF91" i="214"/>
  <c r="AE91" i="214"/>
  <c r="AD91" i="214"/>
  <c r="AC91" i="214"/>
  <c r="AB91" i="214"/>
  <c r="AA91" i="214"/>
  <c r="Z91" i="214"/>
  <c r="Y91" i="214"/>
  <c r="X91" i="214"/>
  <c r="W91" i="214"/>
  <c r="V91" i="214"/>
  <c r="U91" i="214"/>
  <c r="T91" i="214"/>
  <c r="S91" i="214"/>
  <c r="R91" i="214"/>
  <c r="Q91" i="214"/>
  <c r="P91" i="214"/>
  <c r="O91" i="214"/>
  <c r="N91" i="214"/>
  <c r="M91" i="214"/>
  <c r="L91" i="214"/>
  <c r="K91" i="214"/>
  <c r="J91" i="214"/>
  <c r="I91" i="214"/>
  <c r="H91" i="214"/>
  <c r="F90" i="214"/>
  <c r="AF89" i="214"/>
  <c r="AE89" i="214"/>
  <c r="AD89" i="214"/>
  <c r="AC89" i="214"/>
  <c r="AB89" i="214"/>
  <c r="AA89" i="214"/>
  <c r="Z89" i="214"/>
  <c r="Y89" i="214"/>
  <c r="X89" i="214"/>
  <c r="W89" i="214"/>
  <c r="V89" i="214"/>
  <c r="U89" i="214"/>
  <c r="T89" i="214"/>
  <c r="S89" i="214"/>
  <c r="R89" i="214"/>
  <c r="Q89" i="214"/>
  <c r="P89" i="214"/>
  <c r="O89" i="214"/>
  <c r="N89" i="214"/>
  <c r="M89" i="214"/>
  <c r="L89" i="214"/>
  <c r="K89" i="214"/>
  <c r="J89" i="214"/>
  <c r="I89" i="214"/>
  <c r="H89" i="214"/>
  <c r="AF88" i="214"/>
  <c r="AE88" i="214"/>
  <c r="AD88" i="214"/>
  <c r="AC88" i="214"/>
  <c r="AB88" i="214"/>
  <c r="AA88" i="214"/>
  <c r="Z88" i="214"/>
  <c r="Y88" i="214"/>
  <c r="X88" i="214"/>
  <c r="W88" i="214"/>
  <c r="V88" i="214"/>
  <c r="U88" i="214"/>
  <c r="T88" i="214"/>
  <c r="S88" i="214"/>
  <c r="R88" i="214"/>
  <c r="Q88" i="214"/>
  <c r="P88" i="214"/>
  <c r="O88" i="214"/>
  <c r="N88" i="214"/>
  <c r="M88" i="214"/>
  <c r="L88" i="214"/>
  <c r="K88" i="214"/>
  <c r="J88" i="214"/>
  <c r="I88" i="214"/>
  <c r="H88" i="214"/>
  <c r="G87" i="214"/>
  <c r="AF86" i="214"/>
  <c r="AE86" i="214"/>
  <c r="AD86" i="214"/>
  <c r="AC86" i="214"/>
  <c r="AB86" i="214"/>
  <c r="AA86" i="214"/>
  <c r="Z86" i="214"/>
  <c r="Y86" i="214"/>
  <c r="X86" i="214"/>
  <c r="W86" i="214"/>
  <c r="V86" i="214"/>
  <c r="U86" i="214"/>
  <c r="T86" i="214"/>
  <c r="S86" i="214"/>
  <c r="R86" i="214"/>
  <c r="Q86" i="214"/>
  <c r="P86" i="214"/>
  <c r="O86" i="214"/>
  <c r="N86" i="214"/>
  <c r="M86" i="214"/>
  <c r="L86" i="214"/>
  <c r="K86" i="214"/>
  <c r="J86" i="214"/>
  <c r="I86" i="214"/>
  <c r="H86" i="214"/>
  <c r="AF85" i="214"/>
  <c r="AE85" i="214"/>
  <c r="AD85" i="214"/>
  <c r="AC85" i="214"/>
  <c r="AB85" i="214"/>
  <c r="AA85" i="214"/>
  <c r="Z85" i="214"/>
  <c r="Y85" i="214"/>
  <c r="X85" i="214"/>
  <c r="W85" i="214"/>
  <c r="V85" i="214"/>
  <c r="U85" i="214"/>
  <c r="T85" i="214"/>
  <c r="S85" i="214"/>
  <c r="R85" i="214"/>
  <c r="Q85" i="214"/>
  <c r="P85" i="214"/>
  <c r="O85" i="214"/>
  <c r="N85" i="214"/>
  <c r="M85" i="214"/>
  <c r="L85" i="214"/>
  <c r="K85" i="214"/>
  <c r="J85" i="214"/>
  <c r="I85" i="214"/>
  <c r="H85" i="214"/>
  <c r="F84" i="214"/>
  <c r="AF83" i="214"/>
  <c r="AE83" i="214"/>
  <c r="AD83" i="214"/>
  <c r="AC83" i="214"/>
  <c r="AB83" i="214"/>
  <c r="AA83" i="214"/>
  <c r="Z83" i="214"/>
  <c r="Y83" i="214"/>
  <c r="X83" i="214"/>
  <c r="W83" i="214"/>
  <c r="V83" i="214"/>
  <c r="U83" i="214"/>
  <c r="T83" i="214"/>
  <c r="S83" i="214"/>
  <c r="R83" i="214"/>
  <c r="Q83" i="214"/>
  <c r="P83" i="214"/>
  <c r="O83" i="214"/>
  <c r="N83" i="214"/>
  <c r="M83" i="214"/>
  <c r="L83" i="214"/>
  <c r="K83" i="214"/>
  <c r="J83" i="214"/>
  <c r="I83" i="214"/>
  <c r="H83" i="214"/>
  <c r="AF82" i="214"/>
  <c r="AE82" i="214"/>
  <c r="AD82" i="214"/>
  <c r="AC82" i="214"/>
  <c r="AB82" i="214"/>
  <c r="AA82" i="214"/>
  <c r="Z82" i="214"/>
  <c r="Y82" i="214"/>
  <c r="X82" i="214"/>
  <c r="W82" i="214"/>
  <c r="V82" i="214"/>
  <c r="U82" i="214"/>
  <c r="T82" i="214"/>
  <c r="S82" i="214"/>
  <c r="R82" i="214"/>
  <c r="Q82" i="214"/>
  <c r="P82" i="214"/>
  <c r="O82" i="214"/>
  <c r="N82" i="214"/>
  <c r="M82" i="214"/>
  <c r="L82" i="214"/>
  <c r="K82" i="214"/>
  <c r="J82" i="214"/>
  <c r="I82" i="214"/>
  <c r="H82" i="214"/>
  <c r="G81" i="214"/>
  <c r="AF80" i="214"/>
  <c r="AE80" i="214"/>
  <c r="AD80" i="214"/>
  <c r="AC80" i="214"/>
  <c r="AB80" i="214"/>
  <c r="AA80" i="214"/>
  <c r="Z80" i="214"/>
  <c r="Y80" i="214"/>
  <c r="X80" i="214"/>
  <c r="W80" i="214"/>
  <c r="V80" i="214"/>
  <c r="U80" i="214"/>
  <c r="T80" i="214"/>
  <c r="S80" i="214"/>
  <c r="R80" i="214"/>
  <c r="Q80" i="214"/>
  <c r="P80" i="214"/>
  <c r="O80" i="214"/>
  <c r="N80" i="214"/>
  <c r="M80" i="214"/>
  <c r="L80" i="214"/>
  <c r="K80" i="214"/>
  <c r="J80" i="214"/>
  <c r="I80" i="214"/>
  <c r="H80" i="214"/>
  <c r="AF79" i="214"/>
  <c r="AE79" i="214"/>
  <c r="AD79" i="214"/>
  <c r="AC79" i="214"/>
  <c r="AB79" i="214"/>
  <c r="AA79" i="214"/>
  <c r="Z79" i="214"/>
  <c r="Y79" i="214"/>
  <c r="X79" i="214"/>
  <c r="W79" i="214"/>
  <c r="V79" i="214"/>
  <c r="U79" i="214"/>
  <c r="T79" i="214"/>
  <c r="S79" i="214"/>
  <c r="R79" i="214"/>
  <c r="Q79" i="214"/>
  <c r="P79" i="214"/>
  <c r="O79" i="214"/>
  <c r="N79" i="214"/>
  <c r="M79" i="214"/>
  <c r="L79" i="214"/>
  <c r="K79" i="214"/>
  <c r="J79" i="214"/>
  <c r="I79" i="214"/>
  <c r="H79" i="214"/>
  <c r="F78" i="214"/>
  <c r="AF77" i="214"/>
  <c r="AE77" i="214"/>
  <c r="AD77" i="214"/>
  <c r="AC77" i="214"/>
  <c r="AB77" i="214"/>
  <c r="AA77" i="214"/>
  <c r="Z77" i="214"/>
  <c r="Y77" i="214"/>
  <c r="X77" i="214"/>
  <c r="W77" i="214"/>
  <c r="V77" i="214"/>
  <c r="U77" i="214"/>
  <c r="T77" i="214"/>
  <c r="S77" i="214"/>
  <c r="R77" i="214"/>
  <c r="Q77" i="214"/>
  <c r="P77" i="214"/>
  <c r="O77" i="214"/>
  <c r="N77" i="214"/>
  <c r="M77" i="214"/>
  <c r="L77" i="214"/>
  <c r="K77" i="214"/>
  <c r="J77" i="214"/>
  <c r="I77" i="214"/>
  <c r="H77" i="214"/>
  <c r="AF76" i="214"/>
  <c r="AE76" i="214"/>
  <c r="AD76" i="214"/>
  <c r="AC76" i="214"/>
  <c r="AB76" i="214"/>
  <c r="AA76" i="214"/>
  <c r="Z76" i="214"/>
  <c r="Y76" i="214"/>
  <c r="X76" i="214"/>
  <c r="W76" i="214"/>
  <c r="V76" i="214"/>
  <c r="U76" i="214"/>
  <c r="T76" i="214"/>
  <c r="S76" i="214"/>
  <c r="R76" i="214"/>
  <c r="Q76" i="214"/>
  <c r="P76" i="214"/>
  <c r="O76" i="214"/>
  <c r="N76" i="214"/>
  <c r="M76" i="214"/>
  <c r="L76" i="214"/>
  <c r="K76" i="214"/>
  <c r="J76" i="214"/>
  <c r="I76" i="214"/>
  <c r="H76" i="214"/>
  <c r="G75" i="214"/>
  <c r="AF74" i="214"/>
  <c r="AE74" i="214"/>
  <c r="AD74" i="214"/>
  <c r="AC74" i="214"/>
  <c r="AB74" i="214"/>
  <c r="AA74" i="214"/>
  <c r="Z74" i="214"/>
  <c r="Y74" i="214"/>
  <c r="X74" i="214"/>
  <c r="W74" i="214"/>
  <c r="V74" i="214"/>
  <c r="U74" i="214"/>
  <c r="T74" i="214"/>
  <c r="S74" i="214"/>
  <c r="R74" i="214"/>
  <c r="Q74" i="214"/>
  <c r="P74" i="214"/>
  <c r="O74" i="214"/>
  <c r="N74" i="214"/>
  <c r="M74" i="214"/>
  <c r="L74" i="214"/>
  <c r="K74" i="214"/>
  <c r="J74" i="214"/>
  <c r="I74" i="214"/>
  <c r="H74" i="214"/>
  <c r="AF73" i="214"/>
  <c r="AE73" i="214"/>
  <c r="AD73" i="214"/>
  <c r="AC73" i="214"/>
  <c r="AB73" i="214"/>
  <c r="AA73" i="214"/>
  <c r="Z73" i="214"/>
  <c r="Y73" i="214"/>
  <c r="X73" i="214"/>
  <c r="W73" i="214"/>
  <c r="V73" i="214"/>
  <c r="U73" i="214"/>
  <c r="T73" i="214"/>
  <c r="S73" i="214"/>
  <c r="R73" i="214"/>
  <c r="Q73" i="214"/>
  <c r="P73" i="214"/>
  <c r="O73" i="214"/>
  <c r="N73" i="214"/>
  <c r="M73" i="214"/>
  <c r="L73" i="214"/>
  <c r="K73" i="214"/>
  <c r="J73" i="214"/>
  <c r="I73" i="214"/>
  <c r="H73" i="214"/>
  <c r="F72" i="214"/>
  <c r="AF71" i="214"/>
  <c r="AE71" i="214"/>
  <c r="AD71" i="214"/>
  <c r="AC71" i="214"/>
  <c r="AB71" i="214"/>
  <c r="AA71" i="214"/>
  <c r="Z71" i="214"/>
  <c r="Y71" i="214"/>
  <c r="X71" i="214"/>
  <c r="W71" i="214"/>
  <c r="V71" i="214"/>
  <c r="U71" i="214"/>
  <c r="T71" i="214"/>
  <c r="S71" i="214"/>
  <c r="R71" i="214"/>
  <c r="Q71" i="214"/>
  <c r="P71" i="214"/>
  <c r="O71" i="214"/>
  <c r="N71" i="214"/>
  <c r="M71" i="214"/>
  <c r="L71" i="214"/>
  <c r="K71" i="214"/>
  <c r="J71" i="214"/>
  <c r="I71" i="214"/>
  <c r="H71" i="214"/>
  <c r="AF70" i="214"/>
  <c r="AE70" i="214"/>
  <c r="AD70" i="214"/>
  <c r="AC70" i="214"/>
  <c r="AB70" i="214"/>
  <c r="AA70" i="214"/>
  <c r="Z70" i="214"/>
  <c r="Y70" i="214"/>
  <c r="X70" i="214"/>
  <c r="W70" i="214"/>
  <c r="V70" i="214"/>
  <c r="U70" i="214"/>
  <c r="T70" i="214"/>
  <c r="S70" i="214"/>
  <c r="R70" i="214"/>
  <c r="Q70" i="214"/>
  <c r="P70" i="214"/>
  <c r="O70" i="214"/>
  <c r="N70" i="214"/>
  <c r="M70" i="214"/>
  <c r="L70" i="214"/>
  <c r="K70" i="214"/>
  <c r="J70" i="214"/>
  <c r="I70" i="214"/>
  <c r="H70" i="214"/>
  <c r="G69" i="214"/>
  <c r="AF68" i="214"/>
  <c r="AE68" i="214"/>
  <c r="AD68" i="214"/>
  <c r="AC68" i="214"/>
  <c r="AB68" i="214"/>
  <c r="AA68" i="214"/>
  <c r="Z68" i="214"/>
  <c r="Y68" i="214"/>
  <c r="X68" i="214"/>
  <c r="W68" i="214"/>
  <c r="V68" i="214"/>
  <c r="U68" i="214"/>
  <c r="T68" i="214"/>
  <c r="S68" i="214"/>
  <c r="R68" i="214"/>
  <c r="Q68" i="214"/>
  <c r="P68" i="214"/>
  <c r="O68" i="214"/>
  <c r="N68" i="214"/>
  <c r="M68" i="214"/>
  <c r="L68" i="214"/>
  <c r="K68" i="214"/>
  <c r="J68" i="214"/>
  <c r="I68" i="214"/>
  <c r="H68" i="214"/>
  <c r="AF67" i="214"/>
  <c r="AE67" i="214"/>
  <c r="AD67" i="214"/>
  <c r="AC67" i="214"/>
  <c r="AB67" i="214"/>
  <c r="AA67" i="214"/>
  <c r="Z67" i="214"/>
  <c r="Y67" i="214"/>
  <c r="X67" i="214"/>
  <c r="W67" i="214"/>
  <c r="V67" i="214"/>
  <c r="U67" i="214"/>
  <c r="T67" i="214"/>
  <c r="S67" i="214"/>
  <c r="R67" i="214"/>
  <c r="Q67" i="214"/>
  <c r="P67" i="214"/>
  <c r="O67" i="214"/>
  <c r="N67" i="214"/>
  <c r="M67" i="214"/>
  <c r="L67" i="214"/>
  <c r="K67" i="214"/>
  <c r="J67" i="214"/>
  <c r="I67" i="214"/>
  <c r="H67" i="214"/>
  <c r="F66" i="214"/>
  <c r="AF65" i="214"/>
  <c r="AE65" i="214"/>
  <c r="AD65" i="214"/>
  <c r="AC65" i="214"/>
  <c r="AB65" i="214"/>
  <c r="AA65" i="214"/>
  <c r="Z65" i="214"/>
  <c r="Y65" i="214"/>
  <c r="X65" i="214"/>
  <c r="W65" i="214"/>
  <c r="V65" i="214"/>
  <c r="U65" i="214"/>
  <c r="T65" i="214"/>
  <c r="S65" i="214"/>
  <c r="R65" i="214"/>
  <c r="Q65" i="214"/>
  <c r="P65" i="214"/>
  <c r="O65" i="214"/>
  <c r="N65" i="214"/>
  <c r="M65" i="214"/>
  <c r="L65" i="214"/>
  <c r="K65" i="214"/>
  <c r="J65" i="214"/>
  <c r="I65" i="214"/>
  <c r="H65" i="214"/>
  <c r="AF64" i="214"/>
  <c r="AE64" i="214"/>
  <c r="AD64" i="214"/>
  <c r="AC64" i="214"/>
  <c r="AB64" i="214"/>
  <c r="AA64" i="214"/>
  <c r="Z64" i="214"/>
  <c r="Y64" i="214"/>
  <c r="X64" i="214"/>
  <c r="W64" i="214"/>
  <c r="V64" i="214"/>
  <c r="U64" i="214"/>
  <c r="T64" i="214"/>
  <c r="S64" i="214"/>
  <c r="R64" i="214"/>
  <c r="Q64" i="214"/>
  <c r="P64" i="214"/>
  <c r="O64" i="214"/>
  <c r="N64" i="214"/>
  <c r="M64" i="214"/>
  <c r="L64" i="214"/>
  <c r="K64" i="214"/>
  <c r="J64" i="214"/>
  <c r="I64" i="214"/>
  <c r="H64" i="214"/>
  <c r="G63" i="214"/>
  <c r="AF62" i="214"/>
  <c r="AE62" i="214"/>
  <c r="AD62" i="214"/>
  <c r="AC62" i="214"/>
  <c r="AB62" i="214"/>
  <c r="AA62" i="214"/>
  <c r="Z62" i="214"/>
  <c r="Y62" i="214"/>
  <c r="X62" i="214"/>
  <c r="W62" i="214"/>
  <c r="V62" i="214"/>
  <c r="U62" i="214"/>
  <c r="T62" i="214"/>
  <c r="S62" i="214"/>
  <c r="R62" i="214"/>
  <c r="Q62" i="214"/>
  <c r="P62" i="214"/>
  <c r="O62" i="214"/>
  <c r="N62" i="214"/>
  <c r="M62" i="214"/>
  <c r="L62" i="214"/>
  <c r="K62" i="214"/>
  <c r="J62" i="214"/>
  <c r="I62" i="214"/>
  <c r="H62" i="214"/>
  <c r="AF61" i="214"/>
  <c r="AE61" i="214"/>
  <c r="AD61" i="214"/>
  <c r="AC61" i="214"/>
  <c r="AB61" i="214"/>
  <c r="AA61" i="214"/>
  <c r="Z61" i="214"/>
  <c r="Y61" i="214"/>
  <c r="X61" i="214"/>
  <c r="W61" i="214"/>
  <c r="V61" i="214"/>
  <c r="U61" i="214"/>
  <c r="T61" i="214"/>
  <c r="S61" i="214"/>
  <c r="R61" i="214"/>
  <c r="Q61" i="214"/>
  <c r="P61" i="214"/>
  <c r="O61" i="214"/>
  <c r="N61" i="214"/>
  <c r="M61" i="214"/>
  <c r="L61" i="214"/>
  <c r="K61" i="214"/>
  <c r="J61" i="214"/>
  <c r="I61" i="214"/>
  <c r="H61" i="214"/>
  <c r="F60" i="214"/>
  <c r="AF59" i="214"/>
  <c r="AE59" i="214"/>
  <c r="AD59" i="214"/>
  <c r="AC59" i="214"/>
  <c r="AB59" i="214"/>
  <c r="AA59" i="214"/>
  <c r="Z59" i="214"/>
  <c r="Y59" i="214"/>
  <c r="X59" i="214"/>
  <c r="W59" i="214"/>
  <c r="V59" i="214"/>
  <c r="U59" i="214"/>
  <c r="T59" i="214"/>
  <c r="S59" i="214"/>
  <c r="R59" i="214"/>
  <c r="Q59" i="214"/>
  <c r="P59" i="214"/>
  <c r="O59" i="214"/>
  <c r="N59" i="214"/>
  <c r="M59" i="214"/>
  <c r="L59" i="214"/>
  <c r="K59" i="214"/>
  <c r="J59" i="214"/>
  <c r="I59" i="214"/>
  <c r="H59" i="214"/>
  <c r="AF58" i="214"/>
  <c r="AE58" i="214"/>
  <c r="AD58" i="214"/>
  <c r="AC58" i="214"/>
  <c r="AB58" i="214"/>
  <c r="AA58" i="214"/>
  <c r="Z58" i="214"/>
  <c r="Y58" i="214"/>
  <c r="X58" i="214"/>
  <c r="W58" i="214"/>
  <c r="V58" i="214"/>
  <c r="U58" i="214"/>
  <c r="T58" i="214"/>
  <c r="S58" i="214"/>
  <c r="R58" i="214"/>
  <c r="Q58" i="214"/>
  <c r="P58" i="214"/>
  <c r="O58" i="214"/>
  <c r="N58" i="214"/>
  <c r="M58" i="214"/>
  <c r="L58" i="214"/>
  <c r="K58" i="214"/>
  <c r="J58" i="214"/>
  <c r="I58" i="214"/>
  <c r="H58" i="214"/>
  <c r="G57" i="214"/>
  <c r="AF56" i="214"/>
  <c r="AE56" i="214"/>
  <c r="AD56" i="214"/>
  <c r="AC56" i="214"/>
  <c r="AB56" i="214"/>
  <c r="AA56" i="214"/>
  <c r="Z56" i="214"/>
  <c r="Y56" i="214"/>
  <c r="X56" i="214"/>
  <c r="W56" i="214"/>
  <c r="V56" i="214"/>
  <c r="U56" i="214"/>
  <c r="T56" i="214"/>
  <c r="S56" i="214"/>
  <c r="R56" i="214"/>
  <c r="Q56" i="214"/>
  <c r="P56" i="214"/>
  <c r="O56" i="214"/>
  <c r="N56" i="214"/>
  <c r="M56" i="214"/>
  <c r="L56" i="214"/>
  <c r="K56" i="214"/>
  <c r="J56" i="214"/>
  <c r="I56" i="214"/>
  <c r="H56" i="214"/>
  <c r="AF55" i="214"/>
  <c r="AE55" i="214"/>
  <c r="AD55" i="214"/>
  <c r="AC55" i="214"/>
  <c r="AB55" i="214"/>
  <c r="AA55" i="214"/>
  <c r="Z55" i="214"/>
  <c r="Y55" i="214"/>
  <c r="X55" i="214"/>
  <c r="W55" i="214"/>
  <c r="V55" i="214"/>
  <c r="U55" i="214"/>
  <c r="T55" i="214"/>
  <c r="S55" i="214"/>
  <c r="R55" i="214"/>
  <c r="Q55" i="214"/>
  <c r="P55" i="214"/>
  <c r="O55" i="214"/>
  <c r="N55" i="214"/>
  <c r="M55" i="214"/>
  <c r="L55" i="214"/>
  <c r="K55" i="214"/>
  <c r="J55" i="214"/>
  <c r="I55" i="214"/>
  <c r="H55" i="214"/>
  <c r="F54" i="214"/>
  <c r="AF53" i="214"/>
  <c r="AE53" i="214"/>
  <c r="AD53" i="214"/>
  <c r="AC53" i="214"/>
  <c r="AB53" i="214"/>
  <c r="AA53" i="214"/>
  <c r="Z53" i="214"/>
  <c r="Y53" i="214"/>
  <c r="X53" i="214"/>
  <c r="W53" i="214"/>
  <c r="V53" i="214"/>
  <c r="U53" i="214"/>
  <c r="T53" i="214"/>
  <c r="S53" i="214"/>
  <c r="R53" i="214"/>
  <c r="Q53" i="214"/>
  <c r="P53" i="214"/>
  <c r="O53" i="214"/>
  <c r="N53" i="214"/>
  <c r="M53" i="214"/>
  <c r="L53" i="214"/>
  <c r="K53" i="214"/>
  <c r="J53" i="214"/>
  <c r="I53" i="214"/>
  <c r="H53" i="214"/>
  <c r="AF52" i="214"/>
  <c r="AE52" i="214"/>
  <c r="AD52" i="214"/>
  <c r="AC52" i="214"/>
  <c r="AB52" i="214"/>
  <c r="AA52" i="214"/>
  <c r="Z52" i="214"/>
  <c r="Y52" i="214"/>
  <c r="X52" i="214"/>
  <c r="W52" i="214"/>
  <c r="V52" i="214"/>
  <c r="U52" i="214"/>
  <c r="T52" i="214"/>
  <c r="S52" i="214"/>
  <c r="R52" i="214"/>
  <c r="Q52" i="214"/>
  <c r="P52" i="214"/>
  <c r="O52" i="214"/>
  <c r="N52" i="214"/>
  <c r="M52" i="214"/>
  <c r="L52" i="214"/>
  <c r="K52" i="214"/>
  <c r="J52" i="214"/>
  <c r="I52" i="214"/>
  <c r="H52" i="214"/>
  <c r="G51" i="214"/>
  <c r="AF50" i="214"/>
  <c r="AE50" i="214"/>
  <c r="AD50" i="214"/>
  <c r="AC50" i="214"/>
  <c r="AB50" i="214"/>
  <c r="AA50" i="214"/>
  <c r="Z50" i="214"/>
  <c r="Y50" i="214"/>
  <c r="X50" i="214"/>
  <c r="W50" i="214"/>
  <c r="V50" i="214"/>
  <c r="U50" i="214"/>
  <c r="T50" i="214"/>
  <c r="S50" i="214"/>
  <c r="R50" i="214"/>
  <c r="Q50" i="214"/>
  <c r="P50" i="214"/>
  <c r="O50" i="214"/>
  <c r="N50" i="214"/>
  <c r="M50" i="214"/>
  <c r="L50" i="214"/>
  <c r="K50" i="214"/>
  <c r="J50" i="214"/>
  <c r="I50" i="214"/>
  <c r="H50" i="214"/>
  <c r="AF49" i="214"/>
  <c r="AE49" i="214"/>
  <c r="AD49" i="214"/>
  <c r="AC49" i="214"/>
  <c r="AB49" i="214"/>
  <c r="AA49" i="214"/>
  <c r="Z49" i="214"/>
  <c r="Y49" i="214"/>
  <c r="X49" i="214"/>
  <c r="W49" i="214"/>
  <c r="V49" i="214"/>
  <c r="U49" i="214"/>
  <c r="T49" i="214"/>
  <c r="S49" i="214"/>
  <c r="R49" i="214"/>
  <c r="Q49" i="214"/>
  <c r="P49" i="214"/>
  <c r="O49" i="214"/>
  <c r="N49" i="214"/>
  <c r="M49" i="214"/>
  <c r="L49" i="214"/>
  <c r="K49" i="214"/>
  <c r="J49" i="214"/>
  <c r="I49" i="214"/>
  <c r="H49" i="214"/>
  <c r="F48" i="214"/>
  <c r="AF47" i="214"/>
  <c r="AE47" i="214"/>
  <c r="AD47" i="214"/>
  <c r="AC47" i="214"/>
  <c r="AB47" i="214"/>
  <c r="AA47" i="214"/>
  <c r="Z47" i="214"/>
  <c r="Y47" i="214"/>
  <c r="X47" i="214"/>
  <c r="W47" i="214"/>
  <c r="V47" i="214"/>
  <c r="U47" i="214"/>
  <c r="T47" i="214"/>
  <c r="S47" i="214"/>
  <c r="R47" i="214"/>
  <c r="Q47" i="214"/>
  <c r="P47" i="214"/>
  <c r="O47" i="214"/>
  <c r="N47" i="214"/>
  <c r="M47" i="214"/>
  <c r="L47" i="214"/>
  <c r="K47" i="214"/>
  <c r="J47" i="214"/>
  <c r="I47" i="214"/>
  <c r="H47" i="214"/>
  <c r="AF46" i="214"/>
  <c r="AE46" i="214"/>
  <c r="AD46" i="214"/>
  <c r="AC46" i="214"/>
  <c r="AB46" i="214"/>
  <c r="AA46" i="214"/>
  <c r="Z46" i="214"/>
  <c r="Y46" i="214"/>
  <c r="X46" i="214"/>
  <c r="W46" i="214"/>
  <c r="V46" i="214"/>
  <c r="U46" i="214"/>
  <c r="T46" i="214"/>
  <c r="S46" i="214"/>
  <c r="R46" i="214"/>
  <c r="Q46" i="214"/>
  <c r="P46" i="214"/>
  <c r="O46" i="214"/>
  <c r="N46" i="214"/>
  <c r="M46" i="214"/>
  <c r="L46" i="214"/>
  <c r="K46" i="214"/>
  <c r="J46" i="214"/>
  <c r="I46" i="214"/>
  <c r="H46" i="214"/>
  <c r="G45" i="214"/>
  <c r="AF44" i="214"/>
  <c r="AE44" i="214"/>
  <c r="AD44" i="214"/>
  <c r="AC44" i="214"/>
  <c r="AB44" i="214"/>
  <c r="AA44" i="214"/>
  <c r="Z44" i="214"/>
  <c r="Y44" i="214"/>
  <c r="X44" i="214"/>
  <c r="W44" i="214"/>
  <c r="V44" i="214"/>
  <c r="U44" i="214"/>
  <c r="T44" i="214"/>
  <c r="S44" i="214"/>
  <c r="R44" i="214"/>
  <c r="Q44" i="214"/>
  <c r="P44" i="214"/>
  <c r="O44" i="214"/>
  <c r="N44" i="214"/>
  <c r="M44" i="214"/>
  <c r="L44" i="214"/>
  <c r="K44" i="214"/>
  <c r="J44" i="214"/>
  <c r="I44" i="214"/>
  <c r="H44" i="214"/>
  <c r="AF43" i="214"/>
  <c r="AE43" i="214"/>
  <c r="AD43" i="214"/>
  <c r="AC43" i="214"/>
  <c r="AB43" i="214"/>
  <c r="AA43" i="214"/>
  <c r="Z43" i="214"/>
  <c r="Y43" i="214"/>
  <c r="X43" i="214"/>
  <c r="W43" i="214"/>
  <c r="V43" i="214"/>
  <c r="U43" i="214"/>
  <c r="T43" i="214"/>
  <c r="S43" i="214"/>
  <c r="R43" i="214"/>
  <c r="Q43" i="214"/>
  <c r="P43" i="214"/>
  <c r="O43" i="214"/>
  <c r="N43" i="214"/>
  <c r="M43" i="214"/>
  <c r="L43" i="214"/>
  <c r="K43" i="214"/>
  <c r="J43" i="214"/>
  <c r="I43" i="214"/>
  <c r="H43" i="214"/>
  <c r="F42" i="214"/>
  <c r="AF41" i="214"/>
  <c r="AE41" i="214"/>
  <c r="AD41" i="214"/>
  <c r="AC41" i="214"/>
  <c r="AB41" i="214"/>
  <c r="AA41" i="214"/>
  <c r="Z41" i="214"/>
  <c r="Y41" i="214"/>
  <c r="X41" i="214"/>
  <c r="W41" i="214"/>
  <c r="V41" i="214"/>
  <c r="U41" i="214"/>
  <c r="T41" i="214"/>
  <c r="S41" i="214"/>
  <c r="R41" i="214"/>
  <c r="Q41" i="214"/>
  <c r="P41" i="214"/>
  <c r="O41" i="214"/>
  <c r="N41" i="214"/>
  <c r="M41" i="214"/>
  <c r="L41" i="214"/>
  <c r="K41" i="214"/>
  <c r="J41" i="214"/>
  <c r="I41" i="214"/>
  <c r="H41" i="214"/>
  <c r="AF40" i="214"/>
  <c r="AE40" i="214"/>
  <c r="AD40" i="214"/>
  <c r="AC40" i="214"/>
  <c r="AB40" i="214"/>
  <c r="AA40" i="214"/>
  <c r="Z40" i="214"/>
  <c r="Y40" i="214"/>
  <c r="X40" i="214"/>
  <c r="W40" i="214"/>
  <c r="V40" i="214"/>
  <c r="U40" i="214"/>
  <c r="T40" i="214"/>
  <c r="S40" i="214"/>
  <c r="R40" i="214"/>
  <c r="Q40" i="214"/>
  <c r="P40" i="214"/>
  <c r="O40" i="214"/>
  <c r="N40" i="214"/>
  <c r="M40" i="214"/>
  <c r="L40" i="214"/>
  <c r="K40" i="214"/>
  <c r="J40" i="214"/>
  <c r="I40" i="214"/>
  <c r="H40" i="214"/>
  <c r="G39" i="214"/>
  <c r="AF38" i="214"/>
  <c r="AE38" i="214"/>
  <c r="AD38" i="214"/>
  <c r="AC38" i="214"/>
  <c r="AB38" i="214"/>
  <c r="AA38" i="214"/>
  <c r="Z38" i="214"/>
  <c r="Y38" i="214"/>
  <c r="X38" i="214"/>
  <c r="W38" i="214"/>
  <c r="V38" i="214"/>
  <c r="U38" i="214"/>
  <c r="T38" i="214"/>
  <c r="S38" i="214"/>
  <c r="R38" i="214"/>
  <c r="Q38" i="214"/>
  <c r="P38" i="214"/>
  <c r="O38" i="214"/>
  <c r="N38" i="214"/>
  <c r="M38" i="214"/>
  <c r="L38" i="214"/>
  <c r="K38" i="214"/>
  <c r="J38" i="214"/>
  <c r="I38" i="214"/>
  <c r="H38" i="214"/>
  <c r="AF37" i="214"/>
  <c r="AE37" i="214"/>
  <c r="AD37" i="214"/>
  <c r="AC37" i="214"/>
  <c r="AB37" i="214"/>
  <c r="AA37" i="214"/>
  <c r="Z37" i="214"/>
  <c r="Y37" i="214"/>
  <c r="X37" i="214"/>
  <c r="W37" i="214"/>
  <c r="V37" i="214"/>
  <c r="U37" i="214"/>
  <c r="T37" i="214"/>
  <c r="S37" i="214"/>
  <c r="R37" i="214"/>
  <c r="Q37" i="214"/>
  <c r="P37" i="214"/>
  <c r="O37" i="214"/>
  <c r="N37" i="214"/>
  <c r="M37" i="214"/>
  <c r="L37" i="214"/>
  <c r="K37" i="214"/>
  <c r="J37" i="214"/>
  <c r="I37" i="214"/>
  <c r="H37" i="214"/>
  <c r="F36" i="214"/>
  <c r="AF35" i="214"/>
  <c r="AE35" i="214"/>
  <c r="AD35" i="214"/>
  <c r="AC35" i="214"/>
  <c r="AB35" i="214"/>
  <c r="AA35" i="214"/>
  <c r="Z35" i="214"/>
  <c r="Y35" i="214"/>
  <c r="X35" i="214"/>
  <c r="W35" i="214"/>
  <c r="V35" i="214"/>
  <c r="U35" i="214"/>
  <c r="T35" i="214"/>
  <c r="S35" i="214"/>
  <c r="R35" i="214"/>
  <c r="Q35" i="214"/>
  <c r="P35" i="214"/>
  <c r="O35" i="214"/>
  <c r="N35" i="214"/>
  <c r="M35" i="214"/>
  <c r="L35" i="214"/>
  <c r="K35" i="214"/>
  <c r="J35" i="214"/>
  <c r="I35" i="214"/>
  <c r="H35" i="214"/>
  <c r="AF34" i="214"/>
  <c r="AE34" i="214"/>
  <c r="AD34" i="214"/>
  <c r="AC34" i="214"/>
  <c r="AB34" i="214"/>
  <c r="AA34" i="214"/>
  <c r="Z34" i="214"/>
  <c r="Y34" i="214"/>
  <c r="X34" i="214"/>
  <c r="W34" i="214"/>
  <c r="V34" i="214"/>
  <c r="U34" i="214"/>
  <c r="T34" i="214"/>
  <c r="S34" i="214"/>
  <c r="R34" i="214"/>
  <c r="Q34" i="214"/>
  <c r="P34" i="214"/>
  <c r="O34" i="214"/>
  <c r="N34" i="214"/>
  <c r="M34" i="214"/>
  <c r="L34" i="214"/>
  <c r="K34" i="214"/>
  <c r="J34" i="214"/>
  <c r="I34" i="214"/>
  <c r="H34" i="214"/>
  <c r="G33" i="214"/>
  <c r="AF32" i="214"/>
  <c r="AE32" i="214"/>
  <c r="AD32" i="214"/>
  <c r="AC32" i="214"/>
  <c r="AB32" i="214"/>
  <c r="AA32" i="214"/>
  <c r="Z32" i="214"/>
  <c r="Y32" i="214"/>
  <c r="X32" i="214"/>
  <c r="W32" i="214"/>
  <c r="V32" i="214"/>
  <c r="U32" i="214"/>
  <c r="T32" i="214"/>
  <c r="S32" i="214"/>
  <c r="R32" i="214"/>
  <c r="Q32" i="214"/>
  <c r="P32" i="214"/>
  <c r="O32" i="214"/>
  <c r="N32" i="214"/>
  <c r="M32" i="214"/>
  <c r="L32" i="214"/>
  <c r="K32" i="214"/>
  <c r="J32" i="214"/>
  <c r="I32" i="214"/>
  <c r="H32" i="214"/>
  <c r="AF31" i="214"/>
  <c r="AE31" i="214"/>
  <c r="AD31" i="214"/>
  <c r="AC31" i="214"/>
  <c r="AB31" i="214"/>
  <c r="AA31" i="214"/>
  <c r="Z31" i="214"/>
  <c r="Y31" i="214"/>
  <c r="X31" i="214"/>
  <c r="W31" i="214"/>
  <c r="V31" i="214"/>
  <c r="U31" i="214"/>
  <c r="T31" i="214"/>
  <c r="S31" i="214"/>
  <c r="R31" i="214"/>
  <c r="Q31" i="214"/>
  <c r="P31" i="214"/>
  <c r="O31" i="214"/>
  <c r="N31" i="214"/>
  <c r="M31" i="214"/>
  <c r="L31" i="214"/>
  <c r="K31" i="214"/>
  <c r="J31" i="214"/>
  <c r="I31" i="214"/>
  <c r="H31" i="214"/>
  <c r="F30" i="214"/>
  <c r="AF29" i="214"/>
  <c r="AE29" i="214"/>
  <c r="AD29" i="214"/>
  <c r="AC29" i="214"/>
  <c r="AB29" i="214"/>
  <c r="AA29" i="214"/>
  <c r="Z29" i="214"/>
  <c r="Y29" i="214"/>
  <c r="X29" i="214"/>
  <c r="W29" i="214"/>
  <c r="V29" i="214"/>
  <c r="U29" i="214"/>
  <c r="T29" i="214"/>
  <c r="S29" i="214"/>
  <c r="R29" i="214"/>
  <c r="Q29" i="214"/>
  <c r="P29" i="214"/>
  <c r="O29" i="214"/>
  <c r="N29" i="214"/>
  <c r="M29" i="214"/>
  <c r="L29" i="214"/>
  <c r="K29" i="214"/>
  <c r="J29" i="214"/>
  <c r="I29" i="214"/>
  <c r="H29" i="214"/>
  <c r="AF28" i="214"/>
  <c r="AE28" i="214"/>
  <c r="AD28" i="214"/>
  <c r="AC28" i="214"/>
  <c r="AB28" i="214"/>
  <c r="AA28" i="214"/>
  <c r="Z28" i="214"/>
  <c r="Y28" i="214"/>
  <c r="X28" i="214"/>
  <c r="W28" i="214"/>
  <c r="V28" i="214"/>
  <c r="U28" i="214"/>
  <c r="T28" i="214"/>
  <c r="S28" i="214"/>
  <c r="R28" i="214"/>
  <c r="Q28" i="214"/>
  <c r="P28" i="214"/>
  <c r="O28" i="214"/>
  <c r="N28" i="214"/>
  <c r="M28" i="214"/>
  <c r="L28" i="214"/>
  <c r="K28" i="214"/>
  <c r="J28" i="214"/>
  <c r="I28" i="214"/>
  <c r="H28" i="214"/>
  <c r="G27" i="214"/>
  <c r="AF26" i="214"/>
  <c r="AE26" i="214"/>
  <c r="AD26" i="214"/>
  <c r="AC26" i="214"/>
  <c r="AB26" i="214"/>
  <c r="AA26" i="214"/>
  <c r="Z26" i="214"/>
  <c r="Y26" i="214"/>
  <c r="X26" i="214"/>
  <c r="W26" i="214"/>
  <c r="V26" i="214"/>
  <c r="U26" i="214"/>
  <c r="T26" i="214"/>
  <c r="S26" i="214"/>
  <c r="R26" i="214"/>
  <c r="Q26" i="214"/>
  <c r="P26" i="214"/>
  <c r="O26" i="214"/>
  <c r="N26" i="214"/>
  <c r="M26" i="214"/>
  <c r="L26" i="214"/>
  <c r="K26" i="214"/>
  <c r="J26" i="214"/>
  <c r="I26" i="214"/>
  <c r="H26" i="214"/>
  <c r="AF25" i="214"/>
  <c r="AE25" i="214"/>
  <c r="AD25" i="214"/>
  <c r="AC25" i="214"/>
  <c r="AB25" i="214"/>
  <c r="AA25" i="214"/>
  <c r="Z25" i="214"/>
  <c r="Y25" i="214"/>
  <c r="X25" i="214"/>
  <c r="W25" i="214"/>
  <c r="V25" i="214"/>
  <c r="U25" i="214"/>
  <c r="T25" i="214"/>
  <c r="S25" i="214"/>
  <c r="R25" i="214"/>
  <c r="Q25" i="214"/>
  <c r="P25" i="214"/>
  <c r="O25" i="214"/>
  <c r="N25" i="214"/>
  <c r="M25" i="214"/>
  <c r="L25" i="214"/>
  <c r="K25" i="214"/>
  <c r="J25" i="214"/>
  <c r="I25" i="214"/>
  <c r="H25" i="214"/>
  <c r="F24" i="214"/>
  <c r="AF23" i="214"/>
  <c r="AE23" i="214"/>
  <c r="AD23" i="214"/>
  <c r="AC23" i="214"/>
  <c r="AB23" i="214"/>
  <c r="AA23" i="214"/>
  <c r="Z23" i="214"/>
  <c r="Y23" i="214"/>
  <c r="X23" i="214"/>
  <c r="W23" i="214"/>
  <c r="V23" i="214"/>
  <c r="U23" i="214"/>
  <c r="T23" i="214"/>
  <c r="S23" i="214"/>
  <c r="R23" i="214"/>
  <c r="Q23" i="214"/>
  <c r="P23" i="214"/>
  <c r="O23" i="214"/>
  <c r="N23" i="214"/>
  <c r="M23" i="214"/>
  <c r="L23" i="214"/>
  <c r="K23" i="214"/>
  <c r="J23" i="214"/>
  <c r="I23" i="214"/>
  <c r="H23" i="214"/>
  <c r="AF22" i="214"/>
  <c r="AE22" i="214"/>
  <c r="AD22" i="214"/>
  <c r="AC22" i="214"/>
  <c r="AB22" i="214"/>
  <c r="AA22" i="214"/>
  <c r="Z22" i="214"/>
  <c r="Y22" i="214"/>
  <c r="X22" i="214"/>
  <c r="W22" i="214"/>
  <c r="V22" i="214"/>
  <c r="U22" i="214"/>
  <c r="T22" i="214"/>
  <c r="S22" i="214"/>
  <c r="R22" i="214"/>
  <c r="Q22" i="214"/>
  <c r="P22" i="214"/>
  <c r="O22" i="214"/>
  <c r="N22" i="214"/>
  <c r="M22" i="214"/>
  <c r="L22" i="214"/>
  <c r="K22" i="214"/>
  <c r="J22" i="214"/>
  <c r="I22" i="214"/>
  <c r="H22" i="214"/>
  <c r="G21" i="214"/>
  <c r="AF20" i="214"/>
  <c r="AE20" i="214"/>
  <c r="AD20" i="214"/>
  <c r="AC20" i="214"/>
  <c r="AB20" i="214"/>
  <c r="AA20" i="214"/>
  <c r="Z20" i="214"/>
  <c r="Y20" i="214"/>
  <c r="X20" i="214"/>
  <c r="W20" i="214"/>
  <c r="V20" i="214"/>
  <c r="U20" i="214"/>
  <c r="T20" i="214"/>
  <c r="S20" i="214"/>
  <c r="R20" i="214"/>
  <c r="Q20" i="214"/>
  <c r="P20" i="214"/>
  <c r="O20" i="214"/>
  <c r="N20" i="214"/>
  <c r="M20" i="214"/>
  <c r="L20" i="214"/>
  <c r="K20" i="214"/>
  <c r="J20" i="214"/>
  <c r="I20" i="214"/>
  <c r="H20" i="214"/>
  <c r="AF19" i="214"/>
  <c r="AE19" i="214"/>
  <c r="AD19" i="214"/>
  <c r="AC19" i="214"/>
  <c r="AB19" i="214"/>
  <c r="AA19" i="214"/>
  <c r="Z19" i="214"/>
  <c r="Y19" i="214"/>
  <c r="X19" i="214"/>
  <c r="W19" i="214"/>
  <c r="V19" i="214"/>
  <c r="U19" i="214"/>
  <c r="T19" i="214"/>
  <c r="S19" i="214"/>
  <c r="R19" i="214"/>
  <c r="Q19" i="214"/>
  <c r="P19" i="214"/>
  <c r="O19" i="214"/>
  <c r="N19" i="214"/>
  <c r="M19" i="214"/>
  <c r="L19" i="214"/>
  <c r="K19" i="214"/>
  <c r="J19" i="214"/>
  <c r="I19" i="214"/>
  <c r="H19" i="214"/>
  <c r="F18" i="214"/>
  <c r="AF17" i="214"/>
  <c r="AE17" i="214"/>
  <c r="AD17" i="214"/>
  <c r="AC17" i="214"/>
  <c r="AB17" i="214"/>
  <c r="AA17" i="214"/>
  <c r="Z17" i="214"/>
  <c r="Y17" i="214"/>
  <c r="X17" i="214"/>
  <c r="W17" i="214"/>
  <c r="V17" i="214"/>
  <c r="U17" i="214"/>
  <c r="T17" i="214"/>
  <c r="S17" i="214"/>
  <c r="R17" i="214"/>
  <c r="Q17" i="214"/>
  <c r="P17" i="214"/>
  <c r="O17" i="214"/>
  <c r="N17" i="214"/>
  <c r="M17" i="214"/>
  <c r="L17" i="214"/>
  <c r="K17" i="214"/>
  <c r="J17" i="214"/>
  <c r="I17" i="214"/>
  <c r="H17" i="214"/>
  <c r="AF16" i="214"/>
  <c r="AE16" i="214"/>
  <c r="AD16" i="214"/>
  <c r="AC16" i="214"/>
  <c r="AB16" i="214"/>
  <c r="AA16" i="214"/>
  <c r="Z16" i="214"/>
  <c r="Y16" i="214"/>
  <c r="X16" i="214"/>
  <c r="W16" i="214"/>
  <c r="V16" i="214"/>
  <c r="U16" i="214"/>
  <c r="T16" i="214"/>
  <c r="S16" i="214"/>
  <c r="R16" i="214"/>
  <c r="Q16" i="214"/>
  <c r="P16" i="214"/>
  <c r="O16" i="214"/>
  <c r="N16" i="214"/>
  <c r="M16" i="214"/>
  <c r="L16" i="214"/>
  <c r="K16" i="214"/>
  <c r="J16" i="214"/>
  <c r="I16" i="214"/>
  <c r="H16" i="214"/>
  <c r="G15" i="214"/>
  <c r="AF14" i="214"/>
  <c r="AE14" i="214"/>
  <c r="AD14" i="214"/>
  <c r="AC14" i="214"/>
  <c r="AB14" i="214"/>
  <c r="AA14" i="214"/>
  <c r="Z14" i="214"/>
  <c r="Y14" i="214"/>
  <c r="X14" i="214"/>
  <c r="W14" i="214"/>
  <c r="V14" i="214"/>
  <c r="U14" i="214"/>
  <c r="T14" i="214"/>
  <c r="S14" i="214"/>
  <c r="R14" i="214"/>
  <c r="Q14" i="214"/>
  <c r="P14" i="214"/>
  <c r="O14" i="214"/>
  <c r="N14" i="214"/>
  <c r="M14" i="214"/>
  <c r="L14" i="214"/>
  <c r="K14" i="214"/>
  <c r="J14" i="214"/>
  <c r="I14" i="214"/>
  <c r="H14" i="214"/>
  <c r="AF13" i="214"/>
  <c r="AE13" i="214"/>
  <c r="AD13" i="214"/>
  <c r="AC13" i="214"/>
  <c r="AB13" i="214"/>
  <c r="AA13" i="214"/>
  <c r="Z13" i="214"/>
  <c r="Y13" i="214"/>
  <c r="X13" i="214"/>
  <c r="W13" i="214"/>
  <c r="V13" i="214"/>
  <c r="U13" i="214"/>
  <c r="T13" i="214"/>
  <c r="S13" i="214"/>
  <c r="R13" i="214"/>
  <c r="Q13" i="214"/>
  <c r="P13" i="214"/>
  <c r="O13" i="214"/>
  <c r="N13" i="214"/>
  <c r="M13" i="214"/>
  <c r="L13" i="214"/>
  <c r="K13" i="214"/>
  <c r="J13" i="214"/>
  <c r="I13" i="214"/>
  <c r="H13" i="214"/>
  <c r="F12" i="214"/>
  <c r="AF11" i="214"/>
  <c r="AE11" i="214"/>
  <c r="AD11" i="214"/>
  <c r="AC11" i="214"/>
  <c r="AB11" i="214"/>
  <c r="AA11" i="214"/>
  <c r="Z11" i="214"/>
  <c r="Y11" i="214"/>
  <c r="X11" i="214"/>
  <c r="W11" i="214"/>
  <c r="V11" i="214"/>
  <c r="U11" i="214"/>
  <c r="T11" i="214"/>
  <c r="S11" i="214"/>
  <c r="R11" i="214"/>
  <c r="Q11" i="214"/>
  <c r="P11" i="214"/>
  <c r="O11" i="214"/>
  <c r="N11" i="214"/>
  <c r="M11" i="214"/>
  <c r="L11" i="214"/>
  <c r="K11" i="214"/>
  <c r="J11" i="214"/>
  <c r="I11" i="214"/>
  <c r="H11" i="214"/>
  <c r="AF10" i="214"/>
  <c r="AE10" i="214"/>
  <c r="AD10" i="214"/>
  <c r="AC10" i="214"/>
  <c r="AB10" i="214"/>
  <c r="AA10" i="214"/>
  <c r="Z10" i="214"/>
  <c r="Y10" i="214"/>
  <c r="X10" i="214"/>
  <c r="W10" i="214"/>
  <c r="V10" i="214"/>
  <c r="U10" i="214"/>
  <c r="T10" i="214"/>
  <c r="S10" i="214"/>
  <c r="R10" i="214"/>
  <c r="Q10" i="214"/>
  <c r="P10" i="214"/>
  <c r="O10" i="214"/>
  <c r="N10" i="214"/>
  <c r="M10" i="214"/>
  <c r="L10" i="214"/>
  <c r="K10" i="214"/>
  <c r="J10" i="214"/>
  <c r="I10" i="214"/>
  <c r="H10" i="214"/>
  <c r="G9" i="214"/>
  <c r="AF8" i="214"/>
  <c r="AE8" i="214"/>
  <c r="AD8" i="214"/>
  <c r="AC8" i="214"/>
  <c r="AB8" i="214"/>
  <c r="AA8" i="214"/>
  <c r="Z8" i="214"/>
  <c r="Y8" i="214"/>
  <c r="X8" i="214"/>
  <c r="W8" i="214"/>
  <c r="V8" i="214"/>
  <c r="U8" i="214"/>
  <c r="T8" i="214"/>
  <c r="S8" i="214"/>
  <c r="R8" i="214"/>
  <c r="Q8" i="214"/>
  <c r="P8" i="214"/>
  <c r="O8" i="214"/>
  <c r="N8" i="214"/>
  <c r="M8" i="214"/>
  <c r="L8" i="214"/>
  <c r="K8" i="214"/>
  <c r="J8" i="214"/>
  <c r="I8" i="214"/>
  <c r="H8" i="214"/>
  <c r="AF7" i="214"/>
  <c r="AE7" i="214"/>
  <c r="AD7" i="214"/>
  <c r="AC7" i="214"/>
  <c r="AB7" i="214"/>
  <c r="AA7" i="214"/>
  <c r="Z7" i="214"/>
  <c r="Y7" i="214"/>
  <c r="X7" i="214"/>
  <c r="W7" i="214"/>
  <c r="V7" i="214"/>
  <c r="U7" i="214"/>
  <c r="T7" i="214"/>
  <c r="S7" i="214"/>
  <c r="R7" i="214"/>
  <c r="Q7" i="214"/>
  <c r="P7" i="214"/>
  <c r="O7" i="214"/>
  <c r="N7" i="214"/>
  <c r="M7" i="214"/>
  <c r="L7" i="214"/>
  <c r="K7" i="214"/>
  <c r="J7" i="214"/>
  <c r="I7" i="214"/>
  <c r="H7" i="214"/>
  <c r="F6" i="214"/>
  <c r="AF5" i="214"/>
  <c r="AE5" i="214"/>
  <c r="AD5" i="214"/>
  <c r="AC5" i="214"/>
  <c r="AB5" i="214"/>
  <c r="AA5" i="214"/>
  <c r="Z5" i="214"/>
  <c r="Y5" i="214"/>
  <c r="X5" i="214"/>
  <c r="W5" i="214"/>
  <c r="V5" i="214"/>
  <c r="U5" i="214"/>
  <c r="T5" i="214"/>
  <c r="S5" i="214"/>
  <c r="R5" i="214"/>
  <c r="Q5" i="214"/>
  <c r="P5" i="214"/>
  <c r="O5" i="214"/>
  <c r="N5" i="214"/>
  <c r="M5" i="214"/>
  <c r="L5" i="214"/>
  <c r="K5" i="214"/>
  <c r="J5" i="214"/>
  <c r="I5" i="214"/>
  <c r="H5" i="214"/>
  <c r="AF4" i="214"/>
  <c r="AE4" i="214"/>
  <c r="AD4" i="214"/>
  <c r="AC4" i="214"/>
  <c r="AB4" i="214"/>
  <c r="AA4" i="214"/>
  <c r="Z4" i="214"/>
  <c r="Y4" i="214"/>
  <c r="X4" i="214"/>
  <c r="W4" i="214"/>
  <c r="V4" i="214"/>
  <c r="U4" i="214"/>
  <c r="T4" i="214"/>
  <c r="S4" i="214"/>
  <c r="R4" i="214"/>
  <c r="Q4" i="214"/>
  <c r="P4" i="214"/>
  <c r="O4" i="214"/>
  <c r="N4" i="214"/>
  <c r="M4" i="214"/>
  <c r="L4" i="214"/>
  <c r="K4" i="214"/>
  <c r="J4" i="214"/>
  <c r="I4" i="214"/>
  <c r="H4" i="214"/>
  <c r="K491" i="188" l="1"/>
  <c r="I175" i="214" s="1"/>
  <c r="J491" i="188"/>
  <c r="H175" i="214" s="1"/>
  <c r="G1048" i="221" l="1"/>
  <c r="F1048" i="221"/>
  <c r="E1048" i="221"/>
  <c r="D1048" i="221"/>
  <c r="C1048" i="221"/>
  <c r="B1048" i="221"/>
  <c r="A1" i="216"/>
  <c r="J10" i="186" l="1"/>
  <c r="J5" i="255" s="1"/>
  <c r="F1045" i="221" l="1"/>
  <c r="F1044" i="221"/>
  <c r="F1043" i="221"/>
  <c r="F1042" i="221"/>
  <c r="F1041" i="221"/>
  <c r="F1040" i="221"/>
  <c r="F1039" i="221"/>
  <c r="F1038" i="221"/>
  <c r="F1037" i="221"/>
  <c r="F1036" i="221"/>
  <c r="F1035" i="221"/>
  <c r="F1034" i="221"/>
  <c r="F1033" i="221"/>
  <c r="F1032" i="221"/>
  <c r="F1031" i="221"/>
  <c r="F1030" i="221"/>
  <c r="F1029" i="221"/>
  <c r="F1028" i="221"/>
  <c r="F1027" i="221"/>
  <c r="F1026" i="221"/>
  <c r="F1025" i="221"/>
  <c r="F1024" i="221"/>
  <c r="F1023" i="221"/>
  <c r="F1022" i="221"/>
  <c r="F1021" i="221"/>
  <c r="F1020" i="221"/>
  <c r="F1019" i="221"/>
  <c r="F1018" i="221"/>
  <c r="G1000" i="221"/>
  <c r="F1000" i="221"/>
  <c r="E1000" i="221"/>
  <c r="D1000" i="221"/>
  <c r="C1000" i="221"/>
  <c r="B1000" i="221"/>
  <c r="G997" i="221"/>
  <c r="F997" i="221"/>
  <c r="E997" i="221"/>
  <c r="D997" i="221"/>
  <c r="C997" i="221"/>
  <c r="B997" i="221"/>
  <c r="G996" i="221"/>
  <c r="F996" i="221"/>
  <c r="E996" i="221"/>
  <c r="D996" i="221"/>
  <c r="C996" i="221"/>
  <c r="B996" i="221"/>
  <c r="G964" i="221"/>
  <c r="F964" i="221"/>
  <c r="E964" i="221"/>
  <c r="D964" i="221"/>
  <c r="C964" i="221"/>
  <c r="B964" i="221"/>
  <c r="G961" i="221"/>
  <c r="F961" i="221"/>
  <c r="E961" i="221"/>
  <c r="D961" i="221"/>
  <c r="C961" i="221"/>
  <c r="B961" i="221"/>
  <c r="G960" i="221"/>
  <c r="F960" i="221"/>
  <c r="E960" i="221"/>
  <c r="D960" i="221"/>
  <c r="C960" i="221"/>
  <c r="B960" i="221"/>
  <c r="G928" i="221"/>
  <c r="F928" i="221"/>
  <c r="E928" i="221"/>
  <c r="D928" i="221"/>
  <c r="C928" i="221"/>
  <c r="B928" i="221"/>
  <c r="G925" i="221"/>
  <c r="F925" i="221"/>
  <c r="E925" i="221"/>
  <c r="D925" i="221"/>
  <c r="C925" i="221"/>
  <c r="B925" i="221"/>
  <c r="G924" i="221"/>
  <c r="F924" i="221"/>
  <c r="E924" i="221"/>
  <c r="D924" i="221"/>
  <c r="C924" i="221"/>
  <c r="B924" i="221"/>
  <c r="G892" i="221"/>
  <c r="F892" i="221"/>
  <c r="E892" i="221"/>
  <c r="D892" i="221"/>
  <c r="C892" i="221"/>
  <c r="B892" i="221"/>
  <c r="G889" i="221"/>
  <c r="F889" i="221"/>
  <c r="E889" i="221"/>
  <c r="D889" i="221"/>
  <c r="C889" i="221"/>
  <c r="B889" i="221"/>
  <c r="G888" i="221"/>
  <c r="F888" i="221"/>
  <c r="E888" i="221"/>
  <c r="D888" i="221"/>
  <c r="C888" i="221"/>
  <c r="B888" i="221"/>
  <c r="G856" i="221"/>
  <c r="F856" i="221"/>
  <c r="E856" i="221"/>
  <c r="D856" i="221"/>
  <c r="C856" i="221"/>
  <c r="B856" i="221"/>
  <c r="G853" i="221"/>
  <c r="F853" i="221"/>
  <c r="E853" i="221"/>
  <c r="D853" i="221"/>
  <c r="C853" i="221"/>
  <c r="B853" i="221"/>
  <c r="G852" i="221"/>
  <c r="F852" i="221"/>
  <c r="E852" i="221"/>
  <c r="D852" i="221"/>
  <c r="C852" i="221"/>
  <c r="B852" i="221"/>
  <c r="G820" i="221"/>
  <c r="F820" i="221"/>
  <c r="E820" i="221"/>
  <c r="D820" i="221"/>
  <c r="C820" i="221"/>
  <c r="B820" i="221"/>
  <c r="G817" i="221"/>
  <c r="F817" i="221"/>
  <c r="E817" i="221"/>
  <c r="D817" i="221"/>
  <c r="C817" i="221"/>
  <c r="B817" i="221"/>
  <c r="G816" i="221"/>
  <c r="F816" i="221"/>
  <c r="E816" i="221"/>
  <c r="D816" i="221"/>
  <c r="C816" i="221"/>
  <c r="B816" i="221"/>
  <c r="G784" i="221"/>
  <c r="F784" i="221"/>
  <c r="E784" i="221"/>
  <c r="D784" i="221"/>
  <c r="C784" i="221"/>
  <c r="B784" i="221"/>
  <c r="G781" i="221"/>
  <c r="F781" i="221"/>
  <c r="E781" i="221"/>
  <c r="D781" i="221"/>
  <c r="C781" i="221"/>
  <c r="B781" i="221"/>
  <c r="G780" i="221"/>
  <c r="F780" i="221"/>
  <c r="E780" i="221"/>
  <c r="D780" i="221"/>
  <c r="C780" i="221"/>
  <c r="B780" i="221"/>
  <c r="G748" i="221"/>
  <c r="F748" i="221"/>
  <c r="E748" i="221"/>
  <c r="D748" i="221"/>
  <c r="C748" i="221"/>
  <c r="B748" i="221"/>
  <c r="G745" i="221"/>
  <c r="F745" i="221"/>
  <c r="E745" i="221"/>
  <c r="D745" i="221"/>
  <c r="C745" i="221"/>
  <c r="B745" i="221"/>
  <c r="G744" i="221"/>
  <c r="F744" i="221"/>
  <c r="E744" i="221"/>
  <c r="D744" i="221"/>
  <c r="C744" i="221"/>
  <c r="B744" i="221"/>
  <c r="G712" i="221"/>
  <c r="F712" i="221"/>
  <c r="E712" i="221"/>
  <c r="D712" i="221"/>
  <c r="C712" i="221"/>
  <c r="B712" i="221"/>
  <c r="G709" i="221"/>
  <c r="F709" i="221"/>
  <c r="E709" i="221"/>
  <c r="D709" i="221"/>
  <c r="C709" i="221"/>
  <c r="B709" i="221"/>
  <c r="G708" i="221"/>
  <c r="F708" i="221"/>
  <c r="E708" i="221"/>
  <c r="D708" i="221"/>
  <c r="C708" i="221"/>
  <c r="B708" i="221"/>
  <c r="G676" i="221"/>
  <c r="F676" i="221"/>
  <c r="E676" i="221"/>
  <c r="D676" i="221"/>
  <c r="C676" i="221"/>
  <c r="B676" i="221"/>
  <c r="G673" i="221"/>
  <c r="F673" i="221"/>
  <c r="E673" i="221"/>
  <c r="D673" i="221"/>
  <c r="C673" i="221"/>
  <c r="B673" i="221"/>
  <c r="G672" i="221"/>
  <c r="F672" i="221"/>
  <c r="E672" i="221"/>
  <c r="D672" i="221"/>
  <c r="C672" i="221"/>
  <c r="B672" i="221"/>
  <c r="G640" i="221"/>
  <c r="F640" i="221"/>
  <c r="E640" i="221"/>
  <c r="D640" i="221"/>
  <c r="C640" i="221"/>
  <c r="B640" i="221"/>
  <c r="G637" i="221"/>
  <c r="F637" i="221"/>
  <c r="E637" i="221"/>
  <c r="D637" i="221"/>
  <c r="C637" i="221"/>
  <c r="B637" i="221"/>
  <c r="G636" i="221"/>
  <c r="F636" i="221"/>
  <c r="E636" i="221"/>
  <c r="D636" i="221"/>
  <c r="C636" i="221"/>
  <c r="B636" i="221"/>
  <c r="G604" i="221"/>
  <c r="F604" i="221"/>
  <c r="E604" i="221"/>
  <c r="D604" i="221"/>
  <c r="C604" i="221"/>
  <c r="B604" i="221"/>
  <c r="G601" i="221"/>
  <c r="F601" i="221"/>
  <c r="E601" i="221"/>
  <c r="D601" i="221"/>
  <c r="C601" i="221"/>
  <c r="B601" i="221"/>
  <c r="G600" i="221"/>
  <c r="F600" i="221"/>
  <c r="E600" i="221"/>
  <c r="D600" i="221"/>
  <c r="C600" i="221"/>
  <c r="B600" i="221"/>
  <c r="G568" i="221"/>
  <c r="F568" i="221"/>
  <c r="E568" i="221"/>
  <c r="D568" i="221"/>
  <c r="C568" i="221"/>
  <c r="B568" i="221"/>
  <c r="G565" i="221"/>
  <c r="F565" i="221"/>
  <c r="E565" i="221"/>
  <c r="D565" i="221"/>
  <c r="C565" i="221"/>
  <c r="B565" i="221"/>
  <c r="G564" i="221"/>
  <c r="F564" i="221"/>
  <c r="E564" i="221"/>
  <c r="D564" i="221"/>
  <c r="C564" i="221"/>
  <c r="B564" i="221"/>
  <c r="G532" i="221"/>
  <c r="F532" i="221"/>
  <c r="E532" i="221"/>
  <c r="D532" i="221"/>
  <c r="C532" i="221"/>
  <c r="B532" i="221"/>
  <c r="G529" i="221"/>
  <c r="F529" i="221"/>
  <c r="E529" i="221"/>
  <c r="D529" i="221"/>
  <c r="C529" i="221"/>
  <c r="B529" i="221"/>
  <c r="G528" i="221"/>
  <c r="F528" i="221"/>
  <c r="E528" i="221"/>
  <c r="D528" i="221"/>
  <c r="C528" i="221"/>
  <c r="B528" i="221"/>
  <c r="G496" i="221"/>
  <c r="F496" i="221"/>
  <c r="E496" i="221"/>
  <c r="D496" i="221"/>
  <c r="C496" i="221"/>
  <c r="B496" i="221"/>
  <c r="G493" i="221"/>
  <c r="F493" i="221"/>
  <c r="E493" i="221"/>
  <c r="D493" i="221"/>
  <c r="C493" i="221"/>
  <c r="B493" i="221"/>
  <c r="G492" i="221"/>
  <c r="F492" i="221"/>
  <c r="E492" i="221"/>
  <c r="D492" i="221"/>
  <c r="C492" i="221"/>
  <c r="B492" i="221"/>
  <c r="G460" i="221"/>
  <c r="F460" i="221"/>
  <c r="E460" i="221"/>
  <c r="D460" i="221"/>
  <c r="C460" i="221"/>
  <c r="B460" i="221"/>
  <c r="G457" i="221"/>
  <c r="F457" i="221"/>
  <c r="E457" i="221"/>
  <c r="D457" i="221"/>
  <c r="C457" i="221"/>
  <c r="B457" i="221"/>
  <c r="G456" i="221"/>
  <c r="F456" i="221"/>
  <c r="E456" i="221"/>
  <c r="D456" i="221"/>
  <c r="C456" i="221"/>
  <c r="B456" i="221"/>
  <c r="G424" i="221"/>
  <c r="F424" i="221"/>
  <c r="E424" i="221"/>
  <c r="D424" i="221"/>
  <c r="C424" i="221"/>
  <c r="B424" i="221"/>
  <c r="G421" i="221"/>
  <c r="F421" i="221"/>
  <c r="E421" i="221"/>
  <c r="D421" i="221"/>
  <c r="C421" i="221"/>
  <c r="B421" i="221"/>
  <c r="G420" i="221"/>
  <c r="F420" i="221"/>
  <c r="E420" i="221"/>
  <c r="D420" i="221"/>
  <c r="C420" i="221"/>
  <c r="B420" i="221"/>
  <c r="G388" i="221"/>
  <c r="F388" i="221"/>
  <c r="E388" i="221"/>
  <c r="D388" i="221"/>
  <c r="C388" i="221"/>
  <c r="B388" i="221"/>
  <c r="G385" i="221"/>
  <c r="F385" i="221"/>
  <c r="E385" i="221"/>
  <c r="D385" i="221"/>
  <c r="C385" i="221"/>
  <c r="B385" i="221"/>
  <c r="G384" i="221"/>
  <c r="F384" i="221"/>
  <c r="E384" i="221"/>
  <c r="D384" i="221"/>
  <c r="C384" i="221"/>
  <c r="B384" i="221"/>
  <c r="G352" i="221"/>
  <c r="F352" i="221"/>
  <c r="E352" i="221"/>
  <c r="D352" i="221"/>
  <c r="C352" i="221"/>
  <c r="B352" i="221"/>
  <c r="G349" i="221"/>
  <c r="F349" i="221"/>
  <c r="E349" i="221"/>
  <c r="D349" i="221"/>
  <c r="C349" i="221"/>
  <c r="B349" i="221"/>
  <c r="G348" i="221"/>
  <c r="F348" i="221"/>
  <c r="E348" i="221"/>
  <c r="D348" i="221"/>
  <c r="C348" i="221"/>
  <c r="B348" i="221"/>
  <c r="G316" i="221"/>
  <c r="F316" i="221"/>
  <c r="E316" i="221"/>
  <c r="D316" i="221"/>
  <c r="C316" i="221"/>
  <c r="B316" i="221"/>
  <c r="G313" i="221"/>
  <c r="F313" i="221"/>
  <c r="E313" i="221"/>
  <c r="D313" i="221"/>
  <c r="C313" i="221"/>
  <c r="B313" i="221"/>
  <c r="G312" i="221"/>
  <c r="F312" i="221"/>
  <c r="E312" i="221"/>
  <c r="D312" i="221"/>
  <c r="C312" i="221"/>
  <c r="B312" i="221"/>
  <c r="G280" i="221"/>
  <c r="F280" i="221"/>
  <c r="E280" i="221"/>
  <c r="D280" i="221"/>
  <c r="C280" i="221"/>
  <c r="B280" i="221"/>
  <c r="G277" i="221"/>
  <c r="F277" i="221"/>
  <c r="E277" i="221"/>
  <c r="D277" i="221"/>
  <c r="C277" i="221"/>
  <c r="B277" i="221"/>
  <c r="G276" i="221"/>
  <c r="F276" i="221"/>
  <c r="E276" i="221"/>
  <c r="D276" i="221"/>
  <c r="C276" i="221"/>
  <c r="B276" i="221"/>
  <c r="G244" i="221"/>
  <c r="F244" i="221"/>
  <c r="E244" i="221"/>
  <c r="D244" i="221"/>
  <c r="C244" i="221"/>
  <c r="B244" i="221"/>
  <c r="G241" i="221"/>
  <c r="F241" i="221"/>
  <c r="E241" i="221"/>
  <c r="D241" i="221"/>
  <c r="C241" i="221"/>
  <c r="B241" i="221"/>
  <c r="G240" i="221"/>
  <c r="F240" i="221"/>
  <c r="E240" i="221"/>
  <c r="D240" i="221"/>
  <c r="C240" i="221"/>
  <c r="B240" i="221"/>
  <c r="F1010" i="221"/>
  <c r="F974" i="221"/>
  <c r="F938" i="221"/>
  <c r="F902" i="221"/>
  <c r="F866" i="221"/>
  <c r="F830" i="221"/>
  <c r="F794" i="221"/>
  <c r="F758" i="221"/>
  <c r="F722" i="221"/>
  <c r="F686" i="221"/>
  <c r="F650" i="221"/>
  <c r="F614" i="221"/>
  <c r="F578" i="221"/>
  <c r="F542" i="221"/>
  <c r="F506" i="221"/>
  <c r="F470" i="221"/>
  <c r="F434" i="221"/>
  <c r="F398" i="221"/>
  <c r="F362" i="221"/>
  <c r="F326" i="221"/>
  <c r="F290" i="221"/>
  <c r="F254" i="221"/>
  <c r="F218" i="221"/>
  <c r="G208" i="221"/>
  <c r="F208" i="221"/>
  <c r="E208" i="221"/>
  <c r="D208" i="221"/>
  <c r="C208" i="221"/>
  <c r="B208" i="221"/>
  <c r="G205" i="221"/>
  <c r="F205" i="221"/>
  <c r="E205" i="221"/>
  <c r="D205" i="221"/>
  <c r="C205" i="221"/>
  <c r="B205" i="221"/>
  <c r="G204" i="221"/>
  <c r="F204" i="221"/>
  <c r="E204" i="221"/>
  <c r="D204" i="221"/>
  <c r="C204" i="221"/>
  <c r="B204" i="221"/>
  <c r="F182" i="221"/>
  <c r="G957" i="221"/>
  <c r="G701" i="221"/>
  <c r="F146" i="221"/>
  <c r="G172" i="221"/>
  <c r="F172" i="221"/>
  <c r="E172" i="221"/>
  <c r="D172" i="221"/>
  <c r="C172" i="221"/>
  <c r="B172" i="221"/>
  <c r="G169" i="221"/>
  <c r="F169" i="221"/>
  <c r="E169" i="221"/>
  <c r="D169" i="221"/>
  <c r="C169" i="221"/>
  <c r="B169" i="221"/>
  <c r="G168" i="221"/>
  <c r="F168" i="221"/>
  <c r="E168" i="221"/>
  <c r="D168" i="221"/>
  <c r="C168" i="221"/>
  <c r="E132" i="221"/>
  <c r="G136" i="221"/>
  <c r="F136" i="221"/>
  <c r="E136" i="221"/>
  <c r="D136" i="221"/>
  <c r="C136" i="221"/>
  <c r="B136" i="221"/>
  <c r="G133" i="221"/>
  <c r="F133" i="221"/>
  <c r="E133" i="221"/>
  <c r="D133" i="221"/>
  <c r="C133" i="221"/>
  <c r="B133" i="221"/>
  <c r="G132" i="221"/>
  <c r="F132" i="221"/>
  <c r="D132" i="221"/>
  <c r="C132" i="221"/>
  <c r="B132" i="221"/>
  <c r="G124" i="221"/>
  <c r="G125" i="221"/>
  <c r="G128" i="221"/>
  <c r="G129" i="221"/>
  <c r="F85" i="193"/>
  <c r="G100" i="221" l="1"/>
  <c r="F100" i="221"/>
  <c r="E100" i="221"/>
  <c r="D100" i="221"/>
  <c r="C100" i="221"/>
  <c r="B100" i="221"/>
  <c r="G97" i="221"/>
  <c r="F97" i="221"/>
  <c r="E97" i="221"/>
  <c r="D97" i="221"/>
  <c r="C97" i="221"/>
  <c r="B97" i="221"/>
  <c r="G96" i="221"/>
  <c r="F96" i="221"/>
  <c r="E96" i="221"/>
  <c r="D96" i="221"/>
  <c r="C96" i="221"/>
  <c r="B96" i="221"/>
  <c r="F110" i="221"/>
  <c r="F74" i="221"/>
  <c r="G64" i="221"/>
  <c r="F64" i="221"/>
  <c r="E64" i="221"/>
  <c r="D64" i="221"/>
  <c r="C64" i="221"/>
  <c r="B64" i="221"/>
  <c r="F61" i="221"/>
  <c r="G61" i="221"/>
  <c r="E61" i="221"/>
  <c r="D61" i="221"/>
  <c r="C61" i="221"/>
  <c r="B61" i="221"/>
  <c r="F60" i="221"/>
  <c r="G60" i="221"/>
  <c r="E60" i="221"/>
  <c r="D60" i="221"/>
  <c r="C60" i="221"/>
  <c r="B60" i="221"/>
  <c r="F38" i="221" l="1"/>
  <c r="F28" i="221"/>
  <c r="G28" i="221" l="1"/>
  <c r="E28" i="221"/>
  <c r="D28" i="221"/>
  <c r="C28" i="221"/>
  <c r="B28" i="221"/>
  <c r="F25" i="221"/>
  <c r="G25" i="221"/>
  <c r="E25" i="221"/>
  <c r="D25" i="221"/>
  <c r="C25" i="221"/>
  <c r="B25" i="221"/>
  <c r="F24" i="221"/>
  <c r="G24" i="221"/>
  <c r="E24" i="221"/>
  <c r="D24" i="221"/>
  <c r="C24" i="221"/>
  <c r="B24" i="221"/>
  <c r="J415" i="188" l="1"/>
  <c r="B173" i="216" l="1"/>
  <c r="B172" i="216"/>
  <c r="B171" i="216"/>
  <c r="B170" i="216"/>
  <c r="B169" i="216"/>
  <c r="B168" i="216"/>
  <c r="B167" i="216"/>
  <c r="B166" i="216"/>
  <c r="B165" i="216"/>
  <c r="B164" i="216"/>
  <c r="B163" i="216"/>
  <c r="B162" i="216"/>
  <c r="B161" i="216"/>
  <c r="B160" i="216"/>
  <c r="B159" i="216"/>
  <c r="B158" i="216"/>
  <c r="B157" i="216"/>
  <c r="B156" i="216"/>
  <c r="B155" i="216"/>
  <c r="B154" i="216"/>
  <c r="B153" i="216"/>
  <c r="B152" i="216"/>
  <c r="B151" i="216"/>
  <c r="B150" i="216"/>
  <c r="B149" i="216"/>
  <c r="B148" i="216"/>
  <c r="B147" i="216"/>
  <c r="B146" i="216"/>
  <c r="B145" i="216"/>
  <c r="B144" i="216"/>
  <c r="B143" i="216"/>
  <c r="B142" i="216"/>
  <c r="B141" i="216"/>
  <c r="B140" i="216"/>
  <c r="B139" i="216"/>
  <c r="B138" i="216"/>
  <c r="B137" i="216"/>
  <c r="B136" i="216"/>
  <c r="B135" i="216"/>
  <c r="B134" i="216"/>
  <c r="B133" i="216"/>
  <c r="B132" i="216"/>
  <c r="B131" i="216"/>
  <c r="B130" i="216"/>
  <c r="B129" i="216"/>
  <c r="B128" i="216"/>
  <c r="B127" i="216"/>
  <c r="B126" i="216"/>
  <c r="B125" i="216"/>
  <c r="B124" i="216"/>
  <c r="B123" i="216"/>
  <c r="B122" i="216"/>
  <c r="B121" i="216"/>
  <c r="B120" i="216"/>
  <c r="B119" i="216"/>
  <c r="B118" i="216"/>
  <c r="B117" i="216"/>
  <c r="B116" i="216"/>
  <c r="B115" i="216"/>
  <c r="B114" i="216"/>
  <c r="B113" i="216"/>
  <c r="B112" i="216"/>
  <c r="B111" i="216"/>
  <c r="B110" i="216"/>
  <c r="B109" i="216"/>
  <c r="B108" i="216"/>
  <c r="B107" i="216"/>
  <c r="B106" i="216"/>
  <c r="B105" i="216"/>
  <c r="B104" i="216"/>
  <c r="B103" i="216"/>
  <c r="B102" i="216"/>
  <c r="B101" i="216"/>
  <c r="B100" i="216"/>
  <c r="B99" i="216"/>
  <c r="B98" i="216"/>
  <c r="B97" i="216"/>
  <c r="B96" i="216"/>
  <c r="B95" i="216"/>
  <c r="B94" i="216"/>
  <c r="B93" i="216"/>
  <c r="B92" i="216"/>
  <c r="B91" i="216"/>
  <c r="B90" i="216"/>
  <c r="B89" i="216"/>
  <c r="B88" i="216"/>
  <c r="B87" i="216"/>
  <c r="B86" i="216"/>
  <c r="B85" i="216"/>
  <c r="B84" i="216"/>
  <c r="B83" i="216"/>
  <c r="B82" i="216"/>
  <c r="B81" i="216"/>
  <c r="B80" i="216"/>
  <c r="B79" i="216"/>
  <c r="B78" i="216"/>
  <c r="B77" i="216"/>
  <c r="B76" i="216"/>
  <c r="B75" i="216"/>
  <c r="B74" i="216"/>
  <c r="B73" i="216"/>
  <c r="B72" i="216"/>
  <c r="B71" i="216"/>
  <c r="B70" i="216"/>
  <c r="B69" i="216"/>
  <c r="B68" i="216"/>
  <c r="B67" i="216"/>
  <c r="B66" i="216"/>
  <c r="B65" i="216"/>
  <c r="B64" i="216"/>
  <c r="B63" i="216"/>
  <c r="B62" i="216"/>
  <c r="B61" i="216"/>
  <c r="B60" i="216"/>
  <c r="B59" i="216"/>
  <c r="B58" i="216"/>
  <c r="B57" i="216"/>
  <c r="B56" i="216"/>
  <c r="B55" i="216"/>
  <c r="B54" i="216"/>
  <c r="B53" i="216"/>
  <c r="B52" i="216"/>
  <c r="B51" i="216"/>
  <c r="B50" i="216"/>
  <c r="B49" i="216"/>
  <c r="B48" i="216"/>
  <c r="B47" i="216"/>
  <c r="B46" i="216"/>
  <c r="B45" i="216"/>
  <c r="B44" i="216"/>
  <c r="B43" i="216"/>
  <c r="B42" i="216"/>
  <c r="B41" i="216"/>
  <c r="B40" i="216"/>
  <c r="B39" i="216"/>
  <c r="B38" i="216"/>
  <c r="B37" i="216"/>
  <c r="B36" i="216"/>
  <c r="B35" i="216"/>
  <c r="B34" i="216"/>
  <c r="B33" i="216"/>
  <c r="B32" i="216"/>
  <c r="B31" i="216"/>
  <c r="B30" i="216"/>
  <c r="B29" i="216"/>
  <c r="B28" i="216"/>
  <c r="B27" i="216"/>
  <c r="B26" i="216"/>
  <c r="B25" i="216"/>
  <c r="B24" i="216"/>
  <c r="B23" i="216"/>
  <c r="B22" i="216"/>
  <c r="B21" i="216"/>
  <c r="B20" i="216"/>
  <c r="B19" i="216"/>
  <c r="B18" i="216"/>
  <c r="B17" i="216"/>
  <c r="B16" i="216"/>
  <c r="B15" i="216"/>
  <c r="B14" i="216"/>
  <c r="B13" i="216"/>
  <c r="B12" i="216"/>
  <c r="B11" i="216"/>
  <c r="B10" i="216"/>
  <c r="B9" i="216"/>
  <c r="B8" i="216"/>
  <c r="B7" i="216"/>
  <c r="B6" i="216"/>
  <c r="B5" i="216"/>
  <c r="B4" i="216"/>
  <c r="F16" i="193"/>
  <c r="A491" i="188"/>
  <c r="J50" i="188"/>
  <c r="J453" i="188" s="1"/>
  <c r="G145" i="193"/>
  <c r="E145" i="193"/>
  <c r="N491" i="188"/>
  <c r="L175" i="214" s="1"/>
  <c r="M491" i="188"/>
  <c r="K175" i="214" s="1"/>
  <c r="L491" i="188"/>
  <c r="J175" i="214" s="1"/>
  <c r="H489" i="188"/>
  <c r="G489" i="188"/>
  <c r="D489" i="188"/>
  <c r="C489" i="188"/>
  <c r="B489" i="188"/>
  <c r="E489" i="188"/>
  <c r="E1049" i="221"/>
  <c r="G1049" i="221"/>
  <c r="H1049" i="221"/>
  <c r="G16" i="193"/>
  <c r="E16" i="193"/>
  <c r="N65" i="186"/>
  <c r="G1045" i="221"/>
  <c r="E1045" i="221"/>
  <c r="G1044" i="221"/>
  <c r="E1044" i="221"/>
  <c r="G1043" i="221"/>
  <c r="E1043" i="221"/>
  <c r="G1042" i="221"/>
  <c r="E1042" i="221"/>
  <c r="G1041" i="221"/>
  <c r="E1041" i="221"/>
  <c r="G1040" i="221"/>
  <c r="E1040" i="221"/>
  <c r="G1039" i="221"/>
  <c r="E1039" i="221"/>
  <c r="G1038" i="221"/>
  <c r="E1038" i="221"/>
  <c r="G1037" i="221"/>
  <c r="E1037" i="221"/>
  <c r="G1036" i="221"/>
  <c r="E1036" i="221"/>
  <c r="G1035" i="221"/>
  <c r="E1035" i="221"/>
  <c r="G1034" i="221"/>
  <c r="E1034" i="221"/>
  <c r="G1033" i="221"/>
  <c r="E1033" i="221"/>
  <c r="G1032" i="221"/>
  <c r="E1032" i="221"/>
  <c r="G1031" i="221"/>
  <c r="E1031" i="221"/>
  <c r="G1030" i="221"/>
  <c r="E1030" i="221"/>
  <c r="G1029" i="221"/>
  <c r="E1029" i="221"/>
  <c r="G1028" i="221"/>
  <c r="E1028" i="221"/>
  <c r="G1027" i="221"/>
  <c r="E1027" i="221"/>
  <c r="G1026" i="221"/>
  <c r="E1026" i="221"/>
  <c r="G1025" i="221"/>
  <c r="E1025" i="221"/>
  <c r="G1024" i="221"/>
  <c r="E1024" i="221"/>
  <c r="G1023" i="221"/>
  <c r="E1023" i="221"/>
  <c r="G1022" i="221"/>
  <c r="E1022" i="221"/>
  <c r="G1021" i="221"/>
  <c r="E1021" i="221"/>
  <c r="G1020" i="221"/>
  <c r="E1020" i="221"/>
  <c r="G1019" i="221"/>
  <c r="E1019" i="221"/>
  <c r="G1018" i="221"/>
  <c r="E1018" i="221"/>
  <c r="G1010" i="221"/>
  <c r="E1010" i="221"/>
  <c r="G974" i="221"/>
  <c r="E974" i="221"/>
  <c r="G938" i="221"/>
  <c r="E938" i="221"/>
  <c r="G902" i="221"/>
  <c r="E902" i="221"/>
  <c r="G866" i="221"/>
  <c r="E866" i="221"/>
  <c r="G830" i="221"/>
  <c r="E830" i="221"/>
  <c r="G794" i="221"/>
  <c r="E794" i="221"/>
  <c r="G758" i="221"/>
  <c r="E758" i="221"/>
  <c r="G722" i="221"/>
  <c r="E722" i="221"/>
  <c r="G686" i="221"/>
  <c r="E686" i="221"/>
  <c r="G650" i="221"/>
  <c r="E650" i="221"/>
  <c r="G614" i="221"/>
  <c r="E614" i="221"/>
  <c r="G578" i="221"/>
  <c r="E578" i="221"/>
  <c r="G542" i="221"/>
  <c r="E542" i="221"/>
  <c r="G506" i="221"/>
  <c r="E506" i="221"/>
  <c r="G470" i="221"/>
  <c r="E470" i="221"/>
  <c r="G434" i="221"/>
  <c r="E434" i="221"/>
  <c r="G398" i="221"/>
  <c r="E398" i="221"/>
  <c r="G362" i="221"/>
  <c r="E362" i="221"/>
  <c r="G326" i="221"/>
  <c r="E326" i="221"/>
  <c r="G290" i="221"/>
  <c r="E290" i="221"/>
  <c r="G254" i="221"/>
  <c r="E254" i="221"/>
  <c r="G218" i="221"/>
  <c r="E218" i="221"/>
  <c r="G182" i="221"/>
  <c r="E182" i="221"/>
  <c r="G146" i="221"/>
  <c r="E146" i="221"/>
  <c r="G110" i="221"/>
  <c r="E110" i="221"/>
  <c r="G74" i="221"/>
  <c r="E74" i="221"/>
  <c r="G38" i="221"/>
  <c r="E38" i="221"/>
  <c r="N405" i="188"/>
  <c r="N1009" i="221" s="1"/>
  <c r="M405" i="188"/>
  <c r="M1009" i="221" s="1"/>
  <c r="L405" i="188"/>
  <c r="L1009" i="221" s="1"/>
  <c r="K405" i="188"/>
  <c r="K1009" i="221" s="1"/>
  <c r="J405" i="188"/>
  <c r="J1009" i="221" s="1"/>
  <c r="G1009" i="221"/>
  <c r="E1009" i="221"/>
  <c r="A1009" i="221"/>
  <c r="N400" i="188"/>
  <c r="N1008" i="221" s="1"/>
  <c r="M400" i="188"/>
  <c r="L400" i="188"/>
  <c r="L992" i="221" s="1"/>
  <c r="K400" i="188"/>
  <c r="K992" i="221" s="1"/>
  <c r="J400" i="188"/>
  <c r="J1008" i="221" s="1"/>
  <c r="G1008" i="221"/>
  <c r="E1008" i="221"/>
  <c r="A1008" i="221"/>
  <c r="N408" i="188"/>
  <c r="N993" i="221" s="1"/>
  <c r="M408" i="188"/>
  <c r="M993" i="221" s="1"/>
  <c r="L408" i="188"/>
  <c r="L993" i="221" s="1"/>
  <c r="K408" i="188"/>
  <c r="K993" i="221" s="1"/>
  <c r="J408" i="188"/>
  <c r="J993" i="221" s="1"/>
  <c r="G993" i="221"/>
  <c r="E993" i="221"/>
  <c r="A993" i="221"/>
  <c r="G992" i="221"/>
  <c r="E992" i="221"/>
  <c r="A992" i="221"/>
  <c r="N401" i="188"/>
  <c r="N989" i="221" s="1"/>
  <c r="M401" i="188"/>
  <c r="M480" i="188" s="1"/>
  <c r="L401" i="188"/>
  <c r="K401" i="188"/>
  <c r="K480" i="188" s="1"/>
  <c r="J401" i="188"/>
  <c r="J989" i="221" s="1"/>
  <c r="G989" i="221"/>
  <c r="E989" i="221"/>
  <c r="A989" i="221"/>
  <c r="G988" i="221"/>
  <c r="E988" i="221"/>
  <c r="A988" i="221"/>
  <c r="G982" i="221"/>
  <c r="F399" i="188"/>
  <c r="F982" i="221" s="1"/>
  <c r="E982" i="221"/>
  <c r="A982" i="221"/>
  <c r="N392" i="188"/>
  <c r="N973" i="221" s="1"/>
  <c r="M392" i="188"/>
  <c r="M973" i="221" s="1"/>
  <c r="L392" i="188"/>
  <c r="L973" i="221" s="1"/>
  <c r="K392" i="188"/>
  <c r="K973" i="221" s="1"/>
  <c r="J392" i="188"/>
  <c r="J973" i="221" s="1"/>
  <c r="G973" i="221"/>
  <c r="E973" i="221"/>
  <c r="A973" i="221"/>
  <c r="N387" i="188"/>
  <c r="N972" i="221" s="1"/>
  <c r="M387" i="188"/>
  <c r="M952" i="221" s="1"/>
  <c r="L387" i="188"/>
  <c r="L393" i="188" s="1"/>
  <c r="K387" i="188"/>
  <c r="K443" i="188" s="1"/>
  <c r="J387" i="188"/>
  <c r="J972" i="221" s="1"/>
  <c r="G972" i="221"/>
  <c r="E972" i="221"/>
  <c r="A972" i="221"/>
  <c r="N395" i="188"/>
  <c r="N957" i="221" s="1"/>
  <c r="M395" i="188"/>
  <c r="M957" i="221" s="1"/>
  <c r="L395" i="188"/>
  <c r="L957" i="221" s="1"/>
  <c r="K395" i="188"/>
  <c r="K957" i="221" s="1"/>
  <c r="J395" i="188"/>
  <c r="J957" i="221" s="1"/>
  <c r="E957" i="221"/>
  <c r="A957" i="221"/>
  <c r="G956" i="221"/>
  <c r="E956" i="221"/>
  <c r="A956" i="221"/>
  <c r="N388" i="188"/>
  <c r="M388" i="188"/>
  <c r="M953" i="221" s="1"/>
  <c r="L388" i="188"/>
  <c r="L953" i="221" s="1"/>
  <c r="K388" i="188"/>
  <c r="K953" i="221" s="1"/>
  <c r="J388" i="188"/>
  <c r="G953" i="221"/>
  <c r="E953" i="221"/>
  <c r="A953" i="221"/>
  <c r="G952" i="221"/>
  <c r="E952" i="221"/>
  <c r="A952" i="221"/>
  <c r="G946" i="221"/>
  <c r="F386" i="188"/>
  <c r="F946" i="221" s="1"/>
  <c r="E946" i="221"/>
  <c r="A946" i="221"/>
  <c r="N379" i="188"/>
  <c r="N937" i="221" s="1"/>
  <c r="M379" i="188"/>
  <c r="M937" i="221" s="1"/>
  <c r="L379" i="188"/>
  <c r="L937" i="221" s="1"/>
  <c r="K379" i="188"/>
  <c r="K937" i="221" s="1"/>
  <c r="J379" i="188"/>
  <c r="J937" i="221" s="1"/>
  <c r="G937" i="221"/>
  <c r="E937" i="221"/>
  <c r="A937" i="221"/>
  <c r="N374" i="188"/>
  <c r="N936" i="221" s="1"/>
  <c r="M374" i="188"/>
  <c r="M920" i="221" s="1"/>
  <c r="L374" i="188"/>
  <c r="L920" i="221" s="1"/>
  <c r="K374" i="188"/>
  <c r="K920" i="221" s="1"/>
  <c r="K382" i="188"/>
  <c r="K921" i="221" s="1"/>
  <c r="J374" i="188"/>
  <c r="G936" i="221"/>
  <c r="E936" i="221"/>
  <c r="A936" i="221"/>
  <c r="N382" i="188"/>
  <c r="N921" i="221" s="1"/>
  <c r="M382" i="188"/>
  <c r="M921" i="221" s="1"/>
  <c r="L382" i="188"/>
  <c r="L921" i="221" s="1"/>
  <c r="J382" i="188"/>
  <c r="J921" i="221" s="1"/>
  <c r="G921" i="221"/>
  <c r="E921" i="221"/>
  <c r="A921" i="221"/>
  <c r="G920" i="221"/>
  <c r="E920" i="221"/>
  <c r="A920" i="221"/>
  <c r="N375" i="188"/>
  <c r="N917" i="221" s="1"/>
  <c r="M375" i="188"/>
  <c r="M917" i="221" s="1"/>
  <c r="L375" i="188"/>
  <c r="L917" i="221" s="1"/>
  <c r="K375" i="188"/>
  <c r="K917" i="221" s="1"/>
  <c r="J375" i="188"/>
  <c r="J917" i="221" s="1"/>
  <c r="G917" i="221"/>
  <c r="E917" i="221"/>
  <c r="A917" i="221"/>
  <c r="G916" i="221"/>
  <c r="E916" i="221"/>
  <c r="A916" i="221"/>
  <c r="G910" i="221"/>
  <c r="F373" i="188"/>
  <c r="F910" i="221" s="1"/>
  <c r="E910" i="221"/>
  <c r="A910" i="221"/>
  <c r="N366" i="188"/>
  <c r="N901" i="221" s="1"/>
  <c r="M366" i="188"/>
  <c r="M901" i="221" s="1"/>
  <c r="L366" i="188"/>
  <c r="L901" i="221" s="1"/>
  <c r="K366" i="188"/>
  <c r="K901" i="221" s="1"/>
  <c r="J366" i="188"/>
  <c r="J901" i="221" s="1"/>
  <c r="G901" i="221"/>
  <c r="E901" i="221"/>
  <c r="A901" i="221"/>
  <c r="N361" i="188"/>
  <c r="N900" i="221" s="1"/>
  <c r="M361" i="188"/>
  <c r="M441" i="188" s="1"/>
  <c r="L361" i="188"/>
  <c r="L900" i="221" s="1"/>
  <c r="K361" i="188"/>
  <c r="K367" i="188" s="1"/>
  <c r="J361" i="188"/>
  <c r="J880" i="221" s="1"/>
  <c r="G900" i="221"/>
  <c r="E900" i="221"/>
  <c r="A900" i="221"/>
  <c r="N369" i="188"/>
  <c r="N885" i="221" s="1"/>
  <c r="M369" i="188"/>
  <c r="M885" i="221" s="1"/>
  <c r="L369" i="188"/>
  <c r="L885" i="221" s="1"/>
  <c r="K369" i="188"/>
  <c r="K885" i="221" s="1"/>
  <c r="J369" i="188"/>
  <c r="J885" i="221" s="1"/>
  <c r="G885" i="221"/>
  <c r="E885" i="221"/>
  <c r="A885" i="221"/>
  <c r="G884" i="221"/>
  <c r="E884" i="221"/>
  <c r="A884" i="221"/>
  <c r="N362" i="188"/>
  <c r="M362" i="188"/>
  <c r="M881" i="221" s="1"/>
  <c r="M880" i="221"/>
  <c r="L362" i="188"/>
  <c r="L881" i="221" s="1"/>
  <c r="K362" i="188"/>
  <c r="K881" i="221" s="1"/>
  <c r="J362" i="188"/>
  <c r="J881" i="221" s="1"/>
  <c r="G881" i="221"/>
  <c r="E881" i="221"/>
  <c r="A881" i="221"/>
  <c r="G880" i="221"/>
  <c r="E880" i="221"/>
  <c r="A880" i="221"/>
  <c r="G874" i="221"/>
  <c r="F360" i="188"/>
  <c r="F874" i="221" s="1"/>
  <c r="E874" i="221"/>
  <c r="A874" i="221"/>
  <c r="N353" i="188"/>
  <c r="N865" i="221" s="1"/>
  <c r="M353" i="188"/>
  <c r="M865" i="221" s="1"/>
  <c r="L353" i="188"/>
  <c r="L865" i="221" s="1"/>
  <c r="K353" i="188"/>
  <c r="K865" i="221" s="1"/>
  <c r="J353" i="188"/>
  <c r="J865" i="221" s="1"/>
  <c r="G865" i="221"/>
  <c r="E865" i="221"/>
  <c r="A865" i="221"/>
  <c r="N348" i="188"/>
  <c r="N844" i="221" s="1"/>
  <c r="M348" i="188"/>
  <c r="M844" i="221" s="1"/>
  <c r="L348" i="188"/>
  <c r="L848" i="221" s="1"/>
  <c r="L356" i="188"/>
  <c r="L849" i="221" s="1"/>
  <c r="K348" i="188"/>
  <c r="J348" i="188"/>
  <c r="J440" i="188" s="1"/>
  <c r="G864" i="221"/>
  <c r="E864" i="221"/>
  <c r="A864" i="221"/>
  <c r="N356" i="188"/>
  <c r="N849" i="221" s="1"/>
  <c r="M356" i="188"/>
  <c r="M849" i="221" s="1"/>
  <c r="K356" i="188"/>
  <c r="K849" i="221" s="1"/>
  <c r="J356" i="188"/>
  <c r="J849" i="221" s="1"/>
  <c r="G849" i="221"/>
  <c r="E849" i="221"/>
  <c r="A849" i="221"/>
  <c r="G848" i="221"/>
  <c r="E848" i="221"/>
  <c r="A848" i="221"/>
  <c r="N349" i="188"/>
  <c r="N845" i="221" s="1"/>
  <c r="M349" i="188"/>
  <c r="L349" i="188"/>
  <c r="L845" i="221" s="1"/>
  <c r="K349" i="188"/>
  <c r="K845" i="221" s="1"/>
  <c r="J349" i="188"/>
  <c r="J845" i="221" s="1"/>
  <c r="G845" i="221"/>
  <c r="E845" i="221"/>
  <c r="A845" i="221"/>
  <c r="G844" i="221"/>
  <c r="E844" i="221"/>
  <c r="A844" i="221"/>
  <c r="G838" i="221"/>
  <c r="F347" i="188"/>
  <c r="F838" i="221" s="1"/>
  <c r="E838" i="221"/>
  <c r="A838" i="221"/>
  <c r="N340" i="188"/>
  <c r="N829" i="221" s="1"/>
  <c r="M340" i="188"/>
  <c r="M829" i="221" s="1"/>
  <c r="L340" i="188"/>
  <c r="L829" i="221" s="1"/>
  <c r="K340" i="188"/>
  <c r="K829" i="221" s="1"/>
  <c r="J340" i="188"/>
  <c r="J829" i="221" s="1"/>
  <c r="G829" i="221"/>
  <c r="E829" i="221"/>
  <c r="A829" i="221"/>
  <c r="N335" i="188"/>
  <c r="N828" i="221" s="1"/>
  <c r="M335" i="188"/>
  <c r="M828" i="221" s="1"/>
  <c r="L335" i="188"/>
  <c r="L808" i="221" s="1"/>
  <c r="L336" i="188"/>
  <c r="L809" i="221" s="1"/>
  <c r="K335" i="188"/>
  <c r="K828" i="221" s="1"/>
  <c r="J335" i="188"/>
  <c r="J828" i="221" s="1"/>
  <c r="G828" i="221"/>
  <c r="E828" i="221"/>
  <c r="A828" i="221"/>
  <c r="N343" i="188"/>
  <c r="N813" i="221" s="1"/>
  <c r="M343" i="188"/>
  <c r="M813" i="221" s="1"/>
  <c r="L343" i="188"/>
  <c r="L813" i="221" s="1"/>
  <c r="K343" i="188"/>
  <c r="K813" i="221" s="1"/>
  <c r="J343" i="188"/>
  <c r="J813" i="221" s="1"/>
  <c r="G813" i="221"/>
  <c r="E813" i="221"/>
  <c r="A813" i="221"/>
  <c r="G812" i="221"/>
  <c r="E812" i="221"/>
  <c r="A812" i="221"/>
  <c r="N336" i="188"/>
  <c r="N809" i="221" s="1"/>
  <c r="M336" i="188"/>
  <c r="M809" i="221" s="1"/>
  <c r="K336" i="188"/>
  <c r="K809" i="221" s="1"/>
  <c r="J336" i="188"/>
  <c r="J809" i="221" s="1"/>
  <c r="G809" i="221"/>
  <c r="E809" i="221"/>
  <c r="A809" i="221"/>
  <c r="G808" i="221"/>
  <c r="E808" i="221"/>
  <c r="A808" i="221"/>
  <c r="G802" i="221"/>
  <c r="F334" i="188"/>
  <c r="F802" i="221" s="1"/>
  <c r="E802" i="221"/>
  <c r="A802" i="221"/>
  <c r="N327" i="188"/>
  <c r="N793" i="221" s="1"/>
  <c r="M327" i="188"/>
  <c r="M793" i="221" s="1"/>
  <c r="L327" i="188"/>
  <c r="L793" i="221" s="1"/>
  <c r="K327" i="188"/>
  <c r="K793" i="221" s="1"/>
  <c r="J327" i="188"/>
  <c r="J793" i="221" s="1"/>
  <c r="G793" i="221"/>
  <c r="E793" i="221"/>
  <c r="A793" i="221"/>
  <c r="N322" i="188"/>
  <c r="M322" i="188"/>
  <c r="M776" i="221" s="1"/>
  <c r="L322" i="188"/>
  <c r="L328" i="188" s="1"/>
  <c r="K322" i="188"/>
  <c r="K438" i="188" s="1"/>
  <c r="J322" i="188"/>
  <c r="G792" i="221"/>
  <c r="E792" i="221"/>
  <c r="A792" i="221"/>
  <c r="N330" i="188"/>
  <c r="N777" i="221" s="1"/>
  <c r="M330" i="188"/>
  <c r="M777" i="221" s="1"/>
  <c r="L330" i="188"/>
  <c r="L777" i="221" s="1"/>
  <c r="K330" i="188"/>
  <c r="K777" i="221" s="1"/>
  <c r="J330" i="188"/>
  <c r="J777" i="221" s="1"/>
  <c r="G777" i="221"/>
  <c r="E777" i="221"/>
  <c r="A777" i="221"/>
  <c r="N776" i="221"/>
  <c r="G776" i="221"/>
  <c r="E776" i="221"/>
  <c r="A776" i="221"/>
  <c r="N323" i="188"/>
  <c r="N773" i="221" s="1"/>
  <c r="M323" i="188"/>
  <c r="M773" i="221" s="1"/>
  <c r="L323" i="188"/>
  <c r="L773" i="221" s="1"/>
  <c r="K323" i="188"/>
  <c r="K773" i="221" s="1"/>
  <c r="J323" i="188"/>
  <c r="G773" i="221"/>
  <c r="E773" i="221"/>
  <c r="A773" i="221"/>
  <c r="G772" i="221"/>
  <c r="E772" i="221"/>
  <c r="A772" i="221"/>
  <c r="G766" i="221"/>
  <c r="F321" i="188"/>
  <c r="F766" i="221" s="1"/>
  <c r="E766" i="221"/>
  <c r="A766" i="221"/>
  <c r="N314" i="188"/>
  <c r="N757" i="221" s="1"/>
  <c r="M314" i="188"/>
  <c r="M757" i="221" s="1"/>
  <c r="L314" i="188"/>
  <c r="L757" i="221" s="1"/>
  <c r="K314" i="188"/>
  <c r="K757" i="221" s="1"/>
  <c r="J314" i="188"/>
  <c r="J757" i="221" s="1"/>
  <c r="G757" i="221"/>
  <c r="E757" i="221"/>
  <c r="A757" i="221"/>
  <c r="N309" i="188"/>
  <c r="N315" i="188" s="1"/>
  <c r="M309" i="188"/>
  <c r="M756" i="221" s="1"/>
  <c r="L309" i="188"/>
  <c r="L756" i="221" s="1"/>
  <c r="K309" i="188"/>
  <c r="K756" i="221" s="1"/>
  <c r="J309" i="188"/>
  <c r="J740" i="221" s="1"/>
  <c r="G756" i="221"/>
  <c r="E756" i="221"/>
  <c r="A756" i="221"/>
  <c r="N317" i="188"/>
  <c r="N741" i="221" s="1"/>
  <c r="M317" i="188"/>
  <c r="M741" i="221" s="1"/>
  <c r="L317" i="188"/>
  <c r="L741" i="221" s="1"/>
  <c r="K317" i="188"/>
  <c r="K741" i="221" s="1"/>
  <c r="J317" i="188"/>
  <c r="J741" i="221" s="1"/>
  <c r="G741" i="221"/>
  <c r="E741" i="221"/>
  <c r="A741" i="221"/>
  <c r="G740" i="221"/>
  <c r="E740" i="221"/>
  <c r="A740" i="221"/>
  <c r="N310" i="188"/>
  <c r="N737" i="221" s="1"/>
  <c r="M310" i="188"/>
  <c r="M473" i="188" s="1"/>
  <c r="L310" i="188"/>
  <c r="L737" i="221" s="1"/>
  <c r="K310" i="188"/>
  <c r="K737" i="221" s="1"/>
  <c r="J310" i="188"/>
  <c r="J737" i="221" s="1"/>
  <c r="G737" i="221"/>
  <c r="E737" i="221"/>
  <c r="A737" i="221"/>
  <c r="G736" i="221"/>
  <c r="E736" i="221"/>
  <c r="A736" i="221"/>
  <c r="G730" i="221"/>
  <c r="F308" i="188"/>
  <c r="F730" i="221" s="1"/>
  <c r="E730" i="221"/>
  <c r="A730" i="221"/>
  <c r="N301" i="188"/>
  <c r="N721" i="221" s="1"/>
  <c r="M301" i="188"/>
  <c r="M721" i="221" s="1"/>
  <c r="L301" i="188"/>
  <c r="L721" i="221" s="1"/>
  <c r="K301" i="188"/>
  <c r="K721" i="221" s="1"/>
  <c r="J301" i="188"/>
  <c r="J721" i="221" s="1"/>
  <c r="G721" i="221"/>
  <c r="E721" i="221"/>
  <c r="A721" i="221"/>
  <c r="N296" i="188"/>
  <c r="N720" i="221" s="1"/>
  <c r="M296" i="188"/>
  <c r="M302" i="188" s="1"/>
  <c r="L296" i="188"/>
  <c r="L720" i="221" s="1"/>
  <c r="K296" i="188"/>
  <c r="K704" i="221" s="1"/>
  <c r="J296" i="188"/>
  <c r="J720" i="221" s="1"/>
  <c r="G720" i="221"/>
  <c r="E720" i="221"/>
  <c r="A720" i="221"/>
  <c r="N304" i="188"/>
  <c r="N705" i="221" s="1"/>
  <c r="M304" i="188"/>
  <c r="M705" i="221" s="1"/>
  <c r="L304" i="188"/>
  <c r="L705" i="221" s="1"/>
  <c r="K304" i="188"/>
  <c r="K705" i="221" s="1"/>
  <c r="J304" i="188"/>
  <c r="J705" i="221" s="1"/>
  <c r="G705" i="221"/>
  <c r="E705" i="221"/>
  <c r="A705" i="221"/>
  <c r="G704" i="221"/>
  <c r="E704" i="221"/>
  <c r="A704" i="221"/>
  <c r="N297" i="188"/>
  <c r="N472" i="188" s="1"/>
  <c r="M297" i="188"/>
  <c r="M701" i="221" s="1"/>
  <c r="L297" i="188"/>
  <c r="K297" i="188"/>
  <c r="K701" i="221" s="1"/>
  <c r="J297" i="188"/>
  <c r="J472" i="188" s="1"/>
  <c r="E701" i="221"/>
  <c r="A701" i="221"/>
  <c r="G700" i="221"/>
  <c r="E700" i="221"/>
  <c r="A700" i="221"/>
  <c r="G694" i="221"/>
  <c r="F295" i="188"/>
  <c r="F694" i="221" s="1"/>
  <c r="E694" i="221"/>
  <c r="A694" i="221"/>
  <c r="N288" i="188"/>
  <c r="N685" i="221" s="1"/>
  <c r="M288" i="188"/>
  <c r="M685" i="221" s="1"/>
  <c r="L288" i="188"/>
  <c r="L685" i="221" s="1"/>
  <c r="K288" i="188"/>
  <c r="K685" i="221" s="1"/>
  <c r="J288" i="188"/>
  <c r="J685" i="221" s="1"/>
  <c r="G685" i="221"/>
  <c r="E685" i="221"/>
  <c r="A685" i="221"/>
  <c r="N283" i="188"/>
  <c r="N435" i="188" s="1"/>
  <c r="M283" i="188"/>
  <c r="M668" i="221" s="1"/>
  <c r="L283" i="188"/>
  <c r="L668" i="221" s="1"/>
  <c r="L291" i="188"/>
  <c r="L669" i="221" s="1"/>
  <c r="K283" i="188"/>
  <c r="K668" i="221" s="1"/>
  <c r="J283" i="188"/>
  <c r="J668" i="221" s="1"/>
  <c r="G684" i="221"/>
  <c r="E684" i="221"/>
  <c r="A684" i="221"/>
  <c r="N291" i="188"/>
  <c r="N669" i="221" s="1"/>
  <c r="M291" i="188"/>
  <c r="M669" i="221" s="1"/>
  <c r="K291" i="188"/>
  <c r="K669" i="221" s="1"/>
  <c r="J291" i="188"/>
  <c r="J669" i="221" s="1"/>
  <c r="G669" i="221"/>
  <c r="E669" i="221"/>
  <c r="A669" i="221"/>
  <c r="G668" i="221"/>
  <c r="E668" i="221"/>
  <c r="A668" i="221"/>
  <c r="N284" i="188"/>
  <c r="M284" i="188"/>
  <c r="M665" i="221" s="1"/>
  <c r="L284" i="188"/>
  <c r="L665" i="221" s="1"/>
  <c r="L664" i="221"/>
  <c r="K284" i="188"/>
  <c r="K665" i="221" s="1"/>
  <c r="J284" i="188"/>
  <c r="J665" i="221" s="1"/>
  <c r="G665" i="221"/>
  <c r="E665" i="221"/>
  <c r="A665" i="221"/>
  <c r="G664" i="221"/>
  <c r="E664" i="221"/>
  <c r="A664" i="221"/>
  <c r="G658" i="221"/>
  <c r="F282" i="188"/>
  <c r="F658" i="221" s="1"/>
  <c r="E658" i="221"/>
  <c r="A658" i="221"/>
  <c r="N275" i="188"/>
  <c r="N649" i="221" s="1"/>
  <c r="M275" i="188"/>
  <c r="M649" i="221" s="1"/>
  <c r="L275" i="188"/>
  <c r="L649" i="221" s="1"/>
  <c r="K275" i="188"/>
  <c r="K649" i="221" s="1"/>
  <c r="J275" i="188"/>
  <c r="J649" i="221" s="1"/>
  <c r="G649" i="221"/>
  <c r="E649" i="221"/>
  <c r="A649" i="221"/>
  <c r="N270" i="188"/>
  <c r="N434" i="188" s="1"/>
  <c r="M270" i="188"/>
  <c r="M648" i="221" s="1"/>
  <c r="L270" i="188"/>
  <c r="L648" i="221" s="1"/>
  <c r="K270" i="188"/>
  <c r="K648" i="221" s="1"/>
  <c r="K278" i="188"/>
  <c r="K633" i="221" s="1"/>
  <c r="J270" i="188"/>
  <c r="J628" i="221" s="1"/>
  <c r="G648" i="221"/>
  <c r="E648" i="221"/>
  <c r="A648" i="221"/>
  <c r="N278" i="188"/>
  <c r="N633" i="221" s="1"/>
  <c r="M278" i="188"/>
  <c r="M633" i="221" s="1"/>
  <c r="L278" i="188"/>
  <c r="L633" i="221" s="1"/>
  <c r="J278" i="188"/>
  <c r="J633" i="221" s="1"/>
  <c r="G633" i="221"/>
  <c r="E633" i="221"/>
  <c r="A633" i="221"/>
  <c r="G632" i="221"/>
  <c r="E632" i="221"/>
  <c r="A632" i="221"/>
  <c r="N271" i="188"/>
  <c r="N629" i="221" s="1"/>
  <c r="M271" i="188"/>
  <c r="M629" i="221" s="1"/>
  <c r="L271" i="188"/>
  <c r="L629" i="221" s="1"/>
  <c r="K271" i="188"/>
  <c r="K629" i="221" s="1"/>
  <c r="J271" i="188"/>
  <c r="J629" i="221" s="1"/>
  <c r="G629" i="221"/>
  <c r="E629" i="221"/>
  <c r="A629" i="221"/>
  <c r="G628" i="221"/>
  <c r="E628" i="221"/>
  <c r="A628" i="221"/>
  <c r="G622" i="221"/>
  <c r="F269" i="188"/>
  <c r="F622" i="221" s="1"/>
  <c r="E622" i="221"/>
  <c r="A622" i="221"/>
  <c r="N262" i="188"/>
  <c r="N613" i="221" s="1"/>
  <c r="M262" i="188"/>
  <c r="M613" i="221" s="1"/>
  <c r="L262" i="188"/>
  <c r="L613" i="221" s="1"/>
  <c r="K262" i="188"/>
  <c r="K613" i="221" s="1"/>
  <c r="J262" i="188"/>
  <c r="J613" i="221" s="1"/>
  <c r="G613" i="221"/>
  <c r="E613" i="221"/>
  <c r="A613" i="221"/>
  <c r="N257" i="188"/>
  <c r="N592" i="221" s="1"/>
  <c r="M257" i="188"/>
  <c r="M612" i="221" s="1"/>
  <c r="L257" i="188"/>
  <c r="L612" i="221" s="1"/>
  <c r="L258" i="188"/>
  <c r="L593" i="221" s="1"/>
  <c r="K257" i="188"/>
  <c r="K592" i="221" s="1"/>
  <c r="J257" i="188"/>
  <c r="J263" i="188" s="1"/>
  <c r="G612" i="221"/>
  <c r="E612" i="221"/>
  <c r="A612" i="221"/>
  <c r="N265" i="188"/>
  <c r="N597" i="221" s="1"/>
  <c r="M265" i="188"/>
  <c r="M597" i="221" s="1"/>
  <c r="L265" i="188"/>
  <c r="L597" i="221" s="1"/>
  <c r="K265" i="188"/>
  <c r="K597" i="221" s="1"/>
  <c r="J265" i="188"/>
  <c r="J597" i="221" s="1"/>
  <c r="G597" i="221"/>
  <c r="E597" i="221"/>
  <c r="A597" i="221"/>
  <c r="G596" i="221"/>
  <c r="E596" i="221"/>
  <c r="A596" i="221"/>
  <c r="N258" i="188"/>
  <c r="N593" i="221" s="1"/>
  <c r="M258" i="188"/>
  <c r="M593" i="221" s="1"/>
  <c r="K258" i="188"/>
  <c r="K593" i="221" s="1"/>
  <c r="J258" i="188"/>
  <c r="J593" i="221" s="1"/>
  <c r="G593" i="221"/>
  <c r="E593" i="221"/>
  <c r="A593" i="221"/>
  <c r="G592" i="221"/>
  <c r="E592" i="221"/>
  <c r="A592" i="221"/>
  <c r="G586" i="221"/>
  <c r="F256" i="188"/>
  <c r="F586" i="221" s="1"/>
  <c r="E586" i="221"/>
  <c r="A586" i="221"/>
  <c r="N249" i="188"/>
  <c r="N577" i="221" s="1"/>
  <c r="M249" i="188"/>
  <c r="M577" i="221" s="1"/>
  <c r="L249" i="188"/>
  <c r="L577" i="221" s="1"/>
  <c r="K249" i="188"/>
  <c r="K577" i="221" s="1"/>
  <c r="J249" i="188"/>
  <c r="J577" i="221" s="1"/>
  <c r="G577" i="221"/>
  <c r="E577" i="221"/>
  <c r="A577" i="221"/>
  <c r="N244" i="188"/>
  <c r="N576" i="221" s="1"/>
  <c r="N252" i="188"/>
  <c r="N561" i="221" s="1"/>
  <c r="M244" i="188"/>
  <c r="M556" i="221" s="1"/>
  <c r="L244" i="188"/>
  <c r="L432" i="188" s="1"/>
  <c r="K244" i="188"/>
  <c r="K432" i="188" s="1"/>
  <c r="J244" i="188"/>
  <c r="J576" i="221" s="1"/>
  <c r="G576" i="221"/>
  <c r="E576" i="221"/>
  <c r="A576" i="221"/>
  <c r="M252" i="188"/>
  <c r="M561" i="221" s="1"/>
  <c r="L252" i="188"/>
  <c r="L561" i="221" s="1"/>
  <c r="K252" i="188"/>
  <c r="K561" i="221" s="1"/>
  <c r="J252" i="188"/>
  <c r="J561" i="221" s="1"/>
  <c r="G561" i="221"/>
  <c r="E561" i="221"/>
  <c r="A561" i="221"/>
  <c r="G560" i="221"/>
  <c r="E560" i="221"/>
  <c r="A560" i="221"/>
  <c r="N245" i="188"/>
  <c r="M245" i="188"/>
  <c r="M557" i="221" s="1"/>
  <c r="L245" i="188"/>
  <c r="L557" i="221" s="1"/>
  <c r="K245" i="188"/>
  <c r="K557" i="221" s="1"/>
  <c r="J245" i="188"/>
  <c r="G557" i="221"/>
  <c r="E557" i="221"/>
  <c r="A557" i="221"/>
  <c r="L556" i="221"/>
  <c r="G556" i="221"/>
  <c r="E556" i="221"/>
  <c r="A556" i="221"/>
  <c r="G550" i="221"/>
  <c r="F243" i="188"/>
  <c r="F550" i="221" s="1"/>
  <c r="E550" i="221"/>
  <c r="A550" i="221"/>
  <c r="N236" i="188"/>
  <c r="N541" i="221" s="1"/>
  <c r="M236" i="188"/>
  <c r="M541" i="221" s="1"/>
  <c r="L236" i="188"/>
  <c r="L541" i="221" s="1"/>
  <c r="K236" i="188"/>
  <c r="K541" i="221" s="1"/>
  <c r="J236" i="188"/>
  <c r="J541" i="221" s="1"/>
  <c r="G541" i="221"/>
  <c r="E541" i="221"/>
  <c r="A541" i="221"/>
  <c r="N231" i="188"/>
  <c r="N520" i="221" s="1"/>
  <c r="M231" i="188"/>
  <c r="M540" i="221" s="1"/>
  <c r="L231" i="188"/>
  <c r="L540" i="221" s="1"/>
  <c r="K231" i="188"/>
  <c r="K540" i="221" s="1"/>
  <c r="J231" i="188"/>
  <c r="J540" i="221" s="1"/>
  <c r="G540" i="221"/>
  <c r="E540" i="221"/>
  <c r="A540" i="221"/>
  <c r="N239" i="188"/>
  <c r="N525" i="221" s="1"/>
  <c r="M239" i="188"/>
  <c r="M525" i="221" s="1"/>
  <c r="L239" i="188"/>
  <c r="L525" i="221" s="1"/>
  <c r="K239" i="188"/>
  <c r="K525" i="221" s="1"/>
  <c r="J239" i="188"/>
  <c r="J525" i="221" s="1"/>
  <c r="G525" i="221"/>
  <c r="E525" i="221"/>
  <c r="A525" i="221"/>
  <c r="G524" i="221"/>
  <c r="E524" i="221"/>
  <c r="A524" i="221"/>
  <c r="N232" i="188"/>
  <c r="N521" i="221" s="1"/>
  <c r="M232" i="188"/>
  <c r="M521" i="221" s="1"/>
  <c r="L232" i="188"/>
  <c r="L521" i="221" s="1"/>
  <c r="K232" i="188"/>
  <c r="K521" i="221" s="1"/>
  <c r="J232" i="188"/>
  <c r="J521" i="221" s="1"/>
  <c r="G521" i="221"/>
  <c r="E521" i="221"/>
  <c r="A521" i="221"/>
  <c r="G520" i="221"/>
  <c r="E520" i="221"/>
  <c r="A520" i="221"/>
  <c r="G514" i="221"/>
  <c r="F230" i="188"/>
  <c r="F514" i="221" s="1"/>
  <c r="E514" i="221"/>
  <c r="A514" i="221"/>
  <c r="N223" i="188"/>
  <c r="N505" i="221" s="1"/>
  <c r="N218" i="188"/>
  <c r="N504" i="221" s="1"/>
  <c r="N226" i="188"/>
  <c r="N489" i="221" s="1"/>
  <c r="M223" i="188"/>
  <c r="M505" i="221" s="1"/>
  <c r="L223" i="188"/>
  <c r="L505" i="221" s="1"/>
  <c r="K223" i="188"/>
  <c r="K505" i="221" s="1"/>
  <c r="J223" i="188"/>
  <c r="J505" i="221" s="1"/>
  <c r="G505" i="221"/>
  <c r="E505" i="221"/>
  <c r="A505" i="221"/>
  <c r="M218" i="188"/>
  <c r="M484" i="221" s="1"/>
  <c r="L218" i="188"/>
  <c r="L504" i="221" s="1"/>
  <c r="K218" i="188"/>
  <c r="K504" i="221" s="1"/>
  <c r="J218" i="188"/>
  <c r="J430" i="188" s="1"/>
  <c r="G504" i="221"/>
  <c r="E504" i="221"/>
  <c r="A504" i="221"/>
  <c r="M226" i="188"/>
  <c r="M489" i="221" s="1"/>
  <c r="L226" i="188"/>
  <c r="L489" i="221" s="1"/>
  <c r="K226" i="188"/>
  <c r="K489" i="221" s="1"/>
  <c r="J226" i="188"/>
  <c r="J489" i="221" s="1"/>
  <c r="G489" i="221"/>
  <c r="E489" i="221"/>
  <c r="A489" i="221"/>
  <c r="G488" i="221"/>
  <c r="E488" i="221"/>
  <c r="A488" i="221"/>
  <c r="N219" i="188"/>
  <c r="N485" i="221" s="1"/>
  <c r="M219" i="188"/>
  <c r="M485" i="221" s="1"/>
  <c r="L219" i="188"/>
  <c r="L485" i="221" s="1"/>
  <c r="K219" i="188"/>
  <c r="K485" i="221" s="1"/>
  <c r="J219" i="188"/>
  <c r="J485" i="221" s="1"/>
  <c r="G485" i="221"/>
  <c r="E485" i="221"/>
  <c r="A485" i="221"/>
  <c r="G484" i="221"/>
  <c r="E484" i="221"/>
  <c r="A484" i="221"/>
  <c r="G478" i="221"/>
  <c r="F217" i="188"/>
  <c r="F478" i="221" s="1"/>
  <c r="E478" i="221"/>
  <c r="A478" i="221"/>
  <c r="N210" i="188"/>
  <c r="N469" i="221" s="1"/>
  <c r="M210" i="188"/>
  <c r="M469" i="221" s="1"/>
  <c r="L210" i="188"/>
  <c r="L469" i="221" s="1"/>
  <c r="K210" i="188"/>
  <c r="K469" i="221" s="1"/>
  <c r="J210" i="188"/>
  <c r="J469" i="221" s="1"/>
  <c r="G469" i="221"/>
  <c r="E469" i="221"/>
  <c r="A469" i="221"/>
  <c r="N205" i="188"/>
  <c r="N468" i="221" s="1"/>
  <c r="M205" i="188"/>
  <c r="M468" i="221" s="1"/>
  <c r="L205" i="188"/>
  <c r="L468" i="221" s="1"/>
  <c r="K205" i="188"/>
  <c r="K429" i="188" s="1"/>
  <c r="J205" i="188"/>
  <c r="J429" i="188" s="1"/>
  <c r="G468" i="221"/>
  <c r="E468" i="221"/>
  <c r="A468" i="221"/>
  <c r="N213" i="188"/>
  <c r="N453" i="221" s="1"/>
  <c r="M213" i="188"/>
  <c r="M453" i="221" s="1"/>
  <c r="L213" i="188"/>
  <c r="L453" i="221" s="1"/>
  <c r="K213" i="188"/>
  <c r="K453" i="221" s="1"/>
  <c r="J213" i="188"/>
  <c r="J453" i="221" s="1"/>
  <c r="G453" i="221"/>
  <c r="E453" i="221"/>
  <c r="A453" i="221"/>
  <c r="G452" i="221"/>
  <c r="E452" i="221"/>
  <c r="A452" i="221"/>
  <c r="N206" i="188"/>
  <c r="N449" i="221" s="1"/>
  <c r="M206" i="188"/>
  <c r="L206" i="188"/>
  <c r="L449" i="221" s="1"/>
  <c r="K206" i="188"/>
  <c r="K465" i="188" s="1"/>
  <c r="J206" i="188"/>
  <c r="J449" i="221" s="1"/>
  <c r="G449" i="221"/>
  <c r="E449" i="221"/>
  <c r="A449" i="221"/>
  <c r="G448" i="221"/>
  <c r="E448" i="221"/>
  <c r="A448" i="221"/>
  <c r="G442" i="221"/>
  <c r="F204" i="188"/>
  <c r="F442" i="221" s="1"/>
  <c r="E442" i="221"/>
  <c r="A442" i="221"/>
  <c r="N197" i="188"/>
  <c r="N433" i="221" s="1"/>
  <c r="M197" i="188"/>
  <c r="M433" i="221" s="1"/>
  <c r="L197" i="188"/>
  <c r="L433" i="221" s="1"/>
  <c r="K197" i="188"/>
  <c r="K433" i="221" s="1"/>
  <c r="J197" i="188"/>
  <c r="J433" i="221" s="1"/>
  <c r="G433" i="221"/>
  <c r="E433" i="221"/>
  <c r="A433" i="221"/>
  <c r="N192" i="188"/>
  <c r="N428" i="188" s="1"/>
  <c r="M192" i="188"/>
  <c r="M432" i="221" s="1"/>
  <c r="L192" i="188"/>
  <c r="L416" i="221" s="1"/>
  <c r="K192" i="188"/>
  <c r="K432" i="221" s="1"/>
  <c r="K200" i="188"/>
  <c r="K417" i="221" s="1"/>
  <c r="J192" i="188"/>
  <c r="J428" i="188" s="1"/>
  <c r="G432" i="221"/>
  <c r="E432" i="221"/>
  <c r="A432" i="221"/>
  <c r="N200" i="188"/>
  <c r="N417" i="221" s="1"/>
  <c r="M200" i="188"/>
  <c r="M417" i="221" s="1"/>
  <c r="L200" i="188"/>
  <c r="L417" i="221" s="1"/>
  <c r="J200" i="188"/>
  <c r="J417" i="221" s="1"/>
  <c r="G417" i="221"/>
  <c r="E417" i="221"/>
  <c r="A417" i="221"/>
  <c r="G416" i="221"/>
  <c r="E416" i="221"/>
  <c r="A416" i="221"/>
  <c r="N193" i="188"/>
  <c r="N413" i="221" s="1"/>
  <c r="M193" i="188"/>
  <c r="M413" i="221" s="1"/>
  <c r="L193" i="188"/>
  <c r="K193" i="188"/>
  <c r="K413" i="221" s="1"/>
  <c r="J193" i="188"/>
  <c r="J464" i="188" s="1"/>
  <c r="G413" i="221"/>
  <c r="E413" i="221"/>
  <c r="A413" i="221"/>
  <c r="G412" i="221"/>
  <c r="E412" i="221"/>
  <c r="A412" i="221"/>
  <c r="G406" i="221"/>
  <c r="F191" i="188"/>
  <c r="F406" i="221" s="1"/>
  <c r="E406" i="221"/>
  <c r="A406" i="221"/>
  <c r="N184" i="188"/>
  <c r="N397" i="221" s="1"/>
  <c r="M184" i="188"/>
  <c r="M397" i="221" s="1"/>
  <c r="L184" i="188"/>
  <c r="L397" i="221" s="1"/>
  <c r="K184" i="188"/>
  <c r="K397" i="221" s="1"/>
  <c r="J184" i="188"/>
  <c r="J397" i="221" s="1"/>
  <c r="G397" i="221"/>
  <c r="E397" i="221"/>
  <c r="A397" i="221"/>
  <c r="N179" i="188"/>
  <c r="N396" i="221" s="1"/>
  <c r="M179" i="188"/>
  <c r="M396" i="221" s="1"/>
  <c r="L179" i="188"/>
  <c r="L396" i="221" s="1"/>
  <c r="K179" i="188"/>
  <c r="K427" i="188" s="1"/>
  <c r="J179" i="188"/>
  <c r="J396" i="221" s="1"/>
  <c r="G396" i="221"/>
  <c r="E396" i="221"/>
  <c r="A396" i="221"/>
  <c r="N187" i="188"/>
  <c r="N381" i="221" s="1"/>
  <c r="M187" i="188"/>
  <c r="M381" i="221" s="1"/>
  <c r="L187" i="188"/>
  <c r="L381" i="221" s="1"/>
  <c r="K187" i="188"/>
  <c r="K381" i="221" s="1"/>
  <c r="J187" i="188"/>
  <c r="J381" i="221" s="1"/>
  <c r="G381" i="221"/>
  <c r="E381" i="221"/>
  <c r="A381" i="221"/>
  <c r="G380" i="221"/>
  <c r="E380" i="221"/>
  <c r="A380" i="221"/>
  <c r="N180" i="188"/>
  <c r="N463" i="188" s="1"/>
  <c r="M180" i="188"/>
  <c r="M377" i="221" s="1"/>
  <c r="L180" i="188"/>
  <c r="L377" i="221" s="1"/>
  <c r="K180" i="188"/>
  <c r="K377" i="221" s="1"/>
  <c r="J180" i="188"/>
  <c r="J377" i="221" s="1"/>
  <c r="G377" i="221"/>
  <c r="E377" i="221"/>
  <c r="A377" i="221"/>
  <c r="G376" i="221"/>
  <c r="E376" i="221"/>
  <c r="A376" i="221"/>
  <c r="E370" i="221"/>
  <c r="N171" i="188"/>
  <c r="N361" i="221" s="1"/>
  <c r="M171" i="188"/>
  <c r="M361" i="221" s="1"/>
  <c r="L171" i="188"/>
  <c r="L361" i="221" s="1"/>
  <c r="K171" i="188"/>
  <c r="K361" i="221" s="1"/>
  <c r="J171" i="188"/>
  <c r="J361" i="221" s="1"/>
  <c r="G361" i="221"/>
  <c r="E361" i="221"/>
  <c r="A361" i="221"/>
  <c r="N166" i="188"/>
  <c r="N172" i="188" s="1"/>
  <c r="M166" i="188"/>
  <c r="M426" i="188" s="1"/>
  <c r="L166" i="188"/>
  <c r="L360" i="221" s="1"/>
  <c r="K166" i="188"/>
  <c r="K344" i="221" s="1"/>
  <c r="K174" i="188"/>
  <c r="K345" i="221" s="1"/>
  <c r="J166" i="188"/>
  <c r="J360" i="221" s="1"/>
  <c r="G360" i="221"/>
  <c r="E360" i="221"/>
  <c r="A360" i="221"/>
  <c r="N174" i="188"/>
  <c r="N345" i="221" s="1"/>
  <c r="M174" i="188"/>
  <c r="M345" i="221" s="1"/>
  <c r="L174" i="188"/>
  <c r="L345" i="221" s="1"/>
  <c r="J174" i="188"/>
  <c r="J345" i="221" s="1"/>
  <c r="G345" i="221"/>
  <c r="E345" i="221"/>
  <c r="A345" i="221"/>
  <c r="G344" i="221"/>
  <c r="E344" i="221"/>
  <c r="A344" i="221"/>
  <c r="N167" i="188"/>
  <c r="N341" i="221" s="1"/>
  <c r="M167" i="188"/>
  <c r="M341" i="221" s="1"/>
  <c r="L167" i="188"/>
  <c r="L341" i="221" s="1"/>
  <c r="K167" i="188"/>
  <c r="K341" i="221" s="1"/>
  <c r="J167" i="188"/>
  <c r="J341" i="221" s="1"/>
  <c r="G341" i="221"/>
  <c r="E341" i="221"/>
  <c r="A341" i="221"/>
  <c r="G340" i="221"/>
  <c r="E340" i="221"/>
  <c r="A340" i="221"/>
  <c r="G334" i="221"/>
  <c r="F165" i="188"/>
  <c r="F334" i="221" s="1"/>
  <c r="E334" i="221"/>
  <c r="A334" i="221"/>
  <c r="N158" i="188"/>
  <c r="N325" i="221" s="1"/>
  <c r="M158" i="188"/>
  <c r="M325" i="221" s="1"/>
  <c r="L158" i="188"/>
  <c r="L325" i="221" s="1"/>
  <c r="K158" i="188"/>
  <c r="K325" i="221" s="1"/>
  <c r="J158" i="188"/>
  <c r="J325" i="221" s="1"/>
  <c r="G325" i="221"/>
  <c r="E325" i="221"/>
  <c r="A325" i="221"/>
  <c r="N153" i="188"/>
  <c r="N324" i="221" s="1"/>
  <c r="M153" i="188"/>
  <c r="M324" i="221" s="1"/>
  <c r="L153" i="188"/>
  <c r="L425" i="188" s="1"/>
  <c r="K153" i="188"/>
  <c r="K308" i="221" s="1"/>
  <c r="J153" i="188"/>
  <c r="J324" i="221" s="1"/>
  <c r="G324" i="221"/>
  <c r="E324" i="221"/>
  <c r="A324" i="221"/>
  <c r="N161" i="188"/>
  <c r="N309" i="221" s="1"/>
  <c r="M161" i="188"/>
  <c r="M309" i="221" s="1"/>
  <c r="L161" i="188"/>
  <c r="L309" i="221" s="1"/>
  <c r="K161" i="188"/>
  <c r="K309" i="221" s="1"/>
  <c r="J161" i="188"/>
  <c r="J309" i="221" s="1"/>
  <c r="G309" i="221"/>
  <c r="E309" i="221"/>
  <c r="A309" i="221"/>
  <c r="G308" i="221"/>
  <c r="E308" i="221"/>
  <c r="A308" i="221"/>
  <c r="N154" i="188"/>
  <c r="N305" i="221" s="1"/>
  <c r="M154" i="188"/>
  <c r="M305" i="221" s="1"/>
  <c r="L154" i="188"/>
  <c r="L305" i="221" s="1"/>
  <c r="K154" i="188"/>
  <c r="K305" i="221" s="1"/>
  <c r="J154" i="188"/>
  <c r="J305" i="221" s="1"/>
  <c r="G305" i="221"/>
  <c r="E305" i="221"/>
  <c r="A305" i="221"/>
  <c r="G304" i="221"/>
  <c r="E304" i="221"/>
  <c r="A304" i="221"/>
  <c r="G298" i="221"/>
  <c r="F152" i="188"/>
  <c r="F298" i="221" s="1"/>
  <c r="E298" i="221"/>
  <c r="A298" i="221"/>
  <c r="N145" i="188"/>
  <c r="N289" i="221" s="1"/>
  <c r="M145" i="188"/>
  <c r="M289" i="221" s="1"/>
  <c r="L145" i="188"/>
  <c r="L289" i="221" s="1"/>
  <c r="K145" i="188"/>
  <c r="K289" i="221" s="1"/>
  <c r="J145" i="188"/>
  <c r="J289" i="221" s="1"/>
  <c r="G289" i="221"/>
  <c r="E289" i="221"/>
  <c r="A289" i="221"/>
  <c r="N140" i="188"/>
  <c r="M140" i="188"/>
  <c r="M272" i="221" s="1"/>
  <c r="L140" i="188"/>
  <c r="L272" i="221" s="1"/>
  <c r="K140" i="188"/>
  <c r="K146" i="188" s="1"/>
  <c r="J140" i="188"/>
  <c r="J424" i="188" s="1"/>
  <c r="G288" i="221"/>
  <c r="E288" i="221"/>
  <c r="A288" i="221"/>
  <c r="N148" i="188"/>
  <c r="N273" i="221" s="1"/>
  <c r="M148" i="188"/>
  <c r="M273" i="221" s="1"/>
  <c r="L148" i="188"/>
  <c r="L273" i="221" s="1"/>
  <c r="K148" i="188"/>
  <c r="K273" i="221" s="1"/>
  <c r="J148" i="188"/>
  <c r="J273" i="221" s="1"/>
  <c r="G273" i="221"/>
  <c r="E273" i="221"/>
  <c r="A273" i="221"/>
  <c r="G272" i="221"/>
  <c r="E272" i="221"/>
  <c r="A272" i="221"/>
  <c r="N141" i="188"/>
  <c r="N269" i="221" s="1"/>
  <c r="M141" i="188"/>
  <c r="L141" i="188"/>
  <c r="L269" i="221" s="1"/>
  <c r="L268" i="221"/>
  <c r="K141" i="188"/>
  <c r="K269" i="221" s="1"/>
  <c r="J141" i="188"/>
  <c r="J269" i="221" s="1"/>
  <c r="G269" i="221"/>
  <c r="E269" i="221"/>
  <c r="A269" i="221"/>
  <c r="G268" i="221"/>
  <c r="E268" i="221"/>
  <c r="A268" i="221"/>
  <c r="G262" i="221"/>
  <c r="F139" i="188"/>
  <c r="F262" i="221" s="1"/>
  <c r="E262" i="221"/>
  <c r="A262" i="221"/>
  <c r="N132" i="188"/>
  <c r="N253" i="221" s="1"/>
  <c r="M132" i="188"/>
  <c r="M253" i="221" s="1"/>
  <c r="L132" i="188"/>
  <c r="L253" i="221" s="1"/>
  <c r="K132" i="188"/>
  <c r="K253" i="221" s="1"/>
  <c r="J132" i="188"/>
  <c r="J253" i="221" s="1"/>
  <c r="G253" i="221"/>
  <c r="E253" i="221"/>
  <c r="A253" i="221"/>
  <c r="N127" i="188"/>
  <c r="N232" i="221" s="1"/>
  <c r="M127" i="188"/>
  <c r="L127" i="188"/>
  <c r="L252" i="221" s="1"/>
  <c r="K127" i="188"/>
  <c r="K236" i="221" s="1"/>
  <c r="J127" i="188"/>
  <c r="J232" i="221" s="1"/>
  <c r="G252" i="221"/>
  <c r="E252" i="221"/>
  <c r="A252" i="221"/>
  <c r="N135" i="188"/>
  <c r="N237" i="221" s="1"/>
  <c r="M135" i="188"/>
  <c r="M237" i="221" s="1"/>
  <c r="L135" i="188"/>
  <c r="L237" i="221" s="1"/>
  <c r="K135" i="188"/>
  <c r="K237" i="221" s="1"/>
  <c r="J135" i="188"/>
  <c r="J237" i="221" s="1"/>
  <c r="G237" i="221"/>
  <c r="E237" i="221"/>
  <c r="A237" i="221"/>
  <c r="G236" i="221"/>
  <c r="E236" i="221"/>
  <c r="A236" i="221"/>
  <c r="N128" i="188"/>
  <c r="N233" i="221" s="1"/>
  <c r="M128" i="188"/>
  <c r="M233" i="221" s="1"/>
  <c r="L128" i="188"/>
  <c r="L233" i="221" s="1"/>
  <c r="K128" i="188"/>
  <c r="K233" i="221" s="1"/>
  <c r="J128" i="188"/>
  <c r="J233" i="221" s="1"/>
  <c r="G233" i="221"/>
  <c r="E233" i="221"/>
  <c r="A233" i="221"/>
  <c r="G232" i="221"/>
  <c r="E232" i="221"/>
  <c r="A232" i="221"/>
  <c r="G226" i="221"/>
  <c r="F126" i="188"/>
  <c r="F226" i="221" s="1"/>
  <c r="E226" i="221"/>
  <c r="A226" i="221"/>
  <c r="N119" i="188"/>
  <c r="N217" i="221" s="1"/>
  <c r="M119" i="188"/>
  <c r="M217" i="221" s="1"/>
  <c r="L119" i="188"/>
  <c r="L217" i="221" s="1"/>
  <c r="K119" i="188"/>
  <c r="K217" i="221" s="1"/>
  <c r="J119" i="188"/>
  <c r="J217" i="221" s="1"/>
  <c r="G217" i="221"/>
  <c r="E217" i="221"/>
  <c r="A217" i="221"/>
  <c r="N114" i="188"/>
  <c r="N196" i="221" s="1"/>
  <c r="N115" i="188"/>
  <c r="N197" i="221" s="1"/>
  <c r="M114" i="188"/>
  <c r="M216" i="221" s="1"/>
  <c r="L114" i="188"/>
  <c r="L200" i="221" s="1"/>
  <c r="K114" i="188"/>
  <c r="K216" i="221" s="1"/>
  <c r="J114" i="188"/>
  <c r="J216" i="221" s="1"/>
  <c r="G216" i="221"/>
  <c r="E216" i="221"/>
  <c r="A216" i="221"/>
  <c r="N122" i="188"/>
  <c r="N201" i="221" s="1"/>
  <c r="M122" i="188"/>
  <c r="M201" i="221" s="1"/>
  <c r="L122" i="188"/>
  <c r="L201" i="221" s="1"/>
  <c r="K122" i="188"/>
  <c r="K201" i="221" s="1"/>
  <c r="J122" i="188"/>
  <c r="J201" i="221" s="1"/>
  <c r="G201" i="221"/>
  <c r="E201" i="221"/>
  <c r="A201" i="221"/>
  <c r="G200" i="221"/>
  <c r="E200" i="221"/>
  <c r="A200" i="221"/>
  <c r="M115" i="188"/>
  <c r="M197" i="221" s="1"/>
  <c r="L115" i="188"/>
  <c r="L458" i="188" s="1"/>
  <c r="K115" i="188"/>
  <c r="K197" i="221" s="1"/>
  <c r="J115" i="188"/>
  <c r="J197" i="221" s="1"/>
  <c r="G197" i="221"/>
  <c r="E197" i="221"/>
  <c r="A197" i="221"/>
  <c r="G196" i="221"/>
  <c r="E196" i="221"/>
  <c r="A196" i="221"/>
  <c r="G190" i="221"/>
  <c r="F113" i="188"/>
  <c r="F190" i="221" s="1"/>
  <c r="E190" i="221"/>
  <c r="A190" i="221"/>
  <c r="N106" i="188"/>
  <c r="N181" i="221" s="1"/>
  <c r="M106" i="188"/>
  <c r="M181" i="221" s="1"/>
  <c r="L106" i="188"/>
  <c r="L181" i="221" s="1"/>
  <c r="K106" i="188"/>
  <c r="K181" i="221" s="1"/>
  <c r="J106" i="188"/>
  <c r="J181" i="221" s="1"/>
  <c r="G181" i="221"/>
  <c r="E181" i="221"/>
  <c r="A181" i="221"/>
  <c r="N101" i="188"/>
  <c r="N180" i="221" s="1"/>
  <c r="M101" i="188"/>
  <c r="L101" i="188"/>
  <c r="L421" i="188" s="1"/>
  <c r="K101" i="188"/>
  <c r="K164" i="221" s="1"/>
  <c r="J101" i="188"/>
  <c r="J160" i="221" s="1"/>
  <c r="G180" i="221"/>
  <c r="E180" i="221"/>
  <c r="A180" i="221"/>
  <c r="N109" i="188"/>
  <c r="N165" i="221" s="1"/>
  <c r="M109" i="188"/>
  <c r="M165" i="221" s="1"/>
  <c r="L109" i="188"/>
  <c r="L165" i="221" s="1"/>
  <c r="K109" i="188"/>
  <c r="K165" i="221" s="1"/>
  <c r="J109" i="188"/>
  <c r="J165" i="221" s="1"/>
  <c r="G165" i="221"/>
  <c r="E165" i="221"/>
  <c r="A165" i="221"/>
  <c r="G164" i="221"/>
  <c r="E164" i="221"/>
  <c r="A164" i="221"/>
  <c r="N102" i="188"/>
  <c r="N161" i="221" s="1"/>
  <c r="M102" i="188"/>
  <c r="M161" i="221" s="1"/>
  <c r="L102" i="188"/>
  <c r="K102" i="188"/>
  <c r="K161" i="221" s="1"/>
  <c r="J102" i="188"/>
  <c r="J161" i="221" s="1"/>
  <c r="G161" i="221"/>
  <c r="E161" i="221"/>
  <c r="A161" i="221"/>
  <c r="G160" i="221"/>
  <c r="E160" i="221"/>
  <c r="A160" i="221"/>
  <c r="G154" i="221"/>
  <c r="F100" i="188"/>
  <c r="F154" i="221" s="1"/>
  <c r="E154" i="221"/>
  <c r="A154" i="221"/>
  <c r="N93" i="188"/>
  <c r="N145" i="221" s="1"/>
  <c r="M93" i="188"/>
  <c r="M145" i="221" s="1"/>
  <c r="L93" i="188"/>
  <c r="L145" i="221" s="1"/>
  <c r="K93" i="188"/>
  <c r="K145" i="221" s="1"/>
  <c r="J93" i="188"/>
  <c r="J145" i="221" s="1"/>
  <c r="G145" i="221"/>
  <c r="E145" i="221"/>
  <c r="A145" i="221"/>
  <c r="N88" i="188"/>
  <c r="N420" i="188" s="1"/>
  <c r="M88" i="188"/>
  <c r="M124" i="221" s="1"/>
  <c r="L88" i="188"/>
  <c r="L420" i="188" s="1"/>
  <c r="K88" i="188"/>
  <c r="K144" i="221" s="1"/>
  <c r="J88" i="188"/>
  <c r="J124" i="221" s="1"/>
  <c r="G144" i="221"/>
  <c r="E144" i="221"/>
  <c r="A144" i="221"/>
  <c r="N96" i="188"/>
  <c r="N129" i="221" s="1"/>
  <c r="M96" i="188"/>
  <c r="M129" i="221" s="1"/>
  <c r="L96" i="188"/>
  <c r="L129" i="221" s="1"/>
  <c r="K96" i="188"/>
  <c r="K129" i="221" s="1"/>
  <c r="J96" i="188"/>
  <c r="J129" i="221" s="1"/>
  <c r="E129" i="221"/>
  <c r="A129" i="221"/>
  <c r="E128" i="221"/>
  <c r="A128" i="221"/>
  <c r="N89" i="188"/>
  <c r="N125" i="221" s="1"/>
  <c r="M89" i="188"/>
  <c r="M125" i="221" s="1"/>
  <c r="L89" i="188"/>
  <c r="L125" i="221" s="1"/>
  <c r="K89" i="188"/>
  <c r="K456" i="188" s="1"/>
  <c r="J89" i="188"/>
  <c r="J125" i="221" s="1"/>
  <c r="E125" i="221"/>
  <c r="A125" i="221"/>
  <c r="E124" i="221"/>
  <c r="A124" i="221"/>
  <c r="G118" i="221"/>
  <c r="F87" i="188"/>
  <c r="F118" i="221" s="1"/>
  <c r="E118" i="221"/>
  <c r="A118" i="221"/>
  <c r="N80" i="188"/>
  <c r="N109" i="221" s="1"/>
  <c r="M80" i="188"/>
  <c r="M109" i="221" s="1"/>
  <c r="L80" i="188"/>
  <c r="L109" i="221" s="1"/>
  <c r="K80" i="188"/>
  <c r="K109" i="221" s="1"/>
  <c r="J80" i="188"/>
  <c r="J109" i="221" s="1"/>
  <c r="G109" i="221"/>
  <c r="E109" i="221"/>
  <c r="A109" i="221"/>
  <c r="N75" i="188"/>
  <c r="N88" i="221" s="1"/>
  <c r="M75" i="188"/>
  <c r="M92" i="221" s="1"/>
  <c r="L75" i="188"/>
  <c r="L108" i="221" s="1"/>
  <c r="K75" i="188"/>
  <c r="K108" i="221" s="1"/>
  <c r="J75" i="188"/>
  <c r="J419" i="188" s="1"/>
  <c r="G108" i="221"/>
  <c r="E108" i="221"/>
  <c r="A108" i="221"/>
  <c r="N83" i="188"/>
  <c r="N93" i="221" s="1"/>
  <c r="M83" i="188"/>
  <c r="M93" i="221" s="1"/>
  <c r="L83" i="188"/>
  <c r="L93" i="221" s="1"/>
  <c r="K83" i="188"/>
  <c r="K93" i="221" s="1"/>
  <c r="J83" i="188"/>
  <c r="J93" i="221" s="1"/>
  <c r="G93" i="221"/>
  <c r="E93" i="221"/>
  <c r="A93" i="221"/>
  <c r="G92" i="221"/>
  <c r="E92" i="221"/>
  <c r="A92" i="221"/>
  <c r="N76" i="188"/>
  <c r="M76" i="188"/>
  <c r="M89" i="221" s="1"/>
  <c r="L76" i="188"/>
  <c r="L89" i="221" s="1"/>
  <c r="K76" i="188"/>
  <c r="K89" i="221" s="1"/>
  <c r="J76" i="188"/>
  <c r="J455" i="188" s="1"/>
  <c r="G89" i="221"/>
  <c r="E89" i="221"/>
  <c r="A89" i="221"/>
  <c r="G88" i="221"/>
  <c r="E88" i="221"/>
  <c r="A88" i="221"/>
  <c r="G82" i="221"/>
  <c r="F74" i="188"/>
  <c r="F82" i="221" s="1"/>
  <c r="E82" i="221"/>
  <c r="A82" i="221"/>
  <c r="N67" i="188"/>
  <c r="N73" i="221" s="1"/>
  <c r="M67" i="188"/>
  <c r="M73" i="221" s="1"/>
  <c r="L67" i="188"/>
  <c r="L73" i="221" s="1"/>
  <c r="K67" i="188"/>
  <c r="K73" i="221" s="1"/>
  <c r="J67" i="188"/>
  <c r="J73" i="221" s="1"/>
  <c r="G73" i="221"/>
  <c r="E73" i="221"/>
  <c r="A73" i="221"/>
  <c r="N62" i="188"/>
  <c r="N52" i="221" s="1"/>
  <c r="M62" i="188"/>
  <c r="M68" i="188" s="1"/>
  <c r="L62" i="188"/>
  <c r="L56" i="221" s="1"/>
  <c r="K62" i="188"/>
  <c r="K72" i="221" s="1"/>
  <c r="J62" i="188"/>
  <c r="J56" i="221" s="1"/>
  <c r="G72" i="221"/>
  <c r="E72" i="221"/>
  <c r="A72" i="221"/>
  <c r="N70" i="188"/>
  <c r="N57" i="221" s="1"/>
  <c r="M70" i="188"/>
  <c r="M57" i="221" s="1"/>
  <c r="L70" i="188"/>
  <c r="L57" i="221" s="1"/>
  <c r="K70" i="188"/>
  <c r="K57" i="221" s="1"/>
  <c r="J70" i="188"/>
  <c r="J57" i="221" s="1"/>
  <c r="G57" i="221"/>
  <c r="E57" i="221"/>
  <c r="A57" i="221"/>
  <c r="G56" i="221"/>
  <c r="E56" i="221"/>
  <c r="A56" i="221"/>
  <c r="N63" i="188"/>
  <c r="N53" i="221" s="1"/>
  <c r="M63" i="188"/>
  <c r="M53" i="221" s="1"/>
  <c r="L63" i="188"/>
  <c r="L53" i="221" s="1"/>
  <c r="K63" i="188"/>
  <c r="K53" i="221" s="1"/>
  <c r="J63" i="188"/>
  <c r="J53" i="221" s="1"/>
  <c r="G53" i="221"/>
  <c r="E53" i="221"/>
  <c r="A53" i="221"/>
  <c r="G52" i="221"/>
  <c r="E52" i="221"/>
  <c r="A52" i="221"/>
  <c r="G46" i="221"/>
  <c r="F61" i="188"/>
  <c r="F46" i="221" s="1"/>
  <c r="E46" i="221"/>
  <c r="A46" i="221"/>
  <c r="N54" i="188"/>
  <c r="N37" i="221" s="1"/>
  <c r="M54" i="188"/>
  <c r="M37" i="221" s="1"/>
  <c r="L54" i="188"/>
  <c r="L37" i="221" s="1"/>
  <c r="K54" i="188"/>
  <c r="K37" i="221" s="1"/>
  <c r="J54" i="188"/>
  <c r="J37" i="221" s="1"/>
  <c r="G37" i="221"/>
  <c r="E37" i="221"/>
  <c r="A37" i="221"/>
  <c r="N49" i="188"/>
  <c r="N36" i="221" s="1"/>
  <c r="M49" i="188"/>
  <c r="M20" i="221" s="1"/>
  <c r="L49" i="188"/>
  <c r="L20" i="221" s="1"/>
  <c r="K49" i="188"/>
  <c r="K417" i="188" s="1"/>
  <c r="J49" i="188"/>
  <c r="J36" i="221" s="1"/>
  <c r="G36" i="221"/>
  <c r="E36" i="221"/>
  <c r="A36" i="221"/>
  <c r="N57" i="188"/>
  <c r="N21" i="221" s="1"/>
  <c r="M57" i="188"/>
  <c r="M21" i="221" s="1"/>
  <c r="M22" i="221" s="1"/>
  <c r="M25" i="221" s="1"/>
  <c r="L57" i="188"/>
  <c r="L21" i="221" s="1"/>
  <c r="K57" i="188"/>
  <c r="K21" i="221" s="1"/>
  <c r="J57" i="188"/>
  <c r="J21" i="221" s="1"/>
  <c r="G21" i="221"/>
  <c r="E21" i="221"/>
  <c r="A21" i="221"/>
  <c r="G20" i="221"/>
  <c r="E20" i="221"/>
  <c r="A20" i="221"/>
  <c r="N50" i="188"/>
  <c r="M50" i="188"/>
  <c r="M17" i="221" s="1"/>
  <c r="L50" i="188"/>
  <c r="L17" i="221" s="1"/>
  <c r="K50" i="188"/>
  <c r="K17" i="221" s="1"/>
  <c r="G17" i="221"/>
  <c r="E17" i="221"/>
  <c r="A17" i="221"/>
  <c r="G16" i="221"/>
  <c r="E16" i="221"/>
  <c r="A16" i="221"/>
  <c r="F48" i="188"/>
  <c r="F10" i="221" s="1"/>
  <c r="E10" i="221"/>
  <c r="A10" i="221"/>
  <c r="A1" i="186"/>
  <c r="E2" i="186"/>
  <c r="E3" i="186"/>
  <c r="E4" i="186"/>
  <c r="E5" i="186"/>
  <c r="J5" i="188"/>
  <c r="E13" i="186"/>
  <c r="F13" i="186"/>
  <c r="G13" i="186"/>
  <c r="H13" i="186"/>
  <c r="I13" i="186"/>
  <c r="E17" i="186"/>
  <c r="F17" i="186"/>
  <c r="F23" i="186"/>
  <c r="G17" i="186"/>
  <c r="H17" i="186"/>
  <c r="I17" i="186"/>
  <c r="J17" i="186"/>
  <c r="K17" i="186"/>
  <c r="L17" i="186"/>
  <c r="M17" i="186"/>
  <c r="N17" i="186"/>
  <c r="E18" i="186"/>
  <c r="F18" i="186"/>
  <c r="G18" i="186"/>
  <c r="H18" i="186"/>
  <c r="I18" i="186"/>
  <c r="J18" i="186"/>
  <c r="K18" i="186"/>
  <c r="L18" i="186"/>
  <c r="M18" i="186"/>
  <c r="N18" i="186"/>
  <c r="E19" i="186"/>
  <c r="F19" i="186"/>
  <c r="G19" i="186"/>
  <c r="I19" i="186"/>
  <c r="E23" i="186"/>
  <c r="G23" i="186"/>
  <c r="H23" i="186"/>
  <c r="I23" i="186"/>
  <c r="J23" i="186"/>
  <c r="K23" i="186"/>
  <c r="L23" i="186"/>
  <c r="M23" i="186"/>
  <c r="N23" i="186"/>
  <c r="E24" i="186"/>
  <c r="F24" i="186"/>
  <c r="G24" i="186"/>
  <c r="H24" i="186"/>
  <c r="I24" i="186"/>
  <c r="E31" i="186"/>
  <c r="F31" i="186"/>
  <c r="G31" i="186"/>
  <c r="H31" i="186"/>
  <c r="I31" i="186"/>
  <c r="J31" i="186"/>
  <c r="K31" i="186"/>
  <c r="L31" i="186"/>
  <c r="M31" i="186"/>
  <c r="N31" i="186"/>
  <c r="E32" i="186"/>
  <c r="F32" i="186"/>
  <c r="G32" i="186"/>
  <c r="H32" i="186"/>
  <c r="I32" i="186"/>
  <c r="E33" i="186"/>
  <c r="F33" i="186"/>
  <c r="G33" i="186"/>
  <c r="H33" i="186"/>
  <c r="I33" i="186"/>
  <c r="E37" i="186"/>
  <c r="F37" i="186"/>
  <c r="F38" i="186"/>
  <c r="G37" i="186"/>
  <c r="H37" i="186"/>
  <c r="I37" i="186"/>
  <c r="J37" i="186"/>
  <c r="K37" i="186"/>
  <c r="L37" i="186"/>
  <c r="M37" i="186"/>
  <c r="N37" i="186"/>
  <c r="E38" i="186"/>
  <c r="G38" i="186"/>
  <c r="H38" i="186"/>
  <c r="I38" i="186"/>
  <c r="J38" i="186"/>
  <c r="K38" i="186"/>
  <c r="L38" i="186"/>
  <c r="M38" i="186"/>
  <c r="N38" i="186"/>
  <c r="E41" i="186"/>
  <c r="G41" i="186"/>
  <c r="H41" i="186"/>
  <c r="I41" i="186"/>
  <c r="J41" i="186"/>
  <c r="K41" i="186"/>
  <c r="L41" i="186"/>
  <c r="M41" i="186"/>
  <c r="N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J69" i="186" s="1"/>
  <c r="E72" i="186"/>
  <c r="F72" i="186"/>
  <c r="G72" i="186"/>
  <c r="I72" i="186"/>
  <c r="E77" i="186"/>
  <c r="F77" i="186"/>
  <c r="G77" i="186"/>
  <c r="I77" i="186"/>
  <c r="E78" i="186"/>
  <c r="F78" i="186"/>
  <c r="G78" i="186"/>
  <c r="I78" i="186"/>
  <c r="E82" i="186"/>
  <c r="F82" i="186"/>
  <c r="G82" i="186"/>
  <c r="H82" i="186"/>
  <c r="I82" i="186"/>
  <c r="E83" i="186"/>
  <c r="F83" i="186"/>
  <c r="G83" i="186"/>
  <c r="I83" i="186"/>
  <c r="E90" i="186"/>
  <c r="F90" i="186"/>
  <c r="G90" i="186"/>
  <c r="I90" i="186"/>
  <c r="E91" i="186"/>
  <c r="F91" i="186"/>
  <c r="G91" i="186"/>
  <c r="I91" i="186"/>
  <c r="E92" i="186"/>
  <c r="F92" i="186"/>
  <c r="G92" i="186"/>
  <c r="I92" i="186"/>
  <c r="E95" i="186"/>
  <c r="F95" i="186"/>
  <c r="G95" i="186"/>
  <c r="H95" i="186"/>
  <c r="I95" i="186"/>
  <c r="J95" i="186"/>
  <c r="K95" i="186"/>
  <c r="L95" i="186"/>
  <c r="M95" i="186"/>
  <c r="N95" i="186"/>
  <c r="E96" i="186"/>
  <c r="F96" i="186"/>
  <c r="G96" i="186"/>
  <c r="H96" i="186"/>
  <c r="I96" i="186"/>
  <c r="J96" i="186"/>
  <c r="K96" i="186"/>
  <c r="L96" i="186"/>
  <c r="M96" i="186"/>
  <c r="N96" i="186"/>
  <c r="E97" i="186"/>
  <c r="F97" i="186"/>
  <c r="G97" i="186"/>
  <c r="H97" i="186"/>
  <c r="I97" i="186"/>
  <c r="J97" i="186"/>
  <c r="K97" i="186"/>
  <c r="L97" i="186"/>
  <c r="M97" i="186"/>
  <c r="N97" i="186"/>
  <c r="E98" i="186"/>
  <c r="F98" i="186"/>
  <c r="G98" i="186"/>
  <c r="H98" i="186"/>
  <c r="I98" i="186"/>
  <c r="E102" i="186"/>
  <c r="F102" i="186"/>
  <c r="G102" i="186"/>
  <c r="I102" i="186"/>
  <c r="E103" i="186"/>
  <c r="F103" i="186"/>
  <c r="G103" i="186"/>
  <c r="I103" i="186"/>
  <c r="E104" i="186"/>
  <c r="F104" i="186"/>
  <c r="G104" i="186"/>
  <c r="I104" i="186"/>
  <c r="E108" i="186"/>
  <c r="G108" i="186"/>
  <c r="H108" i="186"/>
  <c r="I108" i="186"/>
  <c r="J108" i="186"/>
  <c r="K108" i="186"/>
  <c r="L108" i="186"/>
  <c r="M108" i="186"/>
  <c r="N108" i="186"/>
  <c r="E109" i="186"/>
  <c r="G109" i="186"/>
  <c r="H109" i="186"/>
  <c r="I109" i="186"/>
  <c r="J109" i="186"/>
  <c r="K109" i="186"/>
  <c r="L109" i="186"/>
  <c r="M109" i="186"/>
  <c r="N109" i="186"/>
  <c r="E110" i="186"/>
  <c r="G110" i="186"/>
  <c r="H110" i="186"/>
  <c r="I110" i="186"/>
  <c r="J110" i="186"/>
  <c r="K110" i="186"/>
  <c r="L110" i="186"/>
  <c r="M110" i="186"/>
  <c r="N110" i="186"/>
  <c r="E111" i="186"/>
  <c r="G111" i="186"/>
  <c r="H111" i="186"/>
  <c r="I111" i="186"/>
  <c r="J111" i="186"/>
  <c r="K111" i="186"/>
  <c r="L111" i="186"/>
  <c r="M111" i="186"/>
  <c r="N111" i="186"/>
  <c r="E112" i="186"/>
  <c r="G112" i="186"/>
  <c r="H112" i="186"/>
  <c r="I112" i="186"/>
  <c r="J112" i="186"/>
  <c r="K112" i="186"/>
  <c r="L112" i="186"/>
  <c r="M112" i="186"/>
  <c r="N112" i="186"/>
  <c r="E117" i="186"/>
  <c r="F117" i="186"/>
  <c r="G117" i="186"/>
  <c r="H117" i="186"/>
  <c r="I117" i="186"/>
  <c r="J117" i="186"/>
  <c r="K117" i="186"/>
  <c r="L117" i="186"/>
  <c r="M117" i="186"/>
  <c r="N117" i="186"/>
  <c r="E118" i="186"/>
  <c r="F118" i="186"/>
  <c r="G118" i="186"/>
  <c r="H118" i="186"/>
  <c r="I118" i="186"/>
  <c r="J118" i="186"/>
  <c r="K118" i="186"/>
  <c r="L118" i="186"/>
  <c r="M118" i="186"/>
  <c r="N118" i="186"/>
  <c r="E119" i="186"/>
  <c r="F119" i="186"/>
  <c r="G119" i="186"/>
  <c r="H119" i="186"/>
  <c r="I119" i="186"/>
  <c r="E120" i="186"/>
  <c r="F120" i="186"/>
  <c r="G120" i="186"/>
  <c r="I120" i="186"/>
  <c r="K415" i="188"/>
  <c r="G20" i="193"/>
  <c r="E20" i="193"/>
  <c r="G480" i="188"/>
  <c r="G479" i="188"/>
  <c r="G478" i="188"/>
  <c r="G477" i="188"/>
  <c r="G476" i="188"/>
  <c r="G475" i="188"/>
  <c r="G474" i="188"/>
  <c r="G473" i="188"/>
  <c r="G472" i="188"/>
  <c r="G471" i="188"/>
  <c r="G470" i="188"/>
  <c r="G469" i="188"/>
  <c r="G468" i="188"/>
  <c r="G467" i="188"/>
  <c r="G466" i="188"/>
  <c r="G465" i="188"/>
  <c r="G464" i="188"/>
  <c r="G463" i="188"/>
  <c r="G462" i="188"/>
  <c r="G461" i="188"/>
  <c r="G460" i="188"/>
  <c r="G459" i="188"/>
  <c r="G458" i="188"/>
  <c r="G457" i="188"/>
  <c r="G456" i="188"/>
  <c r="G455" i="188"/>
  <c r="G454" i="188"/>
  <c r="G453" i="188"/>
  <c r="E480" i="188"/>
  <c r="E479" i="188"/>
  <c r="E478" i="188"/>
  <c r="E477" i="188"/>
  <c r="E476" i="188"/>
  <c r="E475" i="188"/>
  <c r="E474" i="188"/>
  <c r="E473" i="188"/>
  <c r="E472" i="188"/>
  <c r="E471" i="188"/>
  <c r="E470" i="188"/>
  <c r="E469" i="188"/>
  <c r="E468" i="188"/>
  <c r="E467" i="188"/>
  <c r="E466" i="188"/>
  <c r="E465" i="188"/>
  <c r="E464" i="188"/>
  <c r="E463" i="188"/>
  <c r="E462" i="188"/>
  <c r="E461" i="188"/>
  <c r="E460" i="188"/>
  <c r="E459" i="188"/>
  <c r="E458" i="188"/>
  <c r="E457" i="188"/>
  <c r="E456" i="188"/>
  <c r="E455" i="188"/>
  <c r="E454" i="188"/>
  <c r="E453" i="188"/>
  <c r="A480" i="188"/>
  <c r="A479" i="188"/>
  <c r="A478" i="188"/>
  <c r="A477" i="188"/>
  <c r="A476" i="188"/>
  <c r="A475" i="188"/>
  <c r="A474" i="188"/>
  <c r="A473" i="188"/>
  <c r="A472" i="188"/>
  <c r="A471" i="188"/>
  <c r="A470" i="188"/>
  <c r="A469" i="188"/>
  <c r="A468" i="188"/>
  <c r="A467" i="188"/>
  <c r="A466" i="188"/>
  <c r="A465" i="188"/>
  <c r="A464" i="188"/>
  <c r="A463" i="188"/>
  <c r="A462" i="188"/>
  <c r="A461" i="188"/>
  <c r="A460" i="188"/>
  <c r="A459" i="188"/>
  <c r="A458" i="188"/>
  <c r="A457" i="188"/>
  <c r="A456" i="188"/>
  <c r="A455" i="188"/>
  <c r="A454" i="188"/>
  <c r="A453" i="188"/>
  <c r="A444" i="188"/>
  <c r="A443" i="188"/>
  <c r="A442" i="188"/>
  <c r="A441" i="188"/>
  <c r="A440" i="188"/>
  <c r="A439" i="188"/>
  <c r="A438" i="188"/>
  <c r="A437" i="188"/>
  <c r="A436" i="188"/>
  <c r="A435" i="188"/>
  <c r="A434" i="188"/>
  <c r="A433" i="188"/>
  <c r="A432" i="188"/>
  <c r="A431" i="188"/>
  <c r="A430" i="188"/>
  <c r="A429" i="188"/>
  <c r="A428" i="188"/>
  <c r="A427" i="188"/>
  <c r="A426" i="188"/>
  <c r="A425" i="188"/>
  <c r="A424" i="188"/>
  <c r="A423" i="188"/>
  <c r="A422" i="188"/>
  <c r="A421" i="188"/>
  <c r="A420" i="188"/>
  <c r="A419" i="188"/>
  <c r="A418" i="188"/>
  <c r="A417" i="188"/>
  <c r="G19" i="193"/>
  <c r="E19" i="193"/>
  <c r="G444" i="188"/>
  <c r="G443" i="188"/>
  <c r="G442" i="188"/>
  <c r="G441" i="188"/>
  <c r="G440" i="188"/>
  <c r="G439" i="188"/>
  <c r="G438" i="188"/>
  <c r="G437" i="188"/>
  <c r="G436" i="188"/>
  <c r="G435" i="188"/>
  <c r="G434" i="188"/>
  <c r="G433" i="188"/>
  <c r="G432" i="188"/>
  <c r="G431" i="188"/>
  <c r="G430" i="188"/>
  <c r="G429" i="188"/>
  <c r="G428" i="188"/>
  <c r="G427" i="188"/>
  <c r="G426" i="188"/>
  <c r="G425" i="188"/>
  <c r="G424" i="188"/>
  <c r="G423" i="188"/>
  <c r="G422" i="188"/>
  <c r="G421" i="188"/>
  <c r="G420" i="188"/>
  <c r="G419" i="188"/>
  <c r="G418" i="188"/>
  <c r="G417" i="188"/>
  <c r="E444" i="188"/>
  <c r="E443" i="188"/>
  <c r="E442" i="188"/>
  <c r="E441" i="188"/>
  <c r="E440" i="188"/>
  <c r="E439" i="188"/>
  <c r="E438" i="188"/>
  <c r="E437" i="188"/>
  <c r="E436" i="188"/>
  <c r="E435" i="188"/>
  <c r="E434" i="188"/>
  <c r="E433" i="188"/>
  <c r="E432" i="188"/>
  <c r="E431" i="188"/>
  <c r="E430" i="188"/>
  <c r="E429" i="188"/>
  <c r="E428" i="188"/>
  <c r="E427" i="188"/>
  <c r="E426" i="188"/>
  <c r="E425" i="188"/>
  <c r="E424" i="188"/>
  <c r="E423" i="188"/>
  <c r="E422" i="188"/>
  <c r="E421" i="188"/>
  <c r="E420" i="188"/>
  <c r="E419" i="188"/>
  <c r="E418" i="188"/>
  <c r="E417" i="188"/>
  <c r="N451" i="188"/>
  <c r="M451" i="188"/>
  <c r="L451" i="188"/>
  <c r="K451" i="188"/>
  <c r="N415" i="188"/>
  <c r="M415" i="188"/>
  <c r="L415" i="188"/>
  <c r="J451" i="188"/>
  <c r="G80" i="193"/>
  <c r="G79" i="193"/>
  <c r="G78" i="193"/>
  <c r="G77" i="193"/>
  <c r="G76" i="193"/>
  <c r="G75" i="193"/>
  <c r="G74" i="193"/>
  <c r="G73" i="193"/>
  <c r="G72" i="193"/>
  <c r="G71" i="193"/>
  <c r="G70" i="193"/>
  <c r="G69" i="193"/>
  <c r="G68" i="193"/>
  <c r="G67" i="193"/>
  <c r="G66" i="193"/>
  <c r="G65" i="193"/>
  <c r="G64" i="193"/>
  <c r="G63" i="193"/>
  <c r="G62" i="193"/>
  <c r="G61" i="193"/>
  <c r="G60" i="193"/>
  <c r="G59" i="193"/>
  <c r="G58" i="193"/>
  <c r="G57" i="193"/>
  <c r="G56" i="193"/>
  <c r="G55" i="193"/>
  <c r="G54" i="193"/>
  <c r="G53" i="193"/>
  <c r="E80" i="193"/>
  <c r="E79" i="193"/>
  <c r="E78" i="193"/>
  <c r="E77" i="193"/>
  <c r="E76" i="193"/>
  <c r="E75" i="193"/>
  <c r="E74" i="193"/>
  <c r="E73" i="193"/>
  <c r="E72" i="193"/>
  <c r="E71" i="193"/>
  <c r="E70" i="193"/>
  <c r="E69" i="193"/>
  <c r="E68" i="193"/>
  <c r="E67" i="193"/>
  <c r="E66" i="193"/>
  <c r="E65" i="193"/>
  <c r="E64" i="193"/>
  <c r="E63" i="193"/>
  <c r="E62" i="193"/>
  <c r="E59" i="193"/>
  <c r="E61" i="193"/>
  <c r="E60" i="193"/>
  <c r="E58" i="193"/>
  <c r="E57" i="193"/>
  <c r="E56" i="193"/>
  <c r="E55" i="193"/>
  <c r="E53" i="193"/>
  <c r="E54" i="193"/>
  <c r="G50" i="193"/>
  <c r="G49" i="193"/>
  <c r="G48" i="193"/>
  <c r="G47" i="193"/>
  <c r="G46" i="193"/>
  <c r="G45" i="193"/>
  <c r="G44" i="193"/>
  <c r="G43" i="193"/>
  <c r="G42" i="193"/>
  <c r="G41" i="193"/>
  <c r="G40" i="193"/>
  <c r="G39" i="193"/>
  <c r="G38" i="193"/>
  <c r="G37" i="193"/>
  <c r="G36" i="193"/>
  <c r="G35" i="193"/>
  <c r="G34" i="193"/>
  <c r="G33" i="193"/>
  <c r="G32" i="193"/>
  <c r="G31" i="193"/>
  <c r="G30" i="193"/>
  <c r="G29" i="193"/>
  <c r="G28" i="193"/>
  <c r="G27" i="193"/>
  <c r="G26" i="193"/>
  <c r="G25" i="193"/>
  <c r="G24" i="193"/>
  <c r="G23" i="193"/>
  <c r="G112" i="193"/>
  <c r="G111" i="193"/>
  <c r="G110" i="193"/>
  <c r="G109" i="193"/>
  <c r="G108" i="193"/>
  <c r="G107" i="193"/>
  <c r="G106" i="193"/>
  <c r="G105" i="193"/>
  <c r="G104" i="193"/>
  <c r="G103" i="193"/>
  <c r="G102" i="193"/>
  <c r="G101" i="193"/>
  <c r="G100" i="193"/>
  <c r="G99" i="193"/>
  <c r="G98" i="193"/>
  <c r="G97" i="193"/>
  <c r="G96" i="193"/>
  <c r="G95" i="193"/>
  <c r="G94" i="193"/>
  <c r="G93" i="193"/>
  <c r="G92" i="193"/>
  <c r="G91" i="193"/>
  <c r="G90" i="193"/>
  <c r="G89" i="193"/>
  <c r="G88" i="193"/>
  <c r="G87" i="193"/>
  <c r="G86" i="193"/>
  <c r="G85" i="193"/>
  <c r="G142" i="193"/>
  <c r="G141" i="193"/>
  <c r="G140" i="193"/>
  <c r="G139" i="193"/>
  <c r="G138" i="193"/>
  <c r="G137" i="193"/>
  <c r="G136" i="193"/>
  <c r="G135" i="193"/>
  <c r="G134" i="193"/>
  <c r="G133" i="193"/>
  <c r="G132" i="193"/>
  <c r="G131" i="193"/>
  <c r="G130" i="193"/>
  <c r="G129" i="193"/>
  <c r="G128" i="193"/>
  <c r="G127" i="193"/>
  <c r="G126" i="193"/>
  <c r="G125" i="193"/>
  <c r="G124" i="193"/>
  <c r="G123" i="193"/>
  <c r="G122" i="193"/>
  <c r="G121" i="193"/>
  <c r="G120" i="193"/>
  <c r="G119" i="193"/>
  <c r="G118" i="193"/>
  <c r="G117" i="193"/>
  <c r="G116" i="193"/>
  <c r="G115" i="193"/>
  <c r="G150" i="193"/>
  <c r="E142" i="193"/>
  <c r="E141" i="193"/>
  <c r="E140" i="193"/>
  <c r="E139" i="193"/>
  <c r="E138" i="193"/>
  <c r="E137" i="193"/>
  <c r="E136" i="193"/>
  <c r="E135" i="193"/>
  <c r="E134" i="193"/>
  <c r="E133" i="193"/>
  <c r="E132" i="193"/>
  <c r="E131" i="193"/>
  <c r="E130" i="193"/>
  <c r="E129" i="193"/>
  <c r="E128" i="193"/>
  <c r="E127" i="193"/>
  <c r="E126" i="193"/>
  <c r="E125" i="193"/>
  <c r="E124" i="193"/>
  <c r="E123" i="193"/>
  <c r="E122" i="193"/>
  <c r="E121" i="193"/>
  <c r="E120" i="193"/>
  <c r="E119" i="193"/>
  <c r="E118" i="193"/>
  <c r="E112" i="193"/>
  <c r="E111" i="193"/>
  <c r="E110" i="193"/>
  <c r="E109" i="193"/>
  <c r="E108" i="193"/>
  <c r="E107" i="193"/>
  <c r="E106" i="193"/>
  <c r="E105" i="193"/>
  <c r="E104" i="193"/>
  <c r="E103" i="193"/>
  <c r="E102" i="193"/>
  <c r="E101" i="193"/>
  <c r="E100" i="193"/>
  <c r="E99" i="193"/>
  <c r="E98" i="193"/>
  <c r="E97" i="193"/>
  <c r="E96" i="193"/>
  <c r="E95" i="193"/>
  <c r="E94" i="193"/>
  <c r="E93" i="193"/>
  <c r="E92" i="193"/>
  <c r="E91" i="193"/>
  <c r="E90" i="193"/>
  <c r="E89" i="193"/>
  <c r="E88" i="193"/>
  <c r="E117" i="193"/>
  <c r="E87" i="193"/>
  <c r="E116" i="193"/>
  <c r="E86" i="193"/>
  <c r="E115" i="193"/>
  <c r="E85" i="193"/>
  <c r="E5" i="221"/>
  <c r="E4" i="221"/>
  <c r="E3" i="221"/>
  <c r="E2" i="221"/>
  <c r="A1" i="221"/>
  <c r="E150" i="193"/>
  <c r="E50" i="193"/>
  <c r="E49" i="193"/>
  <c r="E48" i="193"/>
  <c r="E47" i="193"/>
  <c r="E46" i="193"/>
  <c r="E45" i="193"/>
  <c r="E44" i="193"/>
  <c r="E43" i="193"/>
  <c r="E42" i="193"/>
  <c r="E41" i="193"/>
  <c r="E40" i="193"/>
  <c r="E39" i="193"/>
  <c r="E38" i="193"/>
  <c r="E37" i="193"/>
  <c r="E36" i="193"/>
  <c r="E35" i="193"/>
  <c r="E34" i="193"/>
  <c r="E33" i="193"/>
  <c r="E32" i="193"/>
  <c r="E31" i="193"/>
  <c r="E30" i="193"/>
  <c r="E29" i="193"/>
  <c r="E28" i="193"/>
  <c r="E27" i="193"/>
  <c r="E26" i="193"/>
  <c r="E25" i="193"/>
  <c r="E24" i="193"/>
  <c r="E23" i="193"/>
  <c r="F52" i="188"/>
  <c r="F403" i="188"/>
  <c r="F390" i="188"/>
  <c r="F377" i="188"/>
  <c r="F364" i="188"/>
  <c r="F351" i="188"/>
  <c r="F338" i="188"/>
  <c r="F325" i="188"/>
  <c r="F312" i="188"/>
  <c r="F299" i="188"/>
  <c r="F286" i="188"/>
  <c r="F273" i="188"/>
  <c r="F260" i="188"/>
  <c r="F247" i="188"/>
  <c r="F234" i="188"/>
  <c r="F221" i="188"/>
  <c r="F208" i="188"/>
  <c r="F195" i="188"/>
  <c r="F182" i="188"/>
  <c r="F178" i="188"/>
  <c r="F169" i="188"/>
  <c r="F156" i="188"/>
  <c r="F143" i="188"/>
  <c r="F130" i="188"/>
  <c r="F117" i="188"/>
  <c r="F104" i="188"/>
  <c r="F91" i="188"/>
  <c r="F78" i="188"/>
  <c r="F65" i="188"/>
  <c r="E5" i="193"/>
  <c r="E4" i="193"/>
  <c r="E3" i="193"/>
  <c r="E2" i="193"/>
  <c r="A1" i="193"/>
  <c r="E5" i="188"/>
  <c r="E4" i="188"/>
  <c r="E3" i="188"/>
  <c r="E2" i="188"/>
  <c r="A1" i="188"/>
  <c r="K263" i="188"/>
  <c r="L812" i="221"/>
  <c r="K436" i="188"/>
  <c r="M736" i="221"/>
  <c r="N772" i="221"/>
  <c r="K844" i="221"/>
  <c r="M380" i="188"/>
  <c r="K431" i="188" l="1"/>
  <c r="K470" i="188"/>
  <c r="J465" i="188"/>
  <c r="J664" i="221"/>
  <c r="J666" i="221" s="1"/>
  <c r="J672" i="221" s="1"/>
  <c r="N701" i="221"/>
  <c r="L439" i="188"/>
  <c r="K441" i="188"/>
  <c r="K475" i="188"/>
  <c r="L916" i="221"/>
  <c r="L828" i="221"/>
  <c r="L473" i="188"/>
  <c r="K393" i="188"/>
  <c r="J488" i="221"/>
  <c r="L324" i="221"/>
  <c r="N377" i="221"/>
  <c r="L478" i="188"/>
  <c r="K452" i="221"/>
  <c r="K454" i="221" s="1"/>
  <c r="K457" i="221" s="1"/>
  <c r="M664" i="221"/>
  <c r="M666" i="221" s="1"/>
  <c r="M672" i="221" s="1"/>
  <c r="H828" i="221"/>
  <c r="H237" i="221"/>
  <c r="H341" i="221"/>
  <c r="H417" i="221"/>
  <c r="H489" i="221"/>
  <c r="H593" i="221"/>
  <c r="H669" i="221"/>
  <c r="H917" i="221"/>
  <c r="H957" i="221"/>
  <c r="K128" i="221"/>
  <c r="K130" i="221" s="1"/>
  <c r="K133" i="221" s="1"/>
  <c r="M88" i="221"/>
  <c r="N432" i="221"/>
  <c r="H201" i="221"/>
  <c r="H233" i="221"/>
  <c r="H309" i="221"/>
  <c r="H485" i="221"/>
  <c r="H561" i="221"/>
  <c r="H633" i="221"/>
  <c r="H705" i="221"/>
  <c r="H809" i="221"/>
  <c r="H885" i="221"/>
  <c r="H305" i="221"/>
  <c r="H381" i="221"/>
  <c r="H453" i="221"/>
  <c r="H525" i="221"/>
  <c r="H597" i="221"/>
  <c r="H629" i="221"/>
  <c r="H777" i="221"/>
  <c r="H849" i="221"/>
  <c r="H993" i="221"/>
  <c r="H273" i="221"/>
  <c r="H345" i="221"/>
  <c r="H377" i="221"/>
  <c r="H521" i="221"/>
  <c r="H741" i="221"/>
  <c r="H813" i="221"/>
  <c r="H921" i="221"/>
  <c r="J81" i="188"/>
  <c r="L52" i="221"/>
  <c r="K458" i="188"/>
  <c r="H129" i="221"/>
  <c r="M440" i="188"/>
  <c r="M263" i="188"/>
  <c r="F339" i="188"/>
  <c r="F45" i="193" s="1"/>
  <c r="H165" i="221"/>
  <c r="N144" i="221"/>
  <c r="H93" i="221"/>
  <c r="J422" i="188"/>
  <c r="H53" i="221"/>
  <c r="H57" i="221"/>
  <c r="H21" i="221"/>
  <c r="M429" i="188"/>
  <c r="K439" i="188"/>
  <c r="N884" i="221"/>
  <c r="N886" i="221" s="1"/>
  <c r="L988" i="221"/>
  <c r="J884" i="221"/>
  <c r="K200" i="221"/>
  <c r="N952" i="221"/>
  <c r="M479" i="188"/>
  <c r="K419" i="188"/>
  <c r="N880" i="221"/>
  <c r="N456" i="188"/>
  <c r="N367" i="188"/>
  <c r="J886" i="221"/>
  <c r="J889" i="221" s="1"/>
  <c r="J890" i="221" s="1"/>
  <c r="K448" i="221"/>
  <c r="J458" i="188"/>
  <c r="M315" i="188"/>
  <c r="N344" i="221"/>
  <c r="N346" i="221" s="1"/>
  <c r="N349" i="221" s="1"/>
  <c r="J484" i="221"/>
  <c r="J504" i="221"/>
  <c r="K124" i="221"/>
  <c r="N467" i="188"/>
  <c r="L128" i="221"/>
  <c r="L130" i="221" s="1"/>
  <c r="L133" i="221" s="1"/>
  <c r="M464" i="188"/>
  <c r="M308" i="221"/>
  <c r="M310" i="221" s="1"/>
  <c r="M313" i="221" s="1"/>
  <c r="J648" i="221"/>
  <c r="J812" i="221"/>
  <c r="L237" i="188"/>
  <c r="M341" i="188"/>
  <c r="M185" i="188"/>
  <c r="J736" i="221"/>
  <c r="N992" i="221"/>
  <c r="N994" i="221" s="1"/>
  <c r="N736" i="221"/>
  <c r="N738" i="221" s="1"/>
  <c r="N744" i="221" s="1"/>
  <c r="N466" i="188"/>
  <c r="K772" i="221"/>
  <c r="K774" i="221" s="1"/>
  <c r="K780" i="221" s="1"/>
  <c r="M468" i="188"/>
  <c r="K684" i="221"/>
  <c r="M454" i="188"/>
  <c r="L94" i="188"/>
  <c r="N444" i="188"/>
  <c r="N437" i="188"/>
  <c r="F352" i="188"/>
  <c r="F46" i="193" s="1"/>
  <c r="J742" i="221"/>
  <c r="J745" i="221" s="1"/>
  <c r="J746" i="221" s="1"/>
  <c r="F170" i="188"/>
  <c r="F32" i="193" s="1"/>
  <c r="F261" i="188"/>
  <c r="F39" i="193" s="1"/>
  <c r="J5" i="193"/>
  <c r="L36" i="221"/>
  <c r="M55" i="188"/>
  <c r="K232" i="221"/>
  <c r="K234" i="221" s="1"/>
  <c r="K240" i="221" s="1"/>
  <c r="J478" i="188"/>
  <c r="M808" i="221"/>
  <c r="M810" i="221" s="1"/>
  <c r="M816" i="221" s="1"/>
  <c r="L376" i="221"/>
  <c r="L378" i="221" s="1"/>
  <c r="L384" i="221" s="1"/>
  <c r="M475" i="188"/>
  <c r="L81" i="188"/>
  <c r="J68" i="188"/>
  <c r="M737" i="221"/>
  <c r="M738" i="221" s="1"/>
  <c r="M744" i="221" s="1"/>
  <c r="N133" i="188"/>
  <c r="M471" i="188"/>
  <c r="M439" i="188"/>
  <c r="L700" i="221"/>
  <c r="M237" i="188"/>
  <c r="F131" i="188"/>
  <c r="F29" i="193" s="1"/>
  <c r="L441" i="188"/>
  <c r="J5" i="186"/>
  <c r="K340" i="221"/>
  <c r="K342" i="221" s="1"/>
  <c r="K348" i="221" s="1"/>
  <c r="K288" i="221"/>
  <c r="L972" i="221"/>
  <c r="L144" i="221"/>
  <c r="J341" i="188"/>
  <c r="J469" i="188"/>
  <c r="N988" i="221"/>
  <c r="N990" i="221" s="1"/>
  <c r="N996" i="221" s="1"/>
  <c r="L16" i="221"/>
  <c r="L18" i="221" s="1"/>
  <c r="L24" i="221" s="1"/>
  <c r="F53" i="188"/>
  <c r="F23" i="193" s="1"/>
  <c r="J5" i="221"/>
  <c r="M448" i="221"/>
  <c r="N289" i="188"/>
  <c r="J250" i="188"/>
  <c r="N164" i="221"/>
  <c r="N166" i="221" s="1"/>
  <c r="N169" i="221" s="1"/>
  <c r="N160" i="221"/>
  <c r="N162" i="221" s="1"/>
  <c r="N168" i="221" s="1"/>
  <c r="L124" i="221"/>
  <c r="L126" i="221" s="1"/>
  <c r="L132" i="221" s="1"/>
  <c r="J434" i="188"/>
  <c r="L431" i="188"/>
  <c r="K125" i="221"/>
  <c r="K126" i="221" s="1"/>
  <c r="L430" i="188"/>
  <c r="J471" i="188"/>
  <c r="L484" i="221"/>
  <c r="L486" i="221" s="1"/>
  <c r="L492" i="221" s="1"/>
  <c r="K474" i="188"/>
  <c r="N418" i="188"/>
  <c r="J17" i="221"/>
  <c r="J234" i="221"/>
  <c r="J240" i="221" s="1"/>
  <c r="M922" i="221"/>
  <c r="M438" i="188"/>
  <c r="L936" i="221"/>
  <c r="J443" i="188"/>
  <c r="L406" i="188"/>
  <c r="K989" i="221"/>
  <c r="J367" i="188"/>
  <c r="J477" i="188"/>
  <c r="N302" i="188"/>
  <c r="N393" i="188"/>
  <c r="N956" i="221"/>
  <c r="N958" i="221" s="1"/>
  <c r="K628" i="221"/>
  <c r="L236" i="221"/>
  <c r="L238" i="221" s="1"/>
  <c r="L241" i="221" s="1"/>
  <c r="L442" i="188"/>
  <c r="K420" i="188"/>
  <c r="J89" i="221"/>
  <c r="L380" i="188"/>
  <c r="L216" i="221"/>
  <c r="L196" i="221"/>
  <c r="J441" i="188"/>
  <c r="J470" i="188"/>
  <c r="M52" i="221"/>
  <c r="M54" i="221" s="1"/>
  <c r="M60" i="221" s="1"/>
  <c r="L444" i="188"/>
  <c r="K478" i="188"/>
  <c r="J952" i="221"/>
  <c r="N200" i="221"/>
  <c r="N202" i="221" s="1"/>
  <c r="N205" i="221" s="1"/>
  <c r="N443" i="188"/>
  <c r="M477" i="188"/>
  <c r="M792" i="221"/>
  <c r="L107" i="188"/>
  <c r="L435" i="188"/>
  <c r="F118" i="188"/>
  <c r="F28" i="193" s="1"/>
  <c r="F209" i="188"/>
  <c r="F35" i="193" s="1"/>
  <c r="F365" i="188"/>
  <c r="F47" i="193" s="1"/>
  <c r="L315" i="188"/>
  <c r="L1008" i="221"/>
  <c r="N704" i="221"/>
  <c r="N706" i="221" s="1"/>
  <c r="J900" i="221"/>
  <c r="J128" i="221"/>
  <c r="J393" i="188"/>
  <c r="M328" i="188"/>
  <c r="M848" i="221"/>
  <c r="M850" i="221" s="1"/>
  <c r="L740" i="221"/>
  <c r="L742" i="221" s="1"/>
  <c r="N441" i="188"/>
  <c r="L146" i="188"/>
  <c r="K576" i="221"/>
  <c r="K423" i="188"/>
  <c r="K160" i="221"/>
  <c r="J459" i="188"/>
  <c r="M16" i="221"/>
  <c r="M18" i="221" s="1"/>
  <c r="K133" i="188"/>
  <c r="M427" i="188"/>
  <c r="L455" i="188"/>
  <c r="K56" i="221"/>
  <c r="K58" i="221" s="1"/>
  <c r="K61" i="221" s="1"/>
  <c r="N478" i="188"/>
  <c r="N459" i="188"/>
  <c r="N425" i="188"/>
  <c r="K418" i="188"/>
  <c r="M36" i="221"/>
  <c r="K252" i="221"/>
  <c r="M94" i="188"/>
  <c r="K412" i="221"/>
  <c r="K414" i="221" s="1"/>
  <c r="K420" i="221" s="1"/>
  <c r="J413" i="221"/>
  <c r="K52" i="221"/>
  <c r="K54" i="221" s="1"/>
  <c r="L288" i="221"/>
  <c r="N473" i="188"/>
  <c r="F105" i="188"/>
  <c r="F27" i="193" s="1"/>
  <c r="F196" i="188"/>
  <c r="F34" i="193" s="1"/>
  <c r="F248" i="188"/>
  <c r="F38" i="193" s="1"/>
  <c r="M367" i="188"/>
  <c r="J196" i="221"/>
  <c r="J473" i="188"/>
  <c r="K428" i="188"/>
  <c r="M520" i="221"/>
  <c r="M522" i="221" s="1"/>
  <c r="M528" i="221" s="1"/>
  <c r="K444" i="188"/>
  <c r="L424" i="188"/>
  <c r="K471" i="188"/>
  <c r="F313" i="188"/>
  <c r="F43" i="193" s="1"/>
  <c r="M430" i="188"/>
  <c r="L474" i="188"/>
  <c r="L133" i="188"/>
  <c r="L432" i="221"/>
  <c r="J302" i="188"/>
  <c r="J417" i="188"/>
  <c r="M455" i="188"/>
  <c r="L792" i="221"/>
  <c r="J185" i="188"/>
  <c r="N417" i="188"/>
  <c r="K459" i="188"/>
  <c r="J700" i="221"/>
  <c r="N422" i="188"/>
  <c r="K1008" i="221"/>
  <c r="K437" i="188"/>
  <c r="L232" i="221"/>
  <c r="L234" i="221" s="1"/>
  <c r="L240" i="221" s="1"/>
  <c r="L423" i="188"/>
  <c r="L160" i="221"/>
  <c r="K457" i="188"/>
  <c r="L922" i="221"/>
  <c r="L776" i="221"/>
  <c r="L778" i="221" s="1"/>
  <c r="M453" i="188"/>
  <c r="J380" i="221"/>
  <c r="K988" i="221"/>
  <c r="M469" i="188"/>
  <c r="L164" i="221"/>
  <c r="L166" i="221" s="1"/>
  <c r="L169" i="221" s="1"/>
  <c r="K434" i="188"/>
  <c r="N439" i="188"/>
  <c r="F157" i="188"/>
  <c r="F31" i="193" s="1"/>
  <c r="F404" i="188"/>
  <c r="F50" i="193" s="1"/>
  <c r="J16" i="221"/>
  <c r="K324" i="221"/>
  <c r="J433" i="188"/>
  <c r="K380" i="188"/>
  <c r="N128" i="221"/>
  <c r="N130" i="221" s="1"/>
  <c r="N133" i="221" s="1"/>
  <c r="N16" i="221"/>
  <c r="J20" i="221"/>
  <c r="J22" i="221" s="1"/>
  <c r="J94" i="188"/>
  <c r="N185" i="188"/>
  <c r="K196" i="221"/>
  <c r="K198" i="221" s="1"/>
  <c r="K204" i="221" s="1"/>
  <c r="K422" i="188"/>
  <c r="K406" i="188"/>
  <c r="L454" i="188"/>
  <c r="N216" i="221"/>
  <c r="K454" i="188"/>
  <c r="M443" i="188"/>
  <c r="N480" i="188"/>
  <c r="M433" i="188"/>
  <c r="N120" i="188"/>
  <c r="N341" i="188"/>
  <c r="F274" i="188"/>
  <c r="F40" i="193" s="1"/>
  <c r="F378" i="188"/>
  <c r="F48" i="193" s="1"/>
  <c r="K740" i="221"/>
  <c r="K742" i="221" s="1"/>
  <c r="L428" i="188"/>
  <c r="L412" i="221"/>
  <c r="J431" i="188"/>
  <c r="J237" i="188"/>
  <c r="J520" i="221"/>
  <c r="J524" i="221"/>
  <c r="N557" i="221"/>
  <c r="N468" i="188"/>
  <c r="M449" i="221"/>
  <c r="M465" i="188"/>
  <c r="N211" i="188"/>
  <c r="N429" i="188"/>
  <c r="N448" i="221"/>
  <c r="N450" i="221" s="1"/>
  <c r="N456" i="221" s="1"/>
  <c r="N540" i="221"/>
  <c r="H540" i="221" s="1"/>
  <c r="N237" i="188"/>
  <c r="N524" i="221"/>
  <c r="N526" i="221" s="1"/>
  <c r="J557" i="221"/>
  <c r="J468" i="188"/>
  <c r="L576" i="221"/>
  <c r="L250" i="188"/>
  <c r="L560" i="221"/>
  <c r="L562" i="221" s="1"/>
  <c r="N474" i="188"/>
  <c r="N17" i="221"/>
  <c r="N18" i="221" s="1"/>
  <c r="N24" i="221" s="1"/>
  <c r="N453" i="188"/>
  <c r="K16" i="221"/>
  <c r="K18" i="221" s="1"/>
  <c r="K24" i="221" s="1"/>
  <c r="K20" i="221"/>
  <c r="K22" i="221" s="1"/>
  <c r="K25" i="221" s="1"/>
  <c r="K36" i="221"/>
  <c r="M418" i="188"/>
  <c r="M56" i="221"/>
  <c r="M58" i="221" s="1"/>
  <c r="M61" i="221" s="1"/>
  <c r="M72" i="221"/>
  <c r="N89" i="221"/>
  <c r="N90" i="221" s="1"/>
  <c r="N96" i="221" s="1"/>
  <c r="N455" i="188"/>
  <c r="K92" i="221"/>
  <c r="K94" i="221" s="1"/>
  <c r="K97" i="221" s="1"/>
  <c r="K88" i="221"/>
  <c r="K90" i="221" s="1"/>
  <c r="L161" i="221"/>
  <c r="H161" i="221" s="1"/>
  <c r="L457" i="188"/>
  <c r="M421" i="188"/>
  <c r="M160" i="221"/>
  <c r="M162" i="221" s="1"/>
  <c r="M168" i="221" s="1"/>
  <c r="M164" i="221"/>
  <c r="M166" i="221" s="1"/>
  <c r="M169" i="221" s="1"/>
  <c r="M170" i="221" s="1"/>
  <c r="M133" i="188"/>
  <c r="M423" i="188"/>
  <c r="M236" i="221"/>
  <c r="M238" i="221" s="1"/>
  <c r="M241" i="221" s="1"/>
  <c r="M269" i="221"/>
  <c r="H269" i="221" s="1"/>
  <c r="M460" i="188"/>
  <c r="J268" i="221"/>
  <c r="J146" i="188"/>
  <c r="N268" i="221"/>
  <c r="N270" i="221" s="1"/>
  <c r="N276" i="221" s="1"/>
  <c r="N424" i="188"/>
  <c r="L159" i="188"/>
  <c r="L308" i="221"/>
  <c r="L310" i="221" s="1"/>
  <c r="L313" i="221" s="1"/>
  <c r="L304" i="221"/>
  <c r="L306" i="221" s="1"/>
  <c r="L312" i="221" s="1"/>
  <c r="N340" i="221"/>
  <c r="N342" i="221" s="1"/>
  <c r="N348" i="221" s="1"/>
  <c r="N426" i="188"/>
  <c r="K396" i="221"/>
  <c r="H396" i="221" s="1"/>
  <c r="K376" i="221"/>
  <c r="K378" i="221" s="1"/>
  <c r="K384" i="221" s="1"/>
  <c r="L413" i="221"/>
  <c r="L464" i="188"/>
  <c r="J432" i="221"/>
  <c r="J412" i="221"/>
  <c r="J416" i="221"/>
  <c r="J418" i="221" s="1"/>
  <c r="J792" i="221"/>
  <c r="J772" i="221"/>
  <c r="J776" i="221"/>
  <c r="J328" i="188"/>
  <c r="J438" i="188"/>
  <c r="K354" i="188"/>
  <c r="K864" i="221"/>
  <c r="K440" i="188"/>
  <c r="M936" i="221"/>
  <c r="M916" i="221"/>
  <c r="M918" i="221" s="1"/>
  <c r="M924" i="221" s="1"/>
  <c r="J953" i="221"/>
  <c r="J479" i="188"/>
  <c r="K972" i="221"/>
  <c r="K952" i="221"/>
  <c r="K954" i="221" s="1"/>
  <c r="K960" i="221" s="1"/>
  <c r="J773" i="221"/>
  <c r="H773" i="221" s="1"/>
  <c r="J474" i="188"/>
  <c r="N792" i="221"/>
  <c r="N328" i="188"/>
  <c r="N438" i="188"/>
  <c r="M845" i="221"/>
  <c r="M846" i="221" s="1"/>
  <c r="M852" i="221" s="1"/>
  <c r="M476" i="188"/>
  <c r="N864" i="221"/>
  <c r="N354" i="188"/>
  <c r="N440" i="188"/>
  <c r="N848" i="221"/>
  <c r="N850" i="221" s="1"/>
  <c r="N881" i="221"/>
  <c r="N882" i="221" s="1"/>
  <c r="N888" i="221" s="1"/>
  <c r="N477" i="188"/>
  <c r="K900" i="221"/>
  <c r="K884" i="221"/>
  <c r="K886" i="221" s="1"/>
  <c r="K880" i="221"/>
  <c r="K882" i="221" s="1"/>
  <c r="K888" i="221" s="1"/>
  <c r="J936" i="221"/>
  <c r="J920" i="221"/>
  <c r="J380" i="188"/>
  <c r="J442" i="188"/>
  <c r="N953" i="221"/>
  <c r="N954" i="221" s="1"/>
  <c r="N960" i="221" s="1"/>
  <c r="N479" i="188"/>
  <c r="L480" i="188"/>
  <c r="L989" i="221"/>
  <c r="M1008" i="221"/>
  <c r="M988" i="221"/>
  <c r="M180" i="221"/>
  <c r="J452" i="221"/>
  <c r="K848" i="221"/>
  <c r="K850" i="221" s="1"/>
  <c r="L422" i="188"/>
  <c r="J456" i="188"/>
  <c r="L120" i="188"/>
  <c r="K477" i="188"/>
  <c r="M467" i="188"/>
  <c r="N431" i="188"/>
  <c r="K94" i="188"/>
  <c r="K956" i="221"/>
  <c r="K958" i="221" s="1"/>
  <c r="J916" i="221"/>
  <c r="L341" i="188"/>
  <c r="M442" i="188"/>
  <c r="F79" i="188"/>
  <c r="F25" i="193" s="1"/>
  <c r="L592" i="221"/>
  <c r="L594" i="221" s="1"/>
  <c r="L600" i="221" s="1"/>
  <c r="L263" i="188"/>
  <c r="L433" i="188"/>
  <c r="N648" i="221"/>
  <c r="N276" i="188"/>
  <c r="N628" i="221"/>
  <c r="N630" i="221" s="1"/>
  <c r="N636" i="221" s="1"/>
  <c r="N665" i="221"/>
  <c r="H665" i="221" s="1"/>
  <c r="N471" i="188"/>
  <c r="L701" i="221"/>
  <c r="L472" i="188"/>
  <c r="M704" i="221"/>
  <c r="M706" i="221" s="1"/>
  <c r="M720" i="221"/>
  <c r="M436" i="188"/>
  <c r="M700" i="221"/>
  <c r="M702" i="221" s="1"/>
  <c r="M708" i="221" s="1"/>
  <c r="J756" i="221"/>
  <c r="J315" i="188"/>
  <c r="J437" i="188"/>
  <c r="N756" i="221"/>
  <c r="N740" i="221"/>
  <c r="N742" i="221" s="1"/>
  <c r="K10" i="186"/>
  <c r="K792" i="221"/>
  <c r="K360" i="221"/>
  <c r="L367" i="188"/>
  <c r="K424" i="188"/>
  <c r="M457" i="188"/>
  <c r="J436" i="188"/>
  <c r="J421" i="188"/>
  <c r="J224" i="188"/>
  <c r="J592" i="221"/>
  <c r="K211" i="188"/>
  <c r="J423" i="188"/>
  <c r="N436" i="188"/>
  <c r="K276" i="188"/>
  <c r="N423" i="188"/>
  <c r="K468" i="188"/>
  <c r="J476" i="188"/>
  <c r="K328" i="188"/>
  <c r="L92" i="221"/>
  <c r="L94" i="221" s="1"/>
  <c r="L97" i="221" s="1"/>
  <c r="L419" i="188"/>
  <c r="L956" i="221"/>
  <c r="L958" i="221" s="1"/>
  <c r="L427" i="188"/>
  <c r="J988" i="221"/>
  <c r="J990" i="221" s="1"/>
  <c r="J996" i="221" s="1"/>
  <c r="J406" i="188"/>
  <c r="L466" i="188"/>
  <c r="L54" i="221"/>
  <c r="L60" i="221" s="1"/>
  <c r="J596" i="221"/>
  <c r="K460" i="188"/>
  <c r="N465" i="188"/>
  <c r="M459" i="188"/>
  <c r="N470" i="188"/>
  <c r="M472" i="188"/>
  <c r="F144" i="188"/>
  <c r="F30" i="193" s="1"/>
  <c r="F235" i="188"/>
  <c r="F37" i="193" s="1"/>
  <c r="F391" i="188"/>
  <c r="F49" i="193" s="1"/>
  <c r="K315" i="188"/>
  <c r="F39" i="186"/>
  <c r="F41" i="186" s="1"/>
  <c r="M126" i="221"/>
  <c r="M132" i="221" s="1"/>
  <c r="K416" i="221"/>
  <c r="K418" i="221" s="1"/>
  <c r="K421" i="221" s="1"/>
  <c r="K422" i="221" s="1"/>
  <c r="L558" i="221"/>
  <c r="L564" i="221" s="1"/>
  <c r="K468" i="221"/>
  <c r="L289" i="188"/>
  <c r="K268" i="221"/>
  <c r="K270" i="221" s="1"/>
  <c r="K276" i="221" s="1"/>
  <c r="J418" i="188"/>
  <c r="J612" i="221"/>
  <c r="K776" i="221"/>
  <c r="K778" i="221" s="1"/>
  <c r="J180" i="221"/>
  <c r="N700" i="221"/>
  <c r="N421" i="188"/>
  <c r="L417" i="188"/>
  <c r="J808" i="221"/>
  <c r="J439" i="188"/>
  <c r="J164" i="221"/>
  <c r="K455" i="188"/>
  <c r="M812" i="221"/>
  <c r="M814" i="221" s="1"/>
  <c r="L684" i="221"/>
  <c r="L88" i="221"/>
  <c r="L90" i="221" s="1"/>
  <c r="N406" i="188"/>
  <c r="K473" i="188"/>
  <c r="J107" i="188"/>
  <c r="N476" i="188"/>
  <c r="K736" i="221"/>
  <c r="K738" i="221" s="1"/>
  <c r="K744" i="221" s="1"/>
  <c r="L884" i="221"/>
  <c r="L886" i="221" s="1"/>
  <c r="J92" i="186"/>
  <c r="J72" i="186"/>
  <c r="J73" i="186" s="1"/>
  <c r="J104" i="186" s="1"/>
  <c r="L58" i="221"/>
  <c r="L61" i="221" s="1"/>
  <c r="J992" i="221"/>
  <c r="M444" i="188"/>
  <c r="N594" i="221"/>
  <c r="N600" i="221" s="1"/>
  <c r="L202" i="221"/>
  <c r="L205" i="221" s="1"/>
  <c r="M252" i="221"/>
  <c r="N412" i="221"/>
  <c r="N414" i="221" s="1"/>
  <c r="N420" i="221" s="1"/>
  <c r="M128" i="221"/>
  <c r="M130" i="221" s="1"/>
  <c r="L524" i="221"/>
  <c r="L526" i="221" s="1"/>
  <c r="M380" i="221"/>
  <c r="M382" i="221" s="1"/>
  <c r="M385" i="221" s="1"/>
  <c r="L438" i="188"/>
  <c r="M684" i="221"/>
  <c r="M435" i="188"/>
  <c r="L952" i="221"/>
  <c r="L954" i="221" s="1"/>
  <c r="L960" i="221" s="1"/>
  <c r="L471" i="188"/>
  <c r="N812" i="221"/>
  <c r="N814" i="221" s="1"/>
  <c r="L459" i="188"/>
  <c r="N916" i="221"/>
  <c r="N918" i="221" s="1"/>
  <c r="N924" i="221" s="1"/>
  <c r="K630" i="221"/>
  <c r="K636" i="221" s="1"/>
  <c r="N380" i="188"/>
  <c r="M478" i="188"/>
  <c r="F66" i="188"/>
  <c r="F24" i="193" s="1"/>
  <c r="F300" i="188"/>
  <c r="F42" i="193" s="1"/>
  <c r="M424" i="188"/>
  <c r="J556" i="221"/>
  <c r="J454" i="188"/>
  <c r="M108" i="221"/>
  <c r="M900" i="221"/>
  <c r="J120" i="188"/>
  <c r="M420" i="188"/>
  <c r="L197" i="221"/>
  <c r="H197" i="221" s="1"/>
  <c r="K488" i="221"/>
  <c r="K490" i="221" s="1"/>
  <c r="K808" i="221"/>
  <c r="K810" i="221" s="1"/>
  <c r="K816" i="221" s="1"/>
  <c r="M232" i="221"/>
  <c r="M234" i="221" s="1"/>
  <c r="M240" i="221" s="1"/>
  <c r="M268" i="221"/>
  <c r="J701" i="221"/>
  <c r="J560" i="221"/>
  <c r="J562" i="221" s="1"/>
  <c r="J565" i="221" s="1"/>
  <c r="J566" i="221" s="1"/>
  <c r="M456" i="188"/>
  <c r="J460" i="188"/>
  <c r="J480" i="188"/>
  <c r="K435" i="188"/>
  <c r="K159" i="188"/>
  <c r="J272" i="221"/>
  <c r="N433" i="188"/>
  <c r="N288" i="221"/>
  <c r="N20" i="221"/>
  <c r="N22" i="221" s="1"/>
  <c r="N25" i="221" s="1"/>
  <c r="N612" i="221"/>
  <c r="J252" i="221"/>
  <c r="K936" i="221"/>
  <c r="N556" i="221"/>
  <c r="M376" i="221"/>
  <c r="M378" i="221" s="1"/>
  <c r="M384" i="221" s="1"/>
  <c r="J144" i="221"/>
  <c r="J354" i="188"/>
  <c r="N146" i="188"/>
  <c r="J92" i="221"/>
  <c r="N236" i="221"/>
  <c r="N238" i="221" s="1"/>
  <c r="N241" i="221" s="1"/>
  <c r="L436" i="188"/>
  <c r="K479" i="188"/>
  <c r="K461" i="188"/>
  <c r="J461" i="188"/>
  <c r="J475" i="188"/>
  <c r="K476" i="188"/>
  <c r="N808" i="221"/>
  <c r="N810" i="221" s="1"/>
  <c r="N816" i="221" s="1"/>
  <c r="L172" i="188"/>
  <c r="L72" i="221"/>
  <c r="M992" i="221"/>
  <c r="M994" i="221" s="1"/>
  <c r="J133" i="188"/>
  <c r="L426" i="188"/>
  <c r="K720" i="221"/>
  <c r="F92" i="188"/>
  <c r="F26" i="193" s="1"/>
  <c r="J444" i="188"/>
  <c r="M120" i="188"/>
  <c r="J844" i="221"/>
  <c r="M458" i="188"/>
  <c r="K433" i="188"/>
  <c r="L434" i="188"/>
  <c r="L844" i="221"/>
  <c r="L846" i="221" s="1"/>
  <c r="L852" i="221" s="1"/>
  <c r="M406" i="188"/>
  <c r="L476" i="188"/>
  <c r="L469" i="188"/>
  <c r="L460" i="188"/>
  <c r="L453" i="188"/>
  <c r="K442" i="188"/>
  <c r="L488" i="221"/>
  <c r="L490" i="221" s="1"/>
  <c r="N427" i="188"/>
  <c r="M524" i="221"/>
  <c r="M526" i="221" s="1"/>
  <c r="L467" i="188"/>
  <c r="K596" i="221"/>
  <c r="K598" i="221" s="1"/>
  <c r="L814" i="221"/>
  <c r="L704" i="221"/>
  <c r="L706" i="221" s="1"/>
  <c r="M956" i="221"/>
  <c r="M958" i="221" s="1"/>
  <c r="L470" i="188"/>
  <c r="N469" i="188"/>
  <c r="N458" i="188"/>
  <c r="M354" i="188"/>
  <c r="N442" i="188"/>
  <c r="M200" i="221"/>
  <c r="M202" i="221" s="1"/>
  <c r="M205" i="221" s="1"/>
  <c r="N475" i="188"/>
  <c r="M462" i="188"/>
  <c r="L465" i="188"/>
  <c r="L437" i="188"/>
  <c r="M419" i="188"/>
  <c r="F222" i="188"/>
  <c r="F36" i="193" s="1"/>
  <c r="L468" i="188"/>
  <c r="J13" i="186"/>
  <c r="J14" i="186" s="1"/>
  <c r="L344" i="221"/>
  <c r="L346" i="221" s="1"/>
  <c r="L349" i="221" s="1"/>
  <c r="K594" i="221"/>
  <c r="K600" i="221" s="1"/>
  <c r="M417" i="188"/>
  <c r="K812" i="221"/>
  <c r="K814" i="221" s="1"/>
  <c r="N596" i="221"/>
  <c r="N598" i="221" s="1"/>
  <c r="L354" i="188"/>
  <c r="K467" i="188"/>
  <c r="L276" i="188"/>
  <c r="L440" i="188"/>
  <c r="L477" i="188"/>
  <c r="L462" i="188"/>
  <c r="M144" i="221"/>
  <c r="N454" i="188"/>
  <c r="L736" i="221"/>
  <c r="L738" i="221" s="1"/>
  <c r="L744" i="221" s="1"/>
  <c r="K302" i="188"/>
  <c r="L880" i="221"/>
  <c r="L882" i="221" s="1"/>
  <c r="L888" i="221" s="1"/>
  <c r="K425" i="188"/>
  <c r="N263" i="188"/>
  <c r="M172" i="188"/>
  <c r="M884" i="221"/>
  <c r="M886" i="221" s="1"/>
  <c r="J200" i="221"/>
  <c r="J289" i="188"/>
  <c r="J376" i="221"/>
  <c r="K68" i="188"/>
  <c r="L302" i="188"/>
  <c r="M772" i="221"/>
  <c r="M774" i="221" s="1"/>
  <c r="M780" i="221" s="1"/>
  <c r="M288" i="221"/>
  <c r="L180" i="221"/>
  <c r="K341" i="188"/>
  <c r="J864" i="221"/>
  <c r="K289" i="188"/>
  <c r="K304" i="221"/>
  <c r="K306" i="221" s="1"/>
  <c r="K312" i="221" s="1"/>
  <c r="L224" i="188"/>
  <c r="M81" i="188"/>
  <c r="J632" i="221"/>
  <c r="K421" i="188"/>
  <c r="K846" i="221"/>
  <c r="K852" i="221" s="1"/>
  <c r="M989" i="221"/>
  <c r="N560" i="221"/>
  <c r="N562" i="221" s="1"/>
  <c r="N124" i="221"/>
  <c r="N126" i="221" s="1"/>
  <c r="N132" i="221" s="1"/>
  <c r="M146" i="188"/>
  <c r="M289" i="188"/>
  <c r="L520" i="221"/>
  <c r="L522" i="221" s="1"/>
  <c r="L528" i="221" s="1"/>
  <c r="J276" i="188"/>
  <c r="J288" i="221"/>
  <c r="N252" i="221"/>
  <c r="J108" i="221"/>
  <c r="L443" i="188"/>
  <c r="J466" i="188"/>
  <c r="F326" i="188"/>
  <c r="F44" i="193" s="1"/>
  <c r="L340" i="221"/>
  <c r="L342" i="221" s="1"/>
  <c r="L348" i="221" s="1"/>
  <c r="M740" i="221"/>
  <c r="M742" i="221" s="1"/>
  <c r="L418" i="188"/>
  <c r="L632" i="221"/>
  <c r="L634" i="221" s="1"/>
  <c r="K472" i="188"/>
  <c r="L479" i="188"/>
  <c r="L475" i="188"/>
  <c r="L456" i="188"/>
  <c r="M632" i="221"/>
  <c r="M634" i="221" s="1"/>
  <c r="K612" i="221"/>
  <c r="N920" i="221"/>
  <c r="N922" i="221" s="1"/>
  <c r="N684" i="221"/>
  <c r="K556" i="221"/>
  <c r="K558" i="221" s="1"/>
  <c r="K564" i="221" s="1"/>
  <c r="M864" i="221"/>
  <c r="M972" i="221"/>
  <c r="N464" i="188"/>
  <c r="N457" i="188"/>
  <c r="J432" i="188"/>
  <c r="L463" i="188"/>
  <c r="K664" i="221"/>
  <c r="K666" i="221" s="1"/>
  <c r="K672" i="221" s="1"/>
  <c r="K700" i="221"/>
  <c r="K702" i="221" s="1"/>
  <c r="K708" i="221" s="1"/>
  <c r="M422" i="188"/>
  <c r="N461" i="188"/>
  <c r="M393" i="188"/>
  <c r="M474" i="188"/>
  <c r="M437" i="188"/>
  <c r="M558" i="221"/>
  <c r="M564" i="221" s="1"/>
  <c r="J58" i="221"/>
  <c r="N54" i="221"/>
  <c r="N60" i="221" s="1"/>
  <c r="L918" i="221"/>
  <c r="L924" i="221" s="1"/>
  <c r="L994" i="221"/>
  <c r="N846" i="221"/>
  <c r="N852" i="221" s="1"/>
  <c r="M90" i="221"/>
  <c r="M96" i="221" s="1"/>
  <c r="L810" i="221"/>
  <c r="L816" i="221" s="1"/>
  <c r="M211" i="188"/>
  <c r="F183" i="188"/>
  <c r="F33" i="193" s="1"/>
  <c r="K120" i="188"/>
  <c r="M107" i="188"/>
  <c r="K107" i="188"/>
  <c r="N94" i="188"/>
  <c r="K81" i="188"/>
  <c r="N81" i="188"/>
  <c r="L68" i="188"/>
  <c r="K55" i="188"/>
  <c r="J55" i="188"/>
  <c r="N55" i="188"/>
  <c r="J670" i="221"/>
  <c r="J673" i="221" s="1"/>
  <c r="J674" i="221" s="1"/>
  <c r="M434" i="188"/>
  <c r="M470" i="188"/>
  <c r="K670" i="221"/>
  <c r="M276" i="188"/>
  <c r="M628" i="221"/>
  <c r="M630" i="221" s="1"/>
  <c r="M636" i="221" s="1"/>
  <c r="J435" i="188"/>
  <c r="L596" i="221"/>
  <c r="L598" i="221" s="1"/>
  <c r="F287" i="188"/>
  <c r="F41" i="193" s="1"/>
  <c r="K469" i="188"/>
  <c r="N632" i="221"/>
  <c r="N634" i="221" s="1"/>
  <c r="M560" i="221"/>
  <c r="M562" i="221" s="1"/>
  <c r="L448" i="221"/>
  <c r="L450" i="221" s="1"/>
  <c r="L456" i="221" s="1"/>
  <c r="K250" i="188"/>
  <c r="K449" i="221"/>
  <c r="K224" i="188"/>
  <c r="N224" i="188"/>
  <c r="K520" i="221"/>
  <c r="K522" i="221" s="1"/>
  <c r="K528" i="221" s="1"/>
  <c r="M504" i="221"/>
  <c r="K466" i="188"/>
  <c r="N432" i="188"/>
  <c r="N250" i="188"/>
  <c r="M466" i="188"/>
  <c r="M576" i="221"/>
  <c r="L452" i="221"/>
  <c r="L454" i="221" s="1"/>
  <c r="L457" i="221" s="1"/>
  <c r="K484" i="221"/>
  <c r="K486" i="221" s="1"/>
  <c r="K492" i="221" s="1"/>
  <c r="N484" i="221"/>
  <c r="N486" i="221" s="1"/>
  <c r="N492" i="221" s="1"/>
  <c r="K237" i="188"/>
  <c r="K524" i="221"/>
  <c r="K526" i="221" s="1"/>
  <c r="L211" i="188"/>
  <c r="L429" i="188"/>
  <c r="N452" i="221"/>
  <c r="N454" i="221" s="1"/>
  <c r="N457" i="221" s="1"/>
  <c r="K430" i="188"/>
  <c r="J211" i="188"/>
  <c r="J448" i="221"/>
  <c r="J468" i="221"/>
  <c r="M224" i="188"/>
  <c r="J467" i="188"/>
  <c r="M250" i="188"/>
  <c r="N430" i="188"/>
  <c r="M431" i="188"/>
  <c r="M432" i="188"/>
  <c r="N488" i="221"/>
  <c r="N490" i="221" s="1"/>
  <c r="L418" i="221"/>
  <c r="L421" i="221" s="1"/>
  <c r="N380" i="221"/>
  <c r="N382" i="221" s="1"/>
  <c r="N385" i="221" s="1"/>
  <c r="M428" i="188"/>
  <c r="M159" i="188"/>
  <c r="M425" i="188"/>
  <c r="M340" i="221"/>
  <c r="M342" i="221" s="1"/>
  <c r="M348" i="221" s="1"/>
  <c r="L461" i="188"/>
  <c r="J159" i="188"/>
  <c r="K462" i="188"/>
  <c r="M360" i="221"/>
  <c r="M304" i="221"/>
  <c r="M306" i="221" s="1"/>
  <c r="M312" i="221" s="1"/>
  <c r="M412" i="221"/>
  <c r="M414" i="221" s="1"/>
  <c r="M420" i="221" s="1"/>
  <c r="J426" i="188"/>
  <c r="K464" i="188"/>
  <c r="J427" i="188"/>
  <c r="M344" i="221"/>
  <c r="M346" i="221" s="1"/>
  <c r="M349" i="221" s="1"/>
  <c r="L198" i="188"/>
  <c r="N416" i="221"/>
  <c r="N418" i="221" s="1"/>
  <c r="N421" i="221" s="1"/>
  <c r="J463" i="188"/>
  <c r="K185" i="188"/>
  <c r="J340" i="221"/>
  <c r="N360" i="221"/>
  <c r="K463" i="188"/>
  <c r="J344" i="221"/>
  <c r="J172" i="188"/>
  <c r="N376" i="221"/>
  <c r="L185" i="188"/>
  <c r="K426" i="188"/>
  <c r="L380" i="221"/>
  <c r="L382" i="221" s="1"/>
  <c r="L385" i="221" s="1"/>
  <c r="J425" i="188"/>
  <c r="N159" i="188"/>
  <c r="N462" i="188"/>
  <c r="M416" i="221"/>
  <c r="M418" i="221" s="1"/>
  <c r="M421" i="221" s="1"/>
  <c r="M461" i="188"/>
  <c r="K172" i="188"/>
  <c r="M463" i="188"/>
  <c r="J198" i="188"/>
  <c r="F489" i="188"/>
  <c r="J72" i="221"/>
  <c r="J52" i="221"/>
  <c r="J88" i="221"/>
  <c r="L55" i="188"/>
  <c r="J420" i="188"/>
  <c r="N107" i="188"/>
  <c r="N419" i="188"/>
  <c r="J462" i="188"/>
  <c r="N198" i="221"/>
  <c r="N204" i="221" s="1"/>
  <c r="J236" i="221"/>
  <c r="M882" i="221"/>
  <c r="M888" i="221" s="1"/>
  <c r="K632" i="221"/>
  <c r="K634" i="221" s="1"/>
  <c r="N664" i="221"/>
  <c r="N668" i="221"/>
  <c r="N670" i="221" s="1"/>
  <c r="K916" i="221"/>
  <c r="K918" i="221" s="1"/>
  <c r="K924" i="221" s="1"/>
  <c r="K453" i="188"/>
  <c r="N72" i="221"/>
  <c r="N460" i="188"/>
  <c r="N68" i="188"/>
  <c r="M196" i="221"/>
  <c r="M198" i="221" s="1"/>
  <c r="M204" i="221" s="1"/>
  <c r="J457" i="188"/>
  <c r="M94" i="221"/>
  <c r="M97" i="221" s="1"/>
  <c r="K202" i="221"/>
  <c r="K205" i="221" s="1"/>
  <c r="M198" i="188"/>
  <c r="M486" i="221"/>
  <c r="M492" i="221" s="1"/>
  <c r="L772" i="221"/>
  <c r="L774" i="221" s="1"/>
  <c r="L780" i="221" s="1"/>
  <c r="N56" i="221"/>
  <c r="N58" i="221" s="1"/>
  <c r="J162" i="221"/>
  <c r="J168" i="221" s="1"/>
  <c r="J490" i="221"/>
  <c r="J493" i="221" s="1"/>
  <c r="J494" i="221" s="1"/>
  <c r="J630" i="221"/>
  <c r="J636" i="221" s="1"/>
  <c r="L666" i="221"/>
  <c r="L672" i="221" s="1"/>
  <c r="J684" i="221"/>
  <c r="J704" i="221"/>
  <c r="N778" i="221"/>
  <c r="K994" i="221"/>
  <c r="K272" i="221"/>
  <c r="K274" i="221" s="1"/>
  <c r="K277" i="221" s="1"/>
  <c r="M488" i="221"/>
  <c r="M490" i="221" s="1"/>
  <c r="L670" i="221"/>
  <c r="L864" i="221"/>
  <c r="J882" i="221"/>
  <c r="L22" i="221"/>
  <c r="N108" i="221"/>
  <c r="J126" i="221"/>
  <c r="J132" i="221" s="1"/>
  <c r="K180" i="221"/>
  <c r="M670" i="221"/>
  <c r="L850" i="221"/>
  <c r="J956" i="221"/>
  <c r="K238" i="221"/>
  <c r="K241" i="221" s="1"/>
  <c r="L274" i="221"/>
  <c r="L277" i="221" s="1"/>
  <c r="N198" i="188"/>
  <c r="M592" i="221"/>
  <c r="M594" i="221" s="1"/>
  <c r="M600" i="221" s="1"/>
  <c r="L628" i="221"/>
  <c r="L630" i="221" s="1"/>
  <c r="L636" i="221" s="1"/>
  <c r="J848" i="221"/>
  <c r="K310" i="221"/>
  <c r="K313" i="221" s="1"/>
  <c r="K314" i="221" s="1"/>
  <c r="M954" i="221"/>
  <c r="M960" i="221" s="1"/>
  <c r="M274" i="221"/>
  <c r="M277" i="221" s="1"/>
  <c r="N272" i="221"/>
  <c r="N274" i="221" s="1"/>
  <c r="N277" i="221" s="1"/>
  <c r="J304" i="221"/>
  <c r="J308" i="221"/>
  <c r="K380" i="221"/>
  <c r="K382" i="221" s="1"/>
  <c r="K385" i="221" s="1"/>
  <c r="K386" i="221" s="1"/>
  <c r="K166" i="221"/>
  <c r="K169" i="221" s="1"/>
  <c r="K198" i="188"/>
  <c r="M452" i="221"/>
  <c r="M454" i="221" s="1"/>
  <c r="M457" i="221" s="1"/>
  <c r="K560" i="221"/>
  <c r="K562" i="221" s="1"/>
  <c r="N522" i="221"/>
  <c r="N528" i="221" s="1"/>
  <c r="N92" i="221"/>
  <c r="N94" i="221" s="1"/>
  <c r="N97" i="221" s="1"/>
  <c r="N304" i="221"/>
  <c r="N306" i="221" s="1"/>
  <c r="N312" i="221" s="1"/>
  <c r="N308" i="221"/>
  <c r="N310" i="221" s="1"/>
  <c r="N313" i="221" s="1"/>
  <c r="N234" i="221"/>
  <c r="N240" i="221" s="1"/>
  <c r="L270" i="221"/>
  <c r="L276" i="221" s="1"/>
  <c r="K346" i="221"/>
  <c r="K349" i="221" s="1"/>
  <c r="K350" i="221" s="1"/>
  <c r="M596" i="221"/>
  <c r="M598" i="221" s="1"/>
  <c r="M778" i="221"/>
  <c r="N774" i="221"/>
  <c r="N780" i="221" s="1"/>
  <c r="K706" i="221"/>
  <c r="K922" i="221"/>
  <c r="H720" i="221" l="1"/>
  <c r="J414" i="221"/>
  <c r="J420" i="221" s="1"/>
  <c r="K5" i="221"/>
  <c r="K5" i="255"/>
  <c r="N702" i="221"/>
  <c r="N708" i="221" s="1"/>
  <c r="M990" i="221"/>
  <c r="M996" i="221" s="1"/>
  <c r="N378" i="221"/>
  <c r="N384" i="221" s="1"/>
  <c r="H324" i="221"/>
  <c r="H1008" i="221"/>
  <c r="K490" i="188"/>
  <c r="I174" i="214" s="1"/>
  <c r="J490" i="188"/>
  <c r="H174" i="214" s="1"/>
  <c r="L990" i="221"/>
  <c r="L996" i="221" s="1"/>
  <c r="H360" i="221"/>
  <c r="N278" i="221"/>
  <c r="H468" i="221"/>
  <c r="L198" i="221"/>
  <c r="L204" i="221" s="1"/>
  <c r="L206" i="221" s="1"/>
  <c r="N350" i="221"/>
  <c r="M314" i="221"/>
  <c r="H972" i="221"/>
  <c r="H449" i="221"/>
  <c r="H576" i="221"/>
  <c r="H216" i="221"/>
  <c r="H684" i="221"/>
  <c r="F237" i="188"/>
  <c r="F67" i="193" s="1"/>
  <c r="F393" i="188"/>
  <c r="F79" i="193" s="1"/>
  <c r="H756" i="221"/>
  <c r="H432" i="221"/>
  <c r="K278" i="221"/>
  <c r="M350" i="221"/>
  <c r="L278" i="221"/>
  <c r="L350" i="221"/>
  <c r="N314" i="221"/>
  <c r="M386" i="221"/>
  <c r="K206" i="221"/>
  <c r="N422" i="221"/>
  <c r="L458" i="221"/>
  <c r="M206" i="221"/>
  <c r="N206" i="221"/>
  <c r="N458" i="221"/>
  <c r="K242" i="221"/>
  <c r="M422" i="221"/>
  <c r="L386" i="221"/>
  <c r="N386" i="221"/>
  <c r="N242" i="221"/>
  <c r="L314" i="221"/>
  <c r="M242" i="221"/>
  <c r="L242" i="221"/>
  <c r="K565" i="221"/>
  <c r="K566" i="221" s="1"/>
  <c r="L673" i="221"/>
  <c r="L674" i="221" s="1"/>
  <c r="K997" i="221"/>
  <c r="K998" i="221" s="1"/>
  <c r="K637" i="221"/>
  <c r="K638" i="221" s="1"/>
  <c r="M565" i="221"/>
  <c r="M566" i="221" s="1"/>
  <c r="L601" i="221"/>
  <c r="L602" i="221" s="1"/>
  <c r="K673" i="221"/>
  <c r="K674" i="221" s="1"/>
  <c r="N925" i="221"/>
  <c r="N926" i="221" s="1"/>
  <c r="M961" i="221"/>
  <c r="M962" i="221" s="1"/>
  <c r="L889" i="221"/>
  <c r="L890" i="221" s="1"/>
  <c r="M817" i="221"/>
  <c r="M818" i="221" s="1"/>
  <c r="K889" i="221"/>
  <c r="K890" i="221" s="1"/>
  <c r="N853" i="221"/>
  <c r="N854" i="221" s="1"/>
  <c r="L565" i="221"/>
  <c r="L566" i="221" s="1"/>
  <c r="K925" i="221"/>
  <c r="K926" i="221" s="1"/>
  <c r="M781" i="221"/>
  <c r="M782" i="221" s="1"/>
  <c r="K745" i="221"/>
  <c r="K746" i="221" s="1"/>
  <c r="M493" i="221"/>
  <c r="M494" i="221" s="1"/>
  <c r="N781" i="221"/>
  <c r="N782" i="221" s="1"/>
  <c r="N493" i="221"/>
  <c r="N494" i="221" s="1"/>
  <c r="K529" i="221"/>
  <c r="K530" i="221" s="1"/>
  <c r="N637" i="221"/>
  <c r="N638" i="221" s="1"/>
  <c r="M745" i="221"/>
  <c r="M746" i="221" s="1"/>
  <c r="N601" i="221"/>
  <c r="N602" i="221" s="1"/>
  <c r="L709" i="221"/>
  <c r="L710" i="221" s="1"/>
  <c r="M529" i="221"/>
  <c r="M530" i="221" s="1"/>
  <c r="M997" i="221"/>
  <c r="M998" i="221" s="1"/>
  <c r="K781" i="221"/>
  <c r="K782" i="221" s="1"/>
  <c r="N529" i="221"/>
  <c r="N530" i="221" s="1"/>
  <c r="L781" i="221"/>
  <c r="L782" i="221" s="1"/>
  <c r="L745" i="221"/>
  <c r="L746" i="221" s="1"/>
  <c r="N961" i="221"/>
  <c r="N962" i="221" s="1"/>
  <c r="N997" i="221"/>
  <c r="N998" i="221" s="1"/>
  <c r="K709" i="221"/>
  <c r="K710" i="221" s="1"/>
  <c r="M601" i="221"/>
  <c r="M602" i="221" s="1"/>
  <c r="H418" i="221"/>
  <c r="H421" i="221" s="1"/>
  <c r="J421" i="221"/>
  <c r="J422" i="221" s="1"/>
  <c r="L853" i="221"/>
  <c r="L854" i="221" s="1"/>
  <c r="H882" i="221"/>
  <c r="H888" i="221" s="1"/>
  <c r="J888" i="221"/>
  <c r="N673" i="221"/>
  <c r="N674" i="221" s="1"/>
  <c r="L997" i="221"/>
  <c r="L998" i="221" s="1"/>
  <c r="M637" i="221"/>
  <c r="M638" i="221" s="1"/>
  <c r="M889" i="221"/>
  <c r="M890" i="221" s="1"/>
  <c r="K817" i="221"/>
  <c r="K818" i="221" s="1"/>
  <c r="L817" i="221"/>
  <c r="L818" i="221" s="1"/>
  <c r="L529" i="221"/>
  <c r="L530" i="221" s="1"/>
  <c r="L961" i="221"/>
  <c r="L962" i="221" s="1"/>
  <c r="K961" i="221"/>
  <c r="K962" i="221" s="1"/>
  <c r="K853" i="221"/>
  <c r="K854" i="221" s="1"/>
  <c r="L925" i="221"/>
  <c r="L926" i="221" s="1"/>
  <c r="M853" i="221"/>
  <c r="M854" i="221" s="1"/>
  <c r="N889" i="221"/>
  <c r="N890" i="221" s="1"/>
  <c r="M673" i="221"/>
  <c r="M674" i="221" s="1"/>
  <c r="L637" i="221"/>
  <c r="L638" i="221" s="1"/>
  <c r="N565" i="221"/>
  <c r="N566" i="221" s="1"/>
  <c r="K601" i="221"/>
  <c r="K602" i="221" s="1"/>
  <c r="L493" i="221"/>
  <c r="L494" i="221" s="1"/>
  <c r="K493" i="221"/>
  <c r="K494" i="221" s="1"/>
  <c r="N817" i="221"/>
  <c r="N818" i="221" s="1"/>
  <c r="N745" i="221"/>
  <c r="N746" i="221" s="1"/>
  <c r="M709" i="221"/>
  <c r="M710" i="221" s="1"/>
  <c r="N709" i="221"/>
  <c r="N710" i="221" s="1"/>
  <c r="M925" i="221"/>
  <c r="M926" i="221" s="1"/>
  <c r="H612" i="221"/>
  <c r="H936" i="221"/>
  <c r="H900" i="221"/>
  <c r="N170" i="221"/>
  <c r="H504" i="221"/>
  <c r="H630" i="221"/>
  <c r="H636" i="221" s="1"/>
  <c r="H252" i="221"/>
  <c r="H288" i="221"/>
  <c r="H864" i="221"/>
  <c r="H792" i="221"/>
  <c r="H648" i="221"/>
  <c r="H988" i="221"/>
  <c r="H628" i="221"/>
  <c r="H232" i="221"/>
  <c r="H740" i="221"/>
  <c r="H989" i="221"/>
  <c r="J346" i="221"/>
  <c r="H344" i="221"/>
  <c r="J846" i="221"/>
  <c r="H844" i="221"/>
  <c r="H560" i="221"/>
  <c r="H556" i="221"/>
  <c r="H953" i="221"/>
  <c r="J778" i="221"/>
  <c r="J781" i="221" s="1"/>
  <c r="J782" i="221" s="1"/>
  <c r="H776" i="221"/>
  <c r="H412" i="221"/>
  <c r="H700" i="221"/>
  <c r="H742" i="221"/>
  <c r="H745" i="221" s="1"/>
  <c r="J738" i="221"/>
  <c r="H736" i="221"/>
  <c r="H488" i="221"/>
  <c r="J850" i="221"/>
  <c r="J853" i="221" s="1"/>
  <c r="J854" i="221" s="1"/>
  <c r="H848" i="221"/>
  <c r="J306" i="221"/>
  <c r="H304" i="221"/>
  <c r="H490" i="221"/>
  <c r="H493" i="221" s="1"/>
  <c r="H670" i="221"/>
  <c r="H673" i="221" s="1"/>
  <c r="J634" i="221"/>
  <c r="J637" i="221" s="1"/>
  <c r="J638" i="221" s="1"/>
  <c r="H632" i="221"/>
  <c r="J378" i="221"/>
  <c r="H376" i="221"/>
  <c r="J702" i="221"/>
  <c r="J708" i="221" s="1"/>
  <c r="H701" i="221"/>
  <c r="J454" i="221"/>
  <c r="H452" i="221"/>
  <c r="H772" i="221"/>
  <c r="J526" i="221"/>
  <c r="J529" i="221" s="1"/>
  <c r="J530" i="221" s="1"/>
  <c r="H524" i="221"/>
  <c r="J382" i="221"/>
  <c r="H380" i="221"/>
  <c r="H952" i="221"/>
  <c r="J814" i="221"/>
  <c r="J817" i="221" s="1"/>
  <c r="J818" i="221" s="1"/>
  <c r="H812" i="221"/>
  <c r="J486" i="221"/>
  <c r="H484" i="221"/>
  <c r="H737" i="221"/>
  <c r="H880" i="221"/>
  <c r="J310" i="221"/>
  <c r="H308" i="221"/>
  <c r="J958" i="221"/>
  <c r="J961" i="221" s="1"/>
  <c r="J962" i="221" s="1"/>
  <c r="H956" i="221"/>
  <c r="H562" i="221"/>
  <c r="H565" i="221" s="1"/>
  <c r="J274" i="221"/>
  <c r="H272" i="221"/>
  <c r="J994" i="221"/>
  <c r="J997" i="221" s="1"/>
  <c r="J998" i="221" s="1"/>
  <c r="H992" i="221"/>
  <c r="J810" i="221"/>
  <c r="H808" i="221"/>
  <c r="J598" i="221"/>
  <c r="J601" i="221" s="1"/>
  <c r="J602" i="221" s="1"/>
  <c r="H596" i="221"/>
  <c r="J270" i="221"/>
  <c r="J276" i="221" s="1"/>
  <c r="H268" i="221"/>
  <c r="H557" i="221"/>
  <c r="J522" i="221"/>
  <c r="H520" i="221"/>
  <c r="H234" i="221"/>
  <c r="H240" i="221" s="1"/>
  <c r="H886" i="221"/>
  <c r="H889" i="221" s="1"/>
  <c r="H884" i="221"/>
  <c r="H845" i="221"/>
  <c r="H668" i="221"/>
  <c r="J238" i="221"/>
  <c r="J241" i="221" s="1"/>
  <c r="J242" i="221" s="1"/>
  <c r="H236" i="221"/>
  <c r="J706" i="221"/>
  <c r="J709" i="221" s="1"/>
  <c r="J710" i="221" s="1"/>
  <c r="H704" i="221"/>
  <c r="J342" i="221"/>
  <c r="H340" i="221"/>
  <c r="J450" i="221"/>
  <c r="J456" i="221" s="1"/>
  <c r="H448" i="221"/>
  <c r="J202" i="221"/>
  <c r="H200" i="221"/>
  <c r="J594" i="221"/>
  <c r="H592" i="221"/>
  <c r="J918" i="221"/>
  <c r="H916" i="221"/>
  <c r="J922" i="221"/>
  <c r="J925" i="221" s="1"/>
  <c r="J926" i="221" s="1"/>
  <c r="H920" i="221"/>
  <c r="H416" i="221"/>
  <c r="J198" i="221"/>
  <c r="H196" i="221"/>
  <c r="H413" i="221"/>
  <c r="H664" i="221"/>
  <c r="H881" i="221"/>
  <c r="F133" i="188"/>
  <c r="F59" i="193" s="1"/>
  <c r="F367" i="188"/>
  <c r="F77" i="193" s="1"/>
  <c r="N558" i="221"/>
  <c r="N564" i="221" s="1"/>
  <c r="L134" i="221"/>
  <c r="F315" i="188"/>
  <c r="F73" i="193" s="1"/>
  <c r="H180" i="221"/>
  <c r="H160" i="221"/>
  <c r="H124" i="221"/>
  <c r="H36" i="221"/>
  <c r="H144" i="221"/>
  <c r="J166" i="221"/>
  <c r="H164" i="221"/>
  <c r="K162" i="221"/>
  <c r="K168" i="221" s="1"/>
  <c r="K170" i="221" s="1"/>
  <c r="J130" i="221"/>
  <c r="J133" i="221" s="1"/>
  <c r="J134" i="221" s="1"/>
  <c r="H128" i="221"/>
  <c r="H125" i="221"/>
  <c r="H72" i="221"/>
  <c r="N134" i="221"/>
  <c r="H108" i="221"/>
  <c r="J90" i="221"/>
  <c r="J96" i="221" s="1"/>
  <c r="H88" i="221"/>
  <c r="H89" i="221"/>
  <c r="J94" i="221"/>
  <c r="H94" i="221" s="1"/>
  <c r="H97" i="221" s="1"/>
  <c r="H92" i="221"/>
  <c r="J54" i="221"/>
  <c r="H54" i="221" s="1"/>
  <c r="H60" i="221" s="1"/>
  <c r="H52" i="221"/>
  <c r="H56" i="221"/>
  <c r="H16" i="221"/>
  <c r="H17" i="221"/>
  <c r="H20" i="221"/>
  <c r="K990" i="221"/>
  <c r="M450" i="221"/>
  <c r="M133" i="221"/>
  <c r="M134" i="221" s="1"/>
  <c r="K13" i="186"/>
  <c r="K14" i="186" s="1"/>
  <c r="K120" i="186" s="1"/>
  <c r="K132" i="221"/>
  <c r="K134" i="221" s="1"/>
  <c r="H126" i="221"/>
  <c r="H132" i="221" s="1"/>
  <c r="J954" i="221"/>
  <c r="N666" i="221"/>
  <c r="J18" i="221"/>
  <c r="J24" i="221" s="1"/>
  <c r="K450" i="221"/>
  <c r="F328" i="188"/>
  <c r="F74" i="193" s="1"/>
  <c r="M98" i="221"/>
  <c r="M100" i="221" s="1"/>
  <c r="M101" i="221" s="1"/>
  <c r="M110" i="221" s="1"/>
  <c r="M111" i="221" s="1"/>
  <c r="L702" i="221"/>
  <c r="L708" i="221" s="1"/>
  <c r="F341" i="188"/>
  <c r="F75" i="193" s="1"/>
  <c r="J774" i="221"/>
  <c r="J558" i="221"/>
  <c r="F224" i="188"/>
  <c r="F66" i="193" s="1"/>
  <c r="F380" i="188"/>
  <c r="F78" i="193" s="1"/>
  <c r="L162" i="221"/>
  <c r="N98" i="221"/>
  <c r="N100" i="221" s="1"/>
  <c r="N101" i="221" s="1"/>
  <c r="N103" i="221" s="1"/>
  <c r="L445" i="188"/>
  <c r="L447" i="188" s="1"/>
  <c r="N481" i="188"/>
  <c r="N483" i="188" s="1"/>
  <c r="F68" i="188"/>
  <c r="F54" i="193" s="1"/>
  <c r="F120" i="188"/>
  <c r="F58" i="193" s="1"/>
  <c r="J481" i="188"/>
  <c r="J483" i="188" s="1"/>
  <c r="K481" i="188"/>
  <c r="K483" i="188" s="1"/>
  <c r="M270" i="221"/>
  <c r="F406" i="188"/>
  <c r="F80" i="193" s="1"/>
  <c r="F289" i="188"/>
  <c r="F71" i="193" s="1"/>
  <c r="M445" i="188"/>
  <c r="M447" i="188" s="1"/>
  <c r="F263" i="188"/>
  <c r="F69" i="193" s="1"/>
  <c r="F94" i="188"/>
  <c r="F56" i="193" s="1"/>
  <c r="F354" i="188"/>
  <c r="F76" i="193" s="1"/>
  <c r="F146" i="188"/>
  <c r="F60" i="193" s="1"/>
  <c r="K96" i="221"/>
  <c r="K98" i="221" s="1"/>
  <c r="K100" i="221" s="1"/>
  <c r="K101" i="221" s="1"/>
  <c r="K26" i="221"/>
  <c r="K28" i="221" s="1"/>
  <c r="K29" i="221" s="1"/>
  <c r="K31" i="221" s="1"/>
  <c r="L414" i="221"/>
  <c r="L96" i="221"/>
  <c r="L98" i="221" s="1"/>
  <c r="L100" i="221" s="1"/>
  <c r="L101" i="221" s="1"/>
  <c r="F107" i="188"/>
  <c r="F57" i="193" s="1"/>
  <c r="F276" i="188"/>
  <c r="F70" i="193" s="1"/>
  <c r="F302" i="188"/>
  <c r="F72" i="193" s="1"/>
  <c r="L481" i="188"/>
  <c r="L483" i="188" s="1"/>
  <c r="L62" i="221"/>
  <c r="L64" i="221" s="1"/>
  <c r="L65" i="221" s="1"/>
  <c r="F81" i="188"/>
  <c r="F55" i="193" s="1"/>
  <c r="N26" i="221"/>
  <c r="N28" i="221" s="1"/>
  <c r="N29" i="221" s="1"/>
  <c r="N31" i="221" s="1"/>
  <c r="L10" i="186"/>
  <c r="L5" i="255" s="1"/>
  <c r="K5" i="186"/>
  <c r="K5" i="188"/>
  <c r="K5" i="193"/>
  <c r="M62" i="221"/>
  <c r="M64" i="221" s="1"/>
  <c r="M65" i="221" s="1"/>
  <c r="M74" i="221" s="1"/>
  <c r="M75" i="221" s="1"/>
  <c r="M1019" i="221" s="1"/>
  <c r="J61" i="221"/>
  <c r="H58" i="221"/>
  <c r="H61" i="221" s="1"/>
  <c r="F198" i="188"/>
  <c r="F64" i="193" s="1"/>
  <c r="N61" i="221"/>
  <c r="N62" i="221" s="1"/>
  <c r="N64" i="221" s="1"/>
  <c r="N65" i="221" s="1"/>
  <c r="N67" i="221" s="1"/>
  <c r="K445" i="188"/>
  <c r="K447" i="188" s="1"/>
  <c r="J59" i="186"/>
  <c r="J19" i="186"/>
  <c r="J20" i="186" s="1"/>
  <c r="J120" i="186"/>
  <c r="J90" i="186"/>
  <c r="K60" i="221"/>
  <c r="K62" i="221" s="1"/>
  <c r="K64" i="221" s="1"/>
  <c r="K65" i="221" s="1"/>
  <c r="K67" i="221" s="1"/>
  <c r="H22" i="221"/>
  <c r="H25" i="221" s="1"/>
  <c r="L25" i="221"/>
  <c r="L26" i="221" s="1"/>
  <c r="L28" i="221" s="1"/>
  <c r="L29" i="221" s="1"/>
  <c r="J25" i="221"/>
  <c r="M24" i="221"/>
  <c r="M26" i="221" s="1"/>
  <c r="M28" i="221" s="1"/>
  <c r="M29" i="221" s="1"/>
  <c r="M481" i="188"/>
  <c r="M483" i="188" s="1"/>
  <c r="J445" i="188"/>
  <c r="J447" i="188" s="1"/>
  <c r="F172" i="188"/>
  <c r="F62" i="193" s="1"/>
  <c r="F185" i="188"/>
  <c r="F63" i="193" s="1"/>
  <c r="F159" i="188"/>
  <c r="F61" i="193" s="1"/>
  <c r="N445" i="188"/>
  <c r="N447" i="188" s="1"/>
  <c r="F211" i="188"/>
  <c r="F65" i="193" s="1"/>
  <c r="F250" i="188"/>
  <c r="F68" i="193" s="1"/>
  <c r="F55" i="188"/>
  <c r="F53" i="193" s="1"/>
  <c r="M490" i="188"/>
  <c r="K174" i="214" s="1"/>
  <c r="N490" i="188"/>
  <c r="L174" i="214" s="1"/>
  <c r="L490" i="188"/>
  <c r="J174" i="214" s="1"/>
  <c r="M67" i="221" l="1"/>
  <c r="K59" i="186"/>
  <c r="K90" i="186"/>
  <c r="H90" i="221"/>
  <c r="H96" i="221" s="1"/>
  <c r="F483" i="188"/>
  <c r="F20" i="193" s="1"/>
  <c r="J60" i="221"/>
  <c r="K388" i="221"/>
  <c r="K389" i="221" s="1"/>
  <c r="K391" i="221" s="1"/>
  <c r="M424" i="221"/>
  <c r="M425" i="221" s="1"/>
  <c r="M427" i="221" s="1"/>
  <c r="N388" i="221"/>
  <c r="N389" i="221" s="1"/>
  <c r="N391" i="221" s="1"/>
  <c r="L460" i="221"/>
  <c r="L461" i="221" s="1"/>
  <c r="L463" i="221" s="1"/>
  <c r="L352" i="221"/>
  <c r="L353" i="221" s="1"/>
  <c r="L355" i="221" s="1"/>
  <c r="K424" i="221"/>
  <c r="K425" i="221" s="1"/>
  <c r="N424" i="221"/>
  <c r="N425" i="221" s="1"/>
  <c r="N434" i="221" s="1"/>
  <c r="N435" i="221" s="1"/>
  <c r="H594" i="221"/>
  <c r="H600" i="221" s="1"/>
  <c r="J600" i="221"/>
  <c r="H382" i="221"/>
  <c r="H385" i="221" s="1"/>
  <c r="J385" i="221"/>
  <c r="J748" i="221"/>
  <c r="J749" i="221" s="1"/>
  <c r="J758" i="221" s="1"/>
  <c r="J759" i="221" s="1"/>
  <c r="N316" i="221"/>
  <c r="N317" i="221" s="1"/>
  <c r="N319" i="221" s="1"/>
  <c r="N460" i="221"/>
  <c r="N461" i="221" s="1"/>
  <c r="N470" i="221" s="1"/>
  <c r="N471" i="221" s="1"/>
  <c r="K280" i="221"/>
  <c r="K281" i="221" s="1"/>
  <c r="K283" i="221" s="1"/>
  <c r="L244" i="221"/>
  <c r="L245" i="221" s="1"/>
  <c r="L247" i="221" s="1"/>
  <c r="H774" i="221"/>
  <c r="H780" i="221" s="1"/>
  <c r="J780" i="221"/>
  <c r="K352" i="221"/>
  <c r="K353" i="221" s="1"/>
  <c r="H954" i="221"/>
  <c r="H960" i="221" s="1"/>
  <c r="J960" i="221"/>
  <c r="M456" i="221"/>
  <c r="M458" i="221" s="1"/>
  <c r="H810" i="221"/>
  <c r="H816" i="221" s="1"/>
  <c r="J816" i="221"/>
  <c r="H274" i="221"/>
  <c r="H277" i="221" s="1"/>
  <c r="J277" i="221"/>
  <c r="J278" i="221" s="1"/>
  <c r="J280" i="221" s="1"/>
  <c r="J281" i="221" s="1"/>
  <c r="H454" i="221"/>
  <c r="H457" i="221" s="1"/>
  <c r="J457" i="221"/>
  <c r="J458" i="221" s="1"/>
  <c r="J460" i="221" s="1"/>
  <c r="J461" i="221" s="1"/>
  <c r="H378" i="221"/>
  <c r="H384" i="221" s="1"/>
  <c r="J384" i="221"/>
  <c r="J676" i="221"/>
  <c r="J677" i="221" s="1"/>
  <c r="H306" i="221"/>
  <c r="H312" i="221" s="1"/>
  <c r="J312" i="221"/>
  <c r="H846" i="221"/>
  <c r="H852" i="221" s="1"/>
  <c r="J852" i="221"/>
  <c r="M928" i="221"/>
  <c r="M929" i="221" s="1"/>
  <c r="M712" i="221"/>
  <c r="M713" i="221" s="1"/>
  <c r="N820" i="221"/>
  <c r="N821" i="221" s="1"/>
  <c r="L496" i="221"/>
  <c r="L497" i="221" s="1"/>
  <c r="N568" i="221"/>
  <c r="N569" i="221" s="1"/>
  <c r="M676" i="221"/>
  <c r="M677" i="221" s="1"/>
  <c r="M856" i="221"/>
  <c r="M857" i="221" s="1"/>
  <c r="K856" i="221"/>
  <c r="K857" i="221" s="1"/>
  <c r="L964" i="221"/>
  <c r="L965" i="221" s="1"/>
  <c r="L820" i="221"/>
  <c r="L821" i="221" s="1"/>
  <c r="M892" i="221"/>
  <c r="M893" i="221" s="1"/>
  <c r="L1000" i="221"/>
  <c r="L1001" i="221" s="1"/>
  <c r="K712" i="221"/>
  <c r="K713" i="221" s="1"/>
  <c r="N964" i="221"/>
  <c r="N965" i="221" s="1"/>
  <c r="L784" i="221"/>
  <c r="L785" i="221" s="1"/>
  <c r="K784" i="221"/>
  <c r="K785" i="221" s="1"/>
  <c r="M532" i="221"/>
  <c r="M533" i="221" s="1"/>
  <c r="N604" i="221"/>
  <c r="N605" i="221" s="1"/>
  <c r="N640" i="221"/>
  <c r="N641" i="221" s="1"/>
  <c r="N496" i="221"/>
  <c r="N497" i="221" s="1"/>
  <c r="M496" i="221"/>
  <c r="M497" i="221" s="1"/>
  <c r="M784" i="221"/>
  <c r="M785" i="221" s="1"/>
  <c r="L568" i="221"/>
  <c r="L569" i="221" s="1"/>
  <c r="K892" i="221"/>
  <c r="K893" i="221" s="1"/>
  <c r="L892" i="221"/>
  <c r="L893" i="221" s="1"/>
  <c r="N928" i="221"/>
  <c r="N929" i="221" s="1"/>
  <c r="L604" i="221"/>
  <c r="L605" i="221" s="1"/>
  <c r="K640" i="221"/>
  <c r="K641" i="221" s="1"/>
  <c r="L676" i="221"/>
  <c r="L677" i="221" s="1"/>
  <c r="L280" i="221"/>
  <c r="L281" i="221" s="1"/>
  <c r="L290" i="221" s="1"/>
  <c r="L291" i="221" s="1"/>
  <c r="K316" i="221"/>
  <c r="K317" i="221" s="1"/>
  <c r="K326" i="221" s="1"/>
  <c r="K327" i="221" s="1"/>
  <c r="N280" i="221"/>
  <c r="N281" i="221" s="1"/>
  <c r="N283" i="221" s="1"/>
  <c r="N244" i="221"/>
  <c r="N245" i="221" s="1"/>
  <c r="N247" i="221" s="1"/>
  <c r="M244" i="221"/>
  <c r="M245" i="221" s="1"/>
  <c r="M247" i="221" s="1"/>
  <c r="H558" i="221"/>
  <c r="H564" i="221" s="1"/>
  <c r="J564" i="221"/>
  <c r="K456" i="221"/>
  <c r="K458" i="221" s="1"/>
  <c r="M388" i="221"/>
  <c r="M389" i="221" s="1"/>
  <c r="M352" i="221"/>
  <c r="M353" i="221" s="1"/>
  <c r="M362" i="221" s="1"/>
  <c r="M363" i="221" s="1"/>
  <c r="H990" i="221"/>
  <c r="H996" i="221" s="1"/>
  <c r="K996" i="221"/>
  <c r="H918" i="221"/>
  <c r="H924" i="221" s="1"/>
  <c r="J924" i="221"/>
  <c r="H342" i="221"/>
  <c r="H348" i="221" s="1"/>
  <c r="J348" i="221"/>
  <c r="H522" i="221"/>
  <c r="H528" i="221" s="1"/>
  <c r="J528" i="221"/>
  <c r="H738" i="221"/>
  <c r="H744" i="221" s="1"/>
  <c r="J744" i="221"/>
  <c r="J424" i="221"/>
  <c r="J425" i="221" s="1"/>
  <c r="J427" i="221" s="1"/>
  <c r="M316" i="221"/>
  <c r="M317" i="221" s="1"/>
  <c r="M319" i="221" s="1"/>
  <c r="N352" i="221"/>
  <c r="N353" i="221" s="1"/>
  <c r="N355" i="221" s="1"/>
  <c r="L316" i="221"/>
  <c r="L317" i="221" s="1"/>
  <c r="L326" i="221" s="1"/>
  <c r="L327" i="221" s="1"/>
  <c r="L388" i="221"/>
  <c r="L389" i="221" s="1"/>
  <c r="L391" i="221" s="1"/>
  <c r="L420" i="221"/>
  <c r="L422" i="221" s="1"/>
  <c r="M276" i="221"/>
  <c r="M278" i="221" s="1"/>
  <c r="K244" i="221"/>
  <c r="K245" i="221" s="1"/>
  <c r="H666" i="221"/>
  <c r="H672" i="221" s="1"/>
  <c r="N672" i="221"/>
  <c r="J892" i="221"/>
  <c r="J893" i="221" s="1"/>
  <c r="J902" i="221" s="1"/>
  <c r="J903" i="221" s="1"/>
  <c r="J568" i="221"/>
  <c r="J569" i="221" s="1"/>
  <c r="H310" i="221"/>
  <c r="H313" i="221" s="1"/>
  <c r="J313" i="221"/>
  <c r="H486" i="221"/>
  <c r="H492" i="221" s="1"/>
  <c r="J492" i="221"/>
  <c r="J496" i="221"/>
  <c r="J497" i="221" s="1"/>
  <c r="H346" i="221"/>
  <c r="H349" i="221" s="1"/>
  <c r="J349" i="221"/>
  <c r="N712" i="221"/>
  <c r="N713" i="221" s="1"/>
  <c r="N748" i="221"/>
  <c r="N749" i="221" s="1"/>
  <c r="K496" i="221"/>
  <c r="K497" i="221" s="1"/>
  <c r="K604" i="221"/>
  <c r="K605" i="221" s="1"/>
  <c r="L640" i="221"/>
  <c r="L641" i="221" s="1"/>
  <c r="N892" i="221"/>
  <c r="N893" i="221" s="1"/>
  <c r="L928" i="221"/>
  <c r="L929" i="221" s="1"/>
  <c r="K964" i="221"/>
  <c r="K965" i="221" s="1"/>
  <c r="L532" i="221"/>
  <c r="L533" i="221" s="1"/>
  <c r="K820" i="221"/>
  <c r="K821" i="221" s="1"/>
  <c r="M640" i="221"/>
  <c r="M641" i="221" s="1"/>
  <c r="N676" i="221"/>
  <c r="N677" i="221" s="1"/>
  <c r="L856" i="221"/>
  <c r="L857" i="221" s="1"/>
  <c r="M604" i="221"/>
  <c r="M605" i="221" s="1"/>
  <c r="N1000" i="221"/>
  <c r="N1001" i="221" s="1"/>
  <c r="L748" i="221"/>
  <c r="L749" i="221" s="1"/>
  <c r="N532" i="221"/>
  <c r="N533" i="221" s="1"/>
  <c r="M1000" i="221"/>
  <c r="M1001" i="221" s="1"/>
  <c r="L712" i="221"/>
  <c r="L713" i="221" s="1"/>
  <c r="M748" i="221"/>
  <c r="M749" i="221" s="1"/>
  <c r="K532" i="221"/>
  <c r="K533" i="221" s="1"/>
  <c r="N784" i="221"/>
  <c r="N785" i="221" s="1"/>
  <c r="K748" i="221"/>
  <c r="K749" i="221" s="1"/>
  <c r="K928" i="221"/>
  <c r="K929" i="221" s="1"/>
  <c r="N856" i="221"/>
  <c r="N857" i="221" s="1"/>
  <c r="M820" i="221"/>
  <c r="M821" i="221" s="1"/>
  <c r="M964" i="221"/>
  <c r="M965" i="221" s="1"/>
  <c r="K676" i="221"/>
  <c r="K677" i="221" s="1"/>
  <c r="M568" i="221"/>
  <c r="M569" i="221" s="1"/>
  <c r="K1000" i="221"/>
  <c r="K1001" i="221" s="1"/>
  <c r="K568" i="221"/>
  <c r="K569" i="221" s="1"/>
  <c r="N208" i="221"/>
  <c r="N209" i="221" s="1"/>
  <c r="N218" i="221" s="1"/>
  <c r="N219" i="221" s="1"/>
  <c r="H198" i="221"/>
  <c r="H204" i="221" s="1"/>
  <c r="J204" i="221"/>
  <c r="H202" i="221"/>
  <c r="H205" i="221" s="1"/>
  <c r="J205" i="221"/>
  <c r="K208" i="221"/>
  <c r="K209" i="221" s="1"/>
  <c r="K211" i="221" s="1"/>
  <c r="M208" i="221"/>
  <c r="M209" i="221" s="1"/>
  <c r="M218" i="221" s="1"/>
  <c r="M219" i="221" s="1"/>
  <c r="L208" i="221"/>
  <c r="L209" i="221" s="1"/>
  <c r="H598" i="221"/>
  <c r="H601" i="221" s="1"/>
  <c r="H994" i="221"/>
  <c r="H997" i="221" s="1"/>
  <c r="H702" i="221"/>
  <c r="H708" i="221" s="1"/>
  <c r="H634" i="221"/>
  <c r="H637" i="221" s="1"/>
  <c r="H922" i="221"/>
  <c r="H925" i="221" s="1"/>
  <c r="H450" i="221"/>
  <c r="H456" i="221" s="1"/>
  <c r="H706" i="221"/>
  <c r="H709" i="221" s="1"/>
  <c r="H850" i="221"/>
  <c r="H853" i="221" s="1"/>
  <c r="H270" i="221"/>
  <c r="H276" i="221" s="1"/>
  <c r="H958" i="221"/>
  <c r="H961" i="221" s="1"/>
  <c r="H814" i="221"/>
  <c r="H817" i="221" s="1"/>
  <c r="H778" i="221"/>
  <c r="H781" i="221" s="1"/>
  <c r="H238" i="221"/>
  <c r="H241" i="221" s="1"/>
  <c r="H526" i="221"/>
  <c r="H529" i="221" s="1"/>
  <c r="H414" i="221"/>
  <c r="H420" i="221" s="1"/>
  <c r="J97" i="221"/>
  <c r="J98" i="221" s="1"/>
  <c r="J100" i="221" s="1"/>
  <c r="J101" i="221" s="1"/>
  <c r="J103" i="221" s="1"/>
  <c r="H18" i="221"/>
  <c r="H24" i="221" s="1"/>
  <c r="J26" i="221"/>
  <c r="J28" i="221" s="1"/>
  <c r="J29" i="221" s="1"/>
  <c r="J38" i="221" s="1"/>
  <c r="J39" i="221" s="1"/>
  <c r="J1018" i="221" s="1"/>
  <c r="K19" i="186"/>
  <c r="K20" i="186" s="1"/>
  <c r="H130" i="221"/>
  <c r="H133" i="221" s="1"/>
  <c r="M172" i="221"/>
  <c r="M173" i="221" s="1"/>
  <c r="M175" i="221" s="1"/>
  <c r="K172" i="221"/>
  <c r="K173" i="221" s="1"/>
  <c r="H166" i="221"/>
  <c r="H169" i="221" s="1"/>
  <c r="J169" i="221"/>
  <c r="J170" i="221" s="1"/>
  <c r="J172" i="221" s="1"/>
  <c r="J173" i="221" s="1"/>
  <c r="J175" i="221" s="1"/>
  <c r="L168" i="221"/>
  <c r="L170" i="221" s="1"/>
  <c r="N172" i="221"/>
  <c r="N173" i="221" s="1"/>
  <c r="H162" i="221"/>
  <c r="H168" i="221" s="1"/>
  <c r="M136" i="221"/>
  <c r="M137" i="221" s="1"/>
  <c r="K136" i="221"/>
  <c r="K137" i="221" s="1"/>
  <c r="J136" i="221"/>
  <c r="J137" i="221" s="1"/>
  <c r="J139" i="221" s="1"/>
  <c r="L136" i="221"/>
  <c r="L137" i="221" s="1"/>
  <c r="L146" i="221" s="1"/>
  <c r="L147" i="221" s="1"/>
  <c r="L149" i="221" s="1"/>
  <c r="N136" i="221"/>
  <c r="N137" i="221" s="1"/>
  <c r="N146" i="221" s="1"/>
  <c r="N147" i="221" s="1"/>
  <c r="K38" i="221"/>
  <c r="K39" i="221" s="1"/>
  <c r="K1018" i="221" s="1"/>
  <c r="L470" i="221"/>
  <c r="L471" i="221" s="1"/>
  <c r="L473" i="221" s="1"/>
  <c r="K74" i="221"/>
  <c r="K75" i="221" s="1"/>
  <c r="J62" i="221"/>
  <c r="J64" i="221" s="1"/>
  <c r="J65" i="221" s="1"/>
  <c r="J74" i="221" s="1"/>
  <c r="J75" i="221" s="1"/>
  <c r="L110" i="221"/>
  <c r="L111" i="221" s="1"/>
  <c r="L103" i="221"/>
  <c r="K110" i="221"/>
  <c r="K111" i="221" s="1"/>
  <c r="K113" i="221" s="1"/>
  <c r="K103" i="221"/>
  <c r="N74" i="221"/>
  <c r="N75" i="221" s="1"/>
  <c r="N1019" i="221" s="1"/>
  <c r="N38" i="221"/>
  <c r="N39" i="221" s="1"/>
  <c r="L74" i="221"/>
  <c r="L75" i="221" s="1"/>
  <c r="L67" i="221"/>
  <c r="F447" i="188"/>
  <c r="F19" i="193" s="1"/>
  <c r="L5" i="193"/>
  <c r="M10" i="186"/>
  <c r="M5" i="255" s="1"/>
  <c r="L5" i="186"/>
  <c r="L5" i="188"/>
  <c r="L5" i="221"/>
  <c r="L13" i="186"/>
  <c r="L14" i="186" s="1"/>
  <c r="J32" i="186"/>
  <c r="J24" i="186"/>
  <c r="J25" i="186" s="1"/>
  <c r="J2" i="255" s="1"/>
  <c r="J42" i="186"/>
  <c r="M103" i="221"/>
  <c r="N110" i="221"/>
  <c r="N111" i="221" s="1"/>
  <c r="N113" i="221" s="1"/>
  <c r="L31" i="221"/>
  <c r="L38" i="221"/>
  <c r="L39" i="221" s="1"/>
  <c r="L41" i="221" s="1"/>
  <c r="M31" i="221"/>
  <c r="M38" i="221"/>
  <c r="M39" i="221" s="1"/>
  <c r="M77" i="221"/>
  <c r="N492" i="188"/>
  <c r="L176" i="214" s="1"/>
  <c r="J492" i="188"/>
  <c r="H176" i="214" s="1"/>
  <c r="K492" i="188"/>
  <c r="I176" i="214" s="1"/>
  <c r="L492" i="188"/>
  <c r="J176" i="214" s="1"/>
  <c r="M492" i="188"/>
  <c r="K176" i="214" s="1"/>
  <c r="M1020" i="221"/>
  <c r="M113" i="221"/>
  <c r="L319" i="221" l="1"/>
  <c r="N254" i="221"/>
  <c r="N255" i="221" s="1"/>
  <c r="N1024" i="221" s="1"/>
  <c r="J751" i="221"/>
  <c r="K218" i="221"/>
  <c r="K219" i="221" s="1"/>
  <c r="K1023" i="221" s="1"/>
  <c r="L283" i="221"/>
  <c r="M434" i="221"/>
  <c r="M435" i="221" s="1"/>
  <c r="M1029" i="221" s="1"/>
  <c r="J434" i="221"/>
  <c r="J435" i="221" s="1"/>
  <c r="J437" i="221" s="1"/>
  <c r="M211" i="221"/>
  <c r="M254" i="221"/>
  <c r="M255" i="221" s="1"/>
  <c r="M1024" i="221" s="1"/>
  <c r="K398" i="221"/>
  <c r="K399" i="221" s="1"/>
  <c r="K401" i="221" s="1"/>
  <c r="N326" i="221"/>
  <c r="N327" i="221" s="1"/>
  <c r="N1026" i="221" s="1"/>
  <c r="J314" i="221"/>
  <c r="J316" i="221" s="1"/>
  <c r="J317" i="221" s="1"/>
  <c r="J326" i="221" s="1"/>
  <c r="J327" i="221" s="1"/>
  <c r="N362" i="221"/>
  <c r="N363" i="221" s="1"/>
  <c r="N1027" i="221" s="1"/>
  <c r="N463" i="221"/>
  <c r="N290" i="221"/>
  <c r="N291" i="221" s="1"/>
  <c r="N293" i="221" s="1"/>
  <c r="K290" i="221"/>
  <c r="K291" i="221" s="1"/>
  <c r="K1025" i="221" s="1"/>
  <c r="N211" i="221"/>
  <c r="N427" i="221"/>
  <c r="J206" i="221"/>
  <c r="J208" i="221" s="1"/>
  <c r="J209" i="221" s="1"/>
  <c r="J218" i="221" s="1"/>
  <c r="J219" i="221" s="1"/>
  <c r="J350" i="221"/>
  <c r="J352" i="221" s="1"/>
  <c r="J353" i="221" s="1"/>
  <c r="J355" i="221" s="1"/>
  <c r="M355" i="221"/>
  <c r="M326" i="221"/>
  <c r="M327" i="221" s="1"/>
  <c r="M329" i="221" s="1"/>
  <c r="N139" i="221"/>
  <c r="J290" i="221"/>
  <c r="J291" i="221" s="1"/>
  <c r="J1025" i="221" s="1"/>
  <c r="J283" i="221"/>
  <c r="M1023" i="221"/>
  <c r="M221" i="221"/>
  <c r="M1027" i="221"/>
  <c r="M365" i="221"/>
  <c r="J470" i="221"/>
  <c r="J471" i="221" s="1"/>
  <c r="J463" i="221"/>
  <c r="J31" i="221"/>
  <c r="F31" i="221" s="1"/>
  <c r="K319" i="221"/>
  <c r="J386" i="221"/>
  <c r="J388" i="221" s="1"/>
  <c r="J389" i="221" s="1"/>
  <c r="L398" i="221"/>
  <c r="L399" i="221" s="1"/>
  <c r="L1028" i="221" s="1"/>
  <c r="L362" i="221"/>
  <c r="L363" i="221" s="1"/>
  <c r="L1027" i="221" s="1"/>
  <c r="N398" i="221"/>
  <c r="N399" i="221" s="1"/>
  <c r="N401" i="221" s="1"/>
  <c r="L254" i="221"/>
  <c r="L255" i="221" s="1"/>
  <c r="L1024" i="221" s="1"/>
  <c r="J895" i="221"/>
  <c r="N437" i="221"/>
  <c r="N1029" i="221"/>
  <c r="L329" i="221"/>
  <c r="L1026" i="221"/>
  <c r="L1025" i="221"/>
  <c r="L293" i="221"/>
  <c r="K329" i="221"/>
  <c r="K1026" i="221"/>
  <c r="N1023" i="221"/>
  <c r="N221" i="221"/>
  <c r="J244" i="221"/>
  <c r="J245" i="221" s="1"/>
  <c r="J254" i="221" s="1"/>
  <c r="J255" i="221" s="1"/>
  <c r="J964" i="221"/>
  <c r="J965" i="221" s="1"/>
  <c r="J967" i="221" s="1"/>
  <c r="J928" i="221"/>
  <c r="J929" i="221" s="1"/>
  <c r="J938" i="221" s="1"/>
  <c r="J939" i="221" s="1"/>
  <c r="J712" i="221"/>
  <c r="J713" i="221" s="1"/>
  <c r="J722" i="221" s="1"/>
  <c r="J723" i="221" s="1"/>
  <c r="J1000" i="221"/>
  <c r="J1001" i="221" s="1"/>
  <c r="J1003" i="221" s="1"/>
  <c r="K1010" i="221"/>
  <c r="K1011" i="221" s="1"/>
  <c r="K1003" i="221"/>
  <c r="K679" i="221"/>
  <c r="K686" i="221"/>
  <c r="K687" i="221" s="1"/>
  <c r="M823" i="221"/>
  <c r="M830" i="221"/>
  <c r="M831" i="221" s="1"/>
  <c r="K931" i="221"/>
  <c r="K938" i="221"/>
  <c r="K939" i="221" s="1"/>
  <c r="N794" i="221"/>
  <c r="N795" i="221" s="1"/>
  <c r="N787" i="221"/>
  <c r="M751" i="221"/>
  <c r="M758" i="221"/>
  <c r="M759" i="221" s="1"/>
  <c r="M1003" i="221"/>
  <c r="M1010" i="221"/>
  <c r="M1011" i="221" s="1"/>
  <c r="L751" i="221"/>
  <c r="L758" i="221"/>
  <c r="L759" i="221" s="1"/>
  <c r="M607" i="221"/>
  <c r="M614" i="221"/>
  <c r="M615" i="221" s="1"/>
  <c r="N679" i="221"/>
  <c r="N686" i="221"/>
  <c r="N687" i="221" s="1"/>
  <c r="K823" i="221"/>
  <c r="K830" i="221"/>
  <c r="K831" i="221" s="1"/>
  <c r="K974" i="221"/>
  <c r="K975" i="221" s="1"/>
  <c r="K967" i="221"/>
  <c r="N895" i="221"/>
  <c r="N902" i="221"/>
  <c r="N903" i="221" s="1"/>
  <c r="K607" i="221"/>
  <c r="K614" i="221"/>
  <c r="K615" i="221" s="1"/>
  <c r="N758" i="221"/>
  <c r="N759" i="221" s="1"/>
  <c r="N751" i="221"/>
  <c r="J578" i="221"/>
  <c r="J579" i="221" s="1"/>
  <c r="J571" i="221"/>
  <c r="M280" i="221"/>
  <c r="M281" i="221" s="1"/>
  <c r="M398" i="221"/>
  <c r="M399" i="221" s="1"/>
  <c r="M391" i="221"/>
  <c r="K650" i="221"/>
  <c r="K651" i="221" s="1"/>
  <c r="K643" i="221"/>
  <c r="N931" i="221"/>
  <c r="N938" i="221"/>
  <c r="N939" i="221" s="1"/>
  <c r="K902" i="221"/>
  <c r="K903" i="221" s="1"/>
  <c r="K895" i="221"/>
  <c r="M794" i="221"/>
  <c r="M795" i="221" s="1"/>
  <c r="M787" i="221"/>
  <c r="N506" i="221"/>
  <c r="N507" i="221" s="1"/>
  <c r="N499" i="221"/>
  <c r="N614" i="221"/>
  <c r="N615" i="221" s="1"/>
  <c r="N607" i="221"/>
  <c r="K787" i="221"/>
  <c r="K794" i="221"/>
  <c r="K795" i="221" s="1"/>
  <c r="N974" i="221"/>
  <c r="N975" i="221" s="1"/>
  <c r="N967" i="221"/>
  <c r="L1010" i="221"/>
  <c r="L1011" i="221" s="1"/>
  <c r="L1003" i="221"/>
  <c r="L830" i="221"/>
  <c r="L831" i="221" s="1"/>
  <c r="L823" i="221"/>
  <c r="K859" i="221"/>
  <c r="K866" i="221"/>
  <c r="K867" i="221" s="1"/>
  <c r="M686" i="221"/>
  <c r="M687" i="221" s="1"/>
  <c r="M679" i="221"/>
  <c r="L499" i="221"/>
  <c r="L506" i="221"/>
  <c r="L507" i="221" s="1"/>
  <c r="M715" i="221"/>
  <c r="M722" i="221"/>
  <c r="M723" i="221" s="1"/>
  <c r="J679" i="221"/>
  <c r="J686" i="221"/>
  <c r="J687" i="221" s="1"/>
  <c r="J110" i="221"/>
  <c r="J111" i="221" s="1"/>
  <c r="J113" i="221" s="1"/>
  <c r="J532" i="221"/>
  <c r="J533" i="221" s="1"/>
  <c r="J535" i="221" s="1"/>
  <c r="J784" i="221"/>
  <c r="J785" i="221" s="1"/>
  <c r="J794" i="221" s="1"/>
  <c r="J795" i="221" s="1"/>
  <c r="J820" i="221"/>
  <c r="J821" i="221" s="1"/>
  <c r="J830" i="221" s="1"/>
  <c r="J831" i="221" s="1"/>
  <c r="J640" i="221"/>
  <c r="J641" i="221" s="1"/>
  <c r="J643" i="221" s="1"/>
  <c r="J856" i="221"/>
  <c r="J857" i="221" s="1"/>
  <c r="J859" i="221" s="1"/>
  <c r="J604" i="221"/>
  <c r="J605" i="221" s="1"/>
  <c r="J607" i="221" s="1"/>
  <c r="K571" i="221"/>
  <c r="K578" i="221"/>
  <c r="K579" i="221" s="1"/>
  <c r="M578" i="221"/>
  <c r="M579" i="221" s="1"/>
  <c r="M571" i="221"/>
  <c r="M967" i="221"/>
  <c r="M974" i="221"/>
  <c r="M975" i="221" s="1"/>
  <c r="N859" i="221"/>
  <c r="N866" i="221"/>
  <c r="N867" i="221" s="1"/>
  <c r="K751" i="221"/>
  <c r="K758" i="221"/>
  <c r="K759" i="221" s="1"/>
  <c r="K535" i="221"/>
  <c r="K542" i="221"/>
  <c r="K543" i="221" s="1"/>
  <c r="L722" i="221"/>
  <c r="L723" i="221" s="1"/>
  <c r="L715" i="221"/>
  <c r="N542" i="221"/>
  <c r="N543" i="221" s="1"/>
  <c r="N535" i="221"/>
  <c r="N1003" i="221"/>
  <c r="N1010" i="221"/>
  <c r="N1011" i="221" s="1"/>
  <c r="L866" i="221"/>
  <c r="L867" i="221" s="1"/>
  <c r="L859" i="221"/>
  <c r="M643" i="221"/>
  <c r="M650" i="221"/>
  <c r="M651" i="221" s="1"/>
  <c r="L535" i="221"/>
  <c r="L542" i="221"/>
  <c r="L543" i="221" s="1"/>
  <c r="L938" i="221"/>
  <c r="L939" i="221" s="1"/>
  <c r="L931" i="221"/>
  <c r="L650" i="221"/>
  <c r="L651" i="221" s="1"/>
  <c r="L643" i="221"/>
  <c r="K506" i="221"/>
  <c r="K507" i="221" s="1"/>
  <c r="K499" i="221"/>
  <c r="N722" i="221"/>
  <c r="N723" i="221" s="1"/>
  <c r="N715" i="221"/>
  <c r="J499" i="221"/>
  <c r="J506" i="221"/>
  <c r="J507" i="221" s="1"/>
  <c r="K254" i="221"/>
  <c r="K255" i="221" s="1"/>
  <c r="K247" i="221"/>
  <c r="L424" i="221"/>
  <c r="L425" i="221" s="1"/>
  <c r="K460" i="221"/>
  <c r="K461" i="221" s="1"/>
  <c r="L686" i="221"/>
  <c r="L687" i="221" s="1"/>
  <c r="L679" i="221"/>
  <c r="L614" i="221"/>
  <c r="L615" i="221" s="1"/>
  <c r="L607" i="221"/>
  <c r="L895" i="221"/>
  <c r="L902" i="221"/>
  <c r="L903" i="221" s="1"/>
  <c r="L571" i="221"/>
  <c r="L578" i="221"/>
  <c r="L579" i="221" s="1"/>
  <c r="M506" i="221"/>
  <c r="M507" i="221" s="1"/>
  <c r="M499" i="221"/>
  <c r="N650" i="221"/>
  <c r="N651" i="221" s="1"/>
  <c r="N643" i="221"/>
  <c r="M542" i="221"/>
  <c r="M543" i="221" s="1"/>
  <c r="M535" i="221"/>
  <c r="L794" i="221"/>
  <c r="L795" i="221" s="1"/>
  <c r="L787" i="221"/>
  <c r="K722" i="221"/>
  <c r="K723" i="221" s="1"/>
  <c r="K715" i="221"/>
  <c r="M895" i="221"/>
  <c r="M902" i="221"/>
  <c r="M903" i="221" s="1"/>
  <c r="L967" i="221"/>
  <c r="L974" i="221"/>
  <c r="L975" i="221" s="1"/>
  <c r="M866" i="221"/>
  <c r="M867" i="221" s="1"/>
  <c r="M859" i="221"/>
  <c r="N578" i="221"/>
  <c r="N579" i="221" s="1"/>
  <c r="N571" i="221"/>
  <c r="N830" i="221"/>
  <c r="N831" i="221" s="1"/>
  <c r="N823" i="221"/>
  <c r="M931" i="221"/>
  <c r="M938" i="221"/>
  <c r="M939" i="221" s="1"/>
  <c r="M460" i="221"/>
  <c r="M461" i="221" s="1"/>
  <c r="K355" i="221"/>
  <c r="K362" i="221"/>
  <c r="K363" i="221" s="1"/>
  <c r="K434" i="221"/>
  <c r="K435" i="221" s="1"/>
  <c r="K427" i="221"/>
  <c r="L218" i="221"/>
  <c r="L219" i="221" s="1"/>
  <c r="L211" i="221"/>
  <c r="J787" i="221"/>
  <c r="J905" i="221"/>
  <c r="J1042" i="221"/>
  <c r="J1038" i="221"/>
  <c r="J761" i="221"/>
  <c r="L1030" i="221"/>
  <c r="M182" i="221"/>
  <c r="M183" i="221" s="1"/>
  <c r="J182" i="221"/>
  <c r="J183" i="221" s="1"/>
  <c r="J185" i="221" s="1"/>
  <c r="L172" i="221"/>
  <c r="L173" i="221" s="1"/>
  <c r="K175" i="221"/>
  <c r="K182" i="221"/>
  <c r="K183" i="221" s="1"/>
  <c r="N175" i="221"/>
  <c r="N182" i="221"/>
  <c r="N183" i="221" s="1"/>
  <c r="N149" i="221"/>
  <c r="N1021" i="221"/>
  <c r="J146" i="221"/>
  <c r="J147" i="221" s="1"/>
  <c r="K41" i="221"/>
  <c r="L139" i="221"/>
  <c r="L1021" i="221"/>
  <c r="K139" i="221"/>
  <c r="K146" i="221"/>
  <c r="K147" i="221" s="1"/>
  <c r="M139" i="221"/>
  <c r="M146" i="221"/>
  <c r="M147" i="221" s="1"/>
  <c r="K1020" i="221"/>
  <c r="N77" i="221"/>
  <c r="F103" i="221"/>
  <c r="F87" i="193" s="1"/>
  <c r="J67" i="221"/>
  <c r="F67" i="221" s="1"/>
  <c r="F86" i="193" s="1"/>
  <c r="H75" i="221"/>
  <c r="H1019" i="221" s="1"/>
  <c r="K1019" i="221"/>
  <c r="K77" i="221"/>
  <c r="L113" i="221"/>
  <c r="L1020" i="221"/>
  <c r="J77" i="221"/>
  <c r="J1019" i="221"/>
  <c r="N41" i="221"/>
  <c r="N1018" i="221"/>
  <c r="L1019" i="221"/>
  <c r="L77" i="221"/>
  <c r="L90" i="186"/>
  <c r="L59" i="186"/>
  <c r="L120" i="186"/>
  <c r="L19" i="186"/>
  <c r="L20" i="186" s="1"/>
  <c r="M5" i="221"/>
  <c r="M5" i="188"/>
  <c r="M13" i="186"/>
  <c r="M14" i="186" s="1"/>
  <c r="N10" i="186"/>
  <c r="M5" i="193"/>
  <c r="M5" i="186"/>
  <c r="K42" i="186"/>
  <c r="K24" i="186"/>
  <c r="K25" i="186" s="1"/>
  <c r="K2" i="255" s="1"/>
  <c r="K32" i="186"/>
  <c r="J119" i="186"/>
  <c r="J121" i="186" s="1"/>
  <c r="J4" i="255" s="1"/>
  <c r="J2" i="188"/>
  <c r="J2" i="186"/>
  <c r="J33" i="186"/>
  <c r="J34" i="186" s="1"/>
  <c r="J2" i="221"/>
  <c r="J2" i="193"/>
  <c r="J43" i="186"/>
  <c r="J44" i="186" s="1"/>
  <c r="N1020" i="221"/>
  <c r="J41" i="221"/>
  <c r="H39" i="221"/>
  <c r="H1018" i="221" s="1"/>
  <c r="L1018" i="221"/>
  <c r="M41" i="221"/>
  <c r="M1018" i="221"/>
  <c r="N1030" i="221"/>
  <c r="N473" i="221"/>
  <c r="K1049" i="221"/>
  <c r="L1049" i="221"/>
  <c r="J1049" i="221"/>
  <c r="M1049" i="221"/>
  <c r="N1049" i="221"/>
  <c r="N1025" i="221" l="1"/>
  <c r="F11" i="186"/>
  <c r="F108" i="186" s="1"/>
  <c r="N5" i="255"/>
  <c r="J247" i="221"/>
  <c r="F247" i="221" s="1"/>
  <c r="F91" i="193" s="1"/>
  <c r="K221" i="221"/>
  <c r="J1029" i="221"/>
  <c r="N1028" i="221"/>
  <c r="L257" i="221"/>
  <c r="N257" i="221"/>
  <c r="J1010" i="221"/>
  <c r="J1011" i="221" s="1"/>
  <c r="H1011" i="221" s="1"/>
  <c r="H1045" i="221" s="1"/>
  <c r="N329" i="221"/>
  <c r="H759" i="221"/>
  <c r="H1038" i="221" s="1"/>
  <c r="J715" i="221"/>
  <c r="F715" i="221" s="1"/>
  <c r="F104" i="193" s="1"/>
  <c r="M437" i="221"/>
  <c r="J319" i="221"/>
  <c r="F319" i="221" s="1"/>
  <c r="F93" i="193" s="1"/>
  <c r="M257" i="221"/>
  <c r="J542" i="221"/>
  <c r="J543" i="221" s="1"/>
  <c r="H543" i="221" s="1"/>
  <c r="H1032" i="221" s="1"/>
  <c r="M1026" i="221"/>
  <c r="N365" i="221"/>
  <c r="J866" i="221"/>
  <c r="J867" i="221" s="1"/>
  <c r="H867" i="221" s="1"/>
  <c r="H1041" i="221" s="1"/>
  <c r="J974" i="221"/>
  <c r="J975" i="221" s="1"/>
  <c r="H975" i="221" s="1"/>
  <c r="H1044" i="221" s="1"/>
  <c r="J211" i="221"/>
  <c r="F211" i="221" s="1"/>
  <c r="F90" i="193" s="1"/>
  <c r="J4" i="188"/>
  <c r="J4" i="186"/>
  <c r="J4" i="193"/>
  <c r="J82" i="186"/>
  <c r="J4" i="221"/>
  <c r="H327" i="221"/>
  <c r="H1026" i="221" s="1"/>
  <c r="J329" i="221"/>
  <c r="J1026" i="221"/>
  <c r="J293" i="221"/>
  <c r="L401" i="221"/>
  <c r="K1028" i="221"/>
  <c r="L365" i="221"/>
  <c r="J931" i="221"/>
  <c r="F931" i="221" s="1"/>
  <c r="F110" i="193" s="1"/>
  <c r="J362" i="221"/>
  <c r="J363" i="221" s="1"/>
  <c r="J1027" i="221" s="1"/>
  <c r="K293" i="221"/>
  <c r="J221" i="221"/>
  <c r="J1023" i="221"/>
  <c r="J650" i="221"/>
  <c r="J651" i="221" s="1"/>
  <c r="J653" i="221" s="1"/>
  <c r="F1003" i="221"/>
  <c r="F112" i="193" s="1"/>
  <c r="H219" i="221"/>
  <c r="H1023" i="221" s="1"/>
  <c r="F355" i="221"/>
  <c r="F94" i="193" s="1"/>
  <c r="F113" i="221"/>
  <c r="F117" i="193" s="1"/>
  <c r="J1020" i="221"/>
  <c r="F607" i="221"/>
  <c r="F101" i="193" s="1"/>
  <c r="H111" i="221"/>
  <c r="H1020" i="221" s="1"/>
  <c r="F967" i="221"/>
  <c r="F111" i="193" s="1"/>
  <c r="H795" i="221"/>
  <c r="H1039" i="221" s="1"/>
  <c r="H255" i="221"/>
  <c r="H1024" i="221" s="1"/>
  <c r="F643" i="221"/>
  <c r="F102" i="193" s="1"/>
  <c r="H723" i="221"/>
  <c r="H1037" i="221" s="1"/>
  <c r="J398" i="221"/>
  <c r="J399" i="221" s="1"/>
  <c r="J391" i="221"/>
  <c r="F391" i="221" s="1"/>
  <c r="F95" i="193" s="1"/>
  <c r="J1030" i="221"/>
  <c r="J473" i="221"/>
  <c r="H939" i="221"/>
  <c r="H1043" i="221" s="1"/>
  <c r="F895" i="221"/>
  <c r="F109" i="193" s="1"/>
  <c r="H831" i="221"/>
  <c r="H1040" i="221" s="1"/>
  <c r="J823" i="221"/>
  <c r="F823" i="221" s="1"/>
  <c r="F107" i="193" s="1"/>
  <c r="F787" i="221"/>
  <c r="F106" i="193" s="1"/>
  <c r="F751" i="221"/>
  <c r="F105" i="193" s="1"/>
  <c r="J614" i="221"/>
  <c r="J615" i="221" s="1"/>
  <c r="H615" i="221" s="1"/>
  <c r="H1034" i="221" s="1"/>
  <c r="F535" i="221"/>
  <c r="F99" i="193" s="1"/>
  <c r="F499" i="221"/>
  <c r="F98" i="193" s="1"/>
  <c r="F859" i="221"/>
  <c r="F108" i="193" s="1"/>
  <c r="K365" i="221"/>
  <c r="K1027" i="221"/>
  <c r="M1043" i="221"/>
  <c r="M941" i="221"/>
  <c r="L1044" i="221"/>
  <c r="L977" i="221"/>
  <c r="L905" i="221"/>
  <c r="L1042" i="221"/>
  <c r="J1031" i="221"/>
  <c r="J509" i="221"/>
  <c r="H507" i="221"/>
  <c r="H1031" i="221" s="1"/>
  <c r="M1035" i="221"/>
  <c r="M653" i="221"/>
  <c r="N1013" i="221"/>
  <c r="N1045" i="221"/>
  <c r="K761" i="221"/>
  <c r="K1038" i="221"/>
  <c r="M1044" i="221"/>
  <c r="M977" i="221"/>
  <c r="K1033" i="221"/>
  <c r="K581" i="221"/>
  <c r="F679" i="221"/>
  <c r="F103" i="193" s="1"/>
  <c r="L1045" i="221"/>
  <c r="L1013" i="221"/>
  <c r="N509" i="221"/>
  <c r="N1031" i="221"/>
  <c r="K905" i="221"/>
  <c r="K1042" i="221"/>
  <c r="K653" i="221"/>
  <c r="K1035" i="221"/>
  <c r="M290" i="221"/>
  <c r="M291" i="221" s="1"/>
  <c r="M283" i="221"/>
  <c r="F283" i="221" s="1"/>
  <c r="F92" i="193" s="1"/>
  <c r="N1038" i="221"/>
  <c r="N761" i="221"/>
  <c r="N797" i="221"/>
  <c r="N1039" i="221"/>
  <c r="K1013" i="221"/>
  <c r="K1045" i="221"/>
  <c r="N1033" i="221"/>
  <c r="N581" i="221"/>
  <c r="K1037" i="221"/>
  <c r="K725" i="221"/>
  <c r="M545" i="221"/>
  <c r="M1032" i="221"/>
  <c r="M509" i="221"/>
  <c r="M1031" i="221"/>
  <c r="L689" i="221"/>
  <c r="L1036" i="221"/>
  <c r="L434" i="221"/>
  <c r="L435" i="221" s="1"/>
  <c r="L427" i="221"/>
  <c r="F427" i="221" s="1"/>
  <c r="F96" i="193" s="1"/>
  <c r="K1031" i="221"/>
  <c r="K509" i="221"/>
  <c r="L941" i="221"/>
  <c r="L1043" i="221"/>
  <c r="L1037" i="221"/>
  <c r="L725" i="221"/>
  <c r="M725" i="221"/>
  <c r="M1037" i="221"/>
  <c r="N1043" i="221"/>
  <c r="N941" i="221"/>
  <c r="F571" i="221"/>
  <c r="F100" i="193" s="1"/>
  <c r="K1034" i="221"/>
  <c r="K617" i="221"/>
  <c r="N689" i="221"/>
  <c r="N1036" i="221"/>
  <c r="L1038" i="221"/>
  <c r="L761" i="221"/>
  <c r="M761" i="221"/>
  <c r="M1038" i="221"/>
  <c r="K941" i="221"/>
  <c r="K1043" i="221"/>
  <c r="K1036" i="221"/>
  <c r="K689" i="221"/>
  <c r="M1042" i="221"/>
  <c r="M905" i="221"/>
  <c r="L581" i="221"/>
  <c r="L1033" i="221"/>
  <c r="L545" i="221"/>
  <c r="L1032" i="221"/>
  <c r="K1032" i="221"/>
  <c r="K545" i="221"/>
  <c r="N869" i="221"/>
  <c r="N1041" i="221"/>
  <c r="M689" i="221"/>
  <c r="M1036" i="221"/>
  <c r="L1040" i="221"/>
  <c r="L833" i="221"/>
  <c r="N1044" i="221"/>
  <c r="N977" i="221"/>
  <c r="N617" i="221"/>
  <c r="N1034" i="221"/>
  <c r="M1039" i="221"/>
  <c r="M797" i="221"/>
  <c r="M401" i="221"/>
  <c r="M1028" i="221"/>
  <c r="J581" i="221"/>
  <c r="J1033" i="221"/>
  <c r="H579" i="221"/>
  <c r="H1033" i="221" s="1"/>
  <c r="K977" i="221"/>
  <c r="K1044" i="221"/>
  <c r="H903" i="221"/>
  <c r="H1042" i="221" s="1"/>
  <c r="K437" i="221"/>
  <c r="K1029" i="221"/>
  <c r="M470" i="221"/>
  <c r="M471" i="221" s="1"/>
  <c r="M463" i="221"/>
  <c r="N1040" i="221"/>
  <c r="N833" i="221"/>
  <c r="M1041" i="221"/>
  <c r="M869" i="221"/>
  <c r="L1039" i="221"/>
  <c r="L797" i="221"/>
  <c r="N653" i="221"/>
  <c r="N1035" i="221"/>
  <c r="L617" i="221"/>
  <c r="L1034" i="221"/>
  <c r="K470" i="221"/>
  <c r="K471" i="221" s="1"/>
  <c r="K463" i="221"/>
  <c r="F463" i="221" s="1"/>
  <c r="F97" i="193" s="1"/>
  <c r="K1024" i="221"/>
  <c r="K257" i="221"/>
  <c r="N1037" i="221"/>
  <c r="N725" i="221"/>
  <c r="L653" i="221"/>
  <c r="L1035" i="221"/>
  <c r="L1041" i="221"/>
  <c r="L869" i="221"/>
  <c r="N1032" i="221"/>
  <c r="N545" i="221"/>
  <c r="M581" i="221"/>
  <c r="M1033" i="221"/>
  <c r="J1036" i="221"/>
  <c r="J689" i="221"/>
  <c r="H687" i="221"/>
  <c r="H1036" i="221" s="1"/>
  <c r="L1031" i="221"/>
  <c r="L509" i="221"/>
  <c r="K1041" i="221"/>
  <c r="K869" i="221"/>
  <c r="K797" i="221"/>
  <c r="K1039" i="221"/>
  <c r="N905" i="221"/>
  <c r="N1042" i="221"/>
  <c r="K833" i="221"/>
  <c r="K1040" i="221"/>
  <c r="M1034" i="221"/>
  <c r="M617" i="221"/>
  <c r="M1013" i="221"/>
  <c r="M1045" i="221"/>
  <c r="M1040" i="221"/>
  <c r="M833" i="221"/>
  <c r="F139" i="221"/>
  <c r="F88" i="193" s="1"/>
  <c r="L221" i="221"/>
  <c r="L1023" i="221"/>
  <c r="J833" i="221"/>
  <c r="J1040" i="221"/>
  <c r="J941" i="221"/>
  <c r="J1043" i="221"/>
  <c r="J257" i="221"/>
  <c r="J1024" i="221"/>
  <c r="J1037" i="221"/>
  <c r="J725" i="221"/>
  <c r="J797" i="221"/>
  <c r="J1039" i="221"/>
  <c r="M1022" i="221"/>
  <c r="M185" i="221"/>
  <c r="J1022" i="221"/>
  <c r="N185" i="221"/>
  <c r="N1022" i="221"/>
  <c r="L182" i="221"/>
  <c r="L183" i="221" s="1"/>
  <c r="L175" i="221"/>
  <c r="F175" i="221" s="1"/>
  <c r="F89" i="193" s="1"/>
  <c r="K1022" i="221"/>
  <c r="K185" i="221"/>
  <c r="J149" i="221"/>
  <c r="J1021" i="221"/>
  <c r="K149" i="221"/>
  <c r="K1021" i="221"/>
  <c r="M1021" i="221"/>
  <c r="M149" i="221"/>
  <c r="H147" i="221"/>
  <c r="H1021" i="221" s="1"/>
  <c r="F77" i="221"/>
  <c r="F116" i="193" s="1"/>
  <c r="M59" i="186"/>
  <c r="M120" i="186"/>
  <c r="M19" i="186"/>
  <c r="M20" i="186" s="1"/>
  <c r="M90" i="186"/>
  <c r="N5" i="186"/>
  <c r="N5" i="188"/>
  <c r="N13" i="186"/>
  <c r="N14" i="186" s="1"/>
  <c r="N5" i="193"/>
  <c r="N5" i="221"/>
  <c r="F41" i="221"/>
  <c r="F115" i="193" s="1"/>
  <c r="L32" i="186"/>
  <c r="L42" i="186"/>
  <c r="L24" i="186"/>
  <c r="L25" i="186" s="1"/>
  <c r="L2" i="255" s="1"/>
  <c r="J53" i="186"/>
  <c r="J64" i="186"/>
  <c r="J47" i="186"/>
  <c r="J49" i="186" s="1"/>
  <c r="J83" i="186"/>
  <c r="J91" i="186"/>
  <c r="J93" i="186" s="1"/>
  <c r="J60" i="186"/>
  <c r="J61" i="186" s="1"/>
  <c r="J68" i="186"/>
  <c r="K69" i="186" s="1"/>
  <c r="J48" i="186"/>
  <c r="J55" i="186"/>
  <c r="K2" i="221"/>
  <c r="K33" i="186"/>
  <c r="K34" i="186" s="1"/>
  <c r="K43" i="186"/>
  <c r="K44" i="186" s="1"/>
  <c r="K2" i="186"/>
  <c r="K119" i="186"/>
  <c r="K121" i="186" s="1"/>
  <c r="K4" i="255" s="1"/>
  <c r="K2" i="193"/>
  <c r="K2" i="188"/>
  <c r="J1035" i="221" l="1"/>
  <c r="J1041" i="221"/>
  <c r="J1045" i="221"/>
  <c r="J1013" i="221"/>
  <c r="F1013" i="221" s="1"/>
  <c r="F142" i="193" s="1"/>
  <c r="H363" i="221"/>
  <c r="H1027" i="221" s="1"/>
  <c r="J977" i="221"/>
  <c r="F329" i="221"/>
  <c r="F123" i="193" s="1"/>
  <c r="F221" i="221"/>
  <c r="F120" i="193" s="1"/>
  <c r="F257" i="221"/>
  <c r="F121" i="193" s="1"/>
  <c r="J1032" i="221"/>
  <c r="J1044" i="221"/>
  <c r="H651" i="221"/>
  <c r="H1035" i="221" s="1"/>
  <c r="J545" i="221"/>
  <c r="F545" i="221" s="1"/>
  <c r="F129" i="193" s="1"/>
  <c r="J869" i="221"/>
  <c r="F869" i="221" s="1"/>
  <c r="F138" i="193" s="1"/>
  <c r="J365" i="221"/>
  <c r="F365" i="221" s="1"/>
  <c r="F124" i="193" s="1"/>
  <c r="F689" i="221"/>
  <c r="F133" i="193" s="1"/>
  <c r="F797" i="221"/>
  <c r="F136" i="193" s="1"/>
  <c r="F941" i="221"/>
  <c r="F140" i="193" s="1"/>
  <c r="H399" i="221"/>
  <c r="H1028" i="221" s="1"/>
  <c r="J401" i="221"/>
  <c r="F401" i="221" s="1"/>
  <c r="F125" i="193" s="1"/>
  <c r="J1028" i="221"/>
  <c r="F977" i="221"/>
  <c r="F141" i="193" s="1"/>
  <c r="F905" i="221"/>
  <c r="F139" i="193" s="1"/>
  <c r="N1046" i="221"/>
  <c r="F761" i="221"/>
  <c r="F135" i="193" s="1"/>
  <c r="F653" i="221"/>
  <c r="F132" i="193" s="1"/>
  <c r="J1034" i="221"/>
  <c r="J617" i="221"/>
  <c r="F617" i="221" s="1"/>
  <c r="F131" i="193" s="1"/>
  <c r="F725" i="221"/>
  <c r="F134" i="193" s="1"/>
  <c r="L437" i="221"/>
  <c r="F437" i="221" s="1"/>
  <c r="F126" i="193" s="1"/>
  <c r="L1029" i="221"/>
  <c r="F509" i="221"/>
  <c r="F128" i="193" s="1"/>
  <c r="F581" i="221"/>
  <c r="F130" i="193" s="1"/>
  <c r="F833" i="221"/>
  <c r="F137" i="193" s="1"/>
  <c r="H471" i="221"/>
  <c r="H1030" i="221" s="1"/>
  <c r="K1030" i="221"/>
  <c r="K1046" i="221" s="1"/>
  <c r="K1048" i="221" s="1"/>
  <c r="K1050" i="221" s="1"/>
  <c r="K9" i="255" s="1"/>
  <c r="K473" i="221"/>
  <c r="M473" i="221"/>
  <c r="M1030" i="221"/>
  <c r="M1025" i="221"/>
  <c r="H291" i="221"/>
  <c r="H1025" i="221" s="1"/>
  <c r="M293" i="221"/>
  <c r="F293" i="221" s="1"/>
  <c r="F122" i="193" s="1"/>
  <c r="H435" i="221"/>
  <c r="H1029" i="221" s="1"/>
  <c r="L1022" i="221"/>
  <c r="L185" i="221"/>
  <c r="F185" i="221" s="1"/>
  <c r="F119" i="193" s="1"/>
  <c r="H183" i="221"/>
  <c r="H1022" i="221" s="1"/>
  <c r="F149" i="221"/>
  <c r="F118" i="193" s="1"/>
  <c r="N90" i="186"/>
  <c r="N120" i="186"/>
  <c r="N59" i="186"/>
  <c r="N19" i="186"/>
  <c r="N20" i="186" s="1"/>
  <c r="H14" i="186"/>
  <c r="K64" i="186"/>
  <c r="J65" i="186" s="1"/>
  <c r="K83" i="186"/>
  <c r="K47" i="186"/>
  <c r="K49" i="186" s="1"/>
  <c r="K53" i="186"/>
  <c r="K60" i="186"/>
  <c r="K61" i="186" s="1"/>
  <c r="K91" i="186"/>
  <c r="L2" i="221"/>
  <c r="L2" i="186"/>
  <c r="L2" i="188"/>
  <c r="L43" i="186"/>
  <c r="L44" i="186" s="1"/>
  <c r="L33" i="186"/>
  <c r="L34" i="186" s="1"/>
  <c r="L119" i="186"/>
  <c r="L121" i="186" s="1"/>
  <c r="L4" i="255" s="1"/>
  <c r="L2" i="193"/>
  <c r="K4" i="221"/>
  <c r="K4" i="193"/>
  <c r="K4" i="186"/>
  <c r="K82" i="186"/>
  <c r="K4" i="188"/>
  <c r="J54" i="186"/>
  <c r="J56" i="186" s="1"/>
  <c r="J77" i="186"/>
  <c r="J103" i="186"/>
  <c r="M32" i="186"/>
  <c r="M42" i="186"/>
  <c r="M24" i="186"/>
  <c r="M25" i="186" s="1"/>
  <c r="M2" i="255" s="1"/>
  <c r="J78" i="186"/>
  <c r="J102" i="186"/>
  <c r="K92" i="186"/>
  <c r="K72" i="186"/>
  <c r="K73" i="186" s="1"/>
  <c r="K104" i="186" s="1"/>
  <c r="K55" i="186"/>
  <c r="K48" i="186"/>
  <c r="K68" i="186"/>
  <c r="L69" i="186" s="1"/>
  <c r="J98" i="186"/>
  <c r="J99" i="186" s="1"/>
  <c r="J3" i="255" s="1"/>
  <c r="I177" i="214" l="1"/>
  <c r="K1054" i="221"/>
  <c r="N1048" i="221"/>
  <c r="N1050" i="221" s="1"/>
  <c r="N9" i="255" s="1"/>
  <c r="J1046" i="221"/>
  <c r="J1048" i="221" s="1"/>
  <c r="J1050" i="221" s="1"/>
  <c r="F473" i="221"/>
  <c r="F127" i="193" s="1"/>
  <c r="M1046" i="221"/>
  <c r="L1046" i="221"/>
  <c r="K93" i="186"/>
  <c r="K98" i="186" s="1"/>
  <c r="K99" i="186" s="1"/>
  <c r="K3" i="255" s="1"/>
  <c r="J105" i="186"/>
  <c r="H90" i="186"/>
  <c r="H120" i="186"/>
  <c r="H59" i="186"/>
  <c r="H19" i="186"/>
  <c r="M2" i="193"/>
  <c r="M2" i="186"/>
  <c r="M119" i="186"/>
  <c r="M121" i="186" s="1"/>
  <c r="M4" i="255" s="1"/>
  <c r="M2" i="188"/>
  <c r="M2" i="221"/>
  <c r="M43" i="186"/>
  <c r="M44" i="186" s="1"/>
  <c r="M33" i="186"/>
  <c r="M34" i="186" s="1"/>
  <c r="J3" i="221"/>
  <c r="J3" i="193"/>
  <c r="J3" i="186"/>
  <c r="J3" i="188"/>
  <c r="L60" i="186"/>
  <c r="L61" i="186" s="1"/>
  <c r="L91" i="186"/>
  <c r="L47" i="186"/>
  <c r="L49" i="186" s="1"/>
  <c r="L83" i="186"/>
  <c r="L53" i="186"/>
  <c r="L64" i="186"/>
  <c r="K65" i="186" s="1"/>
  <c r="K54" i="186"/>
  <c r="K56" i="186" s="1"/>
  <c r="K77" i="186"/>
  <c r="K103" i="186"/>
  <c r="J79" i="186"/>
  <c r="L92" i="186"/>
  <c r="L72" i="186"/>
  <c r="L73" i="186" s="1"/>
  <c r="L104" i="186" s="1"/>
  <c r="L68" i="186"/>
  <c r="M69" i="186" s="1"/>
  <c r="L48" i="186"/>
  <c r="L55" i="186"/>
  <c r="L4" i="193"/>
  <c r="L4" i="221"/>
  <c r="L1054" i="221" s="1"/>
  <c r="L4" i="188"/>
  <c r="L82" i="186"/>
  <c r="L4" i="186"/>
  <c r="N24" i="186"/>
  <c r="N25" i="186" s="1"/>
  <c r="N2" i="255" s="1"/>
  <c r="N32" i="186"/>
  <c r="N42" i="186"/>
  <c r="K102" i="186"/>
  <c r="K78" i="186"/>
  <c r="J9" i="255" l="1"/>
  <c r="H177" i="214"/>
  <c r="J1054" i="221"/>
  <c r="L177" i="214"/>
  <c r="L1048" i="221"/>
  <c r="L1050" i="221" s="1"/>
  <c r="L9" i="255" s="1"/>
  <c r="M1048" i="221"/>
  <c r="M1050" i="221" s="1"/>
  <c r="M9" i="255" s="1"/>
  <c r="H1046" i="221"/>
  <c r="H1048" i="221" s="1"/>
  <c r="L93" i="186"/>
  <c r="L98" i="186" s="1"/>
  <c r="L99" i="186" s="1"/>
  <c r="K105" i="186"/>
  <c r="N2" i="188"/>
  <c r="N2" i="221"/>
  <c r="N43" i="186"/>
  <c r="N44" i="186" s="1"/>
  <c r="N2" i="186"/>
  <c r="N33" i="186"/>
  <c r="N34" i="186" s="1"/>
  <c r="N119" i="186"/>
  <c r="N121" i="186" s="1"/>
  <c r="N4" i="255" s="1"/>
  <c r="N2" i="193"/>
  <c r="L78" i="186"/>
  <c r="L102" i="186"/>
  <c r="K79" i="186"/>
  <c r="M91" i="186"/>
  <c r="M47" i="186"/>
  <c r="M49" i="186" s="1"/>
  <c r="M64" i="186"/>
  <c r="L65" i="186" s="1"/>
  <c r="M60" i="186"/>
  <c r="M61" i="186" s="1"/>
  <c r="M53" i="186"/>
  <c r="M83" i="186"/>
  <c r="M4" i="186"/>
  <c r="M4" i="188"/>
  <c r="M82" i="186"/>
  <c r="M4" i="221"/>
  <c r="M1054" i="221" s="1"/>
  <c r="M4" i="193"/>
  <c r="K3" i="188"/>
  <c r="K3" i="186"/>
  <c r="K3" i="193"/>
  <c r="K3" i="221"/>
  <c r="M92" i="186"/>
  <c r="M72" i="186"/>
  <c r="M73" i="186" s="1"/>
  <c r="M104" i="186" s="1"/>
  <c r="L54" i="186"/>
  <c r="L56" i="186" s="1"/>
  <c r="L103" i="186"/>
  <c r="L77" i="186"/>
  <c r="M48" i="186"/>
  <c r="M68" i="186"/>
  <c r="N69" i="186" s="1"/>
  <c r="M55" i="186"/>
  <c r="L3" i="186" l="1"/>
  <c r="L3" i="255"/>
  <c r="H1050" i="221"/>
  <c r="H9" i="255" s="1"/>
  <c r="K177" i="214"/>
  <c r="J177" i="214"/>
  <c r="L3" i="221"/>
  <c r="L3" i="188"/>
  <c r="L3" i="193"/>
  <c r="M93" i="186"/>
  <c r="M98" i="186" s="1"/>
  <c r="M99" i="186" s="1"/>
  <c r="L79" i="186"/>
  <c r="M78" i="186"/>
  <c r="M102" i="186"/>
  <c r="L105" i="186"/>
  <c r="N68" i="186"/>
  <c r="N48" i="186"/>
  <c r="H44" i="186"/>
  <c r="N55" i="186"/>
  <c r="N92" i="186"/>
  <c r="N72" i="186"/>
  <c r="N73" i="186" s="1"/>
  <c r="N104" i="186" s="1"/>
  <c r="H69" i="186"/>
  <c r="M103" i="186"/>
  <c r="M54" i="186"/>
  <c r="M56" i="186" s="1"/>
  <c r="M77" i="186"/>
  <c r="N82" i="186"/>
  <c r="N4" i="188"/>
  <c r="N4" i="193"/>
  <c r="N4" i="186"/>
  <c r="N4" i="221"/>
  <c r="N1054" i="221" s="1"/>
  <c r="N47" i="186"/>
  <c r="N49" i="186" s="1"/>
  <c r="N83" i="186"/>
  <c r="N53" i="186"/>
  <c r="H34" i="186"/>
  <c r="N60" i="186"/>
  <c r="N61" i="186" s="1"/>
  <c r="N91" i="186"/>
  <c r="N64" i="186"/>
  <c r="M65" i="186" s="1"/>
  <c r="H65" i="186" s="1"/>
  <c r="M3" i="193" l="1"/>
  <c r="M3" i="255"/>
  <c r="F1054" i="221"/>
  <c r="F145" i="193" s="1"/>
  <c r="N93" i="186"/>
  <c r="N98" i="186" s="1"/>
  <c r="N99" i="186" s="1"/>
  <c r="M79" i="186"/>
  <c r="M3" i="221"/>
  <c r="M3" i="188"/>
  <c r="M3" i="186"/>
  <c r="F84" i="186"/>
  <c r="H61" i="186"/>
  <c r="N78" i="186"/>
  <c r="N102" i="186"/>
  <c r="F62" i="186"/>
  <c r="F110" i="186" s="1"/>
  <c r="H47" i="186"/>
  <c r="H60" i="186"/>
  <c r="H64" i="186"/>
  <c r="H83" i="186"/>
  <c r="H91" i="186"/>
  <c r="H53" i="186"/>
  <c r="H92" i="186"/>
  <c r="H72" i="186"/>
  <c r="M105" i="186"/>
  <c r="H55" i="186"/>
  <c r="H68" i="186"/>
  <c r="H48" i="186"/>
  <c r="H49" i="186"/>
  <c r="N103" i="186"/>
  <c r="F50" i="186"/>
  <c r="F111" i="186" s="1"/>
  <c r="N77" i="186"/>
  <c r="N79" i="186" s="1"/>
  <c r="N54" i="186"/>
  <c r="N56" i="186" s="1"/>
  <c r="F74" i="186"/>
  <c r="F112" i="186" s="1"/>
  <c r="H73" i="186"/>
  <c r="H104" i="186" s="1"/>
  <c r="N3" i="221" l="1"/>
  <c r="N3" i="255"/>
  <c r="N3" i="188"/>
  <c r="N3" i="186"/>
  <c r="N3" i="193"/>
  <c r="H79" i="186"/>
  <c r="H54" i="186"/>
  <c r="H77" i="186"/>
  <c r="H103" i="186"/>
  <c r="N105" i="186"/>
  <c r="H102" i="186"/>
  <c r="H78" i="186"/>
  <c r="H105" i="186" l="1"/>
  <c r="F106" i="186"/>
  <c r="F109" i="186" s="1"/>
  <c r="F113" i="186" s="1"/>
  <c r="F150" i="193" s="1"/>
  <c r="F9" i="193" s="1"/>
  <c r="C146" i="257" l="1"/>
</calcChain>
</file>

<file path=xl/sharedStrings.xml><?xml version="1.0" encoding="utf-8"?>
<sst xmlns="http://schemas.openxmlformats.org/spreadsheetml/2006/main" count="4200" uniqueCount="1233">
  <si>
    <t>Model name:</t>
  </si>
  <si>
    <t>Bilateral entry adjustment (BEA) model</t>
  </si>
  <si>
    <t>Version number:</t>
  </si>
  <si>
    <t>v4.0</t>
  </si>
  <si>
    <t>Filename:</t>
  </si>
  <si>
    <t>Date:</t>
  </si>
  <si>
    <t xml:space="preserve">Author: </t>
  </si>
  <si>
    <t>Ofwat</t>
  </si>
  <si>
    <t>Author contact information:</t>
  </si>
  <si>
    <t>OfwatPandO@ofwat.gov.uk</t>
  </si>
  <si>
    <t>Summary of model:</t>
  </si>
  <si>
    <t xml:space="preserve">In our final methodology for the 2019 price review, we established a separate control for water resources. Appendix 5 (water resources control) sets out our final methodology for the water resources control in the 2019 price review (PR19). For companies whose areas are wholly or mainly in England, a bilateral market would allow business retailers to procure water resources directly from third parties and to seek ways to meet customers’ demand for water more efficiently. Bilateral market entry may, therefore, decrease the investment a company needs to make to provide enough capacity to meet future demand. To reflect this, where bilateral market entry displaces the need for the incumbent’s capacity, it will trigger an in-period revenue adjustment. Otherwise, customers would be funding duplicate investment in water resources and we would be protecting companies from exposure to the bilateral market. We therefore include an in-period revenue adjustment mechanism to accommodate the development of the bilateral market in 2020-25 and to protect customers from the impacts of the bilateral market entry. Our working assumption is that 2022 is a possible implementation date for bilateral markets.
This illustrative model is designed to show how the in-period adjustment for bilateral entry is calculated. The adjustment only applies to English incumbents whose areas are wholly or mainly in England as the Welsh Government has decided not to expand business retail competition at this time, and there will be no Welsh bilateral market. The adjustment will only apply after the English bilateral market, enabled by the Water Act 2014, opens. The adjustment will affect the remuneration of the incumbent’s post-2020 capacity. The calculation of the adjustment is undertaken at a zonal level and will be aggregated to apply at an incumbent level (where it comprises of more than one WRZ).
</t>
  </si>
  <si>
    <t xml:space="preserve">Prices are 2017-18 financial year average (FYA) prices, unless otherwise stated. 
</t>
  </si>
  <si>
    <t xml:space="preserve">In its application, the in-period adjustment will have a timing delay. This is because we won’t have sight of the imbalance until after the relevant charging year (when companies report actual bilateral entry in their annual performance report) and then we would anticipate altering allowed revenues for the following year when companies report the bilateral entry. 
The outputs from this model will flow into the RFI model that will take account of the adjustment to reflect two years of real financing costs on the calculated and inflation adjustments. Therefore, this model outputs remain in 17-18 FYA prices. </t>
  </si>
  <si>
    <t>Disclaimer:</t>
  </si>
  <si>
    <t>n/a</t>
  </si>
  <si>
    <t>Known limitations of the model:</t>
  </si>
  <si>
    <t>There are no known issues in the model</t>
  </si>
  <si>
    <t>Issue</t>
  </si>
  <si>
    <t>Details</t>
  </si>
  <si>
    <t>Model link</t>
  </si>
  <si>
    <t>Changes</t>
  </si>
  <si>
    <t>Below are details of changes to the model from the version 3.0 published on 28 February 2020. The changes fix issues that have been identified and implement improvements for clarity and ease of use.</t>
  </si>
  <si>
    <t>Category</t>
  </si>
  <si>
    <t>Sheet(s) in current model</t>
  </si>
  <si>
    <t>Description of change(s) made</t>
  </si>
  <si>
    <t>Model link(s)</t>
  </si>
  <si>
    <t>Logic Update</t>
  </si>
  <si>
    <t>Calc</t>
  </si>
  <si>
    <t>Unique labels - updated Calc sheet to add more detail to repeated labels so as to make them unique.</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</si>
  <si>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</si>
  <si>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</si>
  <si>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</si>
  <si>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</si>
  <si>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</si>
  <si>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</si>
  <si>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</si>
  <si>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</si>
  <si>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</si>
  <si>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</si>
  <si>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</si>
  <si>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</si>
  <si>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</si>
  <si>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</si>
  <si>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</si>
  <si>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</si>
  <si>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</si>
  <si>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</si>
  <si>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</si>
  <si>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</si>
  <si>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</si>
  <si>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</si>
  <si>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</si>
  <si>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</si>
  <si>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</si>
  <si>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</si>
  <si>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</si>
  <si>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</si>
  <si>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</si>
  <si>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</si>
  <si>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</si>
  <si>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</si>
  <si>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</si>
  <si>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</si>
  <si>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</si>
  <si>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</si>
  <si>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</si>
  <si>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</si>
  <si>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</si>
  <si>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</si>
  <si>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</si>
  <si>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</si>
  <si>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</si>
  <si>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</si>
  <si>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</si>
  <si>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</si>
  <si>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</si>
  <si>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</si>
  <si>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</si>
  <si>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</si>
  <si>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</si>
  <si>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</si>
  <si>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</si>
  <si>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</si>
  <si>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</si>
  <si>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</si>
  <si>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</si>
  <si>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</si>
  <si>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</si>
  <si>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</si>
  <si>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</si>
  <si>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</si>
  <si>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</si>
  <si>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</si>
  <si>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</si>
  <si>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</si>
  <si>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</si>
  <si>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</si>
  <si>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</si>
  <si>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</si>
  <si>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</si>
  <si>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</si>
  <si>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</si>
  <si>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</si>
  <si>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</si>
  <si>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</si>
  <si>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</si>
  <si>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</si>
  <si>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</si>
  <si>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</si>
  <si>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</si>
  <si>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</si>
  <si>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</si>
  <si>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</si>
  <si>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Welsh company = 1</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</si>
  <si>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</si>
  <si>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</si>
  <si>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</si>
  <si>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</si>
  <si>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</si>
  <si>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</si>
  <si>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</si>
  <si>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</si>
  <si>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</si>
  <si>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</si>
  <si>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</si>
  <si>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</si>
  <si>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</si>
  <si>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</si>
  <si>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</si>
  <si>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</si>
  <si>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</si>
  <si>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</si>
  <si>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</si>
  <si>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</si>
  <si>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</si>
  <si>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</si>
  <si>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</si>
  <si>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</si>
  <si>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</si>
  <si>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</si>
  <si>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</si>
  <si>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</si>
  <si>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</si>
  <si>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</si>
  <si>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</si>
  <si>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</si>
  <si>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</si>
  <si>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</si>
  <si>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</si>
  <si>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</si>
  <si>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</si>
  <si>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</si>
  <si>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</si>
  <si>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</si>
  <si>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Quality Control</t>
  </si>
  <si>
    <t>Cover</t>
  </si>
  <si>
    <t>F_Inputs</t>
  </si>
  <si>
    <t>Time</t>
  </si>
  <si>
    <t>Checks</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</si>
  <si>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</si>
  <si>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</si>
  <si>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</si>
  <si>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</si>
  <si>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Validation checks</t>
  </si>
  <si>
    <t>Style Guide</t>
  </si>
  <si>
    <t>InpOverride</t>
  </si>
  <si>
    <t>Explanation of different formatting types</t>
  </si>
  <si>
    <t>The 'InpOverride' sheet is an adjustment sheet that allows a manual intervention to the inputs in the 'F_Inputs' sheet that flows into this model.</t>
  </si>
  <si>
    <t>All the 'Bilateral Entry Adjustment' related calculations at the WRZ level are done and aggregated in this sheet.</t>
  </si>
  <si>
    <t>All the outputs in the respective sheets are brought to this sheet. The 'F_Outputs' sheet is how we save the outputs from this model into Fountain.</t>
  </si>
  <si>
    <t>InpActive</t>
  </si>
  <si>
    <t>Table of contents</t>
  </si>
  <si>
    <t>All the inputs from the 'F_Inputs' and 'InpOverride' sheets are brought to this sheet to flow into the 'Calc' sheet for this model.</t>
  </si>
  <si>
    <t>END</t>
  </si>
  <si>
    <t>PR19CMI001_IN</t>
  </si>
  <si>
    <t>Reference</t>
  </si>
  <si>
    <t>Item description</t>
  </si>
  <si>
    <t>Unit</t>
  </si>
  <si>
    <t>Model</t>
  </si>
  <si>
    <t>Name</t>
  </si>
  <si>
    <t>Common</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</si>
  <si>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</si>
  <si>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</si>
  <si>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</si>
  <si>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</si>
  <si>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</si>
  <si>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</si>
  <si>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</si>
  <si>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</si>
  <si>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</si>
  <si>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</si>
  <si>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</si>
  <si>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</si>
  <si>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</si>
  <si>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</si>
  <si>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</si>
  <si>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</si>
  <si>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</si>
  <si>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</si>
  <si>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</si>
  <si>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</si>
  <si>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</si>
  <si>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</si>
  <si>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</si>
  <si>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</si>
  <si>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</si>
  <si>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WR60003</t>
  </si>
  <si>
    <t>Capacity ~ company forecasts - Post-2020 incumbent cumulative capacity (ICC)</t>
  </si>
  <si>
    <t>Ml/d</t>
  </si>
  <si>
    <t>Price Review 2019</t>
  </si>
  <si>
    <t>WR60005</t>
  </si>
  <si>
    <t>Capacity ~ company forecasts - Post-2020 bilateral cumulative capacity - forecast (BCCf)</t>
  </si>
  <si>
    <t>WR60000Z1</t>
  </si>
  <si>
    <t>Capacity ~ WRZ 1 forecasts - WRZ name</t>
  </si>
  <si>
    <t>text</t>
  </si>
  <si>
    <t>WR60003Z1</t>
  </si>
  <si>
    <t>Capacity ~ WRZ 1 forecasts - Post-2020 incumbent cumulative capacity (ICC)</t>
  </si>
  <si>
    <t>WR60005Z1</t>
  </si>
  <si>
    <t>Capacity ~ WRZ 1 forecasts - Post-2020 bilateral cumulative capacity - forecast (BCCf)</t>
  </si>
  <si>
    <t>WR7001Z1</t>
  </si>
  <si>
    <t>WRZ 1 - WRZ name</t>
  </si>
  <si>
    <t>WR7004Z1</t>
  </si>
  <si>
    <t>WRZ 1 - Annualised unit cost (AUC) of post-2020 capacity</t>
  </si>
  <si>
    <t>£/Ml/d</t>
  </si>
  <si>
    <t>WR60005Z1_ACT</t>
  </si>
  <si>
    <t>Capacity ~ WRZ 1 actual - Post-2020 bilateral cumulative capacity - actual (BCCa)</t>
  </si>
  <si>
    <t>WR60000Z2</t>
  </si>
  <si>
    <t>Capacity ~ WRZ 2 forecasts - WRZ name</t>
  </si>
  <si>
    <t>WR60003Z2</t>
  </si>
  <si>
    <t>Capacity ~ WRZ 2 forecasts - Post-2020 incumbent cumulative capacity (ICC)</t>
  </si>
  <si>
    <t>WR60005Z2</t>
  </si>
  <si>
    <t>Capacity ~ WRZ 2 forecasts - Post-2020 bilateral cumulative capacity - forecast (BCCf)</t>
  </si>
  <si>
    <t>WR7001Z2</t>
  </si>
  <si>
    <t>WRZ 2 - WRZ name</t>
  </si>
  <si>
    <t>WR7004Z2</t>
  </si>
  <si>
    <t>WRZ 2 - Annualised unit cost (AUC) of post-2020 capacity</t>
  </si>
  <si>
    <t>WR60005Z2_ACT</t>
  </si>
  <si>
    <t>Capacity ~ WRZ 2 actual - Post-2020 bilateral cumulative capacity - actual (BCCa)</t>
  </si>
  <si>
    <t>WR60000Z3</t>
  </si>
  <si>
    <t>Capacity ~ WRZ 3 forecasts - WRZ name</t>
  </si>
  <si>
    <t>WR60003Z3</t>
  </si>
  <si>
    <t>Capacity ~ WRZ 3 forecasts - Post-2020 incumbent cumulative capacity (ICC)</t>
  </si>
  <si>
    <t>WR60005Z3</t>
  </si>
  <si>
    <t>Capacity ~ WRZ 3 forecasts - Post-2020 bilateral cumulative capacity - forecast (BCCf)</t>
  </si>
  <si>
    <t>WR7001Z3</t>
  </si>
  <si>
    <t>WRZ 3 - WRZ name</t>
  </si>
  <si>
    <t>WR7004Z3</t>
  </si>
  <si>
    <t>WRZ 3 - Annualised unit cost (AUC) of post-2020 capacity</t>
  </si>
  <si>
    <t>WR60005Z3_ACT</t>
  </si>
  <si>
    <t>Capacity ~ WRZ 3 actual - Post-2020 bilateral cumulative capacity - actual (BCCa)</t>
  </si>
  <si>
    <t>WR60000Z4</t>
  </si>
  <si>
    <t>Capacity ~ WRZ 4 forecasts - WRZ name</t>
  </si>
  <si>
    <t>WR60003Z4</t>
  </si>
  <si>
    <t>Capacity ~ WRZ 4 forecasts - Post-2020 incumbent cumulative capacity (ICC)</t>
  </si>
  <si>
    <t>WR60005Z4</t>
  </si>
  <si>
    <t>Capacity ~ WRZ 4 forecasts - Post-2020 bilateral cumulative capacity - forecast (BCCf)</t>
  </si>
  <si>
    <t>WR7001Z4</t>
  </si>
  <si>
    <t>WRZ 4 - WRZ name</t>
  </si>
  <si>
    <t>WR7004Z4</t>
  </si>
  <si>
    <t>WRZ 4 - Annualised unit cost (AUC) of post-2020 capacity</t>
  </si>
  <si>
    <t>WR60005Z4_ACT</t>
  </si>
  <si>
    <t>Capacity ~ WRZ 4 actual - Post-2020 bilateral cumulative capacity - actual (BCCa)</t>
  </si>
  <si>
    <t>WR60000Z5</t>
  </si>
  <si>
    <t>Capacity ~ WRZ 5 forecasts - WRZ name</t>
  </si>
  <si>
    <t>WR60003Z5</t>
  </si>
  <si>
    <t>Capacity ~ WRZ 5 forecasts - Post-2020 incumbent cumulative capacity (ICC)</t>
  </si>
  <si>
    <t>WR60005Z5</t>
  </si>
  <si>
    <t>Capacity ~ WRZ 5 forecasts - Post-2020 bilateral cumulative capacity - forecast (BCCf)</t>
  </si>
  <si>
    <t>WR7001Z5</t>
  </si>
  <si>
    <t>WRZ 5 - WRZ name</t>
  </si>
  <si>
    <t>WR7004Z5</t>
  </si>
  <si>
    <t>WRZ 5 - Annualised unit cost (AUC) of post-2020 capacity</t>
  </si>
  <si>
    <t>WR60005Z5_ACT</t>
  </si>
  <si>
    <t>Capacity ~ WRZ 5 actual - Post-2020 bilateral cumulative capacity - actual (BCCa)</t>
  </si>
  <si>
    <t>WR60000Z6</t>
  </si>
  <si>
    <t>Capacity ~ WRZ 6 forecasts - WRZ name</t>
  </si>
  <si>
    <t>WR60003Z6</t>
  </si>
  <si>
    <t>Capacity ~ WRZ 6 forecasts - Post-2020 incumbent cumulative capacity (ICC)</t>
  </si>
  <si>
    <t>WR60005Z6</t>
  </si>
  <si>
    <t>Capacity ~ WRZ 6 forecasts - Post-2020 bilateral cumulative capacity - forecast (BCCf)</t>
  </si>
  <si>
    <t>WR7001Z6</t>
  </si>
  <si>
    <t>WRZ 6 - WRZ name</t>
  </si>
  <si>
    <t>WR7004Z6</t>
  </si>
  <si>
    <t>WRZ 6 - Annualised unit cost (AUC) of post-2020 capacity</t>
  </si>
  <si>
    <t>WR60005Z6_ACT</t>
  </si>
  <si>
    <t>Capacity ~ WRZ 6 actual - Post-2020 bilateral cumulative capacity - actual (BCCa)</t>
  </si>
  <si>
    <t>WR60000Z7</t>
  </si>
  <si>
    <t>Capacity ~ WRZ 7 forecasts - WRZ name</t>
  </si>
  <si>
    <t>WR60003Z7</t>
  </si>
  <si>
    <t>Capacity ~ WRZ 7 forecasts - Post-2020 incumbent cumulative capacity (ICC)</t>
  </si>
  <si>
    <t>WR60005Z7</t>
  </si>
  <si>
    <t>Capacity ~ WRZ 7 forecasts - Post-2020 bilateral cumulative capacity - forecast (BCCf)</t>
  </si>
  <si>
    <t>WR7001Z7</t>
  </si>
  <si>
    <t>WRZ 7 - WRZ name</t>
  </si>
  <si>
    <t>WR7004Z7</t>
  </si>
  <si>
    <t>WRZ 7 - Annualised unit cost (AUC) of post-2020 capacity</t>
  </si>
  <si>
    <t>WR60005Z7_ACT</t>
  </si>
  <si>
    <t>Capacity ~ WRZ 7 actual - Post-2020 bilateral cumulative capacity - actual (BCCa)</t>
  </si>
  <si>
    <t>WR60000Z8</t>
  </si>
  <si>
    <t>Capacity ~ WRZ 8 forecasts - WRZ name</t>
  </si>
  <si>
    <t>WR60003Z8</t>
  </si>
  <si>
    <t>Capacity ~ WRZ 8 forecasts - Post-2020 incumbent cumulative capacity (ICC)</t>
  </si>
  <si>
    <t>WR60005Z8</t>
  </si>
  <si>
    <t>Capacity ~ WRZ 8 forecasts - Post-2020 bilateral cumulative capacity - forecast (BCCf)</t>
  </si>
  <si>
    <t>WR7001Z8</t>
  </si>
  <si>
    <t>WRZ 8 - WRZ name</t>
  </si>
  <si>
    <t>WR7004Z8</t>
  </si>
  <si>
    <t>WRZ 8 - Annualised unit cost (AUC) of post-2020 capacity</t>
  </si>
  <si>
    <t>WR60005Z8_ACT</t>
  </si>
  <si>
    <t>Capacity ~ WRZ 8 actual - Post-2020 bilateral cumulative capacity - actual (BCCa)</t>
  </si>
  <si>
    <t>WR60000Z9</t>
  </si>
  <si>
    <t>Capacity ~ WRZ 9 forecasts - WRZ name</t>
  </si>
  <si>
    <t>WR60003Z9</t>
  </si>
  <si>
    <t>Capacity ~ WRZ 9 forecasts - Post-2020 incumbent cumulative capacity (ICC)</t>
  </si>
  <si>
    <t>WR60005Z9</t>
  </si>
  <si>
    <t>Capacity ~ WRZ 9 forecasts - Post-2020 bilateral cumulative capacity - forecast (BCCf)</t>
  </si>
  <si>
    <t>WR7001Z9</t>
  </si>
  <si>
    <t>WRZ 9 - WRZ name</t>
  </si>
  <si>
    <t>WR7004Z9</t>
  </si>
  <si>
    <t>WRZ 9 - Annualised unit cost (AUC) of post-2020 capacity</t>
  </si>
  <si>
    <t>WR60005Z9_ACT</t>
  </si>
  <si>
    <t>Capacity ~ WRZ 9 actual - Post-2020 bilateral cumulative capacity - actual (BCCa)</t>
  </si>
  <si>
    <t>WR60000Z10</t>
  </si>
  <si>
    <t>Capacity ~ WRZ 10 forecasts - WRZ name</t>
  </si>
  <si>
    <t>WR60003Z10</t>
  </si>
  <si>
    <t>Capacity ~ WRZ 10 forecasts - Post-2020 incumbent cumulative capacity (ICC)</t>
  </si>
  <si>
    <t>WR60005Z10</t>
  </si>
  <si>
    <t>Capacity ~ WRZ 10 forecasts - Post-2020 bilateral cumulative capacity - forecast (BCCf)</t>
  </si>
  <si>
    <t>WR7001Z10</t>
  </si>
  <si>
    <t>WRZ 10 - WRZ name</t>
  </si>
  <si>
    <t>WR7004Z10</t>
  </si>
  <si>
    <t>WRZ 10 - Annualised unit cost (AUC) of post-2020 capacity</t>
  </si>
  <si>
    <t>WR60005Z10_ACT</t>
  </si>
  <si>
    <t>Capacity ~ WRZ 10 actual - Post-2020 bilateral cumulative capacity - actual (BCCa)</t>
  </si>
  <si>
    <t>WR60000Z11</t>
  </si>
  <si>
    <t>Capacity ~ WRZ 11 forecasts - WRZ name</t>
  </si>
  <si>
    <t>WR60003Z11</t>
  </si>
  <si>
    <t>Capacity ~ WRZ 11 forecasts - Post-2020 incumbent cumulative capacity (ICC)</t>
  </si>
  <si>
    <t>WR60005Z11</t>
  </si>
  <si>
    <t>Capacity ~ WRZ 11 forecasts - Post-2020 bilateral cumulative capacity - forecast (BCCf)</t>
  </si>
  <si>
    <t>WR7001Z11</t>
  </si>
  <si>
    <t>WRZ 11 - WRZ name</t>
  </si>
  <si>
    <t>WR7004Z11</t>
  </si>
  <si>
    <t>WRZ 11 - Annualised unit cost (AUC) of post-2020 capacity</t>
  </si>
  <si>
    <t>WR60005Z11_ACT</t>
  </si>
  <si>
    <t>Capacity ~ WRZ 11 actual - Post-2020 bilateral cumulative capacity - actual (BCCa)</t>
  </si>
  <si>
    <t>WR60000Z12</t>
  </si>
  <si>
    <t>Capacity ~ WRZ 12 forecasts - WRZ name</t>
  </si>
  <si>
    <t>WR60003Z12</t>
  </si>
  <si>
    <t>Capacity ~ WRZ 12 forecasts - Post-2020 incumbent cumulative capacity (ICC)</t>
  </si>
  <si>
    <t>WR60005Z12</t>
  </si>
  <si>
    <t>Capacity ~ WRZ 12 forecasts - Post-2020 bilateral cumulative capacity - forecast (BCCf)</t>
  </si>
  <si>
    <t>WR7001Z12</t>
  </si>
  <si>
    <t>WRZ 12 - WRZ name</t>
  </si>
  <si>
    <t>WR7004Z12</t>
  </si>
  <si>
    <t>WRZ 12 - Annualised unit cost (AUC) of post-2020 capacity</t>
  </si>
  <si>
    <t>WR60005Z12_ACT</t>
  </si>
  <si>
    <t>Capacity ~ WRZ 12 actual - Post-2020 bilateral cumulative capacity - actual (BCCa)</t>
  </si>
  <si>
    <t>WR60000Z13</t>
  </si>
  <si>
    <t>Capacity ~ WRZ 13 forecasts - WRZ name</t>
  </si>
  <si>
    <t>WR60003Z13</t>
  </si>
  <si>
    <t>Capacity ~ WRZ 13 forecasts - Post-2020 incumbent cumulative capacity (ICC)</t>
  </si>
  <si>
    <t>WR60005Z13</t>
  </si>
  <si>
    <t>Capacity ~ WRZ 13 forecasts - Post-2020 bilateral cumulative capacity - forecast (BCCf)</t>
  </si>
  <si>
    <t>WR7001Z13</t>
  </si>
  <si>
    <t>WRZ 13 - WRZ name</t>
  </si>
  <si>
    <t>WR7004Z13</t>
  </si>
  <si>
    <t>WRZ 13 - Annualised unit cost (AUC) of post-2020 capacity</t>
  </si>
  <si>
    <t>WR60005Z13_ACT</t>
  </si>
  <si>
    <t>Capacity ~ WRZ 13 actual - Post-2020 bilateral cumulative capacity - actual (BCCa)</t>
  </si>
  <si>
    <t>WR60000Z14</t>
  </si>
  <si>
    <t>Capacity ~ WRZ 14 forecasts - WRZ name</t>
  </si>
  <si>
    <t>WR60003Z14</t>
  </si>
  <si>
    <t>Capacity ~ WRZ 14 forecasts - Post-2020 incumbent cumulative capacity (ICC)</t>
  </si>
  <si>
    <t>WR60005Z14</t>
  </si>
  <si>
    <t>Capacity ~ WRZ 14 forecasts - Post-2020 bilateral cumulative capacity - forecast (BCCf)</t>
  </si>
  <si>
    <t>WR7001Z14</t>
  </si>
  <si>
    <t>WRZ 14 - WRZ name</t>
  </si>
  <si>
    <t>WR7004Z14</t>
  </si>
  <si>
    <t>WRZ 14 - Annualised unit cost (AUC) of post-2020 capacity</t>
  </si>
  <si>
    <t>WR60005Z14_ACT</t>
  </si>
  <si>
    <t>Capacity ~ WRZ 14 actual - Post-2020 bilateral cumulative capacity - actual (BCCa)</t>
  </si>
  <si>
    <t>WR60000Z15</t>
  </si>
  <si>
    <t>Capacity ~ WRZ 15 forecasts - WRZ name</t>
  </si>
  <si>
    <t>WR60003Z15</t>
  </si>
  <si>
    <t>Capacity ~ WRZ 15 forecasts - Post-2020 incumbent cumulative capacity (ICC)</t>
  </si>
  <si>
    <t>WR60005Z15</t>
  </si>
  <si>
    <t>Capacity ~ WRZ 15 forecasts - Post-2020 bilateral cumulative capacity - forecast (BCCf)</t>
  </si>
  <si>
    <t>WR7001Z15</t>
  </si>
  <si>
    <t>WRZ 15 - WRZ name</t>
  </si>
  <si>
    <t>WR7004Z15</t>
  </si>
  <si>
    <t>WRZ 15 - Annualised unit cost (AUC) of post-2020 capacity</t>
  </si>
  <si>
    <t>WR60005Z15_ACT</t>
  </si>
  <si>
    <t>Capacity ~ WRZ 15 actual - Post-2020 bilateral cumulative capacity - actual (BCCa)</t>
  </si>
  <si>
    <t>WR60000Z16</t>
  </si>
  <si>
    <t>Capacity ~ WRZ 16 forecasts - WRZ name</t>
  </si>
  <si>
    <t>WR60003Z16</t>
  </si>
  <si>
    <t>Capacity ~ WRZ 16 forecasts - Post-2020 incumbent cumulative capacity (ICC)</t>
  </si>
  <si>
    <t>WR60005Z16</t>
  </si>
  <si>
    <t>Capacity ~ WRZ 16 forecasts - Post-2020 bilateral cumulative capacity - forecast (BCCf)</t>
  </si>
  <si>
    <t>WR7001Z16</t>
  </si>
  <si>
    <t>WRZ 16 - WRZ name</t>
  </si>
  <si>
    <t>WR7004Z16</t>
  </si>
  <si>
    <t>WRZ 16 - Annualised unit cost (AUC) of post-2020 capacity</t>
  </si>
  <si>
    <t>WR60005Z16_ACT</t>
  </si>
  <si>
    <t>Capacity ~ WRZ 16 actual - Post-2020 bilateral cumulative capacity - actual (BCCa)</t>
  </si>
  <si>
    <t>WR60000Z17</t>
  </si>
  <si>
    <t>Capacity ~ WRZ 17 forecasts - WRZ name</t>
  </si>
  <si>
    <t>WR60003Z17</t>
  </si>
  <si>
    <t>Capacity ~ WRZ 17 forecasts - Post-2020 incumbent cumulative capacity (ICC)</t>
  </si>
  <si>
    <t>WR60005Z17</t>
  </si>
  <si>
    <t>Capacity ~ WRZ 17 forecasts - Post-2020 bilateral cumulative capacity - forecast (BCCf)</t>
  </si>
  <si>
    <t>WR7001Z17</t>
  </si>
  <si>
    <t>WRZ 17 - WRZ name</t>
  </si>
  <si>
    <t>WR7004Z17</t>
  </si>
  <si>
    <t>WRZ 17 - Annualised unit cost (AUC) of post-2020 capacity</t>
  </si>
  <si>
    <t>WR60005Z17_ACT</t>
  </si>
  <si>
    <t>Capacity ~ WRZ 17 actual - Post-2020 bilateral cumulative capacity - actual (BCCa)</t>
  </si>
  <si>
    <t>WR60000Z18</t>
  </si>
  <si>
    <t>Capacity ~ WRZ 18 forecasts - WRZ name</t>
  </si>
  <si>
    <t>WR60003Z18</t>
  </si>
  <si>
    <t>Capacity ~ WRZ 18 forecasts - Post-2020 incumbent cumulative capacity (ICC)</t>
  </si>
  <si>
    <t>WR60005Z18</t>
  </si>
  <si>
    <t>Capacity ~ WRZ 18 forecasts - Post-2020 bilateral cumulative capacity - forecast (BCCf)</t>
  </si>
  <si>
    <t>WR7001Z18</t>
  </si>
  <si>
    <t>WRZ 18 - WRZ name</t>
  </si>
  <si>
    <t>WR7004Z18</t>
  </si>
  <si>
    <t>WRZ 18 - Annualised unit cost (AUC) of post-2020 capacity</t>
  </si>
  <si>
    <t>WR60005Z18_ACT</t>
  </si>
  <si>
    <t>Capacity ~ WRZ 18 actual - Post-2020 bilateral cumulative capacity - actual (BCCa)</t>
  </si>
  <si>
    <t>WR60000Z19</t>
  </si>
  <si>
    <t>Capacity ~ WRZ 19 forecasts - WRZ name</t>
  </si>
  <si>
    <t>WR60003Z19</t>
  </si>
  <si>
    <t>Capacity ~ WRZ 19 forecasts - Post-2020 incumbent cumulative capacity (ICC)</t>
  </si>
  <si>
    <t>WR60005Z19</t>
  </si>
  <si>
    <t>Capacity ~ WRZ 19 forecasts - Post-2020 bilateral cumulative capacity - forecast (BCCf)</t>
  </si>
  <si>
    <t>WR7001Z19</t>
  </si>
  <si>
    <t>WRZ 19 - WRZ name</t>
  </si>
  <si>
    <t>WR7004Z19</t>
  </si>
  <si>
    <t>WRZ 19 - Annualised unit cost (AUC) of post-2020 capacity</t>
  </si>
  <si>
    <t>WR60005Z19_ACT</t>
  </si>
  <si>
    <t>Capacity ~ WRZ 19 actual - Post-2020 bilateral cumulative capacity - actual (BCCa)</t>
  </si>
  <si>
    <t>WR60000Z20</t>
  </si>
  <si>
    <t>Capacity ~ WRZ 20 forecasts - WRZ name</t>
  </si>
  <si>
    <t>WR60003Z20</t>
  </si>
  <si>
    <t>Capacity ~ WRZ 20 forecasts - Post-2020 incumbent cumulative capacity (ICC)</t>
  </si>
  <si>
    <t>WR60005Z20</t>
  </si>
  <si>
    <t>Capacity ~ WRZ 20 forecasts - Post-2020 bilateral cumulative capacity - forecast (BCCf)</t>
  </si>
  <si>
    <t>WR7001Z20</t>
  </si>
  <si>
    <t>WRZ 20 - WRZ name</t>
  </si>
  <si>
    <t>WR7004Z20</t>
  </si>
  <si>
    <t>WRZ 20 - Annualised unit cost (AUC) of post-2020 capacity</t>
  </si>
  <si>
    <t>WR60005Z20_ACT</t>
  </si>
  <si>
    <t>Capacity ~ WRZ 20 actual - Post-2020 bilateral cumulative capacity - actual (BCCa)</t>
  </si>
  <si>
    <t>WR60000Z21</t>
  </si>
  <si>
    <t>Capacity ~ WRZ 21 forecasts - WRZ name</t>
  </si>
  <si>
    <t>WR60003Z21</t>
  </si>
  <si>
    <t>Capacity ~ WRZ 21 forecasts - Post-2020 incumbent cumulative capacity (ICC)</t>
  </si>
  <si>
    <t>WR60005Z21</t>
  </si>
  <si>
    <t>Capacity ~ WRZ 21 forecasts - Post-2020 bilateral cumulative capacity - forecast (BCCf)</t>
  </si>
  <si>
    <t>WR7001Z21</t>
  </si>
  <si>
    <t>WRZ 21 - WRZ name</t>
  </si>
  <si>
    <t>WR7004Z21</t>
  </si>
  <si>
    <t>WRZ 21 - Annualised unit cost (AUC) of post-2020 capacity</t>
  </si>
  <si>
    <t>WR60005Z21_ACT</t>
  </si>
  <si>
    <t>Capacity ~ WRZ 21 actual - Post-2020 bilateral cumulative capacity - actual (BCCa)</t>
  </si>
  <si>
    <t>WR60000Z22</t>
  </si>
  <si>
    <t>Capacity ~ WRZ 22 forecasts - WRZ name</t>
  </si>
  <si>
    <t>WR60003Z22</t>
  </si>
  <si>
    <t>Capacity ~ WRZ 22 forecasts - Post-2020 incumbent cumulative capacity (ICC)</t>
  </si>
  <si>
    <t>WR60005Z22</t>
  </si>
  <si>
    <t>Capacity ~ WRZ 22 forecasts - Post-2020 bilateral cumulative capacity - forecast (BCCf)</t>
  </si>
  <si>
    <t>WR7001Z22</t>
  </si>
  <si>
    <t>WRZ 22 - WRZ name</t>
  </si>
  <si>
    <t>WR7004Z22</t>
  </si>
  <si>
    <t>WRZ 22 - Annualised unit cost (AUC) of post-2020 capacity</t>
  </si>
  <si>
    <t>WR60005Z22_ACT</t>
  </si>
  <si>
    <t>Capacity ~ WRZ 22 actual - Post-2020 bilateral cumulative capacity - actual (BCCa)</t>
  </si>
  <si>
    <t>WR60000Z23</t>
  </si>
  <si>
    <t>Capacity ~ WRZ 23 forecasts - WRZ name</t>
  </si>
  <si>
    <t>WR60003Z23</t>
  </si>
  <si>
    <t>Capacity ~ WRZ 23 forecasts - Post-2020 incumbent cumulative capacity (ICC)</t>
  </si>
  <si>
    <t>WR60005Z23</t>
  </si>
  <si>
    <t>Capacity ~ WRZ 23 forecasts - Post-2020 bilateral cumulative capacity - forecast (BCCf)</t>
  </si>
  <si>
    <t>WR7001Z23</t>
  </si>
  <si>
    <t>WRZ 23 - WRZ name</t>
  </si>
  <si>
    <t>WR7004Z23</t>
  </si>
  <si>
    <t>WRZ 23 - Annualised unit cost (AUC) of post-2020 capacity</t>
  </si>
  <si>
    <t>WR60005Z23_ACT</t>
  </si>
  <si>
    <t>Capacity ~ WRZ 23 actual - Post-2020 bilateral cumulative capacity - actual (BCCa)</t>
  </si>
  <si>
    <t>WR60000Z24</t>
  </si>
  <si>
    <t>Capacity ~ WRZ 24 forecasts - WRZ name</t>
  </si>
  <si>
    <t>WR60003Z24</t>
  </si>
  <si>
    <t>Capacity ~ WRZ 24 forecasts - Post-2020 incumbent cumulative capacity (ICC)</t>
  </si>
  <si>
    <t>WR60005Z24</t>
  </si>
  <si>
    <t>Capacity ~ WRZ 24 forecasts - Post-2020 bilateral cumulative capacity - forecast (BCCf)</t>
  </si>
  <si>
    <t>WR7001Z24</t>
  </si>
  <si>
    <t>WRZ 24 - WRZ name</t>
  </si>
  <si>
    <t>WR7004Z24</t>
  </si>
  <si>
    <t>WRZ 24 - Annualised unit cost (AUC) of post-2020 capacity</t>
  </si>
  <si>
    <t>WR60005Z24_ACT</t>
  </si>
  <si>
    <t>Capacity ~ WRZ 24 actual - Post-2020 bilateral cumulative capacity - actual (BCCa)</t>
  </si>
  <si>
    <t>WR60000Z25</t>
  </si>
  <si>
    <t>Capacity ~ WRZ 25 forecasts - WRZ name</t>
  </si>
  <si>
    <t>WR60003Z25</t>
  </si>
  <si>
    <t>Capacity ~ WRZ 25 forecasts - Post-2020 incumbent cumulative capacity (ICC)</t>
  </si>
  <si>
    <t>WR60005Z25</t>
  </si>
  <si>
    <t>Capacity ~ WRZ 25 forecasts - Post-2020 bilateral cumulative capacity - forecast (BCCf)</t>
  </si>
  <si>
    <t>WR7001Z25</t>
  </si>
  <si>
    <t>WRZ 25 - WRZ name</t>
  </si>
  <si>
    <t>WR7004Z25</t>
  </si>
  <si>
    <t>WRZ 25 - Annualised unit cost (AUC) of post-2020 capacity</t>
  </si>
  <si>
    <t>WR60005Z25_ACT</t>
  </si>
  <si>
    <t>Capacity ~ WRZ 25 actual - Post-2020 bilateral cumulative capacity - actual (BCCa)</t>
  </si>
  <si>
    <t>WR60000Z26</t>
  </si>
  <si>
    <t>Capacity ~ WRZ 26 forecasts - WRZ name</t>
  </si>
  <si>
    <t>WR60003Z26</t>
  </si>
  <si>
    <t>Capacity ~ WRZ 26 forecasts - Post-2020 incumbent cumulative capacity (ICC)</t>
  </si>
  <si>
    <t>WR60005Z26</t>
  </si>
  <si>
    <t>Capacity ~ WRZ 26 forecasts - Post-2020 bilateral cumulative capacity - forecast (BCCf)</t>
  </si>
  <si>
    <t>WR7001Z26</t>
  </si>
  <si>
    <t>WRZ 26 - WRZ name</t>
  </si>
  <si>
    <t>WR7004Z26</t>
  </si>
  <si>
    <t>WRZ 26 - Annualised unit cost (AUC) of post-2020 capacity</t>
  </si>
  <si>
    <t>WR60005Z26_ACT</t>
  </si>
  <si>
    <t>Capacity ~ WRZ 26 actual - Post-2020 bilateral cumulative capacity - actual (BCCa)</t>
  </si>
  <si>
    <t>WR60000Z27</t>
  </si>
  <si>
    <t>Capacity ~ WRZ 27 forecasts - WRZ name</t>
  </si>
  <si>
    <t>WR60003Z27</t>
  </si>
  <si>
    <t>Capacity ~ WRZ 27 forecasts - Post-2020 incumbent cumulative capacity (ICC)</t>
  </si>
  <si>
    <t>WR60005Z27</t>
  </si>
  <si>
    <t>Capacity ~ WRZ 27 forecasts - Post-2020 bilateral cumulative capacity - forecast (BCCf)</t>
  </si>
  <si>
    <t>WR7001Z27</t>
  </si>
  <si>
    <t>WRZ 27 - WRZ name</t>
  </si>
  <si>
    <t>WR7004Z27</t>
  </si>
  <si>
    <t>WRZ 27 - Annualised unit cost (AUC) of post-2020 capacity</t>
  </si>
  <si>
    <t>WR60005Z27_ACT</t>
  </si>
  <si>
    <t>Capacity ~ WRZ 27 actual - Post-2020 bilateral cumulative capacity - actual (BCCa)</t>
  </si>
  <si>
    <t>WR60000Z28</t>
  </si>
  <si>
    <t>Capacity ~ WRZ 28 forecasts - WRZ name</t>
  </si>
  <si>
    <t>WR60003Z28</t>
  </si>
  <si>
    <t>Capacity ~ WRZ 28 forecasts - Post-2020 incumbent cumulative capacity (ICC)</t>
  </si>
  <si>
    <t>WR60005Z28</t>
  </si>
  <si>
    <t>Capacity ~ WRZ 28 forecasts - Post-2020 bilateral cumulative capacity - forecast (BCCf)</t>
  </si>
  <si>
    <t>WR7001Z28</t>
  </si>
  <si>
    <t>WRZ 28 - WRZ name</t>
  </si>
  <si>
    <t>WR7004Z28</t>
  </si>
  <si>
    <t>WRZ 28 - Annualised unit cost (AUC) of post-2020 capacity</t>
  </si>
  <si>
    <t>WR60005Z28_ACT</t>
  </si>
  <si>
    <t>Capacity ~ WRZ 28 actual - Post-2020 bilateral cumulative capacity - actual (BCCa)</t>
  </si>
  <si>
    <t>Explanation of Override</t>
  </si>
  <si>
    <t>[Add Explanation]</t>
  </si>
  <si>
    <t>C_BEA002_PR19CMI001</t>
  </si>
  <si>
    <t>Bilateral entry adjustment (BEA) - Override for other reason</t>
  </si>
  <si>
    <t>£</t>
  </si>
  <si>
    <t>Constant</t>
  </si>
  <si>
    <t>Total</t>
  </si>
  <si>
    <t>A: TIME</t>
  </si>
  <si>
    <t>Timeline setup</t>
  </si>
  <si>
    <t>Timeline start dates</t>
  </si>
  <si>
    <t>C001_PR19CMI001</t>
  </si>
  <si>
    <t>1st model column start date</t>
  </si>
  <si>
    <t>date</t>
  </si>
  <si>
    <t>Date should be the first date of the financial year</t>
  </si>
  <si>
    <t>Financial year inputs</t>
  </si>
  <si>
    <t>C002_PR19CMI001</t>
  </si>
  <si>
    <t>First modelling column financial year#</t>
  </si>
  <si>
    <t>year #</t>
  </si>
  <si>
    <t>Financial model start year</t>
  </si>
  <si>
    <t>C003_PR19CMI001</t>
  </si>
  <si>
    <t>Financial year end month number</t>
  </si>
  <si>
    <t>month #</t>
  </si>
  <si>
    <t>Month of financial year end for financial model</t>
  </si>
  <si>
    <t>Timeline labels</t>
  </si>
  <si>
    <t>C004_PR19CMI001</t>
  </si>
  <si>
    <t>Pre - forecast period</t>
  </si>
  <si>
    <t>Pre-Fcst</t>
  </si>
  <si>
    <t>label</t>
  </si>
  <si>
    <t>C005_PR19CMI001</t>
  </si>
  <si>
    <t>Forecast period</t>
  </si>
  <si>
    <t>Forecast</t>
  </si>
  <si>
    <t>C006_PR19CMI001</t>
  </si>
  <si>
    <t>Post - forecast period</t>
  </si>
  <si>
    <t>Post-Fcst</t>
  </si>
  <si>
    <t>Project dates</t>
  </si>
  <si>
    <t>C007_PR19CMI001</t>
  </si>
  <si>
    <t>Forecast start date</t>
  </si>
  <si>
    <t>C008_PR19CMI001</t>
  </si>
  <si>
    <t>Forecast duration</t>
  </si>
  <si>
    <t>years #</t>
  </si>
  <si>
    <t>C009_PR19CMI001</t>
  </si>
  <si>
    <t>Forecast duration (text)</t>
  </si>
  <si>
    <t>2020-25</t>
  </si>
  <si>
    <t>For Info only</t>
  </si>
  <si>
    <t>B: MODEL PARAMETERS</t>
  </si>
  <si>
    <t>Company Name</t>
  </si>
  <si>
    <t>Company Type</t>
  </si>
  <si>
    <t xml:space="preserve">English incumbent company check - flag is set to 1 if this is a Welsh company. </t>
  </si>
  <si>
    <t>Check</t>
  </si>
  <si>
    <t>C: BEA INPUTS</t>
  </si>
  <si>
    <t>Capacity - WRZ level information</t>
  </si>
  <si>
    <t>Water resource zone 1</t>
  </si>
  <si>
    <t>Forecast - Business plan table WR6</t>
  </si>
  <si>
    <t>Forecast - Business plan table WR7</t>
  </si>
  <si>
    <t>WRZ 1 - WRZ name - consistency validation check</t>
  </si>
  <si>
    <t>WRZ 1 - Annualised unit cost (AUC) of post-2020 capacity - completion validation check</t>
  </si>
  <si>
    <t>Actual - APR</t>
  </si>
  <si>
    <t>Water resource zone 2</t>
  </si>
  <si>
    <t>WRZ 2 - WRZ name - consistency validation check</t>
  </si>
  <si>
    <t>WRZ 2 - Annualised unit cost (AUC) of post-2020 capacity - completion validation check</t>
  </si>
  <si>
    <t>Water resource zone 3</t>
  </si>
  <si>
    <t>WRZ 3 - WRZ name - consistency validation check</t>
  </si>
  <si>
    <t>WRZ 3 - Annualised unit cost (AUC) of post-2020 capacity - completion validation check</t>
  </si>
  <si>
    <t>Water resource zone 4</t>
  </si>
  <si>
    <t>WRZ 4 - WRZ name - consistency validation check</t>
  </si>
  <si>
    <t>WRZ 4 - Annualised unit cost (AUC) of post-2020 capacity - completion validation check</t>
  </si>
  <si>
    <t>Water resource zone 5</t>
  </si>
  <si>
    <t>WRZ 5 - WRZ name - consistency validation check</t>
  </si>
  <si>
    <t>WRZ 5 - Annualised unit cost (AUC) of post-2020 capacity - completion validation check</t>
  </si>
  <si>
    <t>Water resource zone 6</t>
  </si>
  <si>
    <t>WRZ 6 - WRZ name - consistency validation check</t>
  </si>
  <si>
    <t>WRZ 6 - Annualised unit cost (AUC) of post-2020 capacity - completion validation check</t>
  </si>
  <si>
    <t>Water resource zone 7</t>
  </si>
  <si>
    <t>WRZ 7 - WRZ name - consistency validation check</t>
  </si>
  <si>
    <t>WRZ 7 - Annualised unit cost (AUC) of post-2020 capacity - completion validation check</t>
  </si>
  <si>
    <t>Water resource zone 8</t>
  </si>
  <si>
    <t>WRZ 8 - WRZ name - consistency validation check</t>
  </si>
  <si>
    <t>WRZ 8 - Annualised unit cost (AUC) of post-2020 capacity - completion validation check</t>
  </si>
  <si>
    <t>Water resource zone 9</t>
  </si>
  <si>
    <t>WRZ 9 - WRZ name - consistency validation check</t>
  </si>
  <si>
    <t>WRZ 9 - Annualised unit cost (AUC) of post-2020 capacity - completion validation check</t>
  </si>
  <si>
    <t>Water resource zone 10</t>
  </si>
  <si>
    <t>WRZ 10 - WRZ name - consistency validation check</t>
  </si>
  <si>
    <t>WRZ 10 - Annualised unit cost (AUC) of post-2020 capacity - completion validation check</t>
  </si>
  <si>
    <t>Water resource zone 11</t>
  </si>
  <si>
    <t>WRZ 11 - WRZ name - consistency validation check</t>
  </si>
  <si>
    <t>WRZ 11 - Annualised unit cost (AUC) of post-2020 capacity - completion validation check</t>
  </si>
  <si>
    <t>Water resource zone 12</t>
  </si>
  <si>
    <t>WRZ 12 - WRZ name - consistency validation check</t>
  </si>
  <si>
    <t>WRZ 12 - Annualised unit cost (AUC) of post-2020 capacity - completion validation check</t>
  </si>
  <si>
    <t>Water resource zone 13</t>
  </si>
  <si>
    <t>WRZ 13 - WRZ name - consistency validation check</t>
  </si>
  <si>
    <t>WRZ 13 - Annualised unit cost (AUC) of post-2020 capacity - completion validation check</t>
  </si>
  <si>
    <t>Water resource zone 14</t>
  </si>
  <si>
    <t>WRZ 14 - WRZ name - consistency validation check</t>
  </si>
  <si>
    <t>WRZ 14 - Annualised unit cost (AUC) of post-2020 capacity - completion validation check</t>
  </si>
  <si>
    <t>Water resource zone 15</t>
  </si>
  <si>
    <t>WRZ 15 - WRZ name - consistency validation check</t>
  </si>
  <si>
    <t>WRZ 15 - Annualised unit cost (AUC) of post-2020 capacity - completion validation check</t>
  </si>
  <si>
    <t>Water resource zone 16</t>
  </si>
  <si>
    <t>WRZ 16 - WRZ name - consistency validation check</t>
  </si>
  <si>
    <t>WRZ 16 - Annualised unit cost (AUC) of post-2020 capacity - completion validation check</t>
  </si>
  <si>
    <t>Water resource zone 17</t>
  </si>
  <si>
    <t>WRZ 17 - WRZ name - consistency validation check</t>
  </si>
  <si>
    <t>WRZ 17 - Annualised unit cost (AUC) of post-2020 capacity - completion validation check</t>
  </si>
  <si>
    <t>Water resource zone 18</t>
  </si>
  <si>
    <t>WRZ 18 - WRZ name - consistency validation check</t>
  </si>
  <si>
    <t>WRZ 18 - Annualised unit cost (AUC) of post-2020 capacity - completion validation check</t>
  </si>
  <si>
    <t>Water resource zone 19</t>
  </si>
  <si>
    <t>WRZ 19 - WRZ name - consistency validation check</t>
  </si>
  <si>
    <t>WRZ 19 - Annualised unit cost (AUC) of post-2020 capacity - completion validation check</t>
  </si>
  <si>
    <t>Water resource zone 20</t>
  </si>
  <si>
    <t>WRZ 20 - WRZ name - consistency validation check</t>
  </si>
  <si>
    <t>WRZ 20 - Annualised unit cost (AUC) of post-2020 capacity - completion validation check</t>
  </si>
  <si>
    <t>Water resource zone 21</t>
  </si>
  <si>
    <t>WRZ 21 - WRZ name - consistency validation check</t>
  </si>
  <si>
    <t>WRZ 21 - Annualised unit cost (AUC) of post-2020 capacity - completion validation check</t>
  </si>
  <si>
    <t>Water resource zone 22</t>
  </si>
  <si>
    <t>WRZ 22 - WRZ name - consistency validation check</t>
  </si>
  <si>
    <t>WRZ 22 - Annualised unit cost (AUC) of post-2020 capacity - completion validation check</t>
  </si>
  <si>
    <t>Water resource zone 23</t>
  </si>
  <si>
    <t>WRZ 23 - WRZ name - consistency validation check</t>
  </si>
  <si>
    <t>WRZ 23 - Annualised unit cost (AUC) of post-2020 capacity - completion validation check</t>
  </si>
  <si>
    <t>Water resource zone 24</t>
  </si>
  <si>
    <t>WRZ 24 - WRZ name - consistency validation check</t>
  </si>
  <si>
    <t>WRZ 24 - Annualised unit cost (AUC) of post-2020 capacity - completion validation check</t>
  </si>
  <si>
    <t>Water resource zone 25</t>
  </si>
  <si>
    <t>WRZ 25 - WRZ name - consistency validation check</t>
  </si>
  <si>
    <t>WRZ 25 - Annualised unit cost (AUC) of post-2020 capacity - completion validation check</t>
  </si>
  <si>
    <t>Water resource zone 26</t>
  </si>
  <si>
    <t>WRZ 26 - WRZ name - consistency validation check</t>
  </si>
  <si>
    <t>WRZ 26 - Annualised unit cost (AUC) of post-2020 capacity - completion validation check</t>
  </si>
  <si>
    <t>Water resource zone 27</t>
  </si>
  <si>
    <t>WRZ 27 - WRZ name - consistency validation check</t>
  </si>
  <si>
    <t>WRZ 27 - Annualised unit cost (AUC) of post-2020 capacity - completion validation check</t>
  </si>
  <si>
    <t>Water resource zone 28</t>
  </si>
  <si>
    <t>WRZ 28 - WRZ name - consistency validation check</t>
  </si>
  <si>
    <t>WRZ 28 - Annualised unit cost (AUC) of post-2020 capacity - completion validation check</t>
  </si>
  <si>
    <t>Capacity - company level forecasts</t>
  </si>
  <si>
    <t>Post-2020 incumbent capacity (DYAA)</t>
  </si>
  <si>
    <t>Capacity ~ company forecasts - Post-2020 incumbent cumulative capacity (ICC) - consistency validation check</t>
  </si>
  <si>
    <t>Post-2020 third party bilateral capacity (DYAA)</t>
  </si>
  <si>
    <t>Capacity ~ company forecasts - Post-2020 bilateral cumulative capacity - forecast (BCCf) - consistency validation check</t>
  </si>
  <si>
    <t>D: BEA OVERRIDES</t>
  </si>
  <si>
    <t>C_BEA001_PR19CMI001</t>
  </si>
  <si>
    <t>Bilateral entry adjustment (BEA) - Override for Welsh company</t>
  </si>
  <si>
    <t>use of override</t>
  </si>
  <si>
    <t>C_BEA003_PR19CMI001</t>
  </si>
  <si>
    <t>Bilateral entry adjustment (BEA) - Override</t>
  </si>
  <si>
    <t>E: NON CHANGEABLE MODEL TECHNICAL INPUTS</t>
  </si>
  <si>
    <t>C17</t>
  </si>
  <si>
    <t>Months per model period</t>
  </si>
  <si>
    <t>months</t>
  </si>
  <si>
    <t>C18</t>
  </si>
  <si>
    <t>Unit conversion to percentage</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</si>
  <si>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</si>
  <si>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</si>
  <si>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</si>
  <si>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</si>
  <si>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</si>
  <si>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</si>
  <si>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</si>
  <si>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</si>
  <si>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</si>
  <si>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</si>
  <si>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</si>
  <si>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</si>
  <si>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</si>
  <si>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</si>
  <si>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</si>
  <si>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</si>
  <si>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</si>
  <si>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</si>
  <si>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</si>
  <si>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</si>
  <si>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</si>
  <si>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First post-forecast period flag</t>
  </si>
  <si>
    <t>Post-forecast period flag</t>
  </si>
  <si>
    <t>Post-forecast period - total</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</si>
  <si>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</si>
  <si>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</si>
  <si>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</si>
  <si>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</si>
  <si>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</si>
  <si>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</si>
  <si>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</si>
  <si>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</si>
  <si>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</si>
  <si>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</si>
  <si>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</si>
  <si>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</si>
  <si>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BEA CALC - WRZ 1</t>
  </si>
  <si>
    <t>Calculations of adjustment for bilateral market entry - WRZ 1</t>
  </si>
  <si>
    <t>The bilateral entry forecast (BEF) factor</t>
  </si>
  <si>
    <t>BEF = ( TCC / ( ICC + BCCa )) - 1</t>
  </si>
  <si>
    <t>Where: TCC = ICC + BCCf</t>
  </si>
  <si>
    <t>ICC</t>
  </si>
  <si>
    <t>BCCf</t>
  </si>
  <si>
    <t>Total cumulative capacity (TCC) - WRZ 1</t>
  </si>
  <si>
    <t>TCC</t>
  </si>
  <si>
    <t>BCCa</t>
  </si>
  <si>
    <t>Total ICC + BCCa - WRZ 1</t>
  </si>
  <si>
    <t>ICC + BCCa</t>
  </si>
  <si>
    <t>Bilateral entry forecast (BEF) factor - WRZ 1</t>
  </si>
  <si>
    <t>BEF</t>
  </si>
  <si>
    <t>nr</t>
  </si>
  <si>
    <t>Bilateral entry forecast (BEF) factor - WRZ 1 - capped at zero</t>
  </si>
  <si>
    <t xml:space="preserve">WRZ 1 - Bilateral entry forecast (BEF) factor - capped at zero (i.e. is less than or equal to zero) check </t>
  </si>
  <si>
    <t>Bilateral entry adjustment (BEA)</t>
  </si>
  <si>
    <t>BEA = ICC x AUC x BEF</t>
  </si>
  <si>
    <t>AUC</t>
  </si>
  <si>
    <t>Bilateral entry adjustment (BEA) - WRZ 1</t>
  </si>
  <si>
    <t>BEA - WRZ 1</t>
  </si>
  <si>
    <t xml:space="preserve">WRZ 1 - BEA is zero or a negative (i.e. is less than or equal to zero) financial adjustment level check </t>
  </si>
  <si>
    <t>BEA CALC - WRZ 2</t>
  </si>
  <si>
    <t>Calculations of adjustment for bilateral market entry - WRZ 2</t>
  </si>
  <si>
    <t>Total cumulative capacity (TCC) - WRZ 2</t>
  </si>
  <si>
    <t>Total ICC + BCCa - WRZ 2</t>
  </si>
  <si>
    <t>Bilateral entry forecast (BEF) factor - WRZ 2</t>
  </si>
  <si>
    <t>Bilateral entry forecast (BEF) factor - WRZ 2 - capped at zero</t>
  </si>
  <si>
    <t xml:space="preserve">WRZ 2 - Bilateral entry forecast (BEF) factor - capped at zero (i.e. is less than or equal to zero) check </t>
  </si>
  <si>
    <t>Bilateral entry adjustment (BEA) - WRZ 2</t>
  </si>
  <si>
    <t>BEA - WRZ 2</t>
  </si>
  <si>
    <t xml:space="preserve">WRZ 2 - BEA is zero or a negative (i.e. is less than or equal to zero) financial adjustment level check </t>
  </si>
  <si>
    <t>BEA CALC - WRZ 3</t>
  </si>
  <si>
    <t>Calculations of adjustment for bilateral market entry - WRZ 3</t>
  </si>
  <si>
    <t>Total cumulative capacity (TCC) - WRZ 3</t>
  </si>
  <si>
    <t>Total ICC + BCCa - WRZ 3</t>
  </si>
  <si>
    <t>Bilateral entry forecast (BEF) factor - WRZ 3</t>
  </si>
  <si>
    <t>Bilateral entry forecast (BEF) factor - WRZ 3 - capped at zero</t>
  </si>
  <si>
    <t xml:space="preserve">WRZ 3 - Bilateral entry forecast (BEF) factor - capped at zero (i.e. is less than or equal to zero) check </t>
  </si>
  <si>
    <t>Bilateral entry adjustment (BEA) - WRZ 3</t>
  </si>
  <si>
    <t>BEA - WRZ 3</t>
  </si>
  <si>
    <t xml:space="preserve">WRZ 3 - BEA is zero or a negative (i.e. is less than or equal to zero) financial adjustment level check </t>
  </si>
  <si>
    <t>BEA CALC - WRZ 4</t>
  </si>
  <si>
    <t>Calculations of adjustment for bilateral market entry - WRZ 4</t>
  </si>
  <si>
    <t>Total cumulative capacity (TCC) - WRZ 4</t>
  </si>
  <si>
    <t>Total ICC + BCCa - WRZ 4</t>
  </si>
  <si>
    <t>Bilateral entry forecast (BEF) factor - WRZ 4</t>
  </si>
  <si>
    <t>Bilateral entry forecast (BEF) factor - WRZ 4 - capped at zero</t>
  </si>
  <si>
    <t xml:space="preserve">WRZ 4 - Bilateral entry forecast (BEF) factor - capped at zero (i.e. is less than or equal to zero) check </t>
  </si>
  <si>
    <t>Bilateral entry adjustment (BEA) - WRZ 4</t>
  </si>
  <si>
    <t>BEA - WRZ 4</t>
  </si>
  <si>
    <t xml:space="preserve">WRZ 4 - BEA is zero or a negative (i.e. is less than or equal to zero) financial adjustment level check </t>
  </si>
  <si>
    <t>BEA CALC - WRZ 5</t>
  </si>
  <si>
    <t>Calculations of adjustment for bilateral market entry - WRZ 5</t>
  </si>
  <si>
    <t>Total cumulative capacity (TCC) - WRZ 5</t>
  </si>
  <si>
    <t>Total ICC + BCCa - WRZ 5</t>
  </si>
  <si>
    <t>Bilateral entry forecast (BEF) factor - WRZ 5</t>
  </si>
  <si>
    <t>Bilateral entry forecast (BEF) factor - WRZ 5 - capped at zero</t>
  </si>
  <si>
    <t xml:space="preserve">WRZ 5 - Bilateral entry forecast (BEF) factor - capped at zero (i.e. is less than or equal to zero) check </t>
  </si>
  <si>
    <t>Bilateral entry adjustment (BEA) - WRZ 5</t>
  </si>
  <si>
    <t>BEA - WRZ 5</t>
  </si>
  <si>
    <t xml:space="preserve">WRZ 5 - BEA is zero or a negative (i.e. is less than or equal to zero) financial adjustment level check </t>
  </si>
  <si>
    <t>BEA CALC - WRZ 6</t>
  </si>
  <si>
    <t>Calculations of adjustment for bilateral market entry - WRZ 6</t>
  </si>
  <si>
    <t>Total cumulative capacity (TCC) - WRZ 6</t>
  </si>
  <si>
    <t>Total ICC + BCCa - WRZ 6</t>
  </si>
  <si>
    <t>Bilateral entry forecast (BEF) factor - WRZ 6</t>
  </si>
  <si>
    <t>Bilateral entry forecast (BEF) factor - WRZ 6 - capped at zero</t>
  </si>
  <si>
    <t xml:space="preserve">WRZ 6 - Bilateral entry forecast (BEF) factor - capped at zero (i.e. is less than or equal to zero) check </t>
  </si>
  <si>
    <t>Bilateral entry adjustment (BEA) - WRZ 6</t>
  </si>
  <si>
    <t>BEA - WRZ 6</t>
  </si>
  <si>
    <t xml:space="preserve">WRZ 6 - BEA is zero or a negative (i.e. is less than or equal to zero) financial adjustment level check </t>
  </si>
  <si>
    <t>BEA CALC - WRZ 7</t>
  </si>
  <si>
    <t>Calculations of adjustment for bilateral market entry - WRZ 7</t>
  </si>
  <si>
    <t>Total cumulative capacity (TCC) - WRZ 7</t>
  </si>
  <si>
    <t>Total ICC + BCCa - WRZ 7</t>
  </si>
  <si>
    <t>Bilateral entry forecast (BEF) factor - WRZ 7</t>
  </si>
  <si>
    <t>Bilateral entry forecast (BEF) factor - WRZ 7 - capped at zero</t>
  </si>
  <si>
    <t xml:space="preserve">WRZ 7 - Bilateral entry forecast (BEF) factor - capped at zero (i.e. is less than or equal to zero) check </t>
  </si>
  <si>
    <t>Bilateral entry adjustment (BEA) - WRZ 7</t>
  </si>
  <si>
    <t>BEA - WRZ 7</t>
  </si>
  <si>
    <t xml:space="preserve">WRZ 7 - BEA is zero or a negative (i.e. is less than or equal to zero) financial adjustment level check </t>
  </si>
  <si>
    <t>BEA CALC - WRZ 8</t>
  </si>
  <si>
    <t>Calculations of adjustment for bilateral market entry - WRZ 8</t>
  </si>
  <si>
    <t>Total cumulative capacity (TCC) - WRZ 8</t>
  </si>
  <si>
    <t>Total ICC + BCCa - WRZ 8</t>
  </si>
  <si>
    <t>Bilateral entry forecast (BEF) factor - WRZ 8</t>
  </si>
  <si>
    <t>Bilateral entry forecast (BEF) factor - WRZ 8 - capped at zero</t>
  </si>
  <si>
    <t xml:space="preserve">WRZ 8 - Bilateral entry forecast (BEF) factor - capped at zero (i.e. is less than or equal to zero) check </t>
  </si>
  <si>
    <t>Bilateral entry adjustment (BEA) - WRZ 8</t>
  </si>
  <si>
    <t>BEA - WRZ 8</t>
  </si>
  <si>
    <t xml:space="preserve">WRZ 8 - BEA is zero or a negative (i.e. is less than or equal to zero) financial adjustment level check </t>
  </si>
  <si>
    <t>BEA CALC - WRZ 9</t>
  </si>
  <si>
    <t>Calculations of adjustment for bilateral market entry - WRZ 9</t>
  </si>
  <si>
    <t>Total cumulative capacity (TCC) - WRZ 9</t>
  </si>
  <si>
    <t>Total ICC + BCCa - WRZ 9</t>
  </si>
  <si>
    <t>Bilateral entry forecast (BEF) factor - WRZ 9</t>
  </si>
  <si>
    <t>Bilateral entry forecast (BEF) factor - WRZ 9 - capped at zero</t>
  </si>
  <si>
    <t xml:space="preserve">WRZ 9 - Bilateral entry forecast (BEF) factor - capped at zero (i.e. is less than or equal to zero) check </t>
  </si>
  <si>
    <t>Bilateral entry adjustment (BEA) - WRZ 9</t>
  </si>
  <si>
    <t>BEA - WRZ 9</t>
  </si>
  <si>
    <t xml:space="preserve">WRZ 9 - BEA is zero or a negative (i.e. is less than or equal to zero) financial adjustment level check </t>
  </si>
  <si>
    <t>BEA CALC - WRZ 10</t>
  </si>
  <si>
    <t>Calculations of adjustment for bilateral market entry - WRZ 10</t>
  </si>
  <si>
    <t>Total cumulative capacity (TCC) - WRZ 10</t>
  </si>
  <si>
    <t>Total ICC + BCCa - WRZ 10</t>
  </si>
  <si>
    <t>Bilateral entry forecast (BEF) factor - WRZ 10</t>
  </si>
  <si>
    <t>Bilateral entry forecast (BEF) factor - WRZ 10 - capped at zero</t>
  </si>
  <si>
    <t xml:space="preserve">WRZ 10 - Bilateral entry forecast (BEF) factor - capped at zero (i.e. is less than or equal to zero) check </t>
  </si>
  <si>
    <t>Bilateral entry adjustment (BEA) - WRZ 10</t>
  </si>
  <si>
    <t>BEA - WRZ 10</t>
  </si>
  <si>
    <t xml:space="preserve">WRZ 10 - BEA is zero or a negative (i.e. is less than or equal to zero) financial adjustment level check </t>
  </si>
  <si>
    <t>BEA CALC - WRZ 11</t>
  </si>
  <si>
    <t>Calculations of adjustment for bilateral market entry - WRZ 11</t>
  </si>
  <si>
    <t>WR60000ZX</t>
  </si>
  <si>
    <t>Total cumulative capacity (TCC) - WRZ 11</t>
  </si>
  <si>
    <t>Total ICC + BCCa - WRZ 11</t>
  </si>
  <si>
    <t>Bilateral entry forecast (BEF) factor - WRZ 11</t>
  </si>
  <si>
    <t>Bilateral entry forecast (BEF) factor - WRZ 11 - capped at zero</t>
  </si>
  <si>
    <t xml:space="preserve">WRZ 11 - Bilateral entry forecast (BEF) factor - capped at zero (i.e. is less than or equal to zero) check </t>
  </si>
  <si>
    <t>Bilateral entry adjustment (BEA) - WRZ 11</t>
  </si>
  <si>
    <t>BEA - WRZ 11</t>
  </si>
  <si>
    <t xml:space="preserve">WRZ 11 - BEA is zero or a negative (i.e. is less than or equal to zero) financial adjustment level check </t>
  </si>
  <si>
    <t>BEA CALC - WRZ 12</t>
  </si>
  <si>
    <t>Calculations of adjustment for bilateral market entry - WRZ 12</t>
  </si>
  <si>
    <t>Total cumulative capacity (TCC) - WRZ 12</t>
  </si>
  <si>
    <t>Total ICC + BCCa - WRZ 12</t>
  </si>
  <si>
    <t>Bilateral entry forecast (BEF) factor - WRZ 12</t>
  </si>
  <si>
    <t>Bilateral entry forecast (BEF) factor - WRZ 12 - capped at zero</t>
  </si>
  <si>
    <t xml:space="preserve">WRZ 12 - Bilateral entry forecast (BEF) factor - capped at zero (i.e. is less than or equal to zero) check </t>
  </si>
  <si>
    <t>Bilateral entry adjustment (BEA) - WRZ 12</t>
  </si>
  <si>
    <t>BEA - WRZ 12</t>
  </si>
  <si>
    <t xml:space="preserve">WRZ 12 - BEA is zero or a negative (i.e. is less than or equal to zero) financial adjustment level check </t>
  </si>
  <si>
    <t>BEA CALC - WRZ 13</t>
  </si>
  <si>
    <t>Calculations of adjustment for bilateral market entry - WRZ 13</t>
  </si>
  <si>
    <t>Total cumulative capacity (TCC) - WRZ 13</t>
  </si>
  <si>
    <t>Total ICC + BCCa - WRZ 13</t>
  </si>
  <si>
    <t>Bilateral entry forecast (BEF) factor - WRZ 13</t>
  </si>
  <si>
    <t>Bilateral entry forecast (BEF) factor - WRZ 13 - capped at zero</t>
  </si>
  <si>
    <t xml:space="preserve">WRZ 13 - Bilateral entry forecast (BEF) factor - capped at zero (i.e. is less than or equal to zero) check </t>
  </si>
  <si>
    <t>Bilateral entry adjustment (BEA) - WRZ 13</t>
  </si>
  <si>
    <t>BEA - WRZ 13</t>
  </si>
  <si>
    <t xml:space="preserve">WRZ 13 - BEA is zero or a negative (i.e. is less than or equal to zero) financial adjustment level check </t>
  </si>
  <si>
    <t>BEA CALC - WRZ 14</t>
  </si>
  <si>
    <t>Calculations of adjustment for bilateral market entry - WRZ 14</t>
  </si>
  <si>
    <t>Total cumulative capacity (TCC) - WRZ 14</t>
  </si>
  <si>
    <t>Total ICC + BCCa - WRZ 14</t>
  </si>
  <si>
    <t>Bilateral entry forecast (BEF) factor - WRZ 14</t>
  </si>
  <si>
    <t>Bilateral entry forecast (BEF) factor - WRZ 14 - capped at zero</t>
  </si>
  <si>
    <t xml:space="preserve">WRZ 14 - Bilateral entry forecast (BEF) factor - capped at zero (i.e. is less than or equal to zero) check </t>
  </si>
  <si>
    <t>Bilateral entry adjustment (BEA) - WRZ 14</t>
  </si>
  <si>
    <t>BEA - WRZ 14</t>
  </si>
  <si>
    <t xml:space="preserve">WRZ 14 - BEA is zero or a negative (i.e. is less than or equal to zero) financial adjustment level check </t>
  </si>
  <si>
    <t>BEA CALC - WRZ 15</t>
  </si>
  <si>
    <t>Calculations of adjustment for bilateral market entry - WRZ 15</t>
  </si>
  <si>
    <t>Total cumulative capacity (TCC) - WRZ 15</t>
  </si>
  <si>
    <t>Total ICC + BCCa - WRZ 15</t>
  </si>
  <si>
    <t>Bilateral entry forecast (BEF) factor - WRZ 15</t>
  </si>
  <si>
    <t>Bilateral entry forecast (BEF) factor - WRZ 15 - capped at zero</t>
  </si>
  <si>
    <t xml:space="preserve">WRZ 15 - Bilateral entry forecast (BEF) factor - capped at zero (i.e. is less than or equal to zero) check </t>
  </si>
  <si>
    <t>Bilateral entry adjustment (BEA) - WRZ 15</t>
  </si>
  <si>
    <t>BEA - WRZ 15</t>
  </si>
  <si>
    <t xml:space="preserve">WRZ 15 - BEA is zero or a negative (i.e. is less than or equal to zero) financial adjustment level check </t>
  </si>
  <si>
    <t>BEA CALC - WRZ 16</t>
  </si>
  <si>
    <t>Calculations of adjustment for bilateral market entry - WRZ 16</t>
  </si>
  <si>
    <t>Total cumulative capacity (TCC) - WRZ 16</t>
  </si>
  <si>
    <t>Total ICC + BCCa - WRZ 16</t>
  </si>
  <si>
    <t>Bilateral entry forecast (BEF) factor - WRZ 16</t>
  </si>
  <si>
    <t>Bilateral entry forecast (BEF) factor - WRZ 16 - capped at zero</t>
  </si>
  <si>
    <t xml:space="preserve">WRZ 16 - Bilateral entry forecast (BEF) factor - capped at zero (i.e. is less than or equal to zero) check </t>
  </si>
  <si>
    <t>Bilateral entry adjustment (BEA) - WRZ 16</t>
  </si>
  <si>
    <t>BEA - WRZ 16</t>
  </si>
  <si>
    <t xml:space="preserve">WRZ 16 - BEA is zero or a negative (i.e. is less than or equal to zero) financial adjustment level check </t>
  </si>
  <si>
    <t>BEA CALC - WRZ 17</t>
  </si>
  <si>
    <t>Calculations of adjustment for bilateral market entry - WRZ 17</t>
  </si>
  <si>
    <t>Total cumulative capacity (TCC) - WRZ 17</t>
  </si>
  <si>
    <t>Total ICC + BCCa - WRZ 17</t>
  </si>
  <si>
    <t>Bilateral entry forecast (BEF) factor - WRZ 17</t>
  </si>
  <si>
    <t>Bilateral entry forecast (BEF) factor - WRZ 17 - capped at zero</t>
  </si>
  <si>
    <t xml:space="preserve">WRZ 17 - Bilateral entry forecast (BEF) factor - capped at zero (i.e. is less than or equal to zero) check </t>
  </si>
  <si>
    <t>Bilateral entry adjustment (BEA) - WRZ 17</t>
  </si>
  <si>
    <t>BEA - WRZ 17</t>
  </si>
  <si>
    <t xml:space="preserve">WRZ 17 - BEA is zero or a negative (i.e. is less than or equal to zero) financial adjustment level check </t>
  </si>
  <si>
    <t>BEA CALC - WRZ 18</t>
  </si>
  <si>
    <t>Calculations of adjustment for bilateral market entry - WRZ 18</t>
  </si>
  <si>
    <t>Total cumulative capacity (TCC) - WRZ 18</t>
  </si>
  <si>
    <t>Total ICC + BCCa - WRZ 18</t>
  </si>
  <si>
    <t>Bilateral entry forecast (BEF) factor - WRZ 18</t>
  </si>
  <si>
    <t>Bilateral entry forecast (BEF) factor - WRZ 18 - capped at zero</t>
  </si>
  <si>
    <t xml:space="preserve">WRZ 18 - Bilateral entry forecast (BEF) factor - capped at zero (i.e. is less than or equal to zero) check </t>
  </si>
  <si>
    <t>Bilateral entry adjustment (BEA) - WRZ 18</t>
  </si>
  <si>
    <t>BEA - WRZ 18</t>
  </si>
  <si>
    <t xml:space="preserve">WRZ 18 - BEA is zero or a negative (i.e. is less than or equal to zero) financial adjustment level check </t>
  </si>
  <si>
    <t>BEA CALC - WRZ 19</t>
  </si>
  <si>
    <t>Calculations of adjustment for bilateral market entry - WRZ 19</t>
  </si>
  <si>
    <t>Total cumulative capacity (TCC) - WRZ 19</t>
  </si>
  <si>
    <t>Total ICC + BCCa - WRZ 19</t>
  </si>
  <si>
    <t>Bilateral entry forecast (BEF) factor - WRZ 19</t>
  </si>
  <si>
    <t>Bilateral entry forecast (BEF) factor - WRZ 19 - capped at zero</t>
  </si>
  <si>
    <t xml:space="preserve">WRZ 19 - Bilateral entry forecast (BEF) factor - capped at zero (i.e. is less than or equal to zero) check </t>
  </si>
  <si>
    <t>Bilateral entry adjustment (BEA) - WRZ 19</t>
  </si>
  <si>
    <t>BEA - WRZ 19</t>
  </si>
  <si>
    <t xml:space="preserve">WRZ 19 - BEA is zero or a negative (i.e. is less than or equal to zero) financial adjustment level check </t>
  </si>
  <si>
    <t>BEA CALC - WRZ 20</t>
  </si>
  <si>
    <t>Calculations of adjustment for bilateral market entry - WRZ 20</t>
  </si>
  <si>
    <t>Total cumulative capacity (TCC) - WRZ 20</t>
  </si>
  <si>
    <t>Total ICC + BCCa - WRZ 20</t>
  </si>
  <si>
    <t>Bilateral entry forecast (BEF) factor - WRZ 20</t>
  </si>
  <si>
    <t>Bilateral entry forecast (BEF) factor - WRZ 20 - capped at zero</t>
  </si>
  <si>
    <t xml:space="preserve">WRZ 20 - Bilateral entry forecast (BEF) factor - capped at zero (i.e. is less than or equal to zero) check </t>
  </si>
  <si>
    <t>Bilateral entry adjustment (BEA) - WRZ 20</t>
  </si>
  <si>
    <t>BEA - WRZ 20</t>
  </si>
  <si>
    <t xml:space="preserve">WRZ 20 - BEA is zero or a negative (i.e. is less than or equal to zero) financial adjustment level check </t>
  </si>
  <si>
    <t>BEA CALC - WRZ 21</t>
  </si>
  <si>
    <t>Calculations of adjustment for bilateral market entry - WRZ 21</t>
  </si>
  <si>
    <t>Total cumulative capacity (TCC) - WRZ 21</t>
  </si>
  <si>
    <t>Total ICC + BCCa - WRZ 21</t>
  </si>
  <si>
    <t>Bilateral entry forecast (BEF) factor - WRZ 21</t>
  </si>
  <si>
    <t>Bilateral entry forecast (BEF) factor - WRZ 21 - capped at zero</t>
  </si>
  <si>
    <t xml:space="preserve">WRZ 21 - Bilateral entry forecast (BEF) factor - capped at zero (i.e. is less than or equal to zero) check </t>
  </si>
  <si>
    <t>Bilateral entry adjustment (BEA) - WRZ 21</t>
  </si>
  <si>
    <t>BEA - WRZ 21</t>
  </si>
  <si>
    <t xml:space="preserve">WRZ 21 - BEA is zero or a negative (i.e. is less than or equal to zero) financial adjustment level check </t>
  </si>
  <si>
    <t>BEA CALC - WRZ 22</t>
  </si>
  <si>
    <t>Calculations of adjustment for bilateral market entry - WRZ 22</t>
  </si>
  <si>
    <t>Total cumulative capacity (TCC) - WRZ 22</t>
  </si>
  <si>
    <t>Total ICC + BCCa - WRZ 22</t>
  </si>
  <si>
    <t>Bilateral entry forecast (BEF) factor - WRZ 22</t>
  </si>
  <si>
    <t>Bilateral entry forecast (BEF) factor - WRZ 22 - capped at zero</t>
  </si>
  <si>
    <t xml:space="preserve">WRZ 22 - Bilateral entry forecast (BEF) factor - capped at zero (i.e. is less than or equal to zero) check </t>
  </si>
  <si>
    <t>Bilateral entry adjustment (BEA) - WRZ 22</t>
  </si>
  <si>
    <t>BEA - WRZ 22</t>
  </si>
  <si>
    <t xml:space="preserve">WRZ 22 - BEA is zero or a negative (i.e. is less than or equal to zero) financial adjustment level check </t>
  </si>
  <si>
    <t>BEA CALC - WRZ 23</t>
  </si>
  <si>
    <t>Calculations of adjustment for bilateral market entry - WRZ 23</t>
  </si>
  <si>
    <t>Total cumulative capacity (TCC) - WRZ 23</t>
  </si>
  <si>
    <t>Total ICC + BCCa - WRZ 23</t>
  </si>
  <si>
    <t>Bilateral entry forecast (BEF) factor - WRZ 23</t>
  </si>
  <si>
    <t>Bilateral entry forecast (BEF) factor - WRZ 23 - capped at zero</t>
  </si>
  <si>
    <t xml:space="preserve">WRZ 23 - Bilateral entry forecast (BEF) factor - capped at zero (i.e. is less than or equal to zero) check </t>
  </si>
  <si>
    <t>Bilateral entry adjustment (BEA) - WRZ 23</t>
  </si>
  <si>
    <t>BEA - WRZ 23</t>
  </si>
  <si>
    <t xml:space="preserve">WRZ 23 - BEA is zero or a negative (i.e. is less than or equal to zero) financial adjustment level check </t>
  </si>
  <si>
    <t>BEA CALC - WRZ 24</t>
  </si>
  <si>
    <t>Calculations of adjustment for bilateral market entry - WRZ 24</t>
  </si>
  <si>
    <t>Total cumulative capacity (TCC) - WRZ 24</t>
  </si>
  <si>
    <t>Total ICC + BCCa - WRZ 24</t>
  </si>
  <si>
    <t>Bilateral entry forecast (BEF) factor - WRZ 24</t>
  </si>
  <si>
    <t>Bilateral entry forecast (BEF) factor - WRZ 24 - capped at zero</t>
  </si>
  <si>
    <t xml:space="preserve">WRZ 24 - Bilateral entry forecast (BEF) factor - capped at zero (i.e. is less than or equal to zero) check </t>
  </si>
  <si>
    <t>Bilateral entry adjustment (BEA) - WRZ 24</t>
  </si>
  <si>
    <t>BEA - WRZ 24</t>
  </si>
  <si>
    <t xml:space="preserve">WRZ 24 - BEA is zero or a negative (i.e. is less than or equal to zero) financial adjustment level check </t>
  </si>
  <si>
    <t>BEA CALC - WRZ 25</t>
  </si>
  <si>
    <t>Calculations of adjustment for bilateral market entry - WRZ 25</t>
  </si>
  <si>
    <t>Total cumulative capacity (TCC) - WRZ 25</t>
  </si>
  <si>
    <t>Total ICC + BCCa - WRZ 25</t>
  </si>
  <si>
    <t>Bilateral entry forecast (BEF) factor - WRZ 25</t>
  </si>
  <si>
    <t>Bilateral entry forecast (BEF) factor - WRZ 25 - capped at zero</t>
  </si>
  <si>
    <t xml:space="preserve">WRZ 25 - Bilateral entry forecast (BEF) factor - capped at zero (i.e. is less than or equal to zero) check </t>
  </si>
  <si>
    <t>Bilateral entry adjustment (BEA) - WRZ 25</t>
  </si>
  <si>
    <t>BEA - WRZ 25</t>
  </si>
  <si>
    <t xml:space="preserve">WRZ 25 - BEA is zero or a negative (i.e. is less than or equal to zero) financial adjustment level check </t>
  </si>
  <si>
    <t>BEA CALC - WRZ 26</t>
  </si>
  <si>
    <t>Calculations of adjustment for bilateral market entry - WRZ 26</t>
  </si>
  <si>
    <t>Total cumulative capacity (TCC) - WRZ 26</t>
  </si>
  <si>
    <t>Total ICC + BCCa - WRZ 26</t>
  </si>
  <si>
    <t>Bilateral entry forecast (BEF) factor - WRZ 26</t>
  </si>
  <si>
    <t>Bilateral entry forecast (BEF) factor - WRZ 26 - capped at zero</t>
  </si>
  <si>
    <t xml:space="preserve">WRZ 26 - Bilateral entry forecast (BEF) factor - capped at zero (i.e. is less than or equal to zero) check </t>
  </si>
  <si>
    <t>Bilateral entry adjustment (BEA) - WRZ 26</t>
  </si>
  <si>
    <t>BEA - WRZ 26</t>
  </si>
  <si>
    <t xml:space="preserve">WRZ 26 - BEA is zero or a negative (i.e. is less than or equal to zero) financial adjustment level check </t>
  </si>
  <si>
    <t>BEA CALC - WRZ 27</t>
  </si>
  <si>
    <t>Calculations of adjustment for bilateral market entry - WRZ 27</t>
  </si>
  <si>
    <t>Total cumulative capacity (TCC) - WRZ 27</t>
  </si>
  <si>
    <t>Total ICC + BCCa - WRZ 27</t>
  </si>
  <si>
    <t>Bilateral entry forecast (BEF) factor - WRZ 27</t>
  </si>
  <si>
    <t>Bilateral entry forecast (BEF) factor - WRZ 27 - capped at zero</t>
  </si>
  <si>
    <t xml:space="preserve">WRZ 27 - Bilateral entry forecast (BEF) factor - capped at zero (i.e. is less than or equal to zero) check </t>
  </si>
  <si>
    <t>Bilateral entry adjustment (BEA) - WRZ 27</t>
  </si>
  <si>
    <t>BEA - WRZ 27</t>
  </si>
  <si>
    <t xml:space="preserve">WRZ 27 - BEA is zero or a negative (i.e. is less than or equal to zero) financial adjustment level check </t>
  </si>
  <si>
    <t>BEA CALC - WRZ 28</t>
  </si>
  <si>
    <t>Calculations of adjustment for bilateral market entry - WRZ 28</t>
  </si>
  <si>
    <t>Total cumulative capacity (TCC) - WRZ 28</t>
  </si>
  <si>
    <t>Total ICC + BCCa - WRZ 28</t>
  </si>
  <si>
    <t>Bilateral entry forecast (BEF) factor - WRZ 28</t>
  </si>
  <si>
    <t>Bilateral entry forecast (BEF) factor - WRZ 28 - capped at zero</t>
  </si>
  <si>
    <t xml:space="preserve">WRZ 28 - Bilateral entry forecast (BEF) factor - capped at zero (i.e. is less than or equal to zero) check </t>
  </si>
  <si>
    <t>Bilateral entry adjustment (BEA) - WRZ 28</t>
  </si>
  <si>
    <t>BEA - WRZ 28</t>
  </si>
  <si>
    <t xml:space="preserve">WRZ 28 - BEA is zero or a negative (i.e. is less than or equal to zero) financial adjustment level check </t>
  </si>
  <si>
    <t>BEA CALC - TOTAL</t>
  </si>
  <si>
    <t>Bilateral entry adjustment (BEA) - Total</t>
  </si>
  <si>
    <t>Bilateral entry adjustment (BEA) - WRZ Total</t>
  </si>
  <si>
    <t>BEA - WRZ Total</t>
  </si>
  <si>
    <t>C_BEA004_PR19CMI001</t>
  </si>
  <si>
    <t xml:space="preserve">BEA is zero for the years prior to the bilateral market opening in 1 April 2022 check </t>
  </si>
  <si>
    <t>Bilateral Entry Adjustment model outputs</t>
  </si>
  <si>
    <t>PR19CMI001_OUT</t>
  </si>
  <si>
    <t>C_WR60003_PR19CMI001</t>
  </si>
  <si>
    <t>C_WR60005_PR19CMI001</t>
  </si>
  <si>
    <t>C_WR60000Z1_PR19CMI001</t>
  </si>
  <si>
    <t>C_WR60003Z1_PR19CMI001</t>
  </si>
  <si>
    <t>C_WR60005Z1_PR19CMI001</t>
  </si>
  <si>
    <t>C_WR7001Z1_PR19CMI001</t>
  </si>
  <si>
    <t>C_WR7004Z1_PR19CMI001</t>
  </si>
  <si>
    <t>C_WR60005Z1_ACT_PR19CMI001</t>
  </si>
  <si>
    <t>C_WR60000Z2_PR19CMI001</t>
  </si>
  <si>
    <t>C_WR60003Z2_PR19CMI001</t>
  </si>
  <si>
    <t>C_WR60005Z2_PR19CMI001</t>
  </si>
  <si>
    <t>C_WR7001Z2_PR19CMI001</t>
  </si>
  <si>
    <t>C_WR7004Z2_PR19CMI001</t>
  </si>
  <si>
    <t>C_WR60005Z2_ACT_PR19CMI001</t>
  </si>
  <si>
    <t>C_WR60000Z3_PR19CMI001</t>
  </si>
  <si>
    <t>C_WR60003Z3_PR19CMI001</t>
  </si>
  <si>
    <t>C_WR60005Z3_PR19CMI001</t>
  </si>
  <si>
    <t>C_WR7001Z3_PR19CMI001</t>
  </si>
  <si>
    <t>C_WR7004Z3_PR19CMI001</t>
  </si>
  <si>
    <t>C_WR60005Z3_ACT_PR19CMI001</t>
  </si>
  <si>
    <t>C_WR60000Z4_PR19CMI001</t>
  </si>
  <si>
    <t>C_WR60003Z4_PR19CMI001</t>
  </si>
  <si>
    <t>C_WR60005Z4_PR19CMI001</t>
  </si>
  <si>
    <t>C_WR7001Z4_PR19CMI001</t>
  </si>
  <si>
    <t>C_WR7004Z4_PR19CMI001</t>
  </si>
  <si>
    <t>C_WR60005Z4_ACT_PR19CMI001</t>
  </si>
  <si>
    <t>C_WR60000Z5_PR19CMI001</t>
  </si>
  <si>
    <t>C_WR60003Z5_PR19CMI001</t>
  </si>
  <si>
    <t>C_WR60005Z5_PR19CMI001</t>
  </si>
  <si>
    <t>C_WR7001Z5_PR19CMI001</t>
  </si>
  <si>
    <t>C_WR7004Z5_PR19CMI001</t>
  </si>
  <si>
    <t>C_WR60005Z5_ACT_PR19CMI001</t>
  </si>
  <si>
    <t>C_WR60000Z6_PR19CMI001</t>
  </si>
  <si>
    <t>C_WR60003Z6_PR19CMI001</t>
  </si>
  <si>
    <t>C_WR60005Z6_PR19CMI001</t>
  </si>
  <si>
    <t>C_WR7001Z6_PR19CMI001</t>
  </si>
  <si>
    <t>C_WR7004Z6_PR19CMI001</t>
  </si>
  <si>
    <t>C_WR60005Z6_ACT_PR19CMI001</t>
  </si>
  <si>
    <t>C_WR60000Z7_PR19CMI001</t>
  </si>
  <si>
    <t>C_WR60003Z7_PR19CMI001</t>
  </si>
  <si>
    <t>C_WR60005Z7_PR19CMI001</t>
  </si>
  <si>
    <t>C_WR7001Z7_PR19CMI001</t>
  </si>
  <si>
    <t>C_WR7004Z7_PR19CMI001</t>
  </si>
  <si>
    <t>C_WR60005Z7_ACT_PR19CMI001</t>
  </si>
  <si>
    <t>C_WR60000Z8_PR19CMI001</t>
  </si>
  <si>
    <t>C_WR60003Z8_PR19CMI001</t>
  </si>
  <si>
    <t>C_WR60005Z8_PR19CMI001</t>
  </si>
  <si>
    <t>C_WR7001Z8_PR19CMI001</t>
  </si>
  <si>
    <t>C_WR7004Z8_PR19CMI001</t>
  </si>
  <si>
    <t>C_WR60005Z8_ACT_PR19CMI001</t>
  </si>
  <si>
    <t>C_WR60000Z9_PR19CMI001</t>
  </si>
  <si>
    <t>C_WR60003Z9_PR19CMI001</t>
  </si>
  <si>
    <t>C_WR60005Z9_PR19CMI001</t>
  </si>
  <si>
    <t>C_WR7001Z9_PR19CMI001</t>
  </si>
  <si>
    <t>C_WR7004Z9_PR19CMI001</t>
  </si>
  <si>
    <t>C_WR60005Z9_ACT_PR19CMI001</t>
  </si>
  <si>
    <t>C_WR60000Z10_PR19CMI001</t>
  </si>
  <si>
    <t>C_WR60003Z10_PR19CMI001</t>
  </si>
  <si>
    <t>C_WR60005Z10_PR19CMI001</t>
  </si>
  <si>
    <t>C_WR7001Z10_PR19CMI001</t>
  </si>
  <si>
    <t>C_WR7004Z10_PR19CMI001</t>
  </si>
  <si>
    <t>C_WR60005Z10_ACT_PR19CMI001</t>
  </si>
  <si>
    <t>C_WR60000Z11_PR19CMI001</t>
  </si>
  <si>
    <t>C_WR60003Z11_PR19CMI001</t>
  </si>
  <si>
    <t>C_WR60005Z11_PR19CMI001</t>
  </si>
  <si>
    <t>C_WR7001Z11_PR19CMI001</t>
  </si>
  <si>
    <t>C_WR7004Z11_PR19CMI001</t>
  </si>
  <si>
    <t>C_WR60005Z11_ACT_PR19CMI001</t>
  </si>
  <si>
    <t>C_WR60000Z12_PR19CMI001</t>
  </si>
  <si>
    <t>C_WR60003Z12_PR19CMI001</t>
  </si>
  <si>
    <t>C_WR60005Z12_PR19CMI001</t>
  </si>
  <si>
    <t>C_WR7001Z12_PR19CMI001</t>
  </si>
  <si>
    <t>C_WR7004Z12_PR19CMI001</t>
  </si>
  <si>
    <t>C_WR60005Z12_ACT_PR19CMI001</t>
  </si>
  <si>
    <t>C_WR60000Z13_PR19CMI001</t>
  </si>
  <si>
    <t>C_WR60003Z13_PR19CMI001</t>
  </si>
  <si>
    <t>C_WR60005Z13_PR19CMI001</t>
  </si>
  <si>
    <t>C_WR7001Z13_PR19CMI001</t>
  </si>
  <si>
    <t>C_WR7004Z13_PR19CMI001</t>
  </si>
  <si>
    <t>C_WR60005Z13_ACT_PR19CMI001</t>
  </si>
  <si>
    <t>C_WR60000Z14_PR19CMI001</t>
  </si>
  <si>
    <t>C_WR60003Z14_PR19CMI001</t>
  </si>
  <si>
    <t>C_WR60005Z14_PR19CMI001</t>
  </si>
  <si>
    <t>C_WR7001Z14_PR19CMI001</t>
  </si>
  <si>
    <t>C_WR7004Z14_PR19CMI001</t>
  </si>
  <si>
    <t>C_WR60005Z14_ACT_PR19CMI001</t>
  </si>
  <si>
    <t>C_WR60000Z15_PR19CMI001</t>
  </si>
  <si>
    <t>C_WR60003Z15_PR19CMI001</t>
  </si>
  <si>
    <t>C_WR60005Z15_PR19CMI001</t>
  </si>
  <si>
    <t>C_WR7001Z15_PR19CMI001</t>
  </si>
  <si>
    <t>C_WR7004Z15_PR19CMI001</t>
  </si>
  <si>
    <t>C_WR60005Z15_ACT_PR19CMI001</t>
  </si>
  <si>
    <t>C_WR60000Z16_PR19CMI001</t>
  </si>
  <si>
    <t>C_WR60003Z16_PR19CMI001</t>
  </si>
  <si>
    <t>C_WR60005Z16_PR19CMI001</t>
  </si>
  <si>
    <t>C_WR7001Z16_PR19CMI001</t>
  </si>
  <si>
    <t>C_WR7004Z16_PR19CMI001</t>
  </si>
  <si>
    <t>C_WR60005Z16_ACT_PR19CMI001</t>
  </si>
  <si>
    <t>C_WR60000Z17_PR19CMI001</t>
  </si>
  <si>
    <t>C_WR60003Z17_PR19CMI001</t>
  </si>
  <si>
    <t>C_WR60005Z17_PR19CMI001</t>
  </si>
  <si>
    <t>C_WR7001Z17_PR19CMI001</t>
  </si>
  <si>
    <t>C_WR7004Z17_PR19CMI001</t>
  </si>
  <si>
    <t>C_WR60005Z17_ACT_PR19CMI001</t>
  </si>
  <si>
    <t>C_WR60000Z18_PR19CMI001</t>
  </si>
  <si>
    <t>C_WR60003Z18_PR19CMI001</t>
  </si>
  <si>
    <t>C_WR60005Z18_PR19CMI001</t>
  </si>
  <si>
    <t>C_WR7001Z18_PR19CMI001</t>
  </si>
  <si>
    <t>C_WR7004Z18_PR19CMI001</t>
  </si>
  <si>
    <t>C_WR60005Z18_ACT_PR19CMI001</t>
  </si>
  <si>
    <t>C_WR60000Z19_PR19CMI001</t>
  </si>
  <si>
    <t>C_WR60003Z19_PR19CMI001</t>
  </si>
  <si>
    <t>C_WR60005Z19_PR19CMI001</t>
  </si>
  <si>
    <t>C_WR7001Z19_PR19CMI001</t>
  </si>
  <si>
    <t>C_WR7004Z19_PR19CMI001</t>
  </si>
  <si>
    <t>C_WR60005Z19_ACT_PR19CMI001</t>
  </si>
  <si>
    <t>C_WR60000Z20_PR19CMI001</t>
  </si>
  <si>
    <t>C_WR60003Z20_PR19CMI001</t>
  </si>
  <si>
    <t>C_WR60005Z20_PR19CMI001</t>
  </si>
  <si>
    <t>C_WR7001Z20_PR19CMI001</t>
  </si>
  <si>
    <t>C_WR7004Z20_PR19CMI001</t>
  </si>
  <si>
    <t>C_WR60005Z20_ACT_PR19CMI001</t>
  </si>
  <si>
    <t>C_WR60000Z21_PR19CMI001</t>
  </si>
  <si>
    <t>C_WR60003Z21_PR19CMI001</t>
  </si>
  <si>
    <t>C_WR60005Z21_PR19CMI001</t>
  </si>
  <si>
    <t>C_WR7001Z21_PR19CMI001</t>
  </si>
  <si>
    <t>C_WR7004Z21_PR19CMI001</t>
  </si>
  <si>
    <t>C_WR60005Z21_ACT_PR19CMI001</t>
  </si>
  <si>
    <t>C_WR60000Z22_PR19CMI001</t>
  </si>
  <si>
    <t>C_WR60003Z22_PR19CMI001</t>
  </si>
  <si>
    <t>C_WR60005Z22_PR19CMI001</t>
  </si>
  <si>
    <t>C_WR7001Z22_PR19CMI001</t>
  </si>
  <si>
    <t>C_WR7004Z22_PR19CMI001</t>
  </si>
  <si>
    <t>C_WR60005Z22_ACT_PR19CMI001</t>
  </si>
  <si>
    <t>C_WR60000Z23_PR19CMI001</t>
  </si>
  <si>
    <t>C_WR60003Z23_PR19CMI001</t>
  </si>
  <si>
    <t>C_WR60005Z23_PR19CMI001</t>
  </si>
  <si>
    <t>C_WR7001Z23_PR19CMI001</t>
  </si>
  <si>
    <t>C_WR7004Z23_PR19CMI001</t>
  </si>
  <si>
    <t>C_WR60005Z23_ACT_PR19CMI001</t>
  </si>
  <si>
    <t>C_WR60000Z24_PR19CMI001</t>
  </si>
  <si>
    <t>C_WR60003Z24_PR19CMI001</t>
  </si>
  <si>
    <t>C_WR60005Z24_PR19CMI001</t>
  </si>
  <si>
    <t>C_WR7001Z24_PR19CMI001</t>
  </si>
  <si>
    <t>C_WR7004Z24_PR19CMI001</t>
  </si>
  <si>
    <t>C_WR60005Z24_ACT_PR19CMI001</t>
  </si>
  <si>
    <t>C_WR60000Z25_PR19CMI001</t>
  </si>
  <si>
    <t>C_WR60003Z25_PR19CMI001</t>
  </si>
  <si>
    <t>C_WR60005Z25_PR19CMI001</t>
  </si>
  <si>
    <t>C_WR7001Z25_PR19CMI001</t>
  </si>
  <si>
    <t>C_WR7004Z25_PR19CMI001</t>
  </si>
  <si>
    <t>C_WR60005Z25_ACT_PR19CMI001</t>
  </si>
  <si>
    <t>C_WR60000Z26_PR19CMI001</t>
  </si>
  <si>
    <t>C_WR60003Z26_PR19CMI001</t>
  </si>
  <si>
    <t>C_WR60005Z26_PR19CMI001</t>
  </si>
  <si>
    <t>C_WR7001Z26_PR19CMI001</t>
  </si>
  <si>
    <t>C_WR7004Z26_PR19CMI001</t>
  </si>
  <si>
    <t>C_WR60005Z26_ACT_PR19CMI001</t>
  </si>
  <si>
    <t>C_WR60000Z27_PR19CMI001</t>
  </si>
  <si>
    <t>C_WR60003Z27_PR19CMI001</t>
  </si>
  <si>
    <t>C_WR60005Z27_PR19CMI001</t>
  </si>
  <si>
    <t>C_WR7001Z27_PR19CMI001</t>
  </si>
  <si>
    <t>C_WR7004Z27_PR19CMI001</t>
  </si>
  <si>
    <t>C_WR60005Z27_ACT_PR19CMI001</t>
  </si>
  <si>
    <t>C_WR60000Z28_PR19CMI001</t>
  </si>
  <si>
    <t>C_WR60003Z28_PR19CMI001</t>
  </si>
  <si>
    <t>C_WR60005Z28_PR19CMI001</t>
  </si>
  <si>
    <t>C_WR7001Z28_PR19CMI001</t>
  </si>
  <si>
    <t>C_WR7004Z28_PR19CMI001</t>
  </si>
  <si>
    <t>C_WR60005Z28_ACT_PR19CMI001</t>
  </si>
  <si>
    <t>PR19CMI001_QA1</t>
  </si>
  <si>
    <t>Bilateral entry adjustment model date and time stamp</t>
  </si>
  <si>
    <t>Text</t>
  </si>
  <si>
    <t>PR19CMI001_QA2</t>
  </si>
  <si>
    <t>Bilateral entry adjustment model - name and path of model</t>
  </si>
  <si>
    <t>CHECK SUMMARY</t>
  </si>
  <si>
    <t>Total Checks</t>
  </si>
  <si>
    <t>InpActive sheet</t>
  </si>
  <si>
    <t>This is an English incumbent 'whose areas are wholly or mainly in England' check</t>
  </si>
  <si>
    <t>Capacity ~ company forecasts - Post-2020 incumbent capacity (DYAA) vs sum of all WRZ check</t>
  </si>
  <si>
    <t>WRZs are consistent between BPDT WR6 and WR7 check</t>
  </si>
  <si>
    <t xml:space="preserve">Annualised Unit Cost (AUC) - completion validation check </t>
  </si>
  <si>
    <t>Calc_WRZ sheet</t>
  </si>
  <si>
    <t xml:space="preserve">BEF factor is capped at zero check </t>
  </si>
  <si>
    <t>BEA is zero or a negative financial adjustment level check</t>
  </si>
  <si>
    <t xml:space="preserve">There should be no BEA for the years prior to the bilateral market opening in 2022 check </t>
  </si>
  <si>
    <t>Time sheet</t>
  </si>
  <si>
    <t>Check - modelling period</t>
  </si>
  <si>
    <t>Bilateral-entry-adjustment-(BEA)-model-Dec-2020-v4.0.xlsx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</si>
</sst>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0.00_);\(#,##0.00\);&quot;-  &quot;;&quot; &quot;@"/>
    <numFmt numFmtId="179" formatCode="#,##0.000_);\(#,##0.000\);&quot;-  &quot;;&quot; &quot;@"/>
    <numFmt numFmtId="180" formatCode="dd\ mmm\ yy_);;&quot;-  &quot;;&quot; &quot;@&quot; &quot;"/>
    <numFmt numFmtId="181" formatCode="#,##0.000_);\(#,##0.000\);&quot;-  &quot;;&quot; &quot;@&quot; &quot;"/>
    <numFmt numFmtId="182" formatCode="0.0"/>
  </numFmts>
  <fonts count="8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0"/>
      <color theme="1"/>
      <name val="Arial"/>
      <family val="2"/>
    </font>
    <font>
      <b/>
      <sz val="11"/>
      <name val="Calibri"/>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10"/>
      <color rgb="FF000000"/>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u/>
      <sz val="10"/>
      <color rgb="FF0000FF"/>
      <name val="Arial"/>
      <family val="2"/>
    </font>
    <font>
      <b/>
      <sz val="10"/>
      <color rgb="FF0000FF"/>
      <name val="Arial"/>
      <family val="2"/>
    </font>
    <font>
      <b/>
      <u/>
      <sz val="10"/>
      <name val="Arial"/>
      <family val="2"/>
    </font>
    <font>
      <b/>
      <u/>
      <sz val="10"/>
      <color theme="1"/>
      <name val="Arial"/>
      <family val="2"/>
    </font>
    <font>
      <b/>
      <u/>
      <sz val="10"/>
      <color rgb="FF000000"/>
      <name val="Arial"/>
      <family val="2"/>
    </font>
    <font>
      <b/>
      <u/>
      <sz val="10"/>
      <color rgb="FFFF0000"/>
      <name val="Arial"/>
      <family val="2"/>
    </font>
    <font>
      <b/>
      <u/>
      <sz val="10"/>
      <color rgb="FF0000FF"/>
      <name val="Arial"/>
      <family val="2"/>
    </font>
    <font>
      <b/>
      <sz val="11"/>
      <color theme="1"/>
      <name val="Arial"/>
      <family val="2"/>
    </font>
    <font>
      <sz val="10"/>
      <color rgb="FF00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theme="0"/>
      <name val="Arial"/>
      <family val="2"/>
    </font>
    <font>
      <sz val="10"/>
      <color rgb="FF0078C9"/>
      <name val="Franklin Gothic Demi"/>
      <family val="2"/>
    </font>
    <font>
      <b/>
      <sz val="20"/>
      <color theme="0"/>
      <name val="Arial"/>
      <family val="2"/>
    </font>
    <font>
      <sz val="20"/>
      <color theme="1"/>
      <name val="Arial"/>
      <family val="2"/>
    </font>
    <font>
      <b/>
      <sz val="22.5"/>
      <color theme="0"/>
      <name val="Franklin Gothic Demi"/>
      <family val="2"/>
    </font>
    <font>
      <i/>
      <sz val="12"/>
      <color theme="0"/>
      <name val="Franklin Gothic Demi"/>
      <family val="2"/>
    </font>
    <font>
      <i/>
      <sz val="12"/>
      <color rgb="FF000000"/>
      <name val="Franklin Gothic Demi"/>
      <family val="2"/>
    </font>
  </fonts>
  <fills count="6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D740A2"/>
        <bgColor indexed="64"/>
      </patternFill>
    </fill>
    <fill>
      <patternFill patternType="solid">
        <fgColor rgb="FFFCEABF"/>
        <bgColor indexed="64"/>
      </patternFill>
    </fill>
    <fill>
      <patternFill patternType="solid">
        <fgColor rgb="FF7FBBE4"/>
        <bgColor indexed="64"/>
      </patternFill>
    </fill>
    <fill>
      <patternFill patternType="solid">
        <fgColor rgb="FFBFDDF1"/>
        <bgColor indexed="64"/>
      </patternFill>
    </fill>
    <fill>
      <patternFill patternType="solid">
        <fgColor rgb="FF002664"/>
        <bgColor indexed="64"/>
      </patternFill>
    </fill>
    <fill>
      <patternFill patternType="solid">
        <fgColor indexed="22"/>
        <bgColor indexed="64"/>
      </patternFill>
    </fill>
    <fill>
      <patternFill patternType="solid">
        <fgColor indexed="43"/>
        <bgColor indexed="64"/>
      </patternFill>
    </fill>
    <fill>
      <patternFill patternType="darkDown">
        <fgColor theme="0" tint="-0.24994659260841701"/>
        <bgColor rgb="FFFFFFAF"/>
      </patternFill>
    </fill>
    <fill>
      <patternFill patternType="solid">
        <fgColor rgb="FFCCFFFF"/>
        <bgColor indexed="64"/>
      </patternFill>
    </fill>
    <fill>
      <patternFill patternType="lightUp">
        <bgColor rgb="FF003479"/>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rgb="FF808080"/>
      </left>
      <right style="hair">
        <color rgb="FF808080"/>
      </right>
      <top style="hair">
        <color rgb="FF808080"/>
      </top>
      <bottom style="hair">
        <color rgb="FF808080"/>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15">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7" applyNumberFormat="0" applyAlignment="0" applyProtection="0"/>
    <xf numFmtId="0" fontId="29" fillId="12" borderId="8" applyNumberFormat="0" applyAlignment="0" applyProtection="0"/>
    <xf numFmtId="0" fontId="30" fillId="12" borderId="7" applyNumberFormat="0" applyAlignment="0" applyProtection="0"/>
    <xf numFmtId="0" fontId="31" fillId="0" borderId="9" applyNumberFormat="0" applyFill="0" applyAlignment="0" applyProtection="0"/>
    <xf numFmtId="0" fontId="32" fillId="13" borderId="10" applyNumberFormat="0" applyAlignment="0" applyProtection="0"/>
    <xf numFmtId="0" fontId="33" fillId="0" borderId="0" applyNumberFormat="0" applyFill="0" applyBorder="0" applyAlignment="0" applyProtection="0"/>
    <xf numFmtId="0" fontId="20" fillId="14"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170" fontId="9" fillId="0" borderId="0" applyFont="0" applyFill="0" applyBorder="0" applyProtection="0">
      <alignment vertical="top"/>
    </xf>
    <xf numFmtId="0" fontId="53" fillId="45" borderId="17"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80"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7"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11"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51" borderId="0" applyNumberFormat="0" applyBorder="0" applyAlignment="0" applyProtection="0"/>
    <xf numFmtId="0" fontId="54" fillId="0" borderId="0"/>
    <xf numFmtId="0" fontId="37" fillId="0" borderId="0" applyNumberFormat="0" applyFill="0" applyBorder="0" applyAlignment="0" applyProtection="0"/>
    <xf numFmtId="0" fontId="68" fillId="0" borderId="0" applyNumberFormat="0" applyFill="0" applyAlignment="0" applyProtection="0"/>
    <xf numFmtId="0" fontId="69" fillId="52" borderId="0" applyNumberFormat="0" applyBorder="0" applyAlignment="0" applyProtection="0"/>
    <xf numFmtId="0" fontId="69" fillId="51" borderId="0" applyNumberFormat="0" applyAlignment="0" applyProtection="0"/>
    <xf numFmtId="0" fontId="70" fillId="0" borderId="0" applyNumberFormat="0" applyFill="0" applyAlignment="0" applyProtection="0"/>
    <xf numFmtId="0" fontId="71" fillId="0" borderId="0" applyNumberFormat="0" applyBorder="0" applyAlignment="0" applyProtection="0"/>
    <xf numFmtId="0" fontId="72" fillId="0" borderId="0" applyNumberFormat="0" applyBorder="0" applyAlignment="0" applyProtection="0"/>
    <xf numFmtId="0" fontId="54" fillId="0" borderId="0" applyNumberFormat="0" applyBorder="0" applyAlignment="0" applyProtection="0"/>
    <xf numFmtId="0" fontId="73" fillId="0" borderId="0" applyNumberFormat="0" applyBorder="0" applyAlignment="0" applyProtection="0"/>
    <xf numFmtId="0" fontId="54" fillId="53" borderId="0" applyNumberFormat="0" applyAlignment="0" applyProtection="0"/>
    <xf numFmtId="0" fontId="54" fillId="46" borderId="0" applyNumberFormat="0" applyBorder="0" applyAlignment="0" applyProtection="0"/>
    <xf numFmtId="0" fontId="71" fillId="46" borderId="0" applyNumberFormat="0" applyBorder="0" applyAlignment="0" applyProtection="0"/>
    <xf numFmtId="0" fontId="54" fillId="54" borderId="0" applyNumberFormat="0" applyBorder="0" applyAlignment="0" applyProtection="0"/>
    <xf numFmtId="167" fontId="74" fillId="52" borderId="0" applyAlignment="0" applyProtection="0"/>
    <xf numFmtId="0" fontId="54" fillId="46" borderId="0" applyNumberFormat="0" applyFont="0" applyBorder="0" applyAlignment="0" applyProtection="0"/>
    <xf numFmtId="0" fontId="75" fillId="55" borderId="0" applyNumberFormat="0" applyAlignment="0" applyProtection="0"/>
    <xf numFmtId="0" fontId="54" fillId="49" borderId="0" applyNumberFormat="0" applyBorder="0" applyAlignment="0" applyProtection="0"/>
    <xf numFmtId="167" fontId="54" fillId="0" borderId="0" applyFont="0" applyFill="0" applyBorder="0" applyProtection="0">
      <alignment vertical="top"/>
    </xf>
    <xf numFmtId="167" fontId="54" fillId="0" borderId="0" applyFont="0" applyFill="0" applyBorder="0" applyProtection="0">
      <alignment vertical="top"/>
    </xf>
  </cellStyleXfs>
  <cellXfs count="462">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67" fontId="0" fillId="0" borderId="0" xfId="0" applyFill="1">
      <alignment vertical="top"/>
    </xf>
    <xf numFmtId="175" fontId="9" fillId="0" borderId="0" xfId="2" applyFont="1" applyFill="1">
      <alignment vertical="top"/>
    </xf>
    <xf numFmtId="175" fontId="9" fillId="0" borderId="0" xfId="2" applyFont="1" applyFill="1" applyBorder="1">
      <alignment vertical="top"/>
    </xf>
    <xf numFmtId="168" fontId="0" fillId="0" borderId="0" xfId="4" applyFont="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69" fontId="0" fillId="0" borderId="0" xfId="5" applyFont="1">
      <alignment vertical="top"/>
    </xf>
    <xf numFmtId="177" fontId="9" fillId="0" borderId="0" xfId="4" applyNumberFormat="1" applyFont="1">
      <alignment vertical="top"/>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 fontId="9" fillId="0" borderId="0" xfId="5" applyNumberFormat="1" applyFont="1" applyFill="1" applyAlignment="1" applyProtection="1">
      <alignment horizontal="center" vertical="center"/>
    </xf>
    <xf numFmtId="167" fontId="42" fillId="0" borderId="0" xfId="0" applyFont="1" applyFill="1">
      <alignment vertical="top"/>
    </xf>
    <xf numFmtId="167" fontId="11" fillId="0" borderId="0" xfId="0" applyFont="1" applyFill="1">
      <alignment vertical="top"/>
    </xf>
    <xf numFmtId="167" fontId="12"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pplyAlignment="1">
      <alignment vertical="top"/>
    </xf>
    <xf numFmtId="167" fontId="14" fillId="0" borderId="0" xfId="0" applyFont="1" applyAlignment="1">
      <alignment vertical="top"/>
    </xf>
    <xf numFmtId="167" fontId="15" fillId="0" borderId="0" xfId="0" applyFont="1" applyAlignment="1">
      <alignment vertical="top"/>
    </xf>
    <xf numFmtId="167" fontId="9" fillId="0" borderId="0" xfId="0" applyFont="1" applyAlignment="1">
      <alignment horizontal="center"/>
    </xf>
    <xf numFmtId="167" fontId="9" fillId="0" borderId="0" xfId="0" applyFont="1" applyAlignment="1">
      <alignment vertical="top"/>
    </xf>
    <xf numFmtId="167" fontId="9" fillId="0" borderId="0" xfId="0" applyFont="1" applyFill="1" applyAlignment="1">
      <alignment vertical="top"/>
    </xf>
    <xf numFmtId="167" fontId="9" fillId="0" borderId="0" xfId="0" applyFont="1" applyFill="1" applyBorder="1" applyAlignment="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pplyAlignment="1">
      <alignment vertical="top"/>
    </xf>
    <xf numFmtId="167" fontId="15" fillId="0" borderId="0" xfId="0" applyFont="1" applyBorder="1" applyAlignment="1">
      <alignment vertical="top"/>
    </xf>
    <xf numFmtId="167" fontId="16" fillId="0" borderId="0" xfId="0" applyFont="1" applyBorder="1" applyAlignment="1">
      <alignment vertical="top"/>
    </xf>
    <xf numFmtId="167" fontId="18" fillId="0" borderId="0" xfId="0" applyFont="1" applyBorder="1" applyAlignment="1">
      <alignment vertical="top"/>
    </xf>
    <xf numFmtId="167" fontId="9" fillId="42" borderId="0" xfId="0" applyFont="1" applyFill="1" applyBorder="1" applyAlignment="1">
      <alignment vertical="top"/>
    </xf>
    <xf numFmtId="167" fontId="9" fillId="41" borderId="0" xfId="0" applyFont="1" applyFill="1" applyBorder="1" applyAlignment="1">
      <alignment vertical="top"/>
    </xf>
    <xf numFmtId="167" fontId="16" fillId="41" borderId="0" xfId="0" applyFont="1" applyFill="1" applyBorder="1" applyAlignment="1">
      <alignment vertical="top"/>
    </xf>
    <xf numFmtId="167" fontId="9" fillId="2" borderId="0" xfId="0" applyFont="1" applyFill="1" applyBorder="1" applyAlignment="1">
      <alignment vertical="top"/>
    </xf>
    <xf numFmtId="167" fontId="9" fillId="5" borderId="0" xfId="0" applyFont="1" applyFill="1" applyBorder="1" applyAlignment="1">
      <alignment vertical="top"/>
    </xf>
    <xf numFmtId="167" fontId="9" fillId="6" borderId="0" xfId="0" applyFont="1" applyFill="1" applyBorder="1" applyAlignment="1">
      <alignment vertical="top"/>
    </xf>
    <xf numFmtId="167" fontId="9" fillId="4" borderId="0" xfId="0" applyFont="1" applyFill="1" applyBorder="1" applyAlignment="1">
      <alignment vertical="top"/>
    </xf>
    <xf numFmtId="167" fontId="9" fillId="43" borderId="0" xfId="0" applyFont="1" applyFill="1" applyBorder="1" applyAlignment="1">
      <alignment vertical="top"/>
    </xf>
    <xf numFmtId="167" fontId="9" fillId="44" borderId="0" xfId="0" applyFont="1" applyFill="1" applyBorder="1" applyAlignment="1">
      <alignment vertical="top"/>
    </xf>
    <xf numFmtId="167" fontId="9" fillId="7" borderId="0" xfId="0" applyFont="1" applyFill="1" applyBorder="1" applyAlignment="1">
      <alignment vertical="top"/>
    </xf>
    <xf numFmtId="167" fontId="9" fillId="3" borderId="0" xfId="0" applyFont="1" applyFill="1" applyBorder="1" applyAlignment="1">
      <alignment vertical="top"/>
    </xf>
    <xf numFmtId="167" fontId="42" fillId="41" borderId="0" xfId="0" applyFont="1" applyFill="1">
      <alignment vertical="top"/>
    </xf>
    <xf numFmtId="167" fontId="45" fillId="0" borderId="0" xfId="0" applyNumberFormat="1" applyFont="1" applyFill="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5" xfId="0" applyFont="1" applyFill="1" applyBorder="1">
      <alignment vertical="top"/>
    </xf>
    <xf numFmtId="167" fontId="9" fillId="39" borderId="15" xfId="0" applyNumberFormat="1" applyFont="1" applyFill="1" applyBorder="1">
      <alignment vertical="top"/>
    </xf>
    <xf numFmtId="167" fontId="9" fillId="41" borderId="15" xfId="0" applyFont="1" applyFill="1" applyBorder="1">
      <alignment vertical="top"/>
    </xf>
    <xf numFmtId="171" fontId="9" fillId="41" borderId="15" xfId="0" applyNumberFormat="1" applyFont="1" applyFill="1" applyBorder="1">
      <alignment vertical="top"/>
    </xf>
    <xf numFmtId="174" fontId="14" fillId="0" borderId="0" xfId="51" applyFont="1" applyFill="1" applyBorder="1">
      <alignment vertical="top"/>
    </xf>
    <xf numFmtId="174" fontId="15" fillId="0" borderId="0" xfId="51" applyFont="1" applyFill="1" applyBorder="1">
      <alignment vertical="top"/>
    </xf>
    <xf numFmtId="174" fontId="9" fillId="0" borderId="0" xfId="51" applyFont="1" applyFill="1" applyBorder="1">
      <alignment vertical="top"/>
    </xf>
    <xf numFmtId="174" fontId="0" fillId="0" borderId="0" xfId="51" applyFont="1">
      <alignment vertical="top"/>
    </xf>
    <xf numFmtId="169" fontId="9" fillId="0" borderId="0" xfId="5" applyFont="1" applyFill="1" applyBorder="1">
      <alignment vertical="top"/>
    </xf>
    <xf numFmtId="167" fontId="51" fillId="0" borderId="0" xfId="0" applyFont="1">
      <alignment vertical="top"/>
    </xf>
    <xf numFmtId="167" fontId="9" fillId="0" borderId="0" xfId="0" applyFont="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14" fillId="0" borderId="0" xfId="0" applyFont="1">
      <alignment vertical="top"/>
    </xf>
    <xf numFmtId="167" fontId="15" fillId="0" borderId="0" xfId="0" applyFont="1">
      <alignment vertical="top"/>
    </xf>
    <xf numFmtId="167" fontId="9" fillId="0" borderId="0" xfId="0" applyFont="1">
      <alignment vertical="top"/>
    </xf>
    <xf numFmtId="177" fontId="19" fillId="0" borderId="0" xfId="4" applyNumberFormat="1" applyFont="1">
      <alignment vertical="top"/>
    </xf>
    <xf numFmtId="167" fontId="0" fillId="0" borderId="0" xfId="0" applyFill="1" applyBorder="1">
      <alignment vertical="top"/>
    </xf>
    <xf numFmtId="167" fontId="52" fillId="0" borderId="0" xfId="0" applyFont="1">
      <alignment vertical="top"/>
    </xf>
    <xf numFmtId="169" fontId="0" fillId="0" borderId="0" xfId="5" applyFont="1" applyFill="1" applyBorder="1">
      <alignment vertical="top"/>
    </xf>
    <xf numFmtId="168" fontId="0" fillId="0" borderId="0" xfId="4" applyFont="1" applyFill="1" applyBorder="1">
      <alignment vertical="top"/>
    </xf>
    <xf numFmtId="167" fontId="9" fillId="47" borderId="0" xfId="0" applyFont="1" applyFill="1" applyBorder="1" applyAlignment="1">
      <alignment vertical="top"/>
    </xf>
    <xf numFmtId="167" fontId="0" fillId="47" borderId="0" xfId="0" applyFill="1">
      <alignment vertical="top"/>
    </xf>
    <xf numFmtId="167" fontId="15" fillId="47" borderId="0" xfId="55" applyFont="1" applyFill="1" applyAlignment="1">
      <alignment vertical="top"/>
    </xf>
    <xf numFmtId="167" fontId="9" fillId="47" borderId="0" xfId="55" applyFont="1" applyFill="1" applyAlignment="1">
      <alignment vertical="top"/>
    </xf>
    <xf numFmtId="168" fontId="0" fillId="47" borderId="0" xfId="4" applyFont="1" applyFill="1">
      <alignment vertical="top"/>
    </xf>
    <xf numFmtId="169" fontId="0" fillId="47" borderId="0" xfId="5" applyFont="1" applyFill="1">
      <alignment vertical="top"/>
    </xf>
    <xf numFmtId="167" fontId="14" fillId="48" borderId="0" xfId="55" applyFont="1" applyFill="1" applyAlignment="1">
      <alignment vertical="top"/>
    </xf>
    <xf numFmtId="167" fontId="15" fillId="48" borderId="0" xfId="55" applyFont="1" applyFill="1" applyAlignment="1">
      <alignment vertical="top"/>
    </xf>
    <xf numFmtId="167" fontId="9" fillId="48" borderId="0" xfId="55" applyFont="1" applyFill="1" applyAlignment="1">
      <alignment horizontal="right" vertical="top"/>
    </xf>
    <xf numFmtId="167" fontId="9" fillId="48" borderId="0" xfId="55" applyFont="1" applyFill="1" applyAlignment="1">
      <alignment vertical="top"/>
    </xf>
    <xf numFmtId="167" fontId="19" fillId="44" borderId="0" xfId="0" applyFont="1" applyFill="1" applyAlignment="1">
      <alignment horizontal="right" vertical="top"/>
    </xf>
    <xf numFmtId="167" fontId="19" fillId="0" borderId="0" xfId="0" applyFont="1" applyFill="1">
      <alignment vertical="top"/>
    </xf>
    <xf numFmtId="167" fontId="60" fillId="0" borderId="0" xfId="0" applyFont="1">
      <alignment vertical="top"/>
    </xf>
    <xf numFmtId="167" fontId="47" fillId="0" borderId="0" xfId="0" applyNumberFormat="1" applyFont="1" applyFill="1">
      <alignment vertical="top"/>
    </xf>
    <xf numFmtId="167" fontId="0" fillId="0" borderId="0" xfId="0" applyAlignment="1">
      <alignment vertical="top"/>
    </xf>
    <xf numFmtId="167" fontId="0" fillId="0" borderId="0" xfId="0" applyBorder="1" applyAlignment="1">
      <alignment vertical="top"/>
    </xf>
    <xf numFmtId="167" fontId="60" fillId="0" borderId="0" xfId="0" applyFont="1" applyFill="1">
      <alignment vertical="top"/>
    </xf>
    <xf numFmtId="177" fontId="45" fillId="0" borderId="0" xfId="0" applyNumberFormat="1" applyFont="1" applyFill="1">
      <alignment vertical="top"/>
    </xf>
    <xf numFmtId="177" fontId="45" fillId="0" borderId="18" xfId="0" applyNumberFormat="1" applyFont="1" applyFill="1" applyBorder="1">
      <alignment vertical="top"/>
    </xf>
    <xf numFmtId="177" fontId="45" fillId="0" borderId="30" xfId="0" applyNumberFormat="1" applyFont="1" applyFill="1" applyBorder="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3" xfId="0" applyFont="1" applyBorder="1">
      <alignment vertical="top"/>
    </xf>
    <xf numFmtId="167" fontId="9" fillId="0" borderId="13" xfId="0" applyFont="1" applyBorder="1">
      <alignment vertical="top"/>
    </xf>
    <xf numFmtId="167" fontId="14" fillId="0" borderId="0" xfId="0" applyFont="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1"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67" fontId="9" fillId="0" borderId="0" xfId="0" applyNumberFormat="1" applyFont="1" applyFill="1" applyBorder="1">
      <alignment vertical="top"/>
    </xf>
    <xf numFmtId="176" fontId="39" fillId="0" borderId="0" xfId="3" applyFont="1">
      <alignment vertical="top"/>
    </xf>
    <xf numFmtId="176" fontId="40" fillId="0" borderId="0" xfId="3" applyFont="1" applyFill="1">
      <alignment vertical="top"/>
    </xf>
    <xf numFmtId="167" fontId="13" fillId="0" borderId="0" xfId="0" applyFont="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67" fontId="14" fillId="0" borderId="0" xfId="0" applyNumberFormat="1" applyFont="1" applyFill="1" applyBorder="1">
      <alignment vertical="top"/>
    </xf>
    <xf numFmtId="167" fontId="15" fillId="0" borderId="0" xfId="0" applyNumberFormat="1" applyFont="1" applyFill="1" applyBorder="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2" fillId="41" borderId="0" xfId="0" applyFont="1" applyFill="1" applyAlignment="1">
      <alignment wrapText="1"/>
    </xf>
    <xf numFmtId="0" fontId="48" fillId="41" borderId="0" xfId="0" applyNumberFormat="1" applyFont="1" applyFill="1" applyAlignment="1">
      <alignment horizontal="left" vertical="center" wrapText="1"/>
    </xf>
    <xf numFmtId="167" fontId="42" fillId="41" borderId="0" xfId="0" applyFont="1" applyFill="1" applyAlignment="1">
      <alignment vertical="top" wrapText="1"/>
    </xf>
    <xf numFmtId="175" fontId="19" fillId="0" borderId="0" xfId="2" applyNumberFormat="1" applyFont="1" applyFill="1">
      <alignment vertical="top"/>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14" fillId="0" borderId="0" xfId="0" applyFont="1" applyBorder="1">
      <alignment vertical="top"/>
    </xf>
    <xf numFmtId="167" fontId="45" fillId="0" borderId="0" xfId="0" applyFont="1" applyFill="1">
      <alignment vertical="top"/>
    </xf>
    <xf numFmtId="167" fontId="0" fillId="0" borderId="0" xfId="0" applyFont="1" applyFill="1">
      <alignment vertical="top"/>
    </xf>
    <xf numFmtId="174" fontId="45" fillId="0" borderId="0" xfId="71" applyFont="1">
      <alignment vertical="top"/>
    </xf>
    <xf numFmtId="167" fontId="39" fillId="0" borderId="0" xfId="0" applyNumberFormat="1" applyFont="1" applyAlignment="1">
      <alignment vertical="top"/>
    </xf>
    <xf numFmtId="167" fontId="9" fillId="44" borderId="0" xfId="0" applyFont="1" applyFill="1" applyAlignment="1">
      <alignment horizontal="right" vertical="top"/>
    </xf>
    <xf numFmtId="175" fontId="45" fillId="0" borderId="0" xfId="2" applyFont="1" applyFill="1">
      <alignment vertical="top"/>
    </xf>
    <xf numFmtId="167" fontId="39" fillId="0" borderId="0" xfId="0" applyNumberFormat="1" applyFont="1" applyFill="1" applyAlignment="1">
      <alignment vertical="top"/>
    </xf>
    <xf numFmtId="167" fontId="0" fillId="0" borderId="0" xfId="0">
      <alignment vertical="top"/>
    </xf>
    <xf numFmtId="176" fontId="14" fillId="0" borderId="0" xfId="3" applyFont="1" applyBorder="1">
      <alignment vertical="top"/>
    </xf>
    <xf numFmtId="176" fontId="9" fillId="0" borderId="0" xfId="3" applyFont="1" applyFill="1">
      <alignment vertical="top"/>
    </xf>
    <xf numFmtId="176" fontId="9" fillId="0" borderId="0" xfId="3" applyFont="1" applyFill="1" applyAlignment="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67" fontId="9" fillId="0" borderId="0" xfId="0" applyNumberFormat="1" applyFont="1">
      <alignment vertical="top"/>
    </xf>
    <xf numFmtId="174" fontId="9" fillId="41" borderId="0" xfId="71" applyFont="1" applyFill="1">
      <alignment vertical="top"/>
    </xf>
    <xf numFmtId="167" fontId="45" fillId="0" borderId="0" xfId="0" applyFont="1">
      <alignment vertical="top"/>
    </xf>
    <xf numFmtId="167" fontId="45" fillId="0" borderId="0" xfId="0" applyNumberFormat="1"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67" fontId="39" fillId="0" borderId="0" xfId="0" applyFont="1">
      <alignment vertical="top"/>
    </xf>
    <xf numFmtId="167" fontId="9" fillId="0" borderId="0" xfId="0" applyNumberFormat="1" applyFont="1" applyFill="1">
      <alignment vertical="top"/>
    </xf>
    <xf numFmtId="167" fontId="9" fillId="0" borderId="0" xfId="0" applyFont="1">
      <alignment vertical="top"/>
    </xf>
    <xf numFmtId="177" fontId="19" fillId="0" borderId="0" xfId="0" applyNumberFormat="1" applyFont="1">
      <alignment vertical="top"/>
    </xf>
    <xf numFmtId="167" fontId="19" fillId="0" borderId="0" xfId="0" applyNumberFormat="1" applyFont="1">
      <alignment vertical="top"/>
    </xf>
    <xf numFmtId="167" fontId="9" fillId="0" borderId="0" xfId="0" applyFont="1" applyFill="1" applyBorder="1">
      <alignment vertical="top"/>
    </xf>
    <xf numFmtId="167" fontId="14" fillId="39" borderId="0" xfId="0" applyFont="1" applyFill="1" applyBorder="1">
      <alignment vertical="top"/>
    </xf>
    <xf numFmtId="167" fontId="42" fillId="41" borderId="0" xfId="0" applyFont="1" applyFill="1">
      <alignment vertical="top"/>
    </xf>
    <xf numFmtId="175" fontId="19" fillId="0" borderId="0" xfId="2" applyNumberFormat="1" applyFont="1">
      <alignment vertical="top"/>
    </xf>
    <xf numFmtId="171" fontId="9" fillId="0" borderId="0" xfId="0" applyNumberFormat="1" applyFont="1" applyFill="1" applyBorder="1">
      <alignment vertical="top"/>
    </xf>
    <xf numFmtId="167" fontId="9" fillId="0" borderId="0" xfId="0" applyFont="1" applyBorder="1">
      <alignment vertical="top"/>
    </xf>
    <xf numFmtId="175" fontId="45" fillId="0" borderId="0" xfId="2" applyFont="1">
      <alignment vertical="top"/>
    </xf>
    <xf numFmtId="167" fontId="39" fillId="0" borderId="0" xfId="0" applyNumberFormat="1" applyFont="1" applyAlignment="1">
      <alignment horizontal="right" vertical="top"/>
    </xf>
    <xf numFmtId="167" fontId="39" fillId="0" borderId="0" xfId="0" applyNumberFormat="1" applyFont="1">
      <alignment vertical="top"/>
    </xf>
    <xf numFmtId="170" fontId="39" fillId="0" borderId="0" xfId="4" applyNumberFormat="1" applyFont="1" applyFill="1">
      <alignment vertical="top"/>
    </xf>
    <xf numFmtId="167" fontId="0" fillId="0" borderId="1" xfId="0" applyFill="1" applyBorder="1" applyAlignment="1">
      <alignment vertical="top"/>
    </xf>
    <xf numFmtId="167" fontId="0" fillId="0" borderId="22" xfId="0" applyFill="1" applyBorder="1" applyAlignment="1">
      <alignment vertical="top"/>
    </xf>
    <xf numFmtId="167" fontId="0" fillId="0" borderId="2" xfId="0" applyFill="1" applyBorder="1" applyAlignment="1">
      <alignment vertical="top"/>
    </xf>
    <xf numFmtId="167" fontId="0" fillId="0" borderId="23" xfId="0" applyFill="1" applyBorder="1" applyAlignment="1">
      <alignment vertical="top"/>
    </xf>
    <xf numFmtId="167" fontId="0" fillId="0" borderId="18" xfId="0" applyFill="1" applyBorder="1" applyAlignment="1">
      <alignment vertical="top"/>
    </xf>
    <xf numFmtId="167" fontId="0" fillId="0" borderId="3" xfId="0" applyFill="1" applyBorder="1" applyAlignment="1">
      <alignment vertical="top"/>
    </xf>
    <xf numFmtId="167" fontId="0" fillId="0" borderId="20" xfId="0" applyFill="1" applyBorder="1" applyAlignment="1">
      <alignment vertical="top"/>
    </xf>
    <xf numFmtId="167" fontId="0" fillId="0" borderId="25" xfId="0" applyFill="1" applyBorder="1" applyAlignment="1">
      <alignment vertical="top"/>
    </xf>
    <xf numFmtId="167" fontId="0" fillId="0" borderId="24" xfId="0" applyFill="1" applyBorder="1" applyAlignment="1">
      <alignment vertical="top"/>
    </xf>
    <xf numFmtId="167" fontId="0" fillId="0" borderId="0" xfId="0" applyFill="1" applyBorder="1" applyAlignment="1">
      <alignment vertical="top"/>
    </xf>
    <xf numFmtId="167" fontId="0" fillId="0" borderId="21" xfId="0" applyFill="1" applyBorder="1" applyAlignment="1">
      <alignment vertical="top"/>
    </xf>
    <xf numFmtId="167" fontId="0" fillId="0" borderId="27" xfId="0" applyFill="1" applyBorder="1" applyAlignment="1">
      <alignment vertical="top"/>
    </xf>
    <xf numFmtId="167" fontId="0" fillId="0" borderId="29" xfId="0" applyFill="1" applyBorder="1" applyAlignment="1">
      <alignment vertical="top"/>
    </xf>
    <xf numFmtId="167" fontId="0" fillId="0" borderId="19" xfId="0" applyFill="1" applyBorder="1" applyAlignment="1">
      <alignment vertical="top"/>
    </xf>
    <xf numFmtId="167" fontId="0" fillId="0" borderId="26" xfId="0" applyFill="1" applyBorder="1" applyAlignment="1">
      <alignment vertical="top"/>
    </xf>
    <xf numFmtId="167" fontId="0" fillId="0" borderId="28" xfId="0" applyFill="1" applyBorder="1" applyAlignment="1">
      <alignment vertical="top"/>
    </xf>
    <xf numFmtId="167" fontId="11" fillId="0" borderId="0" xfId="0" applyFont="1" applyFill="1" applyAlignment="1">
      <alignment vertical="top" wrapText="1"/>
    </xf>
    <xf numFmtId="167" fontId="0" fillId="0" borderId="0" xfId="0" applyAlignment="1">
      <alignment vertical="top" wrapText="1"/>
    </xf>
    <xf numFmtId="167" fontId="9" fillId="0" borderId="0" xfId="0" applyFont="1" applyFill="1" applyAlignment="1">
      <alignment vertical="top" wrapText="1"/>
    </xf>
    <xf numFmtId="167" fontId="0" fillId="0" borderId="0" xfId="0" applyBorder="1" applyAlignment="1">
      <alignment vertical="top" wrapText="1"/>
    </xf>
    <xf numFmtId="167" fontId="9" fillId="0" borderId="0" xfId="0" applyFont="1" applyFill="1" applyBorder="1" applyAlignment="1">
      <alignment vertical="top" wrapText="1"/>
    </xf>
    <xf numFmtId="22" fontId="3" fillId="0" borderId="0" xfId="77" applyNumberFormat="1" applyFill="1" applyBorder="1" applyAlignment="1">
      <alignment vertical="top" wrapText="1"/>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8" applyFont="1" applyAlignment="1" applyProtection="1">
      <alignment vertical="center"/>
    </xf>
    <xf numFmtId="0" fontId="65" fillId="0" borderId="0" xfId="78" applyFont="1" applyAlignment="1" applyProtection="1">
      <alignment vertical="center"/>
    </xf>
    <xf numFmtId="167" fontId="9" fillId="0" borderId="0" xfId="0" applyFont="1" applyFill="1" applyAlignment="1">
      <alignment vertical="center"/>
    </xf>
    <xf numFmtId="0" fontId="14" fillId="0" borderId="0" xfId="78" applyFont="1" applyAlignment="1" applyProtection="1">
      <alignment vertical="center" wrapText="1"/>
    </xf>
    <xf numFmtId="0" fontId="14" fillId="0" borderId="0" xfId="78" applyFont="1" applyAlignment="1" applyProtection="1">
      <alignment horizontal="center" vertical="center" wrapText="1"/>
    </xf>
    <xf numFmtId="0" fontId="3" fillId="0" borderId="0" xfId="78" applyAlignment="1" applyProtection="1">
      <alignment vertical="center"/>
    </xf>
    <xf numFmtId="0" fontId="0" fillId="0" borderId="0" xfId="78" applyFont="1" applyAlignment="1" applyProtection="1">
      <alignment vertical="center"/>
    </xf>
    <xf numFmtId="0" fontId="3" fillId="0" borderId="0" xfId="78" applyAlignment="1" applyProtection="1">
      <alignment horizontal="center" vertical="center"/>
    </xf>
    <xf numFmtId="0" fontId="3" fillId="0" borderId="0" xfId="78" applyFill="1" applyAlignment="1" applyProtection="1">
      <alignment horizontal="center" vertical="center"/>
    </xf>
    <xf numFmtId="0" fontId="0" fillId="0" borderId="0" xfId="78" applyFont="1" applyAlignment="1" applyProtection="1">
      <alignment horizontal="center" vertical="center"/>
    </xf>
    <xf numFmtId="0" fontId="3" fillId="0" borderId="0" xfId="78" applyFill="1" applyAlignment="1" applyProtection="1">
      <alignment vertical="center"/>
    </xf>
    <xf numFmtId="177" fontId="9" fillId="0" borderId="0" xfId="0" applyNumberFormat="1" applyFont="1" applyFill="1" applyAlignment="1">
      <alignment vertical="top" wrapText="1"/>
    </xf>
    <xf numFmtId="167" fontId="9" fillId="0" borderId="24" xfId="0" applyFont="1" applyFill="1" applyBorder="1" applyAlignment="1">
      <alignment vertical="top" wrapText="1"/>
    </xf>
    <xf numFmtId="167" fontId="9" fillId="0" borderId="22" xfId="0" applyFont="1" applyFill="1" applyBorder="1" applyAlignment="1">
      <alignment vertical="top" wrapText="1"/>
    </xf>
    <xf numFmtId="167" fontId="9" fillId="0" borderId="25" xfId="0" applyFont="1" applyFill="1" applyBorder="1" applyAlignment="1">
      <alignment vertical="top" wrapText="1"/>
    </xf>
    <xf numFmtId="167" fontId="9" fillId="0" borderId="26" xfId="0" applyFont="1" applyFill="1" applyBorder="1" applyAlignment="1">
      <alignment vertical="top" wrapText="1"/>
    </xf>
    <xf numFmtId="167" fontId="9" fillId="0" borderId="27" xfId="0" applyFont="1" applyFill="1" applyBorder="1" applyAlignment="1">
      <alignment vertical="top" wrapText="1"/>
    </xf>
    <xf numFmtId="167" fontId="9" fillId="0" borderId="19" xfId="0" applyFont="1" applyFill="1" applyBorder="1" applyAlignment="1">
      <alignment vertical="top" wrapText="1"/>
    </xf>
    <xf numFmtId="167" fontId="9" fillId="0" borderId="20" xfId="0" applyFont="1" applyFill="1" applyBorder="1" applyAlignment="1">
      <alignment vertical="top" wrapText="1"/>
    </xf>
    <xf numFmtId="167" fontId="9" fillId="0" borderId="21" xfId="0" applyFont="1" applyFill="1" applyBorder="1" applyAlignment="1">
      <alignment vertical="top" wrapText="1"/>
    </xf>
    <xf numFmtId="4" fontId="0" fillId="0" borderId="24" xfId="0" applyNumberFormat="1" applyFill="1" applyBorder="1" applyAlignment="1">
      <alignment vertical="top"/>
    </xf>
    <xf numFmtId="4" fontId="0" fillId="0" borderId="22" xfId="0" applyNumberFormat="1" applyFill="1" applyBorder="1" applyAlignment="1">
      <alignment vertical="top"/>
    </xf>
    <xf numFmtId="4" fontId="0" fillId="0" borderId="26" xfId="0" applyNumberFormat="1" applyFill="1" applyBorder="1" applyAlignment="1">
      <alignment vertical="top"/>
    </xf>
    <xf numFmtId="4" fontId="0" fillId="0" borderId="0" xfId="0" applyNumberFormat="1" applyFill="1" applyBorder="1" applyAlignment="1">
      <alignment vertical="top"/>
    </xf>
    <xf numFmtId="4" fontId="0" fillId="0" borderId="27" xfId="0" applyNumberFormat="1" applyFill="1" applyBorder="1" applyAlignment="1">
      <alignment vertical="top"/>
    </xf>
    <xf numFmtId="4" fontId="0" fillId="0" borderId="25" xfId="0" applyNumberFormat="1" applyFill="1" applyBorder="1" applyAlignment="1">
      <alignment vertical="top"/>
    </xf>
    <xf numFmtId="167" fontId="65" fillId="50" borderId="0" xfId="0" applyFont="1" applyFill="1" applyAlignment="1">
      <alignment horizontal="left" wrapText="1"/>
    </xf>
    <xf numFmtId="167" fontId="9" fillId="50" borderId="31" xfId="0" applyFont="1" applyFill="1" applyBorder="1" applyAlignment="1">
      <alignment horizontal="left"/>
    </xf>
    <xf numFmtId="167" fontId="0" fillId="0" borderId="20" xfId="0" applyFill="1" applyBorder="1" applyAlignment="1">
      <alignment horizontal="left" vertical="top" wrapText="1"/>
    </xf>
    <xf numFmtId="167" fontId="11" fillId="0" borderId="0" xfId="0" applyFont="1" applyFill="1" applyProtection="1">
      <alignment vertical="top"/>
    </xf>
    <xf numFmtId="167" fontId="12" fillId="0" borderId="0" xfId="0" applyFont="1" applyFill="1" applyProtection="1">
      <alignment vertical="top"/>
    </xf>
    <xf numFmtId="167" fontId="13" fillId="0" borderId="0" xfId="0" applyFont="1" applyAlignment="1" applyProtection="1">
      <alignment horizontal="right" vertical="top"/>
    </xf>
    <xf numFmtId="167" fontId="13" fillId="0" borderId="0" xfId="0" applyFont="1" applyProtection="1">
      <alignment vertical="top"/>
    </xf>
    <xf numFmtId="167" fontId="9" fillId="0" borderId="0" xfId="0" applyFont="1" applyBorder="1" applyProtection="1">
      <alignment vertical="top"/>
    </xf>
    <xf numFmtId="167" fontId="49" fillId="0" borderId="0" xfId="0" applyFont="1" applyBorder="1" applyAlignment="1" applyProtection="1">
      <alignment horizontal="left" vertical="center"/>
    </xf>
    <xf numFmtId="167" fontId="0" fillId="0" borderId="0" xfId="0" applyProtection="1">
      <alignment vertical="top"/>
    </xf>
    <xf numFmtId="167" fontId="14" fillId="0" borderId="0" xfId="0" applyFont="1" applyFill="1" applyBorder="1" applyProtection="1">
      <alignment vertical="top"/>
    </xf>
    <xf numFmtId="167" fontId="15" fillId="0" borderId="0" xfId="0" applyFont="1" applyFill="1" applyBorder="1" applyProtection="1">
      <alignment vertical="top"/>
    </xf>
    <xf numFmtId="167" fontId="9" fillId="0" borderId="0" xfId="0" applyFont="1" applyFill="1" applyBorder="1" applyProtection="1">
      <alignment vertical="top"/>
    </xf>
    <xf numFmtId="176" fontId="14" fillId="0" borderId="0" xfId="3" applyFont="1" applyBorder="1" applyProtection="1">
      <alignment vertical="top"/>
    </xf>
    <xf numFmtId="167" fontId="45" fillId="0" borderId="0" xfId="0" applyNumberFormat="1" applyFont="1" applyBorder="1" applyProtection="1">
      <alignment vertical="top"/>
    </xf>
    <xf numFmtId="174" fontId="9" fillId="0" borderId="0" xfId="51" applyFont="1" applyFill="1" applyBorder="1" applyProtection="1">
      <alignment vertical="top"/>
    </xf>
    <xf numFmtId="167" fontId="14" fillId="0" borderId="0" xfId="0" applyFont="1" applyBorder="1" applyAlignment="1" applyProtection="1">
      <alignment horizontal="right" vertical="top"/>
    </xf>
    <xf numFmtId="167" fontId="14" fillId="0" borderId="0" xfId="0" applyFont="1" applyBorder="1" applyProtection="1">
      <alignment vertical="top"/>
    </xf>
    <xf numFmtId="171" fontId="9" fillId="0" borderId="0" xfId="0" applyNumberFormat="1" applyFont="1" applyFill="1" applyBorder="1" applyProtection="1">
      <alignment vertical="top"/>
    </xf>
    <xf numFmtId="167" fontId="0" fillId="0" borderId="0" xfId="0" applyFill="1" applyProtection="1">
      <alignment vertical="top"/>
    </xf>
    <xf numFmtId="167" fontId="14" fillId="39" borderId="0" xfId="0" applyFont="1" applyFill="1" applyBorder="1" applyProtection="1">
      <alignment vertical="top"/>
    </xf>
    <xf numFmtId="167" fontId="15" fillId="39" borderId="0" xfId="0" applyFont="1" applyFill="1" applyBorder="1" applyProtection="1">
      <alignment vertical="top"/>
    </xf>
    <xf numFmtId="167" fontId="14" fillId="0" borderId="13" xfId="0" applyFont="1" applyBorder="1" applyProtection="1">
      <alignment vertical="top"/>
    </xf>
    <xf numFmtId="167" fontId="60" fillId="0" borderId="13" xfId="0" applyFont="1" applyBorder="1" applyProtection="1">
      <alignment vertical="top"/>
    </xf>
    <xf numFmtId="167" fontId="9" fillId="0" borderId="13" xfId="0" applyFont="1" applyBorder="1" applyProtection="1">
      <alignment vertical="top"/>
    </xf>
    <xf numFmtId="175" fontId="19" fillId="0" borderId="0" xfId="0" applyNumberFormat="1" applyFont="1" applyProtection="1">
      <alignment vertical="top"/>
    </xf>
    <xf numFmtId="167" fontId="60" fillId="0" borderId="0" xfId="0" applyFont="1" applyFill="1" applyBorder="1" applyProtection="1">
      <alignment vertical="top"/>
    </xf>
    <xf numFmtId="167" fontId="46" fillId="0" borderId="0" xfId="0" applyFont="1" applyFill="1" applyProtection="1">
      <alignment vertical="top"/>
    </xf>
    <xf numFmtId="167" fontId="47" fillId="0" borderId="0" xfId="0" applyFont="1" applyFill="1" applyProtection="1">
      <alignment vertical="top"/>
    </xf>
    <xf numFmtId="167" fontId="46" fillId="0" borderId="0" xfId="0" applyFont="1" applyFill="1" applyAlignment="1" applyProtection="1">
      <alignment vertical="top"/>
    </xf>
    <xf numFmtId="167" fontId="9" fillId="0" borderId="0" xfId="0" applyFont="1" applyFill="1" applyProtection="1">
      <alignment vertical="top"/>
    </xf>
    <xf numFmtId="167" fontId="19" fillId="0" borderId="0" xfId="0" applyFont="1" applyFill="1" applyProtection="1">
      <alignment vertical="top"/>
    </xf>
    <xf numFmtId="167" fontId="58" fillId="0" borderId="0" xfId="0" applyFont="1" applyFill="1" applyProtection="1">
      <alignment vertical="top"/>
    </xf>
    <xf numFmtId="167" fontId="19" fillId="0" borderId="0" xfId="0" applyFont="1" applyFill="1" applyAlignment="1" applyProtection="1">
      <alignment horizontal="right" vertical="top"/>
    </xf>
    <xf numFmtId="177" fontId="19" fillId="0" borderId="0" xfId="0" applyNumberFormat="1" applyFont="1" applyFill="1" applyProtection="1">
      <alignment vertical="top"/>
    </xf>
    <xf numFmtId="167" fontId="14" fillId="0" borderId="0" xfId="0" applyFont="1" applyFill="1" applyProtection="1">
      <alignment vertical="top"/>
    </xf>
    <xf numFmtId="167" fontId="15" fillId="0" borderId="0" xfId="0" applyFont="1" applyFill="1" applyProtection="1">
      <alignment vertical="top"/>
    </xf>
    <xf numFmtId="167" fontId="9" fillId="0" borderId="0" xfId="0" applyFont="1" applyFill="1" applyAlignment="1" applyProtection="1">
      <alignment horizontal="right" vertical="top"/>
    </xf>
    <xf numFmtId="177" fontId="9" fillId="0" borderId="0" xfId="0" applyNumberFormat="1" applyFont="1" applyFill="1" applyProtection="1">
      <alignment vertical="top"/>
    </xf>
    <xf numFmtId="167" fontId="9" fillId="0" borderId="0" xfId="4" applyNumberFormat="1" applyFont="1" applyFill="1" applyProtection="1">
      <alignment vertical="top"/>
    </xf>
    <xf numFmtId="168" fontId="9" fillId="0" borderId="0" xfId="0" applyNumberFormat="1" applyFont="1" applyFill="1" applyProtection="1">
      <alignment vertical="top"/>
    </xf>
    <xf numFmtId="178" fontId="9" fillId="0" borderId="0" xfId="53" applyNumberFormat="1" applyFont="1" applyFill="1" applyProtection="1">
      <alignment vertical="top"/>
    </xf>
    <xf numFmtId="167" fontId="19" fillId="0" borderId="0" xfId="4" applyNumberFormat="1" applyFont="1" applyFill="1" applyProtection="1">
      <alignment vertical="top"/>
    </xf>
    <xf numFmtId="167" fontId="59" fillId="0" borderId="0" xfId="0" applyFont="1" applyFill="1" applyProtection="1">
      <alignment vertical="top"/>
    </xf>
    <xf numFmtId="177" fontId="19" fillId="0" borderId="0" xfId="4" applyNumberFormat="1" applyFont="1" applyFill="1" applyProtection="1">
      <alignment vertical="top"/>
    </xf>
    <xf numFmtId="167" fontId="9" fillId="0" borderId="0" xfId="0" applyNumberFormat="1" applyFont="1" applyFill="1" applyProtection="1">
      <alignment vertical="top"/>
    </xf>
    <xf numFmtId="167" fontId="15" fillId="0" borderId="0" xfId="0" applyNumberFormat="1" applyFont="1" applyFill="1" applyProtection="1">
      <alignment vertical="top"/>
    </xf>
    <xf numFmtId="167" fontId="9" fillId="0" borderId="0" xfId="53" applyNumberFormat="1" applyFont="1" applyFill="1" applyProtection="1">
      <alignment vertical="top"/>
    </xf>
    <xf numFmtId="167" fontId="9" fillId="0" borderId="0" xfId="0" applyNumberFormat="1" applyFont="1" applyFill="1" applyBorder="1" applyProtection="1">
      <alignment vertical="top"/>
    </xf>
    <xf numFmtId="177" fontId="9" fillId="0" borderId="0" xfId="0" applyNumberFormat="1" applyFont="1" applyFill="1" applyBorder="1" applyProtection="1">
      <alignment vertical="top"/>
    </xf>
    <xf numFmtId="167" fontId="9" fillId="0" borderId="0" xfId="0" applyFont="1" applyProtection="1">
      <alignment vertical="top"/>
    </xf>
    <xf numFmtId="167" fontId="39" fillId="0" borderId="0" xfId="0" applyNumberFormat="1" applyFont="1" applyFill="1" applyProtection="1">
      <alignment vertical="top"/>
    </xf>
    <xf numFmtId="167" fontId="41" fillId="0" borderId="0" xfId="0" applyNumberFormat="1" applyFont="1" applyFill="1" applyProtection="1">
      <alignment vertical="top"/>
    </xf>
    <xf numFmtId="167" fontId="39" fillId="0" borderId="0" xfId="53" applyNumberFormat="1" applyFont="1" applyFill="1" applyProtection="1">
      <alignment vertical="top"/>
    </xf>
    <xf numFmtId="167" fontId="39" fillId="0" borderId="0" xfId="0" applyNumberFormat="1" applyFont="1" applyFill="1" applyBorder="1" applyProtection="1">
      <alignment vertical="top"/>
    </xf>
    <xf numFmtId="167" fontId="39" fillId="0" borderId="0" xfId="4" applyNumberFormat="1" applyFont="1" applyFill="1" applyBorder="1" applyProtection="1">
      <alignment vertical="top"/>
    </xf>
    <xf numFmtId="167" fontId="14" fillId="0" borderId="0" xfId="0" applyFont="1" applyProtection="1">
      <alignment vertical="top"/>
    </xf>
    <xf numFmtId="167" fontId="15" fillId="0" borderId="0" xfId="0" applyFont="1" applyProtection="1">
      <alignment vertical="top"/>
    </xf>
    <xf numFmtId="167" fontId="9" fillId="0" borderId="0" xfId="0" applyFont="1" applyAlignment="1" applyProtection="1">
      <alignment horizontal="right" vertical="top"/>
    </xf>
    <xf numFmtId="177" fontId="9" fillId="0" borderId="0" xfId="0" applyNumberFormat="1" applyFont="1" applyProtection="1">
      <alignment vertical="top"/>
    </xf>
    <xf numFmtId="167" fontId="45" fillId="0" borderId="0" xfId="4" applyNumberFormat="1" applyFont="1" applyProtection="1">
      <alignment vertical="top"/>
    </xf>
    <xf numFmtId="178" fontId="9" fillId="0" borderId="0" xfId="53" applyNumberFormat="1" applyFont="1" applyProtection="1">
      <alignment vertical="top"/>
    </xf>
    <xf numFmtId="177" fontId="19" fillId="0" borderId="0" xfId="0" applyNumberFormat="1" applyFont="1" applyProtection="1">
      <alignment vertical="top"/>
    </xf>
    <xf numFmtId="167" fontId="62" fillId="0" borderId="0" xfId="0" applyFont="1" applyFill="1" applyAlignment="1" applyProtection="1">
      <alignment vertical="top"/>
    </xf>
    <xf numFmtId="167" fontId="45" fillId="0" borderId="0" xfId="0" applyFont="1" applyFill="1" applyProtection="1">
      <alignment vertical="top"/>
    </xf>
    <xf numFmtId="167" fontId="50" fillId="0" borderId="0" xfId="0" applyFont="1" applyFill="1" applyProtection="1">
      <alignment vertical="top"/>
    </xf>
    <xf numFmtId="167" fontId="62" fillId="0" borderId="0" xfId="0" applyFont="1" applyFill="1" applyProtection="1">
      <alignment vertical="top"/>
    </xf>
    <xf numFmtId="167" fontId="60" fillId="0" borderId="0" xfId="0" applyFont="1" applyFill="1" applyProtection="1">
      <alignment vertical="top"/>
    </xf>
    <xf numFmtId="167" fontId="45" fillId="0" borderId="0" xfId="0" applyFont="1" applyFill="1" applyAlignment="1" applyProtection="1">
      <alignment horizontal="right" vertical="top"/>
    </xf>
    <xf numFmtId="178" fontId="39" fillId="0" borderId="0" xfId="53" applyNumberFormat="1" applyFont="1" applyFill="1" applyProtection="1">
      <alignment vertical="top"/>
    </xf>
    <xf numFmtId="167" fontId="63" fillId="0" borderId="0" xfId="0" applyFont="1" applyFill="1" applyProtection="1">
      <alignment vertical="top"/>
    </xf>
    <xf numFmtId="167" fontId="41" fillId="0" borderId="0" xfId="0" applyFont="1" applyFill="1" applyProtection="1">
      <alignment vertical="top"/>
    </xf>
    <xf numFmtId="167" fontId="39" fillId="0" borderId="0" xfId="0" applyFont="1" applyFill="1" applyAlignment="1" applyProtection="1">
      <alignment horizontal="right" vertical="top"/>
    </xf>
    <xf numFmtId="177" fontId="39" fillId="0" borderId="0" xfId="0" applyNumberFormat="1" applyFont="1" applyFill="1" applyProtection="1">
      <alignment vertical="top"/>
    </xf>
    <xf numFmtId="167" fontId="19" fillId="0" borderId="0" xfId="0" applyFont="1" applyProtection="1">
      <alignment vertical="top"/>
    </xf>
    <xf numFmtId="167" fontId="64" fillId="0" borderId="0" xfId="0" applyFont="1" applyProtection="1">
      <alignment vertical="top"/>
    </xf>
    <xf numFmtId="167" fontId="19" fillId="0" borderId="0" xfId="0" applyNumberFormat="1" applyFont="1" applyFill="1" applyProtection="1">
      <alignment vertical="top"/>
    </xf>
    <xf numFmtId="167" fontId="39" fillId="0" borderId="0" xfId="0" applyFont="1" applyFill="1" applyProtection="1">
      <alignment vertical="top"/>
    </xf>
    <xf numFmtId="181" fontId="39" fillId="0" borderId="0" xfId="0" applyNumberFormat="1" applyFont="1" applyFill="1" applyProtection="1">
      <alignment vertical="top"/>
    </xf>
    <xf numFmtId="178" fontId="9" fillId="0" borderId="0" xfId="53" applyNumberFormat="1" applyFont="1" applyFill="1" applyBorder="1" applyProtection="1">
      <alignment vertical="top"/>
    </xf>
    <xf numFmtId="167" fontId="42" fillId="41" borderId="0" xfId="0" applyFont="1" applyFill="1" applyProtection="1">
      <alignment vertical="top"/>
    </xf>
    <xf numFmtId="167" fontId="61" fillId="41" borderId="0" xfId="0" applyFont="1" applyFill="1" applyAlignment="1" applyProtection="1">
      <alignment wrapText="1"/>
    </xf>
    <xf numFmtId="0" fontId="48" fillId="41" borderId="0" xfId="0" applyNumberFormat="1" applyFont="1" applyFill="1" applyAlignment="1" applyProtection="1">
      <alignment horizontal="left" vertical="center" wrapText="1"/>
    </xf>
    <xf numFmtId="167" fontId="42" fillId="41" borderId="0" xfId="0" applyFont="1" applyFill="1" applyAlignment="1" applyProtection="1">
      <alignment wrapText="1"/>
    </xf>
    <xf numFmtId="167" fontId="42" fillId="41" borderId="0" xfId="0" applyFont="1" applyFill="1" applyAlignment="1" applyProtection="1">
      <alignment vertical="top" wrapText="1"/>
    </xf>
    <xf numFmtId="1" fontId="0" fillId="0" borderId="0" xfId="0" applyNumberFormat="1" applyFill="1" applyBorder="1" applyAlignment="1">
      <alignment vertical="top"/>
    </xf>
    <xf numFmtId="1" fontId="0" fillId="0" borderId="22" xfId="0" applyNumberFormat="1" applyFill="1" applyBorder="1" applyAlignment="1">
      <alignment vertical="top"/>
    </xf>
    <xf numFmtId="1" fontId="0" fillId="0" borderId="25" xfId="0" applyNumberFormat="1" applyFill="1" applyBorder="1" applyAlignment="1">
      <alignment vertical="top"/>
    </xf>
    <xf numFmtId="1" fontId="0" fillId="0" borderId="27" xfId="0" applyNumberFormat="1" applyFill="1" applyBorder="1" applyAlignment="1">
      <alignment vertical="top"/>
    </xf>
    <xf numFmtId="22" fontId="3" fillId="0" borderId="27" xfId="77" applyNumberFormat="1" applyFill="1" applyBorder="1" applyAlignment="1">
      <alignment vertical="top" wrapText="1"/>
    </xf>
    <xf numFmtId="0" fontId="3" fillId="0" borderId="20" xfId="77" applyFill="1" applyBorder="1" applyAlignment="1">
      <alignment vertical="top" wrapText="1"/>
    </xf>
    <xf numFmtId="0" fontId="3" fillId="0" borderId="21" xfId="77" applyFill="1" applyBorder="1" applyAlignment="1">
      <alignment vertical="top" wrapText="1"/>
    </xf>
    <xf numFmtId="167" fontId="9" fillId="0" borderId="22" xfId="0" applyFont="1" applyFill="1" applyBorder="1" applyAlignment="1">
      <alignment vertical="top"/>
    </xf>
    <xf numFmtId="167" fontId="9" fillId="0" borderId="20" xfId="0" applyFont="1" applyFill="1" applyBorder="1" applyAlignment="1">
      <alignment vertical="top"/>
    </xf>
    <xf numFmtId="167" fontId="9" fillId="0" borderId="18" xfId="0" applyFont="1" applyFill="1" applyBorder="1" applyAlignment="1">
      <alignment vertical="top"/>
    </xf>
    <xf numFmtId="167" fontId="9" fillId="0" borderId="24" xfId="0" applyFont="1" applyFill="1" applyBorder="1" applyAlignment="1">
      <alignment vertical="top"/>
    </xf>
    <xf numFmtId="167" fontId="9" fillId="0" borderId="26" xfId="0" applyFont="1" applyFill="1" applyBorder="1" applyAlignment="1">
      <alignment vertical="top"/>
    </xf>
    <xf numFmtId="4" fontId="0" fillId="0" borderId="0" xfId="0" applyNumberFormat="1">
      <alignment vertical="top"/>
    </xf>
    <xf numFmtId="4" fontId="0" fillId="42" borderId="24" xfId="0" applyNumberFormat="1" applyFill="1" applyBorder="1" applyAlignment="1">
      <alignment vertical="top"/>
    </xf>
    <xf numFmtId="4" fontId="0" fillId="42" borderId="22" xfId="0" applyNumberFormat="1" applyFill="1" applyBorder="1" applyAlignment="1">
      <alignment vertical="top"/>
    </xf>
    <xf numFmtId="4" fontId="0" fillId="42" borderId="19" xfId="0" applyNumberFormat="1" applyFill="1" applyBorder="1" applyAlignment="1">
      <alignment vertical="top"/>
    </xf>
    <xf numFmtId="4" fontId="0" fillId="42" borderId="20" xfId="0" applyNumberFormat="1" applyFill="1" applyBorder="1" applyAlignment="1">
      <alignment vertical="top"/>
    </xf>
    <xf numFmtId="167" fontId="9" fillId="42" borderId="26" xfId="0" applyFont="1" applyFill="1" applyBorder="1" applyAlignment="1">
      <alignment vertical="top"/>
    </xf>
    <xf numFmtId="167" fontId="9" fillId="42" borderId="27" xfId="0" applyFont="1" applyFill="1" applyBorder="1" applyAlignment="1">
      <alignment vertical="top"/>
    </xf>
    <xf numFmtId="4" fontId="0" fillId="42" borderId="0" xfId="0" applyNumberFormat="1" applyFill="1" applyBorder="1" applyAlignment="1">
      <alignment vertical="top"/>
    </xf>
    <xf numFmtId="4" fontId="0" fillId="42" borderId="18" xfId="0" applyNumberFormat="1" applyFill="1" applyBorder="1" applyAlignment="1">
      <alignment vertical="top"/>
    </xf>
    <xf numFmtId="177" fontId="0" fillId="42" borderId="18" xfId="0" applyNumberFormat="1" applyFill="1" applyBorder="1" applyAlignment="1">
      <alignment vertical="top"/>
    </xf>
    <xf numFmtId="177" fontId="0" fillId="42" borderId="20" xfId="0" applyNumberFormat="1" applyFill="1" applyBorder="1" applyAlignment="1">
      <alignment vertical="top"/>
    </xf>
    <xf numFmtId="181" fontId="9" fillId="0" borderId="22" xfId="0" applyNumberFormat="1" applyFont="1" applyFill="1" applyBorder="1" applyAlignment="1">
      <alignment vertical="top" wrapText="1"/>
    </xf>
    <xf numFmtId="181" fontId="9" fillId="0" borderId="25" xfId="0" applyNumberFormat="1" applyFont="1" applyFill="1" applyBorder="1" applyAlignment="1">
      <alignment vertical="top" wrapText="1"/>
    </xf>
    <xf numFmtId="167" fontId="0" fillId="0" borderId="0" xfId="0" applyFill="1" applyAlignment="1">
      <alignment vertical="top"/>
    </xf>
    <xf numFmtId="167" fontId="14" fillId="0" borderId="0" xfId="0" applyNumberFormat="1" applyFont="1" applyFill="1" applyProtection="1">
      <alignment vertical="top"/>
    </xf>
    <xf numFmtId="167" fontId="9" fillId="0" borderId="0" xfId="0" applyNumberFormat="1" applyFont="1" applyFill="1" applyAlignment="1" applyProtection="1">
      <alignment horizontal="right" vertical="top"/>
    </xf>
    <xf numFmtId="167" fontId="0" fillId="0" borderId="0" xfId="0" applyNumberFormat="1" applyFont="1" applyFill="1" applyProtection="1">
      <alignment vertical="top"/>
    </xf>
    <xf numFmtId="167" fontId="43" fillId="0" borderId="0" xfId="0" applyFont="1" applyFill="1" applyBorder="1" applyAlignment="1">
      <alignment vertical="top"/>
    </xf>
    <xf numFmtId="167" fontId="43" fillId="0" borderId="0" xfId="0" applyFont="1" applyFill="1" applyBorder="1" applyAlignment="1" applyProtection="1">
      <alignment vertical="top"/>
    </xf>
    <xf numFmtId="167" fontId="0" fillId="0" borderId="0" xfId="0" applyFill="1" applyBorder="1" applyAlignment="1">
      <alignment vertical="top" wrapText="1"/>
    </xf>
    <xf numFmtId="167" fontId="43" fillId="0" borderId="0" xfId="0" applyFont="1" applyFill="1" applyBorder="1" applyAlignment="1">
      <alignment vertical="top" wrapText="1"/>
    </xf>
    <xf numFmtId="177" fontId="9" fillId="0" borderId="0" xfId="4" applyNumberFormat="1" applyFont="1" applyFill="1" applyProtection="1">
      <alignment vertical="top"/>
    </xf>
    <xf numFmtId="167" fontId="9" fillId="0" borderId="0" xfId="4" applyNumberFormat="1" applyFont="1" applyFill="1" applyBorder="1" applyProtection="1">
      <alignment vertical="top"/>
    </xf>
    <xf numFmtId="167" fontId="66" fillId="0" borderId="0" xfId="0" applyFont="1" applyFill="1" applyProtection="1">
      <alignment vertical="top"/>
    </xf>
    <xf numFmtId="167" fontId="60" fillId="0" borderId="0" xfId="0" applyNumberFormat="1" applyFont="1" applyFill="1" applyProtection="1">
      <alignment vertical="top"/>
    </xf>
    <xf numFmtId="179" fontId="19" fillId="0" borderId="0" xfId="53" applyNumberFormat="1" applyFont="1" applyFill="1" applyBorder="1" applyProtection="1">
      <alignment vertical="top"/>
    </xf>
    <xf numFmtId="167" fontId="19" fillId="0" borderId="0" xfId="0" applyFont="1" applyFill="1" applyBorder="1" applyProtection="1">
      <alignment vertical="top"/>
    </xf>
    <xf numFmtId="167" fontId="0" fillId="0" borderId="0" xfId="0" applyFill="1" applyBorder="1" applyProtection="1">
      <alignment vertical="top"/>
    </xf>
    <xf numFmtId="167" fontId="42" fillId="0" borderId="0" xfId="0" applyFont="1" applyFill="1" applyBorder="1" applyProtection="1">
      <alignment vertical="top"/>
    </xf>
    <xf numFmtId="2" fontId="0" fillId="42" borderId="20" xfId="0" applyNumberFormat="1" applyFill="1" applyBorder="1" applyAlignment="1">
      <alignment vertical="top"/>
    </xf>
    <xf numFmtId="0" fontId="9" fillId="42" borderId="16"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vertical="center"/>
      <protection locked="0"/>
    </xf>
    <xf numFmtId="2" fontId="9" fillId="0" borderId="14" xfId="53" applyNumberFormat="1" applyFont="1" applyFill="1" applyBorder="1">
      <alignment vertical="top"/>
    </xf>
    <xf numFmtId="167" fontId="0" fillId="0" borderId="0" xfId="0" applyFill="1">
      <alignment vertical="top"/>
    </xf>
    <xf numFmtId="169" fontId="9" fillId="0" borderId="0" xfId="5" applyFont="1" applyFill="1">
      <alignment vertical="top"/>
    </xf>
    <xf numFmtId="167" fontId="14" fillId="0" borderId="0" xfId="0" applyFont="1" applyFill="1">
      <alignment vertical="top"/>
    </xf>
    <xf numFmtId="177" fontId="9" fillId="0" borderId="0" xfId="0" applyNumberFormat="1" applyFont="1" applyFill="1">
      <alignment vertical="top"/>
    </xf>
    <xf numFmtId="167" fontId="0" fillId="0" borderId="0" xfId="0" applyFont="1" applyFill="1">
      <alignment vertical="top"/>
    </xf>
    <xf numFmtId="167" fontId="9" fillId="0" borderId="0" xfId="0" applyFont="1" applyFill="1">
      <alignment vertical="top"/>
    </xf>
    <xf numFmtId="167" fontId="19" fillId="44" borderId="0" xfId="0" applyFont="1" applyFill="1" applyAlignment="1" applyProtection="1">
      <alignment horizontal="right" vertical="top"/>
    </xf>
    <xf numFmtId="0" fontId="67" fillId="51" borderId="0" xfId="94"/>
    <xf numFmtId="0" fontId="69" fillId="51" borderId="0" xfId="99"/>
    <xf numFmtId="167" fontId="76" fillId="56" borderId="0" xfId="113" applyNumberFormat="1" applyFont="1" applyFill="1" applyAlignment="1">
      <alignment vertical="top"/>
    </xf>
    <xf numFmtId="167" fontId="77" fillId="56" borderId="0" xfId="113" applyFont="1" applyFill="1">
      <alignment vertical="top"/>
    </xf>
    <xf numFmtId="167" fontId="77" fillId="0" borderId="0" xfId="113" applyFont="1">
      <alignment vertical="top"/>
    </xf>
    <xf numFmtId="167" fontId="54" fillId="0" borderId="0" xfId="113">
      <alignment vertical="top"/>
    </xf>
    <xf numFmtId="167" fontId="0" fillId="0" borderId="0" xfId="113" applyFont="1">
      <alignment vertical="top"/>
    </xf>
    <xf numFmtId="167" fontId="54" fillId="58" borderId="31" xfId="113" applyFill="1" applyBorder="1">
      <alignment vertical="top"/>
    </xf>
    <xf numFmtId="167" fontId="16" fillId="0" borderId="0" xfId="113" applyFont="1" applyBorder="1" applyAlignment="1">
      <alignment vertical="top"/>
    </xf>
    <xf numFmtId="167" fontId="42" fillId="57" borderId="0" xfId="113" applyFont="1" applyFill="1">
      <alignment vertical="top"/>
    </xf>
    <xf numFmtId="167" fontId="54" fillId="57" borderId="0" xfId="113" applyFill="1">
      <alignment vertical="top"/>
    </xf>
    <xf numFmtId="167" fontId="54" fillId="0" borderId="0" xfId="113" applyAlignment="1">
      <alignment vertical="top" wrapText="1"/>
    </xf>
    <xf numFmtId="167" fontId="0" fillId="0" borderId="0" xfId="113" applyFont="1" applyAlignment="1">
      <alignment vertical="top" wrapText="1"/>
    </xf>
    <xf numFmtId="167" fontId="9" fillId="39" borderId="0" xfId="0" applyFont="1" applyFill="1" applyBorder="1" applyAlignment="1">
      <alignment horizontal="left" vertical="top"/>
    </xf>
    <xf numFmtId="167" fontId="54" fillId="39" borderId="31" xfId="113" applyFill="1" applyBorder="1">
      <alignment vertical="top"/>
    </xf>
    <xf numFmtId="175" fontId="9" fillId="59" borderId="15" xfId="2" applyFill="1" applyBorder="1">
      <alignment vertical="top"/>
    </xf>
    <xf numFmtId="1" fontId="9" fillId="59" borderId="15" xfId="2" applyNumberFormat="1" applyFill="1" applyBorder="1">
      <alignment vertical="top"/>
    </xf>
    <xf numFmtId="167" fontId="0" fillId="41" borderId="31" xfId="113" applyFont="1" applyFill="1" applyBorder="1">
      <alignment vertical="top"/>
    </xf>
    <xf numFmtId="167" fontId="54" fillId="41" borderId="31" xfId="113" applyNumberFormat="1" applyFill="1" applyBorder="1">
      <alignment vertical="top"/>
    </xf>
    <xf numFmtId="167" fontId="9" fillId="41" borderId="31" xfId="113" applyFont="1" applyFill="1" applyBorder="1">
      <alignment vertical="top"/>
    </xf>
    <xf numFmtId="167" fontId="0" fillId="42" borderId="0" xfId="0" applyFill="1" applyBorder="1" applyAlignment="1">
      <alignment vertical="top"/>
    </xf>
    <xf numFmtId="167" fontId="0" fillId="0" borderId="0" xfId="0" applyFill="1" applyAlignment="1">
      <alignment vertical="top" wrapText="1"/>
    </xf>
    <xf numFmtId="4" fontId="0" fillId="0" borderId="19" xfId="0" applyNumberFormat="1" applyFill="1" applyBorder="1" applyAlignment="1">
      <alignment vertical="top"/>
    </xf>
    <xf numFmtId="4" fontId="0" fillId="0" borderId="20" xfId="0" applyNumberFormat="1" applyFill="1" applyBorder="1" applyAlignment="1">
      <alignment vertical="top"/>
    </xf>
    <xf numFmtId="4" fontId="0" fillId="0" borderId="21" xfId="0" applyNumberFormat="1" applyFill="1" applyBorder="1" applyAlignment="1">
      <alignment vertical="top"/>
    </xf>
    <xf numFmtId="4" fontId="0" fillId="0" borderId="28" xfId="0" applyNumberFormat="1" applyFill="1" applyBorder="1" applyAlignment="1">
      <alignment vertical="top"/>
    </xf>
    <xf numFmtId="4" fontId="0" fillId="0" borderId="18" xfId="0" applyNumberFormat="1" applyFill="1" applyBorder="1" applyAlignment="1">
      <alignment vertical="top"/>
    </xf>
    <xf numFmtId="4" fontId="0" fillId="0" borderId="29" xfId="0" applyNumberFormat="1" applyFill="1" applyBorder="1" applyAlignment="1">
      <alignment vertical="top"/>
    </xf>
    <xf numFmtId="177" fontId="0" fillId="0" borderId="28" xfId="0" applyNumberFormat="1" applyFill="1" applyBorder="1" applyAlignment="1">
      <alignment vertical="top"/>
    </xf>
    <xf numFmtId="177" fontId="0" fillId="0" borderId="18" xfId="0" applyNumberFormat="1" applyFill="1" applyBorder="1" applyAlignment="1">
      <alignment vertical="top"/>
    </xf>
    <xf numFmtId="177" fontId="0" fillId="0" borderId="29" xfId="0" applyNumberFormat="1" applyFill="1" applyBorder="1" applyAlignment="1">
      <alignment vertical="top"/>
    </xf>
    <xf numFmtId="177" fontId="0" fillId="0" borderId="19" xfId="0" applyNumberFormat="1" applyFill="1" applyBorder="1" applyAlignment="1">
      <alignment vertical="top"/>
    </xf>
    <xf numFmtId="177" fontId="0" fillId="0" borderId="20" xfId="0" applyNumberFormat="1" applyFill="1" applyBorder="1" applyAlignment="1">
      <alignment vertical="top"/>
    </xf>
    <xf numFmtId="177" fontId="0" fillId="0" borderId="21" xfId="0" applyNumberFormat="1" applyFill="1" applyBorder="1" applyAlignment="1">
      <alignment vertical="top"/>
    </xf>
    <xf numFmtId="177" fontId="0" fillId="0" borderId="26" xfId="0" applyNumberFormat="1" applyFill="1" applyBorder="1" applyAlignment="1">
      <alignment vertical="top"/>
    </xf>
    <xf numFmtId="177" fontId="0" fillId="0" borderId="0" xfId="0" applyNumberFormat="1" applyFill="1" applyBorder="1" applyAlignment="1">
      <alignment vertical="top"/>
    </xf>
    <xf numFmtId="177" fontId="0" fillId="0" borderId="27" xfId="0" applyNumberFormat="1" applyFill="1" applyBorder="1" applyAlignment="1">
      <alignment vertical="top"/>
    </xf>
    <xf numFmtId="2" fontId="0" fillId="0" borderId="24" xfId="0" applyNumberFormat="1" applyFill="1" applyBorder="1" applyAlignment="1">
      <alignment vertical="top"/>
    </xf>
    <xf numFmtId="2" fontId="0" fillId="0" borderId="22" xfId="0" applyNumberFormat="1" applyFill="1" applyBorder="1" applyAlignment="1">
      <alignment vertical="top"/>
    </xf>
    <xf numFmtId="2" fontId="0" fillId="0" borderId="26" xfId="0" applyNumberFormat="1" applyFill="1" applyBorder="1" applyAlignment="1">
      <alignment vertical="top"/>
    </xf>
    <xf numFmtId="2" fontId="0" fillId="0" borderId="0" xfId="0" applyNumberFormat="1" applyFill="1" applyBorder="1" applyAlignment="1">
      <alignment vertical="top"/>
    </xf>
    <xf numFmtId="181" fontId="9" fillId="0" borderId="24" xfId="0" applyNumberFormat="1" applyFont="1" applyFill="1" applyBorder="1" applyAlignment="1">
      <alignment vertical="top" wrapText="1"/>
    </xf>
    <xf numFmtId="22" fontId="3" fillId="0" borderId="26" xfId="77" applyNumberFormat="1" applyFill="1" applyBorder="1" applyAlignment="1">
      <alignment vertical="top" wrapText="1"/>
    </xf>
    <xf numFmtId="0" fontId="3" fillId="0" borderId="19" xfId="77" applyFill="1" applyBorder="1" applyAlignment="1">
      <alignment vertical="top" wrapText="1"/>
    </xf>
    <xf numFmtId="167" fontId="9" fillId="60" borderId="31" xfId="113" applyFont="1" applyFill="1" applyBorder="1" applyAlignment="1">
      <alignment vertical="top"/>
    </xf>
    <xf numFmtId="0" fontId="78" fillId="61" borderId="32" xfId="92" applyFont="1" applyFill="1" applyBorder="1" applyAlignment="1">
      <alignment vertical="top"/>
    </xf>
    <xf numFmtId="0" fontId="79" fillId="61" borderId="32" xfId="92" applyFont="1" applyFill="1" applyBorder="1" applyAlignment="1">
      <alignment vertical="top"/>
    </xf>
    <xf numFmtId="0" fontId="1" fillId="0" borderId="32" xfId="92" applyBorder="1" applyAlignment="1">
      <alignment vertical="top"/>
    </xf>
    <xf numFmtId="0" fontId="79" fillId="61" borderId="0" xfId="92" applyFont="1" applyFill="1" applyAlignment="1">
      <alignment vertical="top"/>
    </xf>
    <xf numFmtId="0" fontId="1" fillId="0" borderId="0" xfId="92" applyAlignment="1">
      <alignment vertical="top"/>
    </xf>
    <xf numFmtId="0" fontId="55" fillId="61" borderId="0" xfId="92" applyFont="1" applyFill="1" applyAlignment="1">
      <alignment vertical="top"/>
    </xf>
    <xf numFmtId="182" fontId="55" fillId="61" borderId="0" xfId="92" applyNumberFormat="1" applyFont="1" applyFill="1" applyAlignment="1">
      <alignment horizontal="left" vertical="top"/>
    </xf>
    <xf numFmtId="0" fontId="54" fillId="0" borderId="0" xfId="92" applyFont="1" applyAlignment="1">
      <alignment vertical="top"/>
    </xf>
    <xf numFmtId="167" fontId="57" fillId="0" borderId="0" xfId="65" applyNumberFormat="1" applyFill="1" applyAlignment="1" applyProtection="1">
      <alignment vertical="top"/>
    </xf>
    <xf numFmtId="0" fontId="54" fillId="0" borderId="0" xfId="92" applyFont="1" applyFill="1" applyAlignment="1">
      <alignment vertical="top"/>
    </xf>
    <xf numFmtId="0" fontId="56" fillId="0" borderId="0" xfId="92" applyFont="1" applyAlignment="1">
      <alignment vertical="top"/>
    </xf>
    <xf numFmtId="0" fontId="9" fillId="46" borderId="33" xfId="92" applyFont="1" applyFill="1" applyBorder="1" applyAlignment="1">
      <alignment horizontal="center" vertical="top"/>
    </xf>
    <xf numFmtId="0" fontId="9" fillId="46" borderId="34" xfId="92" applyFont="1" applyFill="1" applyBorder="1" applyAlignment="1">
      <alignment horizontal="center" vertical="top"/>
    </xf>
    <xf numFmtId="0" fontId="9" fillId="46" borderId="31" xfId="92" applyFont="1" applyFill="1" applyBorder="1" applyAlignment="1">
      <alignment horizontal="center" vertical="top"/>
    </xf>
    <xf numFmtId="0" fontId="9" fillId="46" borderId="34" xfId="92" applyFont="1" applyFill="1" applyBorder="1" applyAlignment="1">
      <alignment horizontal="center" vertical="top" wrapText="1"/>
    </xf>
    <xf numFmtId="0" fontId="45" fillId="41" borderId="31" xfId="92" applyFont="1" applyFill="1" applyBorder="1" applyAlignment="1">
      <alignment vertical="top" wrapText="1"/>
    </xf>
    <xf numFmtId="0" fontId="9" fillId="41" borderId="34" xfId="92" applyFont="1" applyFill="1" applyBorder="1" applyAlignment="1">
      <alignment vertical="top" wrapText="1"/>
    </xf>
    <xf numFmtId="0" fontId="80" fillId="0" borderId="0" xfId="92" applyFont="1" applyAlignment="1">
      <alignment vertical="top"/>
    </xf>
    <xf numFmtId="0" fontId="9" fillId="46" borderId="31" xfId="92" applyFont="1" applyFill="1" applyBorder="1" applyAlignment="1">
      <alignment horizontal="center" vertical="top" wrapText="1"/>
    </xf>
    <xf numFmtId="0" fontId="19" fillId="50" borderId="39" xfId="92" applyFont="1" applyFill="1" applyBorder="1" applyAlignment="1">
      <alignment vertical="top" wrapText="1"/>
    </xf>
    <xf numFmtId="0" fontId="19" fillId="50" borderId="37" xfId="92" applyFont="1" applyFill="1" applyBorder="1" applyAlignment="1">
      <alignment vertical="top" wrapText="1"/>
    </xf>
    <xf numFmtId="0" fontId="19" fillId="50" borderId="41" xfId="92" applyFont="1" applyFill="1" applyBorder="1" applyAlignment="1">
      <alignment vertical="top" wrapText="1"/>
    </xf>
    <xf numFmtId="0" fontId="54" fillId="0" borderId="0" xfId="95" applyAlignment="1">
      <alignment vertical="top"/>
    </xf>
    <xf numFmtId="167" fontId="19" fillId="0" borderId="0" xfId="92" applyNumberFormat="1" applyFont="1" applyAlignment="1">
      <alignment vertical="top"/>
    </xf>
    <xf numFmtId="167" fontId="42" fillId="48" borderId="0" xfId="114" applyFont="1" applyFill="1" applyAlignment="1">
      <alignment vertical="top"/>
    </xf>
    <xf numFmtId="0" fontId="1" fillId="48" borderId="0" xfId="92" applyFill="1" applyAlignment="1">
      <alignment vertical="top"/>
    </xf>
    <xf numFmtId="0" fontId="9" fillId="48" borderId="0" xfId="92" applyFont="1" applyFill="1" applyAlignment="1">
      <alignment vertical="top"/>
    </xf>
    <xf numFmtId="167" fontId="64" fillId="0" borderId="0" xfId="0" applyFont="1" applyFill="1" applyProtection="1">
      <alignment vertical="top"/>
    </xf>
    <xf numFmtId="181" fontId="19" fillId="0" borderId="0" xfId="0" applyNumberFormat="1" applyFont="1" applyFill="1" applyProtection="1">
      <alignment vertical="top"/>
    </xf>
    <xf numFmtId="178" fontId="19" fillId="0" borderId="0" xfId="53" applyNumberFormat="1" applyFont="1" applyFill="1" applyBorder="1" applyProtection="1">
      <alignment vertical="top"/>
    </xf>
    <xf numFmtId="15" fontId="55" fillId="61" borderId="0" xfId="2" applyNumberFormat="1" applyFont="1" applyFill="1" applyAlignment="1">
      <alignment horizontal="left" vertical="top"/>
    </xf>
    <xf numFmtId="0" fontId="9" fillId="50" borderId="37" xfId="92" applyFont="1" applyFill="1" applyBorder="1" applyAlignment="1">
      <alignment horizontal="left" vertical="top" wrapText="1"/>
    </xf>
    <xf numFmtId="0" fontId="9" fillId="50" borderId="39" xfId="92" applyFont="1" applyFill="1" applyBorder="1" applyAlignment="1">
      <alignment horizontal="left" vertical="top" wrapText="1"/>
    </xf>
    <xf numFmtId="0" fontId="9" fillId="50" borderId="41" xfId="92" applyFont="1" applyFill="1" applyBorder="1" applyAlignment="1">
      <alignment horizontal="left" vertical="top" wrapText="1"/>
    </xf>
    <xf numFmtId="0" fontId="9" fillId="50" borderId="38" xfId="92" applyFont="1" applyFill="1" applyBorder="1" applyAlignment="1">
      <alignment horizontal="left" vertical="top" wrapText="1"/>
    </xf>
    <xf numFmtId="0" fontId="9" fillId="50" borderId="40" xfId="92" applyFont="1" applyFill="1" applyBorder="1" applyAlignment="1">
      <alignment horizontal="left" vertical="top" wrapText="1"/>
    </xf>
    <xf numFmtId="0" fontId="9" fillId="50" borderId="42" xfId="92" applyFont="1" applyFill="1" applyBorder="1" applyAlignment="1">
      <alignment horizontal="left" vertical="top" wrapText="1"/>
    </xf>
    <xf numFmtId="0" fontId="54" fillId="0" borderId="0" xfId="95" applyAlignment="1">
      <alignment horizontal="left" vertical="top" wrapText="1"/>
    </xf>
    <xf numFmtId="0" fontId="45" fillId="41" borderId="35" xfId="92" applyFont="1" applyFill="1" applyBorder="1" applyAlignment="1">
      <alignment vertical="top" wrapText="1"/>
    </xf>
    <xf numFmtId="0" fontId="45" fillId="41" borderId="36" xfId="92" applyFont="1" applyFill="1" applyBorder="1" applyAlignment="1">
      <alignment vertical="top" wrapText="1"/>
    </xf>
  </cellXfs>
  <cellStyles count="115">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7" xr:uid="{00000000-0005-0000-0000-000019000000}"/>
    <cellStyle name="BM Input" xfId="54" xr:uid="{00000000-0005-0000-0000-00001A000000}"/>
    <cellStyle name="Calculation" xfId="19" builtinId="22" customBuiltin="1"/>
    <cellStyle name="Calculation 2" xfId="103" xr:uid="{00000000-0005-0000-0000-00001C000000}"/>
    <cellStyle name="Check Cell" xfId="21" builtinId="23" customBuiltin="1"/>
    <cellStyle name="Check Cell 2" xfId="109" xr:uid="{00000000-0005-0000-0000-00001E000000}"/>
    <cellStyle name="Column 1" xfId="61" xr:uid="{00000000-0005-0000-0000-00001F000000}"/>
    <cellStyle name="Column 2 + 3" xfId="62" xr:uid="{00000000-0005-0000-0000-000020000000}"/>
    <cellStyle name="Column 4" xfId="63" xr:uid="{00000000-0005-0000-0000-000021000000}"/>
    <cellStyle name="Comma" xfId="1" builtinId="3" hidden="1" customBuiltin="1"/>
    <cellStyle name="Comma" xfId="52" builtinId="3" hidden="1"/>
    <cellStyle name="Comma" xfId="53" builtinId="3"/>
    <cellStyle name="Comma [0]" xfId="6" builtinId="6" hidden="1" customBuiltin="1"/>
    <cellStyle name="Comma 2" xfId="56" xr:uid="{00000000-0005-0000-0000-000026000000}"/>
    <cellStyle name="Comma 2 2" xfId="72" xr:uid="{00000000-0005-0000-0000-000027000000}"/>
    <cellStyle name="Comma 2 2 2" xfId="86" xr:uid="{00000000-0005-0000-0000-000028000000}"/>
    <cellStyle name="Comma 2 3" xfId="81" xr:uid="{00000000-0005-0000-0000-000029000000}"/>
    <cellStyle name="Currency" xfId="7" builtinId="4" hidden="1" customBuiltin="1"/>
    <cellStyle name="Currency [0]" xfId="8" builtinId="7" hidden="1" customBuiltin="1"/>
    <cellStyle name="DateLong" xfId="2" xr:uid="{00000000-0005-0000-0000-00002C000000}"/>
    <cellStyle name="DateLong 2" xfId="59" xr:uid="{00000000-0005-0000-0000-00002D000000}"/>
    <cellStyle name="DateShort" xfId="3" xr:uid="{00000000-0005-0000-0000-00002E000000}"/>
    <cellStyle name="Empty cell" xfId="110" xr:uid="{00000000-0005-0000-0000-00002F000000}"/>
    <cellStyle name="End of sheet" xfId="99" xr:uid="{00000000-0005-0000-0000-000030000000}"/>
    <cellStyle name="Explanatory Text" xfId="24" builtinId="53" customBuiltin="1"/>
    <cellStyle name="Explanatory Text 2" xfId="104" xr:uid="{00000000-0005-0000-0000-000032000000}"/>
    <cellStyle name="Exported to another sheet or section" xfId="102" xr:uid="{00000000-0005-0000-0000-000033000000}"/>
    <cellStyle name="Factor" xfId="4" xr:uid="{00000000-0005-0000-0000-000034000000}"/>
    <cellStyle name="Factor 2" xfId="58" xr:uid="{00000000-0005-0000-0000-000035000000}"/>
    <cellStyle name="Good" xfId="14" builtinId="26" customBuiltin="1"/>
    <cellStyle name="Hard coded output" xfId="108" xr:uid="{00000000-0005-0000-0000-000037000000}"/>
    <cellStyle name="Heading 1" xfId="10" builtinId="16" customBuiltin="1"/>
    <cellStyle name="Heading 1 2" xfId="97" xr:uid="{00000000-0005-0000-0000-000039000000}"/>
    <cellStyle name="Heading 2" xfId="11" builtinId="17" customBuiltin="1"/>
    <cellStyle name="Heading 2 2" xfId="100" xr:uid="{00000000-0005-0000-0000-00003B000000}"/>
    <cellStyle name="Heading 3" xfId="12" builtinId="18" customBuiltin="1"/>
    <cellStyle name="Heading 4" xfId="13" builtinId="19" customBuiltin="1"/>
    <cellStyle name="Hyperlink" xfId="50" builtinId="8" customBuiltin="1"/>
    <cellStyle name="Hyperlink 2" xfId="65" xr:uid="{00000000-0005-0000-0000-00003F000000}"/>
    <cellStyle name="Hyperlink 3" xfId="96" xr:uid="{00000000-0005-0000-0000-000040000000}"/>
    <cellStyle name="Import" xfId="64" xr:uid="{00000000-0005-0000-0000-000041000000}"/>
    <cellStyle name="Input" xfId="17" builtinId="20" customBuiltin="1"/>
    <cellStyle name="Input 2" xfId="105" xr:uid="{00000000-0005-0000-0000-000043000000}"/>
    <cellStyle name="Linked Cell" xfId="20" builtinId="24" customBuiltin="1"/>
    <cellStyle name="Linked Cell 2" xfId="101" xr:uid="{00000000-0005-0000-0000-000045000000}"/>
    <cellStyle name="Neutral" xfId="16" builtinId="28" customBuiltin="1"/>
    <cellStyle name="Normal" xfId="0" builtinId="0" customBuiltin="1"/>
    <cellStyle name="Normal 12" xfId="78" xr:uid="{00000000-0005-0000-0000-000048000000}"/>
    <cellStyle name="Normal 12 2" xfId="92" xr:uid="{00000000-0005-0000-0000-000049000000}"/>
    <cellStyle name="Normal 2" xfId="55" xr:uid="{00000000-0005-0000-0000-00004A000000}"/>
    <cellStyle name="Normal 2 2" xfId="113" xr:uid="{00000000-0005-0000-0000-00004B000000}"/>
    <cellStyle name="Normal 3" xfId="66" xr:uid="{00000000-0005-0000-0000-00004C000000}"/>
    <cellStyle name="Normal 3 2" xfId="67" xr:uid="{00000000-0005-0000-0000-00004D000000}"/>
    <cellStyle name="Normal 3 2 2" xfId="74" xr:uid="{00000000-0005-0000-0000-00004E000000}"/>
    <cellStyle name="Normal 3 2 2 2" xfId="88" xr:uid="{00000000-0005-0000-0000-00004F000000}"/>
    <cellStyle name="Normal 3 2 3" xfId="83" xr:uid="{00000000-0005-0000-0000-000050000000}"/>
    <cellStyle name="Normal 3 3" xfId="73" xr:uid="{00000000-0005-0000-0000-000051000000}"/>
    <cellStyle name="Normal 3 3 2" xfId="87" xr:uid="{00000000-0005-0000-0000-000052000000}"/>
    <cellStyle name="Normal 3 4" xfId="82" xr:uid="{00000000-0005-0000-0000-000053000000}"/>
    <cellStyle name="Normal 4" xfId="79" xr:uid="{00000000-0005-0000-0000-000054000000}"/>
    <cellStyle name="Normal 4 2" xfId="114" xr:uid="{00000000-0005-0000-0000-000055000000}"/>
    <cellStyle name="Normal 5" xfId="80" xr:uid="{00000000-0005-0000-0000-000056000000}"/>
    <cellStyle name="Normal 5 2" xfId="93" xr:uid="{00000000-0005-0000-0000-000057000000}"/>
    <cellStyle name="Normal 6" xfId="95" xr:uid="{00000000-0005-0000-0000-000058000000}"/>
    <cellStyle name="Normal 7" xfId="77" xr:uid="{00000000-0005-0000-0000-000059000000}"/>
    <cellStyle name="Normal 7 2" xfId="91" xr:uid="{00000000-0005-0000-0000-00005A000000}"/>
    <cellStyle name="Normal 7 5" xfId="68" xr:uid="{00000000-0005-0000-0000-00005B000000}"/>
    <cellStyle name="Normal 7 5 2" xfId="75" xr:uid="{00000000-0005-0000-0000-00005C000000}"/>
    <cellStyle name="Normal 7 5 2 2" xfId="89" xr:uid="{00000000-0005-0000-0000-00005D000000}"/>
    <cellStyle name="Normal 7 5 3" xfId="84" xr:uid="{00000000-0005-0000-0000-00005E000000}"/>
    <cellStyle name="Normal 7 7" xfId="69" xr:uid="{00000000-0005-0000-0000-00005F000000}"/>
    <cellStyle name="Normal 7 7 2" xfId="76" xr:uid="{00000000-0005-0000-0000-000060000000}"/>
    <cellStyle name="Normal 7 7 2 2" xfId="90" xr:uid="{00000000-0005-0000-0000-000061000000}"/>
    <cellStyle name="Normal 7 7 3" xfId="85" xr:uid="{00000000-0005-0000-0000-000062000000}"/>
    <cellStyle name="Note" xfId="23" builtinId="10" customBuiltin="1"/>
    <cellStyle name="Note 2" xfId="70" xr:uid="{00000000-0005-0000-0000-000064000000}"/>
    <cellStyle name="Output" xfId="18" builtinId="21" customBuiltin="1"/>
    <cellStyle name="Percent" xfId="5" builtinId="5" customBuiltin="1"/>
    <cellStyle name="Percent 2" xfId="57" xr:uid="{00000000-0005-0000-0000-000067000000}"/>
    <cellStyle name="Section separator" xfId="111" xr:uid="{00000000-0005-0000-0000-000068000000}"/>
    <cellStyle name="Title" xfId="9" builtinId="15" customBuiltin="1"/>
    <cellStyle name="Title 2" xfId="94" xr:uid="{00000000-0005-0000-0000-00006A000000}"/>
    <cellStyle name="To be reviewed or discussed" xfId="112" xr:uid="{00000000-0005-0000-0000-00006B000000}"/>
    <cellStyle name="Total" xfId="25" builtinId="25" customBuiltin="1"/>
    <cellStyle name="Warning Text" xfId="22" builtinId="11" customBuiltin="1"/>
    <cellStyle name="Warning Text 2" xfId="98" xr:uid="{00000000-0005-0000-0000-00006E000000}"/>
    <cellStyle name="Within-worksheet counter-flow" xfId="106" xr:uid="{00000000-0005-0000-0000-00006F000000}"/>
    <cellStyle name="Year" xfId="51" xr:uid="{00000000-0005-0000-0000-000070000000}"/>
    <cellStyle name="Year 2" xfId="60" xr:uid="{00000000-0005-0000-0000-000071000000}"/>
    <cellStyle name="Year 3" xfId="71" xr:uid="{00000000-0005-0000-0000-000072000000}"/>
  </cellStyles>
  <dxfs count="858">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ont>
        <color rgb="FF9C0006"/>
      </font>
      <fill>
        <patternFill>
          <bgColor rgb="FFFFC7CE"/>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99CCFF"/>
      <color rgb="FFCCFFFF"/>
      <color rgb="FFFFFFAF"/>
      <color rgb="FFD9D9D9"/>
      <color rgb="FFFFFF00"/>
      <color rgb="FFFFFFE0"/>
      <color rgb="FFADE600"/>
      <color rgb="FF0086B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58823"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burksw\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1">
          <cell r="F31">
            <v>1E-3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204"/>
  <sheetViews>
    <sheetView zoomScale="85" zoomScaleNormal="85" workbookViewId="0">
      <pane ySplit="9" topLeftCell="A11" activePane="bottomLeft" state="frozen"/>
      <selection pane="bottomLeft" activeCell="C11" sqref="C11:F11"/>
    </sheetView>
  </sheetViews>
  <sheetFormatPr defaultColWidth="0" defaultRowHeight="14.25" customHeight="1" zeroHeight="1"/>
  <cols>
    <col min="1" max="1" width="10.33203125" style="426" customWidth="1"/>
    <col min="2" max="2" width="31.109375" style="426" customWidth="1"/>
    <col min="3" max="3" width="20" style="426" customWidth="1"/>
    <col min="4" max="4" width="26.88671875" style="426" customWidth="1"/>
    <col min="5" max="5" width="73" style="426" customWidth="1"/>
    <col min="6" max="6" width="58" style="426" customWidth="1"/>
    <col min="7" max="7" width="10.33203125" style="426" customWidth="1"/>
    <col min="8" max="8" width="5.109375" style="426" customWidth="1"/>
    <col min="9" max="9" width="22.109375" style="426" customWidth="1"/>
    <col min="10" max="13" width="0" style="426" hidden="1" customWidth="1"/>
    <col min="14" max="16384" width="10.33203125" style="426" hidden="1"/>
  </cols>
  <sheetData>
    <row r="1" spans="1:9" s="424" customFormat="1" ht="28.8" thickBot="1">
      <c r="A1" s="422" t="str">
        <f ca="1" xml:space="preserve"> RIGHT(CELL("filename", $A$1), LEN(CELL("filename", $A$1)) - SEARCH("]", CELL("filename", $A$1)))</f>
        <v>Cover</v>
      </c>
      <c r="B1" s="422"/>
      <c r="C1" s="423"/>
      <c r="D1" s="422"/>
      <c r="E1" s="422"/>
      <c r="F1" s="422"/>
      <c r="G1" s="422"/>
      <c r="H1" s="423"/>
      <c r="I1" s="423"/>
    </row>
    <row r="2" spans="1:9" ht="16.8" thickTop="1">
      <c r="A2" s="425"/>
      <c r="B2" s="425"/>
      <c r="C2" s="425"/>
      <c r="D2" s="425"/>
      <c r="E2" s="425"/>
      <c r="F2" s="425"/>
      <c r="G2" s="425"/>
      <c r="H2" s="425"/>
      <c r="I2" s="425"/>
    </row>
    <row r="3" spans="1:9" ht="16.2">
      <c r="A3" s="425"/>
      <c r="B3" s="427" t="s">
        <v>0</v>
      </c>
      <c r="C3" s="427" t="s">
        <v>1</v>
      </c>
      <c r="D3" s="425"/>
      <c r="E3" s="425"/>
      <c r="F3" s="425"/>
      <c r="G3" s="425"/>
      <c r="H3" s="425"/>
      <c r="I3" s="425"/>
    </row>
    <row r="4" spans="1:9" ht="16.2">
      <c r="A4" s="425"/>
      <c r="B4" s="427" t="s">
        <v>2</v>
      </c>
      <c r="C4" s="428" t="s">
        <v>3</v>
      </c>
      <c r="D4" s="425"/>
      <c r="E4" s="425"/>
      <c r="F4" s="425"/>
      <c r="G4" s="425"/>
      <c r="H4" s="425"/>
      <c r="I4" s="425"/>
    </row>
    <row r="5" spans="1:9" ht="16.2">
      <c r="A5" s="425"/>
      <c r="B5" s="427" t="s">
        <v>4</v>
      </c>
      <c r="C5" s="427" t="s">
        <v>1232</v>
      </c>
      <c r="D5" s="425"/>
      <c r="E5" s="425"/>
      <c r="F5" s="425"/>
      <c r="G5" s="425"/>
      <c r="H5" s="425"/>
      <c r="I5" s="425"/>
    </row>
    <row r="6" spans="1:9" ht="16.2">
      <c r="A6" s="425"/>
      <c r="B6" s="427" t="s">
        <v>5</v>
      </c>
      <c r="C6" s="452">
        <v>44167</v>
      </c>
      <c r="D6" s="425"/>
      <c r="E6" s="425"/>
      <c r="F6" s="425"/>
      <c r="G6" s="425"/>
      <c r="H6" s="425"/>
      <c r="I6" s="425"/>
    </row>
    <row r="7" spans="1:9" ht="16.2">
      <c r="A7" s="425"/>
      <c r="B7" s="427" t="s">
        <v>6</v>
      </c>
      <c r="C7" s="427" t="s">
        <v>7</v>
      </c>
      <c r="D7" s="425"/>
      <c r="E7" s="425"/>
      <c r="F7" s="425"/>
      <c r="G7" s="425"/>
      <c r="H7" s="425"/>
      <c r="I7" s="425"/>
    </row>
    <row r="8" spans="1:9" ht="16.2">
      <c r="A8" s="425"/>
      <c r="B8" s="427" t="s">
        <v>8</v>
      </c>
      <c r="C8" s="427" t="s">
        <v>9</v>
      </c>
      <c r="D8" s="425"/>
      <c r="E8" s="425"/>
      <c r="F8" s="425"/>
      <c r="G8" s="425"/>
      <c r="H8" s="425"/>
      <c r="I8" s="425"/>
    </row>
    <row r="9" spans="1:9" ht="16.2">
      <c r="A9" s="425"/>
      <c r="B9" s="425"/>
      <c r="C9" s="425"/>
      <c r="D9" s="425"/>
      <c r="E9" s="425"/>
      <c r="F9" s="425"/>
      <c r="G9" s="425"/>
      <c r="H9" s="425"/>
      <c r="I9" s="425"/>
    </row>
    <row r="10" spans="1:9" ht="14.4">
      <c r="A10" s="429"/>
      <c r="B10" s="429"/>
      <c r="C10" s="430"/>
      <c r="D10" s="429"/>
      <c r="E10" s="429"/>
      <c r="F10" s="429"/>
      <c r="G10" s="429"/>
      <c r="H10" s="429"/>
      <c r="I10" s="429"/>
    </row>
    <row r="11" spans="1:9" ht="159" customHeight="1">
      <c r="A11" s="429"/>
      <c r="B11" s="429" t="s">
        <v>10</v>
      </c>
      <c r="C11" s="459" t="s">
        <v>11</v>
      </c>
      <c r="D11" s="459"/>
      <c r="E11" s="459"/>
      <c r="F11" s="459"/>
      <c r="G11" s="429"/>
      <c r="H11" s="429"/>
      <c r="I11" s="429"/>
    </row>
    <row r="12" spans="1:9" ht="13.8">
      <c r="A12" s="429"/>
      <c r="B12" s="429"/>
      <c r="C12" s="459" t="s">
        <v>12</v>
      </c>
      <c r="D12" s="459"/>
      <c r="E12" s="459"/>
      <c r="F12" s="459"/>
      <c r="G12" s="429"/>
      <c r="H12" s="429"/>
      <c r="I12" s="429"/>
    </row>
    <row r="13" spans="1:9" ht="67.5" customHeight="1">
      <c r="A13" s="429"/>
      <c r="B13" s="429"/>
      <c r="C13" s="459" t="s">
        <v>13</v>
      </c>
      <c r="D13" s="459"/>
      <c r="E13" s="459"/>
      <c r="F13" s="459"/>
      <c r="G13" s="429"/>
      <c r="H13" s="429"/>
      <c r="I13" s="429"/>
    </row>
    <row r="14" spans="1:9" ht="13.8">
      <c r="A14" s="429"/>
      <c r="B14" s="429"/>
      <c r="C14" s="429"/>
      <c r="D14" s="429"/>
      <c r="E14" s="429"/>
      <c r="F14" s="429"/>
      <c r="G14" s="429"/>
      <c r="H14" s="429"/>
      <c r="I14" s="429"/>
    </row>
    <row r="15" spans="1:9" ht="13.8">
      <c r="A15" s="429"/>
      <c r="B15" s="429" t="s">
        <v>14</v>
      </c>
      <c r="C15" s="429" t="s">
        <v>15</v>
      </c>
      <c r="D15" s="429"/>
      <c r="E15" s="429"/>
      <c r="F15" s="429"/>
      <c r="G15" s="429"/>
      <c r="H15" s="429"/>
      <c r="I15" s="429"/>
    </row>
    <row r="16" spans="1:9" ht="13.8">
      <c r="A16" s="429"/>
      <c r="B16" s="429"/>
      <c r="C16" s="429"/>
      <c r="D16" s="429"/>
      <c r="E16" s="429"/>
      <c r="F16" s="429"/>
      <c r="G16" s="429"/>
      <c r="H16" s="429"/>
      <c r="I16" s="429"/>
    </row>
    <row r="17" spans="1:9" ht="16.2">
      <c r="A17" s="429"/>
      <c r="B17" s="429" t="s">
        <v>16</v>
      </c>
      <c r="C17" s="431" t="s">
        <v>17</v>
      </c>
      <c r="D17" s="432"/>
      <c r="E17" s="432"/>
      <c r="F17" s="432"/>
      <c r="G17" s="429"/>
      <c r="H17" s="429"/>
      <c r="I17" s="429"/>
    </row>
    <row r="18" spans="1:9" ht="16.2">
      <c r="A18" s="429"/>
      <c r="B18" s="429"/>
      <c r="C18" s="432"/>
      <c r="D18" s="432"/>
      <c r="E18" s="432"/>
      <c r="F18" s="432"/>
      <c r="G18" s="429"/>
      <c r="H18" s="429"/>
      <c r="I18" s="429"/>
    </row>
    <row r="19" spans="1:9" ht="13.8">
      <c r="A19" s="429"/>
      <c r="B19" s="429"/>
      <c r="C19" s="433" t="s">
        <v>18</v>
      </c>
      <c r="D19" s="434"/>
      <c r="E19" s="435" t="s">
        <v>19</v>
      </c>
      <c r="F19" s="436" t="s">
        <v>20</v>
      </c>
      <c r="G19" s="429"/>
      <c r="H19" s="429"/>
      <c r="I19" s="429"/>
    </row>
    <row r="20" spans="1:9" ht="13.8">
      <c r="A20" s="429"/>
      <c r="B20" s="429"/>
      <c r="C20" s="460" t="s">
        <v>15</v>
      </c>
      <c r="D20" s="461"/>
      <c r="E20" s="437" t="s">
        <v>15</v>
      </c>
      <c r="F20" s="438" t="s">
        <v>15</v>
      </c>
      <c r="G20" s="429"/>
      <c r="H20" s="429"/>
      <c r="I20" s="429"/>
    </row>
    <row r="21" spans="1:9" ht="13.8">
      <c r="A21" s="429"/>
      <c r="B21" s="429"/>
      <c r="C21" s="429"/>
      <c r="D21" s="429"/>
      <c r="E21" s="429"/>
      <c r="F21" s="429"/>
      <c r="G21" s="429"/>
      <c r="H21" s="429"/>
      <c r="I21" s="429"/>
    </row>
    <row r="22" spans="1:9" ht="13.8">
      <c r="A22" s="429"/>
      <c r="B22" s="429"/>
      <c r="C22" s="429"/>
      <c r="D22" s="429"/>
      <c r="E22" s="429"/>
      <c r="F22" s="429"/>
      <c r="G22" s="429"/>
      <c r="H22" s="429"/>
      <c r="I22" s="429"/>
    </row>
    <row r="23" spans="1:9" ht="28.5" customHeight="1">
      <c r="B23" s="429" t="s">
        <v>21</v>
      </c>
      <c r="C23" s="459" t="s">
        <v>22</v>
      </c>
      <c r="D23" s="459"/>
      <c r="E23" s="459"/>
      <c r="F23" s="459"/>
    </row>
    <row r="24" spans="1:9" ht="16.2">
      <c r="B24" s="439"/>
      <c r="C24" s="432"/>
      <c r="D24" s="432"/>
      <c r="E24" s="432"/>
      <c r="F24" s="432"/>
    </row>
    <row r="25" spans="1:9" ht="16.2">
      <c r="B25" s="439"/>
      <c r="C25" s="433" t="s">
        <v>23</v>
      </c>
      <c r="D25" s="435" t="s">
        <v>24</v>
      </c>
      <c r="E25" s="435" t="s">
        <v>25</v>
      </c>
      <c r="F25" s="440" t="s">
        <v>26</v>
      </c>
    </row>
    <row r="26" spans="1:9" ht="16.2">
      <c r="B26" s="439"/>
      <c r="C26" s="453" t="s">
        <v>27</v>
      </c>
      <c r="D26" s="453" t="s">
        <v>28</v>
      </c>
      <c r="E26" s="456" t="s">
        <v>29</v>
      </c>
      <c r="F26" s="442" t="str">
        <f>Calc!$E$18</f>
        <v>Total cumulative capacity (TCC) - WRZ 1</v>
      </c>
    </row>
    <row r="27" spans="1:9" ht="16.2">
      <c r="B27" s="439"/>
      <c r="C27" s="454"/>
      <c r="D27" s="454"/>
      <c r="E27" s="457"/>
      <c r="F27" s="441" t="str">
        <f>Calc!$E$22</f>
        <v>Total ICC + BCCa - WRZ 1</v>
      </c>
    </row>
    <row r="28" spans="1:9" ht="16.2">
      <c r="B28" s="439"/>
      <c r="C28" s="454"/>
      <c r="D28" s="454"/>
      <c r="E28" s="457"/>
      <c r="F28" s="441" t="str">
        <f>Calc!$E$26</f>
        <v>Bilateral entry forecast (BEF) factor - WRZ 1</v>
      </c>
    </row>
    <row r="29" spans="1:9" ht="16.2">
      <c r="B29" s="439"/>
      <c r="C29" s="454"/>
      <c r="D29" s="454"/>
      <c r="E29" s="457"/>
      <c r="F29" s="441" t="str">
        <f>Calc!$E$29</f>
        <v>Bilateral entry forecast (BEF) factor - WRZ 1 - capped at zero</v>
      </c>
    </row>
    <row r="30" spans="1:9" ht="16.2">
      <c r="B30" s="439"/>
      <c r="C30" s="454"/>
      <c r="D30" s="454"/>
      <c r="E30" s="457"/>
      <c r="F30" s="442" t="str">
        <f>Calc!$E$54</f>
        <v>Total cumulative capacity (TCC) - WRZ 2</v>
      </c>
    </row>
    <row r="31" spans="1:9" ht="16.2">
      <c r="B31" s="439"/>
      <c r="C31" s="454"/>
      <c r="D31" s="454"/>
      <c r="E31" s="457"/>
      <c r="F31" s="441" t="str">
        <f>Calc!$E$58</f>
        <v>Total ICC + BCCa - WRZ 2</v>
      </c>
    </row>
    <row r="32" spans="1:9" ht="16.2">
      <c r="B32" s="439"/>
      <c r="C32" s="454"/>
      <c r="D32" s="454"/>
      <c r="E32" s="457"/>
      <c r="F32" s="441" t="str">
        <f>Calc!$E$62</f>
        <v>Bilateral entry forecast (BEF) factor - WRZ 2</v>
      </c>
    </row>
    <row r="33" spans="2:6" ht="16.2">
      <c r="B33" s="439"/>
      <c r="C33" s="454"/>
      <c r="D33" s="454"/>
      <c r="E33" s="457"/>
      <c r="F33" s="441" t="str">
        <f>Calc!$E$65</f>
        <v>Bilateral entry forecast (BEF) factor - WRZ 2 - capped at zero</v>
      </c>
    </row>
    <row r="34" spans="2:6" ht="16.2">
      <c r="B34" s="439"/>
      <c r="C34" s="454"/>
      <c r="D34" s="454"/>
      <c r="E34" s="457"/>
      <c r="F34" s="442" t="str">
        <f>Calc!$E$90</f>
        <v>Total cumulative capacity (TCC) - WRZ 3</v>
      </c>
    </row>
    <row r="35" spans="2:6" ht="16.2">
      <c r="B35" s="439"/>
      <c r="C35" s="454"/>
      <c r="D35" s="454"/>
      <c r="E35" s="457"/>
      <c r="F35" s="441" t="str">
        <f>Calc!$E$94</f>
        <v>Total ICC + BCCa - WRZ 3</v>
      </c>
    </row>
    <row r="36" spans="2:6" ht="16.2">
      <c r="B36" s="439"/>
      <c r="C36" s="454"/>
      <c r="D36" s="454"/>
      <c r="E36" s="457"/>
      <c r="F36" s="441" t="str">
        <f>Calc!$E$98</f>
        <v>Bilateral entry forecast (BEF) factor - WRZ 3</v>
      </c>
    </row>
    <row r="37" spans="2:6" ht="16.2">
      <c r="B37" s="439"/>
      <c r="C37" s="454"/>
      <c r="D37" s="454"/>
      <c r="E37" s="457"/>
      <c r="F37" s="441" t="str">
        <f>Calc!$E$101</f>
        <v>Bilateral entry forecast (BEF) factor - WRZ 3 - capped at zero</v>
      </c>
    </row>
    <row r="38" spans="2:6" ht="16.2">
      <c r="B38" s="439"/>
      <c r="C38" s="454"/>
      <c r="D38" s="454"/>
      <c r="E38" s="457"/>
      <c r="F38" s="442" t="str">
        <f>Calc!$E$126</f>
        <v>Total cumulative capacity (TCC) - WRZ 4</v>
      </c>
    </row>
    <row r="39" spans="2:6" ht="16.2">
      <c r="B39" s="439"/>
      <c r="C39" s="454"/>
      <c r="D39" s="454"/>
      <c r="E39" s="457"/>
      <c r="F39" s="441" t="str">
        <f>Calc!$E$130</f>
        <v>Total ICC + BCCa - WRZ 4</v>
      </c>
    </row>
    <row r="40" spans="2:6" ht="16.2">
      <c r="B40" s="439"/>
      <c r="C40" s="454"/>
      <c r="D40" s="454"/>
      <c r="E40" s="457"/>
      <c r="F40" s="441" t="str">
        <f>Calc!$E$134</f>
        <v>Bilateral entry forecast (BEF) factor - WRZ 4</v>
      </c>
    </row>
    <row r="41" spans="2:6" ht="16.2">
      <c r="B41" s="439"/>
      <c r="C41" s="454"/>
      <c r="D41" s="454"/>
      <c r="E41" s="457"/>
      <c r="F41" s="441" t="str">
        <f>Calc!$E$137</f>
        <v>Bilateral entry forecast (BEF) factor - WRZ 4 - capped at zero</v>
      </c>
    </row>
    <row r="42" spans="2:6" ht="16.2">
      <c r="B42" s="439"/>
      <c r="C42" s="454"/>
      <c r="D42" s="454"/>
      <c r="E42" s="457"/>
      <c r="F42" s="442" t="str">
        <f>Calc!$E$162</f>
        <v>Total cumulative capacity (TCC) - WRZ 5</v>
      </c>
    </row>
    <row r="43" spans="2:6" ht="16.2">
      <c r="B43" s="439"/>
      <c r="C43" s="454"/>
      <c r="D43" s="454"/>
      <c r="E43" s="457"/>
      <c r="F43" s="441" t="str">
        <f>Calc!$E$166</f>
        <v>Total ICC + BCCa - WRZ 5</v>
      </c>
    </row>
    <row r="44" spans="2:6" ht="16.2">
      <c r="B44" s="439"/>
      <c r="C44" s="454"/>
      <c r="D44" s="454"/>
      <c r="E44" s="457"/>
      <c r="F44" s="441" t="str">
        <f>Calc!$E$170</f>
        <v>Bilateral entry forecast (BEF) factor - WRZ 5</v>
      </c>
    </row>
    <row r="45" spans="2:6" ht="16.2">
      <c r="B45" s="439"/>
      <c r="C45" s="454"/>
      <c r="D45" s="454"/>
      <c r="E45" s="457"/>
      <c r="F45" s="441" t="str">
        <f>Calc!$E$173</f>
        <v>Bilateral entry forecast (BEF) factor - WRZ 5 - capped at zero</v>
      </c>
    </row>
    <row r="46" spans="2:6" ht="16.2">
      <c r="B46" s="439"/>
      <c r="C46" s="454"/>
      <c r="D46" s="454"/>
      <c r="E46" s="457"/>
      <c r="F46" s="442" t="str">
        <f>Calc!$E$198</f>
        <v>Total cumulative capacity (TCC) - WRZ 6</v>
      </c>
    </row>
    <row r="47" spans="2:6" ht="16.2">
      <c r="B47" s="439"/>
      <c r="C47" s="454"/>
      <c r="D47" s="454"/>
      <c r="E47" s="457"/>
      <c r="F47" s="441" t="str">
        <f>Calc!$E$202</f>
        <v>Total ICC + BCCa - WRZ 6</v>
      </c>
    </row>
    <row r="48" spans="2:6" ht="16.2">
      <c r="B48" s="439"/>
      <c r="C48" s="454"/>
      <c r="D48" s="454"/>
      <c r="E48" s="457"/>
      <c r="F48" s="441" t="str">
        <f>Calc!$E$206</f>
        <v>Bilateral entry forecast (BEF) factor - WRZ 6</v>
      </c>
    </row>
    <row r="49" spans="2:6" ht="16.5" customHeight="1">
      <c r="B49" s="439"/>
      <c r="C49" s="454"/>
      <c r="D49" s="454"/>
      <c r="E49" s="457"/>
      <c r="F49" s="441" t="str">
        <f>Calc!$E$209</f>
        <v>Bilateral entry forecast (BEF) factor - WRZ 6 - capped at zero</v>
      </c>
    </row>
    <row r="50" spans="2:6" ht="16.2">
      <c r="B50" s="439"/>
      <c r="C50" s="454"/>
      <c r="D50" s="454"/>
      <c r="E50" s="457"/>
      <c r="F50" s="442" t="str">
        <f>Calc!$E$234</f>
        <v>Total cumulative capacity (TCC) - WRZ 7</v>
      </c>
    </row>
    <row r="51" spans="2:6" ht="16.2">
      <c r="B51" s="439"/>
      <c r="C51" s="454"/>
      <c r="D51" s="454"/>
      <c r="E51" s="457"/>
      <c r="F51" s="441" t="str">
        <f>Calc!$E$238</f>
        <v>Total ICC + BCCa - WRZ 7</v>
      </c>
    </row>
    <row r="52" spans="2:6" ht="16.2">
      <c r="B52" s="439"/>
      <c r="C52" s="454"/>
      <c r="D52" s="454"/>
      <c r="E52" s="457"/>
      <c r="F52" s="441" t="str">
        <f>Calc!$E$242</f>
        <v>Bilateral entry forecast (BEF) factor - WRZ 7</v>
      </c>
    </row>
    <row r="53" spans="2:6" ht="16.2">
      <c r="B53" s="439"/>
      <c r="C53" s="454"/>
      <c r="D53" s="454"/>
      <c r="E53" s="457"/>
      <c r="F53" s="441" t="str">
        <f>Calc!$E$245</f>
        <v>Bilateral entry forecast (BEF) factor - WRZ 7 - capped at zero</v>
      </c>
    </row>
    <row r="54" spans="2:6" ht="16.2">
      <c r="B54" s="439"/>
      <c r="C54" s="454"/>
      <c r="D54" s="454"/>
      <c r="E54" s="457"/>
      <c r="F54" s="442" t="str">
        <f>Calc!$E$270</f>
        <v>Total cumulative capacity (TCC) - WRZ 8</v>
      </c>
    </row>
    <row r="55" spans="2:6" ht="16.2">
      <c r="B55" s="439"/>
      <c r="C55" s="454"/>
      <c r="D55" s="454"/>
      <c r="E55" s="457"/>
      <c r="F55" s="441" t="str">
        <f>Calc!$E$274</f>
        <v>Total ICC + BCCa - WRZ 8</v>
      </c>
    </row>
    <row r="56" spans="2:6" ht="16.2">
      <c r="B56" s="439"/>
      <c r="C56" s="454"/>
      <c r="D56" s="454"/>
      <c r="E56" s="457"/>
      <c r="F56" s="441" t="str">
        <f>Calc!$E$278</f>
        <v>Bilateral entry forecast (BEF) factor - WRZ 8</v>
      </c>
    </row>
    <row r="57" spans="2:6" ht="16.2">
      <c r="B57" s="439"/>
      <c r="C57" s="454"/>
      <c r="D57" s="454"/>
      <c r="E57" s="457"/>
      <c r="F57" s="441" t="str">
        <f>Calc!$E$281</f>
        <v>Bilateral entry forecast (BEF) factor - WRZ 8 - capped at zero</v>
      </c>
    </row>
    <row r="58" spans="2:6" ht="16.2">
      <c r="B58" s="439"/>
      <c r="C58" s="454"/>
      <c r="D58" s="454"/>
      <c r="E58" s="457"/>
      <c r="F58" s="442" t="str">
        <f>Calc!$E$306</f>
        <v>Total cumulative capacity (TCC) - WRZ 9</v>
      </c>
    </row>
    <row r="59" spans="2:6" ht="16.2">
      <c r="B59" s="439"/>
      <c r="C59" s="454"/>
      <c r="D59" s="454"/>
      <c r="E59" s="457"/>
      <c r="F59" s="441" t="str">
        <f>Calc!$E$310</f>
        <v>Total ICC + BCCa - WRZ 9</v>
      </c>
    </row>
    <row r="60" spans="2:6" ht="16.2">
      <c r="B60" s="439"/>
      <c r="C60" s="454"/>
      <c r="D60" s="454"/>
      <c r="E60" s="457"/>
      <c r="F60" s="441" t="str">
        <f>Calc!$E$314</f>
        <v>Bilateral entry forecast (BEF) factor - WRZ 9</v>
      </c>
    </row>
    <row r="61" spans="2:6" ht="16.2">
      <c r="B61" s="439"/>
      <c r="C61" s="454"/>
      <c r="D61" s="454"/>
      <c r="E61" s="457"/>
      <c r="F61" s="441" t="str">
        <f>Calc!$E$317</f>
        <v>Bilateral entry forecast (BEF) factor - WRZ 9 - capped at zero</v>
      </c>
    </row>
    <row r="62" spans="2:6" ht="16.2">
      <c r="B62" s="439"/>
      <c r="C62" s="454"/>
      <c r="D62" s="454"/>
      <c r="E62" s="457"/>
      <c r="F62" s="442" t="str">
        <f>Calc!$E$342</f>
        <v>Total cumulative capacity (TCC) - WRZ 10</v>
      </c>
    </row>
    <row r="63" spans="2:6" ht="16.2">
      <c r="B63" s="439"/>
      <c r="C63" s="454"/>
      <c r="D63" s="454"/>
      <c r="E63" s="457"/>
      <c r="F63" s="441" t="str">
        <f>Calc!$E$346</f>
        <v>Total ICC + BCCa - WRZ 10</v>
      </c>
    </row>
    <row r="64" spans="2:6" ht="16.2">
      <c r="B64" s="439"/>
      <c r="C64" s="454"/>
      <c r="D64" s="454"/>
      <c r="E64" s="457"/>
      <c r="F64" s="441" t="str">
        <f>Calc!$E$350</f>
        <v>Bilateral entry forecast (BEF) factor - WRZ 10</v>
      </c>
    </row>
    <row r="65" spans="2:6" ht="16.2">
      <c r="B65" s="439"/>
      <c r="C65" s="454"/>
      <c r="D65" s="454"/>
      <c r="E65" s="457"/>
      <c r="F65" s="441" t="str">
        <f>Calc!$E$353</f>
        <v>Bilateral entry forecast (BEF) factor - WRZ 10 - capped at zero</v>
      </c>
    </row>
    <row r="66" spans="2:6" ht="16.2">
      <c r="B66" s="439"/>
      <c r="C66" s="454"/>
      <c r="D66" s="454"/>
      <c r="E66" s="457"/>
      <c r="F66" s="442" t="str">
        <f>Calc!$E$378</f>
        <v>Total cumulative capacity (TCC) - WRZ 11</v>
      </c>
    </row>
    <row r="67" spans="2:6" ht="16.2">
      <c r="B67" s="439"/>
      <c r="C67" s="454"/>
      <c r="D67" s="454"/>
      <c r="E67" s="457"/>
      <c r="F67" s="441" t="str">
        <f>Calc!$E$382</f>
        <v>Total ICC + BCCa - WRZ 11</v>
      </c>
    </row>
    <row r="68" spans="2:6" ht="16.2">
      <c r="B68" s="439"/>
      <c r="C68" s="454"/>
      <c r="D68" s="454"/>
      <c r="E68" s="457"/>
      <c r="F68" s="441" t="str">
        <f>Calc!$E$386</f>
        <v>Bilateral entry forecast (BEF) factor - WRZ 11</v>
      </c>
    </row>
    <row r="69" spans="2:6" ht="16.2">
      <c r="B69" s="439"/>
      <c r="C69" s="454"/>
      <c r="D69" s="454"/>
      <c r="E69" s="457"/>
      <c r="F69" s="441" t="str">
        <f>Calc!$E$389</f>
        <v>Bilateral entry forecast (BEF) factor - WRZ 11 - capped at zero</v>
      </c>
    </row>
    <row r="70" spans="2:6" ht="16.2">
      <c r="B70" s="439"/>
      <c r="C70" s="454"/>
      <c r="D70" s="454"/>
      <c r="E70" s="457"/>
      <c r="F70" s="442" t="str">
        <f>Calc!$E$414</f>
        <v>Total cumulative capacity (TCC) - WRZ 12</v>
      </c>
    </row>
    <row r="71" spans="2:6" ht="16.2">
      <c r="B71" s="439"/>
      <c r="C71" s="454"/>
      <c r="D71" s="454"/>
      <c r="E71" s="457"/>
      <c r="F71" s="441" t="str">
        <f>Calc!$E$418</f>
        <v>Total ICC + BCCa - WRZ 12</v>
      </c>
    </row>
    <row r="72" spans="2:6" ht="16.2">
      <c r="B72" s="439"/>
      <c r="C72" s="454"/>
      <c r="D72" s="454"/>
      <c r="E72" s="457"/>
      <c r="F72" s="441" t="str">
        <f>Calc!$E$422</f>
        <v>Bilateral entry forecast (BEF) factor - WRZ 12</v>
      </c>
    </row>
    <row r="73" spans="2:6" ht="16.2">
      <c r="B73" s="439"/>
      <c r="C73" s="454"/>
      <c r="D73" s="454"/>
      <c r="E73" s="457"/>
      <c r="F73" s="441" t="str">
        <f>Calc!$E$425</f>
        <v>Bilateral entry forecast (BEF) factor - WRZ 12 - capped at zero</v>
      </c>
    </row>
    <row r="74" spans="2:6" ht="16.2">
      <c r="B74" s="439"/>
      <c r="C74" s="454"/>
      <c r="D74" s="454"/>
      <c r="E74" s="457"/>
      <c r="F74" s="442" t="str">
        <f>Calc!$E$450</f>
        <v>Total cumulative capacity (TCC) - WRZ 13</v>
      </c>
    </row>
    <row r="75" spans="2:6" ht="16.2">
      <c r="B75" s="439"/>
      <c r="C75" s="454"/>
      <c r="D75" s="454"/>
      <c r="E75" s="457"/>
      <c r="F75" s="441" t="str">
        <f>Calc!$E$454</f>
        <v>Total ICC + BCCa - WRZ 13</v>
      </c>
    </row>
    <row r="76" spans="2:6" ht="16.2">
      <c r="B76" s="439"/>
      <c r="C76" s="454"/>
      <c r="D76" s="454"/>
      <c r="E76" s="457"/>
      <c r="F76" s="441" t="str">
        <f>Calc!$E$458</f>
        <v>Bilateral entry forecast (BEF) factor - WRZ 13</v>
      </c>
    </row>
    <row r="77" spans="2:6" ht="16.2">
      <c r="B77" s="439"/>
      <c r="C77" s="454"/>
      <c r="D77" s="454"/>
      <c r="E77" s="457"/>
      <c r="F77" s="441" t="str">
        <f>Calc!$E$461</f>
        <v>Bilateral entry forecast (BEF) factor - WRZ 13 - capped at zero</v>
      </c>
    </row>
    <row r="78" spans="2:6" ht="16.2">
      <c r="B78" s="439"/>
      <c r="C78" s="454"/>
      <c r="D78" s="454"/>
      <c r="E78" s="457"/>
      <c r="F78" s="442" t="str">
        <f>Calc!$E$486</f>
        <v>Total cumulative capacity (TCC) - WRZ 14</v>
      </c>
    </row>
    <row r="79" spans="2:6" ht="16.2">
      <c r="B79" s="439"/>
      <c r="C79" s="454"/>
      <c r="D79" s="454"/>
      <c r="E79" s="457"/>
      <c r="F79" s="441" t="str">
        <f>Calc!$E$490</f>
        <v>Total ICC + BCCa - WRZ 14</v>
      </c>
    </row>
    <row r="80" spans="2:6" ht="16.2">
      <c r="B80" s="439"/>
      <c r="C80" s="454"/>
      <c r="D80" s="454"/>
      <c r="E80" s="457"/>
      <c r="F80" s="441" t="str">
        <f>Calc!$E$494</f>
        <v>Bilateral entry forecast (BEF) factor - WRZ 14</v>
      </c>
    </row>
    <row r="81" spans="2:6" ht="16.2">
      <c r="B81" s="439"/>
      <c r="C81" s="454"/>
      <c r="D81" s="454"/>
      <c r="E81" s="457"/>
      <c r="F81" s="441" t="str">
        <f>Calc!$E$497</f>
        <v>Bilateral entry forecast (BEF) factor - WRZ 14 - capped at zero</v>
      </c>
    </row>
    <row r="82" spans="2:6" ht="16.2">
      <c r="B82" s="439"/>
      <c r="C82" s="454"/>
      <c r="D82" s="454"/>
      <c r="E82" s="457"/>
      <c r="F82" s="442" t="str">
        <f>Calc!$E$522</f>
        <v>Total cumulative capacity (TCC) - WRZ 15</v>
      </c>
    </row>
    <row r="83" spans="2:6" ht="16.2">
      <c r="B83" s="439"/>
      <c r="C83" s="454"/>
      <c r="D83" s="454"/>
      <c r="E83" s="457"/>
      <c r="F83" s="441" t="str">
        <f>Calc!$E$526</f>
        <v>Total ICC + BCCa - WRZ 15</v>
      </c>
    </row>
    <row r="84" spans="2:6" ht="16.2">
      <c r="B84" s="439"/>
      <c r="C84" s="454"/>
      <c r="D84" s="454"/>
      <c r="E84" s="457"/>
      <c r="F84" s="441" t="str">
        <f>Calc!$E$530</f>
        <v>Bilateral entry forecast (BEF) factor - WRZ 15</v>
      </c>
    </row>
    <row r="85" spans="2:6" ht="16.2">
      <c r="B85" s="439"/>
      <c r="C85" s="454"/>
      <c r="D85" s="454"/>
      <c r="E85" s="457"/>
      <c r="F85" s="441" t="str">
        <f>Calc!$E$533</f>
        <v>Bilateral entry forecast (BEF) factor - WRZ 15 - capped at zero</v>
      </c>
    </row>
    <row r="86" spans="2:6" ht="16.2">
      <c r="B86" s="439"/>
      <c r="C86" s="454"/>
      <c r="D86" s="454"/>
      <c r="E86" s="457"/>
      <c r="F86" s="442" t="str">
        <f>Calc!$E$558</f>
        <v>Total cumulative capacity (TCC) - WRZ 16</v>
      </c>
    </row>
    <row r="87" spans="2:6" ht="16.2">
      <c r="B87" s="439"/>
      <c r="C87" s="454"/>
      <c r="D87" s="454"/>
      <c r="E87" s="457"/>
      <c r="F87" s="441" t="str">
        <f>Calc!$E$562</f>
        <v>Total ICC + BCCa - WRZ 16</v>
      </c>
    </row>
    <row r="88" spans="2:6" ht="16.2">
      <c r="B88" s="439"/>
      <c r="C88" s="454"/>
      <c r="D88" s="454"/>
      <c r="E88" s="457"/>
      <c r="F88" s="441" t="str">
        <f>Calc!$E$566</f>
        <v>Bilateral entry forecast (BEF) factor - WRZ 16</v>
      </c>
    </row>
    <row r="89" spans="2:6" ht="16.2">
      <c r="B89" s="439"/>
      <c r="C89" s="454"/>
      <c r="D89" s="454"/>
      <c r="E89" s="457"/>
      <c r="F89" s="441" t="str">
        <f>Calc!$E$569</f>
        <v>Bilateral entry forecast (BEF) factor - WRZ 16 - capped at zero</v>
      </c>
    </row>
    <row r="90" spans="2:6" ht="16.2">
      <c r="B90" s="439"/>
      <c r="C90" s="454"/>
      <c r="D90" s="454"/>
      <c r="E90" s="457"/>
      <c r="F90" s="442" t="str">
        <f>Calc!$E$594</f>
        <v>Total cumulative capacity (TCC) - WRZ 17</v>
      </c>
    </row>
    <row r="91" spans="2:6" ht="16.2">
      <c r="B91" s="439"/>
      <c r="C91" s="454"/>
      <c r="D91" s="454"/>
      <c r="E91" s="457"/>
      <c r="F91" s="441" t="str">
        <f>Calc!$E$598</f>
        <v>Total ICC + BCCa - WRZ 17</v>
      </c>
    </row>
    <row r="92" spans="2:6" ht="16.2">
      <c r="B92" s="439"/>
      <c r="C92" s="454"/>
      <c r="D92" s="454"/>
      <c r="E92" s="457"/>
      <c r="F92" s="441" t="str">
        <f>Calc!$E$602</f>
        <v>Bilateral entry forecast (BEF) factor - WRZ 17</v>
      </c>
    </row>
    <row r="93" spans="2:6" ht="16.2">
      <c r="B93" s="439"/>
      <c r="C93" s="454"/>
      <c r="D93" s="454"/>
      <c r="E93" s="457"/>
      <c r="F93" s="441" t="str">
        <f>Calc!$E$605</f>
        <v>Bilateral entry forecast (BEF) factor - WRZ 17 - capped at zero</v>
      </c>
    </row>
    <row r="94" spans="2:6" ht="16.2">
      <c r="B94" s="439"/>
      <c r="C94" s="454"/>
      <c r="D94" s="454"/>
      <c r="E94" s="457"/>
      <c r="F94" s="442" t="str">
        <f>Calc!$E$630</f>
        <v>Total cumulative capacity (TCC) - WRZ 18</v>
      </c>
    </row>
    <row r="95" spans="2:6" ht="16.2">
      <c r="B95" s="439"/>
      <c r="C95" s="454"/>
      <c r="D95" s="454"/>
      <c r="E95" s="457"/>
      <c r="F95" s="441" t="str">
        <f>Calc!$E$634</f>
        <v>Total ICC + BCCa - WRZ 18</v>
      </c>
    </row>
    <row r="96" spans="2:6" ht="16.2">
      <c r="B96" s="439"/>
      <c r="C96" s="454"/>
      <c r="D96" s="454"/>
      <c r="E96" s="457"/>
      <c r="F96" s="441" t="str">
        <f>Calc!$E$638</f>
        <v>Bilateral entry forecast (BEF) factor - WRZ 18</v>
      </c>
    </row>
    <row r="97" spans="2:6" ht="16.2">
      <c r="B97" s="439"/>
      <c r="C97" s="454"/>
      <c r="D97" s="454"/>
      <c r="E97" s="457"/>
      <c r="F97" s="441" t="str">
        <f>Calc!$E$641</f>
        <v>Bilateral entry forecast (BEF) factor - WRZ 18 - capped at zero</v>
      </c>
    </row>
    <row r="98" spans="2:6" ht="16.2">
      <c r="B98" s="439"/>
      <c r="C98" s="454"/>
      <c r="D98" s="454"/>
      <c r="E98" s="457"/>
      <c r="F98" s="442" t="str">
        <f>Calc!$E$666</f>
        <v>Total cumulative capacity (TCC) - WRZ 19</v>
      </c>
    </row>
    <row r="99" spans="2:6" ht="16.2">
      <c r="B99" s="439"/>
      <c r="C99" s="454"/>
      <c r="D99" s="454"/>
      <c r="E99" s="457"/>
      <c r="F99" s="441" t="str">
        <f>Calc!$E$670</f>
        <v>Total ICC + BCCa - WRZ 19</v>
      </c>
    </row>
    <row r="100" spans="2:6" ht="16.2">
      <c r="B100" s="439"/>
      <c r="C100" s="454"/>
      <c r="D100" s="454"/>
      <c r="E100" s="457"/>
      <c r="F100" s="441" t="str">
        <f>Calc!$E$674</f>
        <v>Bilateral entry forecast (BEF) factor - WRZ 19</v>
      </c>
    </row>
    <row r="101" spans="2:6" ht="16.2">
      <c r="B101" s="439"/>
      <c r="C101" s="454"/>
      <c r="D101" s="454"/>
      <c r="E101" s="457"/>
      <c r="F101" s="441" t="str">
        <f>Calc!$E$677</f>
        <v>Bilateral entry forecast (BEF) factor - WRZ 19 - capped at zero</v>
      </c>
    </row>
    <row r="102" spans="2:6" ht="16.2">
      <c r="B102" s="439"/>
      <c r="C102" s="454"/>
      <c r="D102" s="454"/>
      <c r="E102" s="457"/>
      <c r="F102" s="442" t="str">
        <f>Calc!$E$702</f>
        <v>Total cumulative capacity (TCC) - WRZ 20</v>
      </c>
    </row>
    <row r="103" spans="2:6" ht="16.2">
      <c r="B103" s="439"/>
      <c r="C103" s="454"/>
      <c r="D103" s="454"/>
      <c r="E103" s="457"/>
      <c r="F103" s="441" t="str">
        <f>Calc!$E$706</f>
        <v>Total ICC + BCCa - WRZ 20</v>
      </c>
    </row>
    <row r="104" spans="2:6" ht="16.2">
      <c r="B104" s="439"/>
      <c r="C104" s="454"/>
      <c r="D104" s="454"/>
      <c r="E104" s="457"/>
      <c r="F104" s="441" t="str">
        <f>Calc!$E$710</f>
        <v>Bilateral entry forecast (BEF) factor - WRZ 20</v>
      </c>
    </row>
    <row r="105" spans="2:6" ht="16.2">
      <c r="B105" s="439"/>
      <c r="C105" s="454"/>
      <c r="D105" s="454"/>
      <c r="E105" s="457"/>
      <c r="F105" s="441" t="str">
        <f>Calc!$E$713</f>
        <v>Bilateral entry forecast (BEF) factor - WRZ 20 - capped at zero</v>
      </c>
    </row>
    <row r="106" spans="2:6" ht="16.2">
      <c r="B106" s="439"/>
      <c r="C106" s="454"/>
      <c r="D106" s="454"/>
      <c r="E106" s="457"/>
      <c r="F106" s="442" t="str">
        <f>Calc!$E$738</f>
        <v>Total cumulative capacity (TCC) - WRZ 21</v>
      </c>
    </row>
    <row r="107" spans="2:6" ht="16.2">
      <c r="B107" s="439"/>
      <c r="C107" s="454"/>
      <c r="D107" s="454"/>
      <c r="E107" s="457"/>
      <c r="F107" s="441" t="str">
        <f>Calc!$E$742</f>
        <v>Total ICC + BCCa - WRZ 21</v>
      </c>
    </row>
    <row r="108" spans="2:6" ht="16.2">
      <c r="B108" s="439"/>
      <c r="C108" s="454"/>
      <c r="D108" s="454"/>
      <c r="E108" s="457"/>
      <c r="F108" s="441" t="str">
        <f>Calc!$E$746</f>
        <v>Bilateral entry forecast (BEF) factor - WRZ 21</v>
      </c>
    </row>
    <row r="109" spans="2:6" ht="16.2">
      <c r="B109" s="439"/>
      <c r="C109" s="454"/>
      <c r="D109" s="454"/>
      <c r="E109" s="457"/>
      <c r="F109" s="441" t="str">
        <f>Calc!$E$749</f>
        <v>Bilateral entry forecast (BEF) factor - WRZ 21 - capped at zero</v>
      </c>
    </row>
    <row r="110" spans="2:6" ht="16.2">
      <c r="B110" s="439"/>
      <c r="C110" s="454"/>
      <c r="D110" s="454"/>
      <c r="E110" s="457"/>
      <c r="F110" s="442" t="str">
        <f>Calc!$E$774</f>
        <v>Total cumulative capacity (TCC) - WRZ 22</v>
      </c>
    </row>
    <row r="111" spans="2:6" ht="16.2">
      <c r="B111" s="439"/>
      <c r="C111" s="454"/>
      <c r="D111" s="454"/>
      <c r="E111" s="457"/>
      <c r="F111" s="441" t="str">
        <f>Calc!$E$778</f>
        <v>Total ICC + BCCa - WRZ 22</v>
      </c>
    </row>
    <row r="112" spans="2:6" ht="16.2">
      <c r="B112" s="439"/>
      <c r="C112" s="454"/>
      <c r="D112" s="454"/>
      <c r="E112" s="457"/>
      <c r="F112" s="441" t="str">
        <f>Calc!$E$782</f>
        <v>Bilateral entry forecast (BEF) factor - WRZ 22</v>
      </c>
    </row>
    <row r="113" spans="2:6" ht="16.2">
      <c r="B113" s="439"/>
      <c r="C113" s="454"/>
      <c r="D113" s="454"/>
      <c r="E113" s="457"/>
      <c r="F113" s="441" t="str">
        <f>Calc!$E$785</f>
        <v>Bilateral entry forecast (BEF) factor - WRZ 22 - capped at zero</v>
      </c>
    </row>
    <row r="114" spans="2:6" ht="16.2">
      <c r="B114" s="439"/>
      <c r="C114" s="454"/>
      <c r="D114" s="454"/>
      <c r="E114" s="457"/>
      <c r="F114" s="442" t="str">
        <f>Calc!$E$810</f>
        <v>Total cumulative capacity (TCC) - WRZ 23</v>
      </c>
    </row>
    <row r="115" spans="2:6" ht="16.2">
      <c r="B115" s="439"/>
      <c r="C115" s="454"/>
      <c r="D115" s="454"/>
      <c r="E115" s="457"/>
      <c r="F115" s="441" t="str">
        <f>Calc!$E$814</f>
        <v>Total ICC + BCCa - WRZ 23</v>
      </c>
    </row>
    <row r="116" spans="2:6" ht="16.2">
      <c r="B116" s="439"/>
      <c r="C116" s="454"/>
      <c r="D116" s="454"/>
      <c r="E116" s="457"/>
      <c r="F116" s="441" t="str">
        <f>Calc!$E$818</f>
        <v>Bilateral entry forecast (BEF) factor - WRZ 23</v>
      </c>
    </row>
    <row r="117" spans="2:6" ht="16.2">
      <c r="B117" s="439"/>
      <c r="C117" s="454"/>
      <c r="D117" s="454"/>
      <c r="E117" s="457"/>
      <c r="F117" s="441" t="str">
        <f>Calc!$E$821</f>
        <v>Bilateral entry forecast (BEF) factor - WRZ 23 - capped at zero</v>
      </c>
    </row>
    <row r="118" spans="2:6" ht="16.2">
      <c r="B118" s="439"/>
      <c r="C118" s="454"/>
      <c r="D118" s="454"/>
      <c r="E118" s="457"/>
      <c r="F118" s="442" t="str">
        <f>Calc!$E$846</f>
        <v>Total cumulative capacity (TCC) - WRZ 24</v>
      </c>
    </row>
    <row r="119" spans="2:6" ht="16.2">
      <c r="B119" s="439"/>
      <c r="C119" s="454"/>
      <c r="D119" s="454"/>
      <c r="E119" s="457"/>
      <c r="F119" s="441" t="str">
        <f>Calc!$E$850</f>
        <v>Total ICC + BCCa - WRZ 24</v>
      </c>
    </row>
    <row r="120" spans="2:6" ht="16.2">
      <c r="B120" s="439"/>
      <c r="C120" s="454"/>
      <c r="D120" s="454"/>
      <c r="E120" s="457"/>
      <c r="F120" s="441" t="str">
        <f>Calc!$E$854</f>
        <v>Bilateral entry forecast (BEF) factor - WRZ 24</v>
      </c>
    </row>
    <row r="121" spans="2:6" ht="16.2">
      <c r="B121" s="439"/>
      <c r="C121" s="454"/>
      <c r="D121" s="454"/>
      <c r="E121" s="457"/>
      <c r="F121" s="441" t="str">
        <f>Calc!$E$857</f>
        <v>Bilateral entry forecast (BEF) factor - WRZ 24 - capped at zero</v>
      </c>
    </row>
    <row r="122" spans="2:6" ht="16.2">
      <c r="B122" s="439"/>
      <c r="C122" s="454"/>
      <c r="D122" s="454"/>
      <c r="E122" s="457"/>
      <c r="F122" s="442" t="str">
        <f>Calc!$E$882</f>
        <v>Total cumulative capacity (TCC) - WRZ 25</v>
      </c>
    </row>
    <row r="123" spans="2:6" ht="16.2">
      <c r="B123" s="439"/>
      <c r="C123" s="454"/>
      <c r="D123" s="454"/>
      <c r="E123" s="457"/>
      <c r="F123" s="441" t="str">
        <f>Calc!$E$886</f>
        <v>Total ICC + BCCa - WRZ 25</v>
      </c>
    </row>
    <row r="124" spans="2:6" ht="16.2">
      <c r="B124" s="439"/>
      <c r="C124" s="454"/>
      <c r="D124" s="454"/>
      <c r="E124" s="457"/>
      <c r="F124" s="441" t="str">
        <f>Calc!$E$890</f>
        <v>Bilateral entry forecast (BEF) factor - WRZ 25</v>
      </c>
    </row>
    <row r="125" spans="2:6" ht="16.2">
      <c r="B125" s="439"/>
      <c r="C125" s="454"/>
      <c r="D125" s="454"/>
      <c r="E125" s="457"/>
      <c r="F125" s="441" t="str">
        <f>Calc!$E$893</f>
        <v>Bilateral entry forecast (BEF) factor - WRZ 25 - capped at zero</v>
      </c>
    </row>
    <row r="126" spans="2:6" ht="16.2">
      <c r="B126" s="439"/>
      <c r="C126" s="454"/>
      <c r="D126" s="454"/>
      <c r="E126" s="457"/>
      <c r="F126" s="442" t="str">
        <f>Calc!$E$918</f>
        <v>Total cumulative capacity (TCC) - WRZ 26</v>
      </c>
    </row>
    <row r="127" spans="2:6" ht="16.2">
      <c r="B127" s="439"/>
      <c r="C127" s="454"/>
      <c r="D127" s="454"/>
      <c r="E127" s="457"/>
      <c r="F127" s="441" t="str">
        <f>Calc!$E$922</f>
        <v>Total ICC + BCCa - WRZ 26</v>
      </c>
    </row>
    <row r="128" spans="2:6" ht="16.2">
      <c r="B128" s="439"/>
      <c r="C128" s="454"/>
      <c r="D128" s="454"/>
      <c r="E128" s="457"/>
      <c r="F128" s="441" t="str">
        <f>Calc!$E$926</f>
        <v>Bilateral entry forecast (BEF) factor - WRZ 26</v>
      </c>
    </row>
    <row r="129" spans="2:6" ht="16.2">
      <c r="B129" s="439"/>
      <c r="C129" s="454"/>
      <c r="D129" s="454"/>
      <c r="E129" s="457"/>
      <c r="F129" s="441" t="str">
        <f>Calc!$E$929</f>
        <v>Bilateral entry forecast (BEF) factor - WRZ 26 - capped at zero</v>
      </c>
    </row>
    <row r="130" spans="2:6" ht="16.2">
      <c r="B130" s="439"/>
      <c r="C130" s="454"/>
      <c r="D130" s="454"/>
      <c r="E130" s="457"/>
      <c r="F130" s="442" t="str">
        <f>Calc!$E$954</f>
        <v>Total cumulative capacity (TCC) - WRZ 27</v>
      </c>
    </row>
    <row r="131" spans="2:6" ht="16.2">
      <c r="B131" s="439"/>
      <c r="C131" s="454"/>
      <c r="D131" s="454"/>
      <c r="E131" s="457"/>
      <c r="F131" s="441" t="str">
        <f>Calc!$E$958</f>
        <v>Total ICC + BCCa - WRZ 27</v>
      </c>
    </row>
    <row r="132" spans="2:6" ht="16.2">
      <c r="B132" s="439"/>
      <c r="C132" s="454"/>
      <c r="D132" s="454"/>
      <c r="E132" s="457"/>
      <c r="F132" s="441" t="str">
        <f>Calc!$E$962</f>
        <v>Bilateral entry forecast (BEF) factor - WRZ 27</v>
      </c>
    </row>
    <row r="133" spans="2:6" ht="16.2">
      <c r="B133" s="439"/>
      <c r="C133" s="454"/>
      <c r="D133" s="454"/>
      <c r="E133" s="457"/>
      <c r="F133" s="441" t="str">
        <f>Calc!$E$965</f>
        <v>Bilateral entry forecast (BEF) factor - WRZ 27 - capped at zero</v>
      </c>
    </row>
    <row r="134" spans="2:6" ht="16.2">
      <c r="B134" s="439"/>
      <c r="C134" s="454"/>
      <c r="D134" s="454"/>
      <c r="E134" s="457"/>
      <c r="F134" s="442" t="str">
        <f>Calc!$E$990</f>
        <v>Total cumulative capacity (TCC) - WRZ 28</v>
      </c>
    </row>
    <row r="135" spans="2:6" ht="16.2">
      <c r="B135" s="439"/>
      <c r="C135" s="454"/>
      <c r="D135" s="454"/>
      <c r="E135" s="457"/>
      <c r="F135" s="441" t="str">
        <f>Calc!$E$994</f>
        <v>Total ICC + BCCa - WRZ 28</v>
      </c>
    </row>
    <row r="136" spans="2:6" ht="16.2">
      <c r="B136" s="439"/>
      <c r="C136" s="454"/>
      <c r="D136" s="454"/>
      <c r="E136" s="457"/>
      <c r="F136" s="441" t="str">
        <f>Calc!$E$998</f>
        <v>Bilateral entry forecast (BEF) factor - WRZ 28</v>
      </c>
    </row>
    <row r="137" spans="2:6" ht="16.2">
      <c r="B137" s="439"/>
      <c r="C137" s="454"/>
      <c r="D137" s="454"/>
      <c r="E137" s="457"/>
      <c r="F137" s="441" t="str">
        <f>Calc!$E$1001</f>
        <v>Bilateral entry forecast (BEF) factor - WRZ 28 - capped at zero</v>
      </c>
    </row>
    <row r="138" spans="2:6" ht="16.5" customHeight="1">
      <c r="B138" s="439"/>
      <c r="C138" s="453" t="s">
        <v>27</v>
      </c>
      <c r="D138" s="453" t="s">
        <v>30</v>
      </c>
      <c r="E138" s="456" t="s">
        <v>31</v>
      </c>
      <c r="F138" s="442" t="str">
        <f ca="1">Outputs!$A$1</f>
        <v>Outputs</v>
      </c>
    </row>
    <row r="139" spans="2:6" ht="16.2">
      <c r="B139" s="439"/>
      <c r="C139" s="454"/>
      <c r="D139" s="454"/>
      <c r="E139" s="457"/>
      <c r="F139" s="441"/>
    </row>
    <row r="140" spans="2:6" ht="16.2">
      <c r="B140" s="439"/>
      <c r="C140" s="454"/>
      <c r="D140" s="454"/>
      <c r="E140" s="457"/>
      <c r="F140" s="441"/>
    </row>
    <row r="141" spans="2:6" ht="13.8">
      <c r="C141" s="453" t="s">
        <v>27</v>
      </c>
      <c r="D141" s="453" t="s">
        <v>32</v>
      </c>
      <c r="E141" s="456" t="s">
        <v>33</v>
      </c>
      <c r="F141" s="442" t="str">
        <f>F_Outputs!$B$2</f>
        <v>Reference</v>
      </c>
    </row>
    <row r="142" spans="2:6" ht="13.8">
      <c r="C142" s="454"/>
      <c r="D142" s="454"/>
      <c r="E142" s="457"/>
      <c r="F142" s="441" t="str">
        <f>F_Outputs!$C$2</f>
        <v>Item description</v>
      </c>
    </row>
    <row r="143" spans="2:6" ht="13.8">
      <c r="C143" s="454"/>
      <c r="D143" s="454"/>
      <c r="E143" s="457"/>
      <c r="F143" s="441" t="str">
        <f>F_Outputs!$D$2</f>
        <v>Unit</v>
      </c>
    </row>
    <row r="144" spans="2:6" ht="13.8">
      <c r="C144" s="455"/>
      <c r="D144" s="455"/>
      <c r="E144" s="458"/>
      <c r="F144" s="443"/>
    </row>
    <row r="145" spans="1:9" ht="13.8"/>
    <row r="146" spans="1:9" ht="13.8">
      <c r="B146" s="429" t="s">
        <v>34</v>
      </c>
      <c r="C146" s="94">
        <f xml:space="preserve"> Checks!F$9</f>
        <v>0</v>
      </c>
    </row>
    <row r="147" spans="1:9" ht="13.8">
      <c r="B147" s="429" t="s">
        <v>35</v>
      </c>
      <c r="C147" s="429" t="s">
        <v>15</v>
      </c>
    </row>
    <row r="148" spans="1:9" ht="13.8"/>
    <row r="149" spans="1:9" ht="13.8">
      <c r="B149" s="429" t="s">
        <v>36</v>
      </c>
      <c r="C149" s="444" t="s">
        <v>37</v>
      </c>
      <c r="D149" s="429"/>
    </row>
    <row r="150" spans="1:9" ht="13.8">
      <c r="B150" s="429"/>
      <c r="C150" s="444" t="s">
        <v>38</v>
      </c>
      <c r="D150" s="445"/>
    </row>
    <row r="151" spans="1:9" ht="13.8">
      <c r="C151" s="444" t="s">
        <v>39</v>
      </c>
    </row>
    <row r="152" spans="1:9" ht="13.8"/>
    <row r="153" spans="1:9" ht="13.8">
      <c r="A153" s="446" t="s">
        <v>40</v>
      </c>
      <c r="B153" s="446"/>
      <c r="C153" s="446"/>
      <c r="D153" s="447"/>
      <c r="E153" s="448"/>
      <c r="F153" s="448"/>
      <c r="G153" s="448"/>
      <c r="H153" s="448"/>
      <c r="I153" s="448"/>
    </row>
    <row r="154" spans="1:9" ht="13.8"/>
    <row r="155" spans="1:9" ht="13.8"/>
    <row r="156" spans="1:9" ht="13.8"/>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sheetData>
  <mergeCells count="14">
    <mergeCell ref="C141:C144"/>
    <mergeCell ref="D141:D144"/>
    <mergeCell ref="E141:E144"/>
    <mergeCell ref="C11:F11"/>
    <mergeCell ref="C20:D20"/>
    <mergeCell ref="C23:F23"/>
    <mergeCell ref="C12:F12"/>
    <mergeCell ref="C13:F13"/>
    <mergeCell ref="C26:C137"/>
    <mergeCell ref="D26:D137"/>
    <mergeCell ref="E26:E137"/>
    <mergeCell ref="C138:C140"/>
    <mergeCell ref="D138:D140"/>
    <mergeCell ref="E138:E140"/>
  </mergeCells>
  <conditionalFormatting sqref="C146">
    <cfRule type="cellIs" dxfId="857" priority="1" stopIfTrue="1" operator="notEqual">
      <formula>0</formula>
    </cfRule>
    <cfRule type="cellIs" dxfId="856" priority="2" stopIfTrue="1" operator="equal">
      <formula>""</formula>
    </cfRule>
  </conditionalFormatting>
  <dataValidations disablePrompts="1" count="1">
    <dataValidation type="list" allowBlank="1" showInputMessage="1" showErrorMessage="1" sqref="C26:C144"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CCFF"/>
    <pageSetUpPr fitToPage="1"/>
  </sheetPr>
  <dimension ref="A1:AF179"/>
  <sheetViews>
    <sheetView topLeftCell="M141" zoomScale="85" zoomScaleNormal="85" workbookViewId="0">
      <selection activeCell="R89" sqref="R89"/>
    </sheetView>
  </sheetViews>
  <sheetFormatPr defaultColWidth="9.109375" defaultRowHeight="13.2"/>
  <cols>
    <col min="1" max="1" width="9" style="202" customWidth="1"/>
    <col min="2" max="2" width="32.88671875" style="203" bestFit="1" customWidth="1"/>
    <col min="3" max="3" width="76.88671875" style="202" bestFit="1" customWidth="1"/>
    <col min="4" max="4" width="5.109375" style="202" customWidth="1"/>
    <col min="5" max="5" width="17.88671875" style="202" customWidth="1"/>
    <col min="6" max="7" width="29.109375" style="398" customWidth="1"/>
    <col min="8" max="12" width="18.44140625" style="398" customWidth="1"/>
    <col min="13" max="32" width="14.109375" style="398" customWidth="1"/>
    <col min="33" max="16384" width="9.109375" style="204"/>
  </cols>
  <sheetData>
    <row r="1" spans="1:32" ht="24.6">
      <c r="A1" s="201"/>
      <c r="C1" s="203" t="s">
        <v>1043</v>
      </c>
    </row>
    <row r="2" spans="1:32" s="356" customFormat="1" ht="14.4">
      <c r="A2" s="356" t="s">
        <v>112</v>
      </c>
      <c r="B2" s="205" t="s">
        <v>176</v>
      </c>
      <c r="C2" s="356" t="s">
        <v>177</v>
      </c>
      <c r="D2" s="356" t="s">
        <v>178</v>
      </c>
      <c r="E2" s="356" t="s">
        <v>179</v>
      </c>
      <c r="F2" s="354" t="s">
        <v>180</v>
      </c>
      <c r="G2" s="354" t="s">
        <v>181</v>
      </c>
      <c r="H2" s="357" t="s">
        <v>182</v>
      </c>
      <c r="I2" s="357" t="s">
        <v>183</v>
      </c>
      <c r="J2" s="357" t="s">
        <v>184</v>
      </c>
      <c r="K2" s="357" t="s">
        <v>185</v>
      </c>
      <c r="L2" s="357" t="s">
        <v>186</v>
      </c>
      <c r="M2" s="357" t="s">
        <v>187</v>
      </c>
      <c r="N2" s="357" t="s">
        <v>188</v>
      </c>
      <c r="O2" s="357" t="s">
        <v>189</v>
      </c>
      <c r="P2" s="357" t="s">
        <v>190</v>
      </c>
      <c r="Q2" s="357" t="s">
        <v>191</v>
      </c>
      <c r="R2" s="357" t="s">
        <v>192</v>
      </c>
      <c r="S2" s="357" t="s">
        <v>193</v>
      </c>
      <c r="T2" s="357" t="s">
        <v>194</v>
      </c>
      <c r="U2" s="357" t="s">
        <v>195</v>
      </c>
      <c r="V2" s="357" t="s">
        <v>196</v>
      </c>
      <c r="W2" s="357" t="s">
        <v>197</v>
      </c>
      <c r="X2" s="357" t="s">
        <v>198</v>
      </c>
      <c r="Y2" s="357" t="s">
        <v>199</v>
      </c>
      <c r="Z2" s="357" t="s">
        <v>200</v>
      </c>
      <c r="AA2" s="357" t="s">
        <v>201</v>
      </c>
      <c r="AB2" s="357" t="s">
        <v>202</v>
      </c>
      <c r="AC2" s="357" t="s">
        <v>203</v>
      </c>
      <c r="AD2" s="357" t="s">
        <v>204</v>
      </c>
      <c r="AE2" s="357" t="s">
        <v>205</v>
      </c>
      <c r="AF2" s="357" t="s">
        <v>206</v>
      </c>
    </row>
    <row r="3" spans="1:32" ht="13.8" thickBot="1"/>
    <row r="4" spans="1:32" s="99" customFormat="1">
      <c r="A4" s="185"/>
      <c r="B4" s="332" t="s">
        <v>1044</v>
      </c>
      <c r="C4" s="186" t="s">
        <v>208</v>
      </c>
      <c r="D4" s="186" t="s">
        <v>209</v>
      </c>
      <c r="E4" s="186" t="s">
        <v>210</v>
      </c>
      <c r="F4" s="193"/>
      <c r="G4" s="186"/>
      <c r="H4" s="234">
        <f xml:space="preserve"> IF( ISBLANK( InpOverride!H4), F_Inputs!H4, InpOverride!H4 )</f>
        <v>0</v>
      </c>
      <c r="I4" s="235">
        <f xml:space="preserve"> IF( ISBLANK( InpOverride!I4), F_Inputs!I4, InpOverride!I4 )</f>
        <v>0</v>
      </c>
      <c r="J4" s="235">
        <f xml:space="preserve"> IF( ISBLANK( InpOverride!J4), F_Inputs!J4, InpOverride!J4 )</f>
        <v>0</v>
      </c>
      <c r="K4" s="235">
        <f xml:space="preserve"> IF( ISBLANK( InpOverride!K4), F_Inputs!K4, InpOverride!K4 )</f>
        <v>0</v>
      </c>
      <c r="L4" s="235">
        <f xml:space="preserve"> IF( ISBLANK( InpOverride!L4), F_Inputs!L4, InpOverride!L4 )</f>
        <v>0</v>
      </c>
      <c r="M4" s="235">
        <f xml:space="preserve"> IF( ISBLANK( InpOverride!M4), F_Inputs!M4, InpOverride!M4 )</f>
        <v>0</v>
      </c>
      <c r="N4" s="235">
        <f xml:space="preserve"> IF( ISBLANK( InpOverride!N4), F_Inputs!N4, InpOverride!N4 )</f>
        <v>0</v>
      </c>
      <c r="O4" s="235">
        <f xml:space="preserve"> IF( ISBLANK( InpOverride!O4), F_Inputs!O4, InpOverride!O4 )</f>
        <v>0</v>
      </c>
      <c r="P4" s="235">
        <f xml:space="preserve"> IF( ISBLANK( InpOverride!P4), F_Inputs!P4, InpOverride!P4 )</f>
        <v>0</v>
      </c>
      <c r="Q4" s="235">
        <f xml:space="preserve"> IF( ISBLANK( InpOverride!Q4), F_Inputs!Q4, InpOverride!Q4 )</f>
        <v>0</v>
      </c>
      <c r="R4" s="235">
        <f xml:space="preserve"> IF( ISBLANK( InpOverride!R4), F_Inputs!R4, InpOverride!R4 )</f>
        <v>0</v>
      </c>
      <c r="S4" s="235">
        <f xml:space="preserve"> IF( ISBLANK( InpOverride!S4), F_Inputs!S4, InpOverride!S4 )</f>
        <v>0</v>
      </c>
      <c r="T4" s="235">
        <f xml:space="preserve"> IF( ISBLANK( InpOverride!T4), F_Inputs!T4, InpOverride!T4 )</f>
        <v>0</v>
      </c>
      <c r="U4" s="235">
        <f xml:space="preserve"> IF( ISBLANK( InpOverride!U4), F_Inputs!U4, InpOverride!U4 )</f>
        <v>0</v>
      </c>
      <c r="V4" s="235">
        <f xml:space="preserve"> IF( ISBLANK( InpOverride!V4), F_Inputs!V4, InpOverride!V4 )</f>
        <v>0</v>
      </c>
      <c r="W4" s="235">
        <f xml:space="preserve"> IF( ISBLANK( InpOverride!W4), F_Inputs!W4, InpOverride!W4 )</f>
        <v>0</v>
      </c>
      <c r="X4" s="235">
        <f xml:space="preserve"> IF( ISBLANK( InpOverride!X4), F_Inputs!X4, InpOverride!X4 )</f>
        <v>0</v>
      </c>
      <c r="Y4" s="235">
        <f xml:space="preserve"> IF( ISBLANK( InpOverride!Y4), F_Inputs!Y4, InpOverride!Y4 )</f>
        <v>0</v>
      </c>
      <c r="Z4" s="235">
        <f xml:space="preserve"> IF( ISBLANK( InpOverride!Z4), F_Inputs!Z4, InpOverride!Z4 )</f>
        <v>0</v>
      </c>
      <c r="AA4" s="235">
        <f xml:space="preserve"> IF( ISBLANK( InpOverride!AA4), F_Inputs!AA4, InpOverride!AA4 )</f>
        <v>0</v>
      </c>
      <c r="AB4" s="235">
        <f xml:space="preserve"> IF( ISBLANK( InpOverride!AB4), F_Inputs!AB4, InpOverride!AB4 )</f>
        <v>0</v>
      </c>
      <c r="AC4" s="235">
        <f xml:space="preserve"> IF( ISBLANK( InpOverride!AC4), F_Inputs!AC4, InpOverride!AC4 )</f>
        <v>0</v>
      </c>
      <c r="AD4" s="235">
        <f xml:space="preserve"> IF( ISBLANK( InpOverride!AD4), F_Inputs!AD4, InpOverride!AD4 )</f>
        <v>0</v>
      </c>
      <c r="AE4" s="235">
        <f xml:space="preserve"> IF( ISBLANK( InpOverride!AE4), F_Inputs!AE4, InpOverride!AE4 )</f>
        <v>0</v>
      </c>
      <c r="AF4" s="239">
        <f xml:space="preserve"> IF( ISBLANK( InpOverride!AF4), F_Inputs!AF4, InpOverride!AF4 )</f>
        <v>0</v>
      </c>
    </row>
    <row r="5" spans="1:32" s="99" customFormat="1" ht="13.8" thickBot="1">
      <c r="A5" s="190"/>
      <c r="B5" s="333" t="s">
        <v>1045</v>
      </c>
      <c r="C5" s="191" t="s">
        <v>212</v>
      </c>
      <c r="D5" s="191" t="s">
        <v>209</v>
      </c>
      <c r="E5" s="191" t="s">
        <v>210</v>
      </c>
      <c r="F5" s="198"/>
      <c r="G5" s="191"/>
      <c r="H5" s="399">
        <f xml:space="preserve"> IF( ISBLANK( InpOverride!H5), F_Inputs!H5, InpOverride!H5 )</f>
        <v>0</v>
      </c>
      <c r="I5" s="400">
        <f xml:space="preserve"> IF( ISBLANK( InpOverride!I5), F_Inputs!I5, InpOverride!I5 )</f>
        <v>0</v>
      </c>
      <c r="J5" s="400">
        <f xml:space="preserve"> IF( ISBLANK( InpOverride!J5), F_Inputs!J5, InpOverride!J5 )</f>
        <v>0</v>
      </c>
      <c r="K5" s="400">
        <f xml:space="preserve"> IF( ISBLANK( InpOverride!K5), F_Inputs!K5, InpOverride!K5 )</f>
        <v>0</v>
      </c>
      <c r="L5" s="400">
        <f xml:space="preserve"> IF( ISBLANK( InpOverride!L5), F_Inputs!L5, InpOverride!L5 )</f>
        <v>0</v>
      </c>
      <c r="M5" s="400">
        <f xml:space="preserve"> IF( ISBLANK( InpOverride!M5), F_Inputs!M5, InpOverride!M5 )</f>
        <v>0</v>
      </c>
      <c r="N5" s="400">
        <f xml:space="preserve"> IF( ISBLANK( InpOverride!N5), F_Inputs!N5, InpOverride!N5 )</f>
        <v>0</v>
      </c>
      <c r="O5" s="400">
        <f xml:space="preserve"> IF( ISBLANK( InpOverride!O5), F_Inputs!O5, InpOverride!O5 )</f>
        <v>0</v>
      </c>
      <c r="P5" s="400">
        <f xml:space="preserve"> IF( ISBLANK( InpOverride!P5), F_Inputs!P5, InpOverride!P5 )</f>
        <v>0</v>
      </c>
      <c r="Q5" s="400">
        <f xml:space="preserve"> IF( ISBLANK( InpOverride!Q5), F_Inputs!Q5, InpOverride!Q5 )</f>
        <v>0</v>
      </c>
      <c r="R5" s="400">
        <f xml:space="preserve"> IF( ISBLANK( InpOverride!R5), F_Inputs!R5, InpOverride!R5 )</f>
        <v>0</v>
      </c>
      <c r="S5" s="400">
        <f xml:space="preserve"> IF( ISBLANK( InpOverride!S5), F_Inputs!S5, InpOverride!S5 )</f>
        <v>0</v>
      </c>
      <c r="T5" s="400">
        <f xml:space="preserve"> IF( ISBLANK( InpOverride!T5), F_Inputs!T5, InpOverride!T5 )</f>
        <v>0</v>
      </c>
      <c r="U5" s="400">
        <f xml:space="preserve"> IF( ISBLANK( InpOverride!U5), F_Inputs!U5, InpOverride!U5 )</f>
        <v>0</v>
      </c>
      <c r="V5" s="400">
        <f xml:space="preserve"> IF( ISBLANK( InpOverride!V5), F_Inputs!V5, InpOverride!V5 )</f>
        <v>0</v>
      </c>
      <c r="W5" s="400">
        <f xml:space="preserve"> IF( ISBLANK( InpOverride!W5), F_Inputs!W5, InpOverride!W5 )</f>
        <v>0</v>
      </c>
      <c r="X5" s="400">
        <f xml:space="preserve"> IF( ISBLANK( InpOverride!X5), F_Inputs!X5, InpOverride!X5 )</f>
        <v>0</v>
      </c>
      <c r="Y5" s="400">
        <f xml:space="preserve"> IF( ISBLANK( InpOverride!Y5), F_Inputs!Y5, InpOverride!Y5 )</f>
        <v>0</v>
      </c>
      <c r="Z5" s="400">
        <f xml:space="preserve"> IF( ISBLANK( InpOverride!Z5), F_Inputs!Z5, InpOverride!Z5 )</f>
        <v>0</v>
      </c>
      <c r="AA5" s="400">
        <f xml:space="preserve"> IF( ISBLANK( InpOverride!AA5), F_Inputs!AA5, InpOverride!AA5 )</f>
        <v>0</v>
      </c>
      <c r="AB5" s="400">
        <f xml:space="preserve"> IF( ISBLANK( InpOverride!AB5), F_Inputs!AB5, InpOverride!AB5 )</f>
        <v>0</v>
      </c>
      <c r="AC5" s="400">
        <f xml:space="preserve"> IF( ISBLANK( InpOverride!AC5), F_Inputs!AC5, InpOverride!AC5 )</f>
        <v>0</v>
      </c>
      <c r="AD5" s="400">
        <f xml:space="preserve"> IF( ISBLANK( InpOverride!AD5), F_Inputs!AD5, InpOverride!AD5 )</f>
        <v>0</v>
      </c>
      <c r="AE5" s="400">
        <f xml:space="preserve"> IF( ISBLANK( InpOverride!AE5), F_Inputs!AE5, InpOverride!AE5 )</f>
        <v>0</v>
      </c>
      <c r="AF5" s="401">
        <f xml:space="preserve"> IF( ISBLANK( InpOverride!AF5), F_Inputs!AF5, InpOverride!AF5 )</f>
        <v>0</v>
      </c>
    </row>
    <row r="6" spans="1:32" s="99" customFormat="1">
      <c r="A6" s="187"/>
      <c r="B6" s="37" t="s">
        <v>1046</v>
      </c>
      <c r="C6" s="194" t="s">
        <v>214</v>
      </c>
      <c r="D6" s="194" t="s">
        <v>215</v>
      </c>
      <c r="E6" s="194" t="s">
        <v>210</v>
      </c>
      <c r="F6" s="336">
        <f xml:space="preserve"> IF( ISBLANK( InpOverride!F6), F_Inputs!F6, InpOverride!F6 )</f>
        <v>0</v>
      </c>
      <c r="G6" s="194"/>
      <c r="H6" s="199"/>
      <c r="I6" s="194"/>
      <c r="J6" s="194"/>
      <c r="K6" s="194"/>
      <c r="L6" s="194"/>
      <c r="M6" s="194"/>
      <c r="N6" s="194"/>
      <c r="O6" s="194"/>
      <c r="P6" s="194"/>
      <c r="Q6" s="194"/>
      <c r="R6" s="194"/>
      <c r="S6" s="194"/>
      <c r="T6" s="194"/>
      <c r="U6" s="194"/>
      <c r="V6" s="194"/>
      <c r="W6" s="194"/>
      <c r="X6" s="194"/>
      <c r="Y6" s="194"/>
      <c r="Z6" s="194"/>
      <c r="AA6" s="194"/>
      <c r="AB6" s="194"/>
      <c r="AC6" s="194"/>
      <c r="AD6" s="194"/>
      <c r="AE6" s="194"/>
      <c r="AF6" s="196"/>
    </row>
    <row r="7" spans="1:32" s="99" customFormat="1">
      <c r="A7" s="187"/>
      <c r="B7" s="37" t="s">
        <v>1047</v>
      </c>
      <c r="C7" s="194" t="s">
        <v>217</v>
      </c>
      <c r="D7" s="194" t="s">
        <v>209</v>
      </c>
      <c r="E7" s="194" t="s">
        <v>210</v>
      </c>
      <c r="F7" s="199"/>
      <c r="G7" s="194"/>
      <c r="H7" s="236">
        <f xml:space="preserve"> IF( ISBLANK( InpOverride!H7), F_Inputs!H7, InpOverride!H7 )</f>
        <v>0</v>
      </c>
      <c r="I7" s="237">
        <f xml:space="preserve"> IF( ISBLANK( InpOverride!I7), F_Inputs!I7, InpOverride!I7 )</f>
        <v>0</v>
      </c>
      <c r="J7" s="237">
        <f xml:space="preserve"> IF( ISBLANK( InpOverride!J7), F_Inputs!J7, InpOverride!J7 )</f>
        <v>0</v>
      </c>
      <c r="K7" s="237">
        <f xml:space="preserve"> IF( ISBLANK( InpOverride!K7), F_Inputs!K7, InpOverride!K7 )</f>
        <v>0</v>
      </c>
      <c r="L7" s="237">
        <f xml:space="preserve"> IF( ISBLANK( InpOverride!L7), F_Inputs!L7, InpOverride!L7 )</f>
        <v>0</v>
      </c>
      <c r="M7" s="237">
        <f xml:space="preserve"> IF( ISBLANK( InpOverride!M7), F_Inputs!M7, InpOverride!M7 )</f>
        <v>0</v>
      </c>
      <c r="N7" s="237">
        <f xml:space="preserve"> IF( ISBLANK( InpOverride!N7), F_Inputs!N7, InpOverride!N7 )</f>
        <v>0</v>
      </c>
      <c r="O7" s="237">
        <f xml:space="preserve"> IF( ISBLANK( InpOverride!O7), F_Inputs!O7, InpOverride!O7 )</f>
        <v>0</v>
      </c>
      <c r="P7" s="237">
        <f xml:space="preserve"> IF( ISBLANK( InpOverride!P7), F_Inputs!P7, InpOverride!P7 )</f>
        <v>0</v>
      </c>
      <c r="Q7" s="237">
        <f xml:space="preserve"> IF( ISBLANK( InpOverride!Q7), F_Inputs!Q7, InpOverride!Q7 )</f>
        <v>0</v>
      </c>
      <c r="R7" s="237">
        <f xml:space="preserve"> IF( ISBLANK( InpOverride!R7), F_Inputs!R7, InpOverride!R7 )</f>
        <v>0</v>
      </c>
      <c r="S7" s="237">
        <f xml:space="preserve"> IF( ISBLANK( InpOverride!S7), F_Inputs!S7, InpOverride!S7 )</f>
        <v>0</v>
      </c>
      <c r="T7" s="237">
        <f xml:space="preserve"> IF( ISBLANK( InpOverride!T7), F_Inputs!T7, InpOverride!T7 )</f>
        <v>0</v>
      </c>
      <c r="U7" s="237">
        <f xml:space="preserve"> IF( ISBLANK( InpOverride!U7), F_Inputs!U7, InpOverride!U7 )</f>
        <v>0</v>
      </c>
      <c r="V7" s="237">
        <f xml:space="preserve"> IF( ISBLANK( InpOverride!V7), F_Inputs!V7, InpOverride!V7 )</f>
        <v>0</v>
      </c>
      <c r="W7" s="237">
        <f xml:space="preserve"> IF( ISBLANK( InpOverride!W7), F_Inputs!W7, InpOverride!W7 )</f>
        <v>0</v>
      </c>
      <c r="X7" s="237">
        <f xml:space="preserve"> IF( ISBLANK( InpOverride!X7), F_Inputs!X7, InpOverride!X7 )</f>
        <v>0</v>
      </c>
      <c r="Y7" s="237">
        <f xml:space="preserve"> IF( ISBLANK( InpOverride!Y7), F_Inputs!Y7, InpOverride!Y7 )</f>
        <v>0</v>
      </c>
      <c r="Z7" s="237">
        <f xml:space="preserve"> IF( ISBLANK( InpOverride!Z7), F_Inputs!Z7, InpOverride!Z7 )</f>
        <v>0</v>
      </c>
      <c r="AA7" s="237">
        <f xml:space="preserve"> IF( ISBLANK( InpOverride!AA7), F_Inputs!AA7, InpOverride!AA7 )</f>
        <v>0</v>
      </c>
      <c r="AB7" s="237">
        <f xml:space="preserve"> IF( ISBLANK( InpOverride!AB7), F_Inputs!AB7, InpOverride!AB7 )</f>
        <v>0</v>
      </c>
      <c r="AC7" s="237">
        <f xml:space="preserve"> IF( ISBLANK( InpOverride!AC7), F_Inputs!AC7, InpOverride!AC7 )</f>
        <v>0</v>
      </c>
      <c r="AD7" s="237">
        <f xml:space="preserve"> IF( ISBLANK( InpOverride!AD7), F_Inputs!AD7, InpOverride!AD7 )</f>
        <v>0</v>
      </c>
      <c r="AE7" s="237">
        <f xml:space="preserve"> IF( ISBLANK( InpOverride!AE7), F_Inputs!AE7, InpOverride!AE7 )</f>
        <v>0</v>
      </c>
      <c r="AF7" s="238">
        <f xml:space="preserve"> IF( ISBLANK( InpOverride!AF7), F_Inputs!AF7, InpOverride!AF7 )</f>
        <v>0</v>
      </c>
    </row>
    <row r="8" spans="1:32" s="99" customFormat="1">
      <c r="A8" s="188"/>
      <c r="B8" s="334" t="s">
        <v>1048</v>
      </c>
      <c r="C8" s="189" t="s">
        <v>219</v>
      </c>
      <c r="D8" s="189" t="s">
        <v>209</v>
      </c>
      <c r="E8" s="189" t="s">
        <v>210</v>
      </c>
      <c r="F8" s="200"/>
      <c r="G8" s="189"/>
      <c r="H8" s="402">
        <f xml:space="preserve"> IF( ISBLANK( InpOverride!H8), F_Inputs!H8, InpOverride!H8 )</f>
        <v>0</v>
      </c>
      <c r="I8" s="403">
        <f xml:space="preserve"> IF( ISBLANK( InpOverride!I8), F_Inputs!I8, InpOverride!I8 )</f>
        <v>0</v>
      </c>
      <c r="J8" s="403">
        <f xml:space="preserve"> IF( ISBLANK( InpOverride!J8), F_Inputs!J8, InpOverride!J8 )</f>
        <v>0</v>
      </c>
      <c r="K8" s="403">
        <f xml:space="preserve"> IF( ISBLANK( InpOverride!K8), F_Inputs!K8, InpOverride!K8 )</f>
        <v>0</v>
      </c>
      <c r="L8" s="403">
        <f xml:space="preserve"> IF( ISBLANK( InpOverride!L8), F_Inputs!L8, InpOverride!L8 )</f>
        <v>0</v>
      </c>
      <c r="M8" s="403">
        <f xml:space="preserve"> IF( ISBLANK( InpOverride!M8), F_Inputs!M8, InpOverride!M8 )</f>
        <v>0</v>
      </c>
      <c r="N8" s="403">
        <f xml:space="preserve"> IF( ISBLANK( InpOverride!N8), F_Inputs!N8, InpOverride!N8 )</f>
        <v>0</v>
      </c>
      <c r="O8" s="403">
        <f xml:space="preserve"> IF( ISBLANK( InpOverride!O8), F_Inputs!O8, InpOverride!O8 )</f>
        <v>0</v>
      </c>
      <c r="P8" s="403">
        <f xml:space="preserve"> IF( ISBLANK( InpOverride!P8), F_Inputs!P8, InpOverride!P8 )</f>
        <v>0</v>
      </c>
      <c r="Q8" s="403">
        <f xml:space="preserve"> IF( ISBLANK( InpOverride!Q8), F_Inputs!Q8, InpOverride!Q8 )</f>
        <v>0</v>
      </c>
      <c r="R8" s="403">
        <f xml:space="preserve"> IF( ISBLANK( InpOverride!R8), F_Inputs!R8, InpOverride!R8 )</f>
        <v>0</v>
      </c>
      <c r="S8" s="403">
        <f xml:space="preserve"> IF( ISBLANK( InpOverride!S8), F_Inputs!S8, InpOverride!S8 )</f>
        <v>0</v>
      </c>
      <c r="T8" s="403">
        <f xml:space="preserve"> IF( ISBLANK( InpOverride!T8), F_Inputs!T8, InpOverride!T8 )</f>
        <v>0</v>
      </c>
      <c r="U8" s="403">
        <f xml:space="preserve"> IF( ISBLANK( InpOverride!U8), F_Inputs!U8, InpOverride!U8 )</f>
        <v>0</v>
      </c>
      <c r="V8" s="403">
        <f xml:space="preserve"> IF( ISBLANK( InpOverride!V8), F_Inputs!V8, InpOverride!V8 )</f>
        <v>0</v>
      </c>
      <c r="W8" s="403">
        <f xml:space="preserve"> IF( ISBLANK( InpOverride!W8), F_Inputs!W8, InpOverride!W8 )</f>
        <v>0</v>
      </c>
      <c r="X8" s="403">
        <f xml:space="preserve"> IF( ISBLANK( InpOverride!X8), F_Inputs!X8, InpOverride!X8 )</f>
        <v>0</v>
      </c>
      <c r="Y8" s="403">
        <f xml:space="preserve"> IF( ISBLANK( InpOverride!Y8), F_Inputs!Y8, InpOverride!Y8 )</f>
        <v>0</v>
      </c>
      <c r="Z8" s="403">
        <f xml:space="preserve"> IF( ISBLANK( InpOverride!Z8), F_Inputs!Z8, InpOverride!Z8 )</f>
        <v>0</v>
      </c>
      <c r="AA8" s="403">
        <f xml:space="preserve"> IF( ISBLANK( InpOverride!AA8), F_Inputs!AA8, InpOverride!AA8 )</f>
        <v>0</v>
      </c>
      <c r="AB8" s="403">
        <f xml:space="preserve"> IF( ISBLANK( InpOverride!AB8), F_Inputs!AB8, InpOverride!AB8 )</f>
        <v>0</v>
      </c>
      <c r="AC8" s="403">
        <f xml:space="preserve"> IF( ISBLANK( InpOverride!AC8), F_Inputs!AC8, InpOverride!AC8 )</f>
        <v>0</v>
      </c>
      <c r="AD8" s="403">
        <f xml:space="preserve"> IF( ISBLANK( InpOverride!AD8), F_Inputs!AD8, InpOverride!AD8 )</f>
        <v>0</v>
      </c>
      <c r="AE8" s="403">
        <f xml:space="preserve"> IF( ISBLANK( InpOverride!AE8), F_Inputs!AE8, InpOverride!AE8 )</f>
        <v>0</v>
      </c>
      <c r="AF8" s="404">
        <f xml:space="preserve"> IF( ISBLANK( InpOverride!AF8), F_Inputs!AF8, InpOverride!AF8 )</f>
        <v>0</v>
      </c>
    </row>
    <row r="9" spans="1:32" s="99" customFormat="1">
      <c r="A9" s="187"/>
      <c r="B9" s="37" t="s">
        <v>1049</v>
      </c>
      <c r="C9" s="194" t="s">
        <v>221</v>
      </c>
      <c r="D9" s="194" t="s">
        <v>215</v>
      </c>
      <c r="E9" s="194" t="s">
        <v>210</v>
      </c>
      <c r="F9" s="199"/>
      <c r="G9" s="37">
        <f xml:space="preserve"> IF( ISBLANK( InpOverride!G9), F_Inputs!G9, InpOverride!G9 )</f>
        <v>0</v>
      </c>
      <c r="H9" s="199"/>
      <c r="I9" s="194"/>
      <c r="J9" s="194"/>
      <c r="K9" s="194"/>
      <c r="L9" s="194"/>
      <c r="M9" s="194"/>
      <c r="N9" s="194"/>
      <c r="O9" s="194"/>
      <c r="P9" s="194"/>
      <c r="Q9" s="194"/>
      <c r="R9" s="194"/>
      <c r="S9" s="194"/>
      <c r="T9" s="194"/>
      <c r="U9" s="194"/>
      <c r="V9" s="194"/>
      <c r="W9" s="194"/>
      <c r="X9" s="194"/>
      <c r="Y9" s="194"/>
      <c r="Z9" s="194"/>
      <c r="AA9" s="194"/>
      <c r="AB9" s="194"/>
      <c r="AC9" s="194"/>
      <c r="AD9" s="194"/>
      <c r="AE9" s="194"/>
      <c r="AF9" s="196"/>
    </row>
    <row r="10" spans="1:32" s="99" customFormat="1">
      <c r="A10" s="188"/>
      <c r="B10" s="334" t="s">
        <v>1050</v>
      </c>
      <c r="C10" s="189" t="s">
        <v>223</v>
      </c>
      <c r="D10" s="189" t="s">
        <v>224</v>
      </c>
      <c r="E10" s="189" t="s">
        <v>210</v>
      </c>
      <c r="F10" s="200"/>
      <c r="G10" s="189"/>
      <c r="H10" s="405">
        <f xml:space="preserve"> IF( ISBLANK( InpOverride!H10), F_Inputs!H10, InpOverride!H10 )</f>
        <v>0</v>
      </c>
      <c r="I10" s="406">
        <f xml:space="preserve"> IF( ISBLANK( InpOverride!I10), F_Inputs!I10, InpOverride!I10 )</f>
        <v>0</v>
      </c>
      <c r="J10" s="406">
        <f xml:space="preserve"> IF( ISBLANK( InpOverride!J10), F_Inputs!J10, InpOverride!J10 )</f>
        <v>0</v>
      </c>
      <c r="K10" s="406">
        <f xml:space="preserve"> IF( ISBLANK( InpOverride!K10), F_Inputs!K10, InpOverride!K10 )</f>
        <v>0</v>
      </c>
      <c r="L10" s="406">
        <f xml:space="preserve"> IF( ISBLANK( InpOverride!L10), F_Inputs!L10, InpOverride!L10 )</f>
        <v>0</v>
      </c>
      <c r="M10" s="406">
        <f xml:space="preserve"> IF( ISBLANK( InpOverride!M10), F_Inputs!M10, InpOverride!M10 )</f>
        <v>0</v>
      </c>
      <c r="N10" s="406">
        <f xml:space="preserve"> IF( ISBLANK( InpOverride!N10), F_Inputs!N10, InpOverride!N10 )</f>
        <v>0</v>
      </c>
      <c r="O10" s="406">
        <f xml:space="preserve"> IF( ISBLANK( InpOverride!O10), F_Inputs!O10, InpOverride!O10 )</f>
        <v>0</v>
      </c>
      <c r="P10" s="406">
        <f xml:space="preserve"> IF( ISBLANK( InpOverride!P10), F_Inputs!P10, InpOverride!P10 )</f>
        <v>0</v>
      </c>
      <c r="Q10" s="406">
        <f xml:space="preserve"> IF( ISBLANK( InpOverride!Q10), F_Inputs!Q10, InpOverride!Q10 )</f>
        <v>0</v>
      </c>
      <c r="R10" s="406">
        <f xml:space="preserve"> IF( ISBLANK( InpOverride!R10), F_Inputs!R10, InpOverride!R10 )</f>
        <v>0</v>
      </c>
      <c r="S10" s="406">
        <f xml:space="preserve"> IF( ISBLANK( InpOverride!S10), F_Inputs!S10, InpOverride!S10 )</f>
        <v>0</v>
      </c>
      <c r="T10" s="406">
        <f xml:space="preserve"> IF( ISBLANK( InpOverride!T10), F_Inputs!T10, InpOverride!T10 )</f>
        <v>0</v>
      </c>
      <c r="U10" s="406">
        <f xml:space="preserve"> IF( ISBLANK( InpOverride!U10), F_Inputs!U10, InpOverride!U10 )</f>
        <v>0</v>
      </c>
      <c r="V10" s="406">
        <f xml:space="preserve"> IF( ISBLANK( InpOverride!V10), F_Inputs!V10, InpOverride!V10 )</f>
        <v>0</v>
      </c>
      <c r="W10" s="406">
        <f xml:space="preserve"> IF( ISBLANK( InpOverride!W10), F_Inputs!W10, InpOverride!W10 )</f>
        <v>0</v>
      </c>
      <c r="X10" s="406">
        <f xml:space="preserve"> IF( ISBLANK( InpOverride!X10), F_Inputs!X10, InpOverride!X10 )</f>
        <v>0</v>
      </c>
      <c r="Y10" s="406">
        <f xml:space="preserve"> IF( ISBLANK( InpOverride!Y10), F_Inputs!Y10, InpOverride!Y10 )</f>
        <v>0</v>
      </c>
      <c r="Z10" s="406">
        <f xml:space="preserve"> IF( ISBLANK( InpOverride!Z10), F_Inputs!Z10, InpOverride!Z10 )</f>
        <v>0</v>
      </c>
      <c r="AA10" s="406">
        <f xml:space="preserve"> IF( ISBLANK( InpOverride!AA10), F_Inputs!AA10, InpOverride!AA10 )</f>
        <v>0</v>
      </c>
      <c r="AB10" s="406">
        <f xml:space="preserve"> IF( ISBLANK( InpOverride!AB10), F_Inputs!AB10, InpOverride!AB10 )</f>
        <v>0</v>
      </c>
      <c r="AC10" s="406">
        <f xml:space="preserve"> IF( ISBLANK( InpOverride!AC10), F_Inputs!AC10, InpOverride!AC10 )</f>
        <v>0</v>
      </c>
      <c r="AD10" s="406">
        <f xml:space="preserve"> IF( ISBLANK( InpOverride!AD10), F_Inputs!AD10, InpOverride!AD10 )</f>
        <v>0</v>
      </c>
      <c r="AE10" s="406">
        <f xml:space="preserve"> IF( ISBLANK( InpOverride!AE10), F_Inputs!AE10, InpOverride!AE10 )</f>
        <v>0</v>
      </c>
      <c r="AF10" s="407">
        <f xml:space="preserve"> IF( ISBLANK( InpOverride!AF10), F_Inputs!AF10, InpOverride!AF10 )</f>
        <v>0</v>
      </c>
    </row>
    <row r="11" spans="1:32" s="99" customFormat="1" ht="13.8" thickBot="1">
      <c r="A11" s="190"/>
      <c r="B11" s="333" t="s">
        <v>1051</v>
      </c>
      <c r="C11" s="191" t="s">
        <v>226</v>
      </c>
      <c r="D11" s="191" t="s">
        <v>209</v>
      </c>
      <c r="E11" s="191" t="s">
        <v>210</v>
      </c>
      <c r="F11" s="198"/>
      <c r="G11" s="191"/>
      <c r="H11" s="408">
        <f xml:space="preserve"> IF( ISBLANK( InpOverride!H11), F_Inputs!H11, InpOverride!H11 )</f>
        <v>0</v>
      </c>
      <c r="I11" s="409">
        <f xml:space="preserve"> IF( ISBLANK( InpOverride!I11), F_Inputs!I11, InpOverride!I11 )</f>
        <v>0</v>
      </c>
      <c r="J11" s="409">
        <f xml:space="preserve"> IF( ISBLANK( InpOverride!J11), F_Inputs!J11, InpOverride!J11 )</f>
        <v>0</v>
      </c>
      <c r="K11" s="409">
        <f xml:space="preserve"> IF( ISBLANK( InpOverride!K11), F_Inputs!K11, InpOverride!K11 )</f>
        <v>0</v>
      </c>
      <c r="L11" s="409">
        <f xml:space="preserve"> IF( ISBLANK( InpOverride!L11), F_Inputs!L11, InpOverride!L11 )</f>
        <v>0</v>
      </c>
      <c r="M11" s="409">
        <f xml:space="preserve"> IF( ISBLANK( InpOverride!M11), F_Inputs!M11, InpOverride!M11 )</f>
        <v>0</v>
      </c>
      <c r="N11" s="409">
        <f xml:space="preserve"> IF( ISBLANK( InpOverride!N11), F_Inputs!N11, InpOverride!N11 )</f>
        <v>0</v>
      </c>
      <c r="O11" s="409">
        <f xml:space="preserve"> IF( ISBLANK( InpOverride!O11), F_Inputs!O11, InpOverride!O11 )</f>
        <v>0</v>
      </c>
      <c r="P11" s="409">
        <f xml:space="preserve"> IF( ISBLANK( InpOverride!P11), F_Inputs!P11, InpOverride!P11 )</f>
        <v>0</v>
      </c>
      <c r="Q11" s="409">
        <f xml:space="preserve"> IF( ISBLANK( InpOverride!Q11), F_Inputs!Q11, InpOverride!Q11 )</f>
        <v>0</v>
      </c>
      <c r="R11" s="409">
        <f xml:space="preserve"> IF( ISBLANK( InpOverride!R11), F_Inputs!R11, InpOverride!R11 )</f>
        <v>0</v>
      </c>
      <c r="S11" s="409">
        <f xml:space="preserve"> IF( ISBLANK( InpOverride!S11), F_Inputs!S11, InpOverride!S11 )</f>
        <v>0</v>
      </c>
      <c r="T11" s="409">
        <f xml:space="preserve"> IF( ISBLANK( InpOverride!T11), F_Inputs!T11, InpOverride!T11 )</f>
        <v>0</v>
      </c>
      <c r="U11" s="409">
        <f xml:space="preserve"> IF( ISBLANK( InpOverride!U11), F_Inputs!U11, InpOverride!U11 )</f>
        <v>0</v>
      </c>
      <c r="V11" s="409">
        <f xml:space="preserve"> IF( ISBLANK( InpOverride!V11), F_Inputs!V11, InpOverride!V11 )</f>
        <v>0</v>
      </c>
      <c r="W11" s="409">
        <f xml:space="preserve"> IF( ISBLANK( InpOverride!W11), F_Inputs!W11, InpOverride!W11 )</f>
        <v>0</v>
      </c>
      <c r="X11" s="409">
        <f xml:space="preserve"> IF( ISBLANK( InpOverride!X11), F_Inputs!X11, InpOverride!X11 )</f>
        <v>0</v>
      </c>
      <c r="Y11" s="409">
        <f xml:space="preserve"> IF( ISBLANK( InpOverride!Y11), F_Inputs!Y11, InpOverride!Y11 )</f>
        <v>0</v>
      </c>
      <c r="Z11" s="409">
        <f xml:space="preserve"> IF( ISBLANK( InpOverride!Z11), F_Inputs!Z11, InpOverride!Z11 )</f>
        <v>0</v>
      </c>
      <c r="AA11" s="409">
        <f xml:space="preserve"> IF( ISBLANK( InpOverride!AA11), F_Inputs!AA11, InpOverride!AA11 )</f>
        <v>0</v>
      </c>
      <c r="AB11" s="409">
        <f xml:space="preserve"> IF( ISBLANK( InpOverride!AB11), F_Inputs!AB11, InpOverride!AB11 )</f>
        <v>0</v>
      </c>
      <c r="AC11" s="409">
        <f xml:space="preserve"> IF( ISBLANK( InpOverride!AC11), F_Inputs!AC11, InpOverride!AC11 )</f>
        <v>0</v>
      </c>
      <c r="AD11" s="409">
        <f xml:space="preserve"> IF( ISBLANK( InpOverride!AD11), F_Inputs!AD11, InpOverride!AD11 )</f>
        <v>0</v>
      </c>
      <c r="AE11" s="409">
        <f xml:space="preserve"> IF( ISBLANK( InpOverride!AE11), F_Inputs!AE11, InpOverride!AE11 )</f>
        <v>0</v>
      </c>
      <c r="AF11" s="410">
        <f xml:space="preserve"> IF( ISBLANK( InpOverride!AF11), F_Inputs!AF11, InpOverride!AF11 )</f>
        <v>0</v>
      </c>
    </row>
    <row r="12" spans="1:32" s="99" customFormat="1">
      <c r="A12" s="187"/>
      <c r="B12" s="37" t="s">
        <v>1052</v>
      </c>
      <c r="C12" s="194" t="s">
        <v>228</v>
      </c>
      <c r="D12" s="194" t="s">
        <v>215</v>
      </c>
      <c r="E12" s="194" t="s">
        <v>210</v>
      </c>
      <c r="F12" s="336">
        <f xml:space="preserve"> IF( ISBLANK( InpOverride!F12), F_Inputs!F12, InpOverride!F12 )</f>
        <v>0</v>
      </c>
      <c r="G12" s="194"/>
      <c r="H12" s="199"/>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6"/>
    </row>
    <row r="13" spans="1:32" s="99" customFormat="1">
      <c r="A13" s="187"/>
      <c r="B13" s="37" t="s">
        <v>1053</v>
      </c>
      <c r="C13" s="194" t="s">
        <v>230</v>
      </c>
      <c r="D13" s="194" t="s">
        <v>209</v>
      </c>
      <c r="E13" s="194" t="s">
        <v>210</v>
      </c>
      <c r="F13" s="199"/>
      <c r="G13" s="194"/>
      <c r="H13" s="236">
        <f xml:space="preserve"> IF( ISBLANK( InpOverride!H13), F_Inputs!H13, InpOverride!H13 )</f>
        <v>0</v>
      </c>
      <c r="I13" s="237">
        <f xml:space="preserve"> IF( ISBLANK( InpOverride!I13), F_Inputs!I13, InpOverride!I13 )</f>
        <v>0</v>
      </c>
      <c r="J13" s="237">
        <f xml:space="preserve"> IF( ISBLANK( InpOverride!J13), F_Inputs!J13, InpOverride!J13 )</f>
        <v>0</v>
      </c>
      <c r="K13" s="237">
        <f xml:space="preserve"> IF( ISBLANK( InpOverride!K13), F_Inputs!K13, InpOverride!K13 )</f>
        <v>0</v>
      </c>
      <c r="L13" s="237">
        <f xml:space="preserve"> IF( ISBLANK( InpOverride!L13), F_Inputs!L13, InpOverride!L13 )</f>
        <v>0</v>
      </c>
      <c r="M13" s="237">
        <f xml:space="preserve"> IF( ISBLANK( InpOverride!M13), F_Inputs!M13, InpOverride!M13 )</f>
        <v>0</v>
      </c>
      <c r="N13" s="237">
        <f xml:space="preserve"> IF( ISBLANK( InpOverride!N13), F_Inputs!N13, InpOverride!N13 )</f>
        <v>0</v>
      </c>
      <c r="O13" s="237">
        <f xml:space="preserve"> IF( ISBLANK( InpOverride!O13), F_Inputs!O13, InpOverride!O13 )</f>
        <v>0</v>
      </c>
      <c r="P13" s="237">
        <f xml:space="preserve"> IF( ISBLANK( InpOverride!P13), F_Inputs!P13, InpOverride!P13 )</f>
        <v>0</v>
      </c>
      <c r="Q13" s="237">
        <f xml:space="preserve"> IF( ISBLANK( InpOverride!Q13), F_Inputs!Q13, InpOverride!Q13 )</f>
        <v>0</v>
      </c>
      <c r="R13" s="237">
        <f xml:space="preserve"> IF( ISBLANK( InpOverride!R13), F_Inputs!R13, InpOverride!R13 )</f>
        <v>0</v>
      </c>
      <c r="S13" s="237">
        <f xml:space="preserve"> IF( ISBLANK( InpOverride!S13), F_Inputs!S13, InpOverride!S13 )</f>
        <v>0</v>
      </c>
      <c r="T13" s="237">
        <f xml:space="preserve"> IF( ISBLANK( InpOverride!T13), F_Inputs!T13, InpOverride!T13 )</f>
        <v>0</v>
      </c>
      <c r="U13" s="237">
        <f xml:space="preserve"> IF( ISBLANK( InpOverride!U13), F_Inputs!U13, InpOverride!U13 )</f>
        <v>0</v>
      </c>
      <c r="V13" s="237">
        <f xml:space="preserve"> IF( ISBLANK( InpOverride!V13), F_Inputs!V13, InpOverride!V13 )</f>
        <v>0</v>
      </c>
      <c r="W13" s="237">
        <f xml:space="preserve"> IF( ISBLANK( InpOverride!W13), F_Inputs!W13, InpOverride!W13 )</f>
        <v>0</v>
      </c>
      <c r="X13" s="237">
        <f xml:space="preserve"> IF( ISBLANK( InpOverride!X13), F_Inputs!X13, InpOverride!X13 )</f>
        <v>0</v>
      </c>
      <c r="Y13" s="237">
        <f xml:space="preserve"> IF( ISBLANK( InpOverride!Y13), F_Inputs!Y13, InpOverride!Y13 )</f>
        <v>0</v>
      </c>
      <c r="Z13" s="237">
        <f xml:space="preserve"> IF( ISBLANK( InpOverride!Z13), F_Inputs!Z13, InpOverride!Z13 )</f>
        <v>0</v>
      </c>
      <c r="AA13" s="237">
        <f xml:space="preserve"> IF( ISBLANK( InpOverride!AA13), F_Inputs!AA13, InpOverride!AA13 )</f>
        <v>0</v>
      </c>
      <c r="AB13" s="237">
        <f xml:space="preserve"> IF( ISBLANK( InpOverride!AB13), F_Inputs!AB13, InpOverride!AB13 )</f>
        <v>0</v>
      </c>
      <c r="AC13" s="237">
        <f xml:space="preserve"> IF( ISBLANK( InpOverride!AC13), F_Inputs!AC13, InpOverride!AC13 )</f>
        <v>0</v>
      </c>
      <c r="AD13" s="237">
        <f xml:space="preserve"> IF( ISBLANK( InpOverride!AD13), F_Inputs!AD13, InpOverride!AD13 )</f>
        <v>0</v>
      </c>
      <c r="AE13" s="237">
        <f xml:space="preserve"> IF( ISBLANK( InpOverride!AE13), F_Inputs!AE13, InpOverride!AE13 )</f>
        <v>0</v>
      </c>
      <c r="AF13" s="238">
        <f xml:space="preserve"> IF( ISBLANK( InpOverride!AF13), F_Inputs!AF13, InpOverride!AF13 )</f>
        <v>0</v>
      </c>
    </row>
    <row r="14" spans="1:32" s="99" customFormat="1">
      <c r="A14" s="188"/>
      <c r="B14" s="334" t="s">
        <v>1054</v>
      </c>
      <c r="C14" s="189" t="s">
        <v>232</v>
      </c>
      <c r="D14" s="189" t="s">
        <v>209</v>
      </c>
      <c r="E14" s="189" t="s">
        <v>210</v>
      </c>
      <c r="F14" s="200"/>
      <c r="G14" s="189"/>
      <c r="H14" s="402">
        <f xml:space="preserve"> IF( ISBLANK( InpOverride!H14), F_Inputs!H14, InpOverride!H14 )</f>
        <v>0</v>
      </c>
      <c r="I14" s="403">
        <f xml:space="preserve"> IF( ISBLANK( InpOverride!I14), F_Inputs!I14, InpOverride!I14 )</f>
        <v>0</v>
      </c>
      <c r="J14" s="403">
        <f xml:space="preserve"> IF( ISBLANK( InpOverride!J14), F_Inputs!J14, InpOverride!J14 )</f>
        <v>0</v>
      </c>
      <c r="K14" s="403">
        <f xml:space="preserve"> IF( ISBLANK( InpOverride!K14), F_Inputs!K14, InpOverride!K14 )</f>
        <v>0</v>
      </c>
      <c r="L14" s="403">
        <f xml:space="preserve"> IF( ISBLANK( InpOverride!L14), F_Inputs!L14, InpOverride!L14 )</f>
        <v>0</v>
      </c>
      <c r="M14" s="403">
        <f xml:space="preserve"> IF( ISBLANK( InpOverride!M14), F_Inputs!M14, InpOverride!M14 )</f>
        <v>0</v>
      </c>
      <c r="N14" s="403">
        <f xml:space="preserve"> IF( ISBLANK( InpOverride!N14), F_Inputs!N14, InpOverride!N14 )</f>
        <v>0</v>
      </c>
      <c r="O14" s="403">
        <f xml:space="preserve"> IF( ISBLANK( InpOverride!O14), F_Inputs!O14, InpOverride!O14 )</f>
        <v>0</v>
      </c>
      <c r="P14" s="403">
        <f xml:space="preserve"> IF( ISBLANK( InpOverride!P14), F_Inputs!P14, InpOverride!P14 )</f>
        <v>0</v>
      </c>
      <c r="Q14" s="403">
        <f xml:space="preserve"> IF( ISBLANK( InpOverride!Q14), F_Inputs!Q14, InpOverride!Q14 )</f>
        <v>0</v>
      </c>
      <c r="R14" s="403">
        <f xml:space="preserve"> IF( ISBLANK( InpOverride!R14), F_Inputs!R14, InpOverride!R14 )</f>
        <v>0</v>
      </c>
      <c r="S14" s="403">
        <f xml:space="preserve"> IF( ISBLANK( InpOverride!S14), F_Inputs!S14, InpOverride!S14 )</f>
        <v>0</v>
      </c>
      <c r="T14" s="403">
        <f xml:space="preserve"> IF( ISBLANK( InpOverride!T14), F_Inputs!T14, InpOverride!T14 )</f>
        <v>0</v>
      </c>
      <c r="U14" s="403">
        <f xml:space="preserve"> IF( ISBLANK( InpOverride!U14), F_Inputs!U14, InpOverride!U14 )</f>
        <v>0</v>
      </c>
      <c r="V14" s="403">
        <f xml:space="preserve"> IF( ISBLANK( InpOverride!V14), F_Inputs!V14, InpOverride!V14 )</f>
        <v>0</v>
      </c>
      <c r="W14" s="403">
        <f xml:space="preserve"> IF( ISBLANK( InpOverride!W14), F_Inputs!W14, InpOverride!W14 )</f>
        <v>0</v>
      </c>
      <c r="X14" s="403">
        <f xml:space="preserve"> IF( ISBLANK( InpOverride!X14), F_Inputs!X14, InpOverride!X14 )</f>
        <v>0</v>
      </c>
      <c r="Y14" s="403">
        <f xml:space="preserve"> IF( ISBLANK( InpOverride!Y14), F_Inputs!Y14, InpOverride!Y14 )</f>
        <v>0</v>
      </c>
      <c r="Z14" s="403">
        <f xml:space="preserve"> IF( ISBLANK( InpOverride!Z14), F_Inputs!Z14, InpOverride!Z14 )</f>
        <v>0</v>
      </c>
      <c r="AA14" s="403">
        <f xml:space="preserve"> IF( ISBLANK( InpOverride!AA14), F_Inputs!AA14, InpOverride!AA14 )</f>
        <v>0</v>
      </c>
      <c r="AB14" s="403">
        <f xml:space="preserve"> IF( ISBLANK( InpOverride!AB14), F_Inputs!AB14, InpOverride!AB14 )</f>
        <v>0</v>
      </c>
      <c r="AC14" s="403">
        <f xml:space="preserve"> IF( ISBLANK( InpOverride!AC14), F_Inputs!AC14, InpOverride!AC14 )</f>
        <v>0</v>
      </c>
      <c r="AD14" s="403">
        <f xml:space="preserve"> IF( ISBLANK( InpOverride!AD14), F_Inputs!AD14, InpOverride!AD14 )</f>
        <v>0</v>
      </c>
      <c r="AE14" s="403">
        <f xml:space="preserve"> IF( ISBLANK( InpOverride!AE14), F_Inputs!AE14, InpOverride!AE14 )</f>
        <v>0</v>
      </c>
      <c r="AF14" s="404">
        <f xml:space="preserve"> IF( ISBLANK( InpOverride!AF14), F_Inputs!AF14, InpOverride!AF14 )</f>
        <v>0</v>
      </c>
    </row>
    <row r="15" spans="1:32" s="99" customFormat="1">
      <c r="A15" s="187"/>
      <c r="B15" s="37" t="s">
        <v>1055</v>
      </c>
      <c r="C15" s="194" t="s">
        <v>234</v>
      </c>
      <c r="D15" s="194" t="s">
        <v>215</v>
      </c>
      <c r="E15" s="194" t="s">
        <v>210</v>
      </c>
      <c r="F15" s="199"/>
      <c r="G15" s="37">
        <f xml:space="preserve"> IF( ISBLANK( InpOverride!G15), F_Inputs!G15, InpOverride!G15 )</f>
        <v>0</v>
      </c>
      <c r="H15" s="199"/>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6"/>
    </row>
    <row r="16" spans="1:32" s="99" customFormat="1">
      <c r="A16" s="188"/>
      <c r="B16" s="334" t="s">
        <v>1056</v>
      </c>
      <c r="C16" s="189" t="s">
        <v>236</v>
      </c>
      <c r="D16" s="189" t="s">
        <v>224</v>
      </c>
      <c r="E16" s="189" t="s">
        <v>210</v>
      </c>
      <c r="F16" s="200"/>
      <c r="G16" s="189"/>
      <c r="H16" s="405">
        <f xml:space="preserve"> IF( ISBLANK( InpOverride!H16), F_Inputs!H16, InpOverride!H16 )</f>
        <v>0</v>
      </c>
      <c r="I16" s="406">
        <f xml:space="preserve"> IF( ISBLANK( InpOverride!I16), F_Inputs!I16, InpOverride!I16 )</f>
        <v>0</v>
      </c>
      <c r="J16" s="406">
        <f xml:space="preserve"> IF( ISBLANK( InpOverride!J16), F_Inputs!J16, InpOverride!J16 )</f>
        <v>0</v>
      </c>
      <c r="K16" s="406">
        <f xml:space="preserve"> IF( ISBLANK( InpOverride!K16), F_Inputs!K16, InpOverride!K16 )</f>
        <v>0</v>
      </c>
      <c r="L16" s="406">
        <f xml:space="preserve"> IF( ISBLANK( InpOverride!L16), F_Inputs!L16, InpOverride!L16 )</f>
        <v>0</v>
      </c>
      <c r="M16" s="406">
        <f xml:space="preserve"> IF( ISBLANK( InpOverride!M16), F_Inputs!M16, InpOverride!M16 )</f>
        <v>0</v>
      </c>
      <c r="N16" s="406">
        <f xml:space="preserve"> IF( ISBLANK( InpOverride!N16), F_Inputs!N16, InpOverride!N16 )</f>
        <v>0</v>
      </c>
      <c r="O16" s="406">
        <f xml:space="preserve"> IF( ISBLANK( InpOverride!O16), F_Inputs!O16, InpOverride!O16 )</f>
        <v>0</v>
      </c>
      <c r="P16" s="406">
        <f xml:space="preserve"> IF( ISBLANK( InpOverride!P16), F_Inputs!P16, InpOverride!P16 )</f>
        <v>0</v>
      </c>
      <c r="Q16" s="406">
        <f xml:space="preserve"> IF( ISBLANK( InpOverride!Q16), F_Inputs!Q16, InpOverride!Q16 )</f>
        <v>0</v>
      </c>
      <c r="R16" s="406">
        <f xml:space="preserve"> IF( ISBLANK( InpOverride!R16), F_Inputs!R16, InpOverride!R16 )</f>
        <v>0</v>
      </c>
      <c r="S16" s="406">
        <f xml:space="preserve"> IF( ISBLANK( InpOverride!S16), F_Inputs!S16, InpOverride!S16 )</f>
        <v>0</v>
      </c>
      <c r="T16" s="406">
        <f xml:space="preserve"> IF( ISBLANK( InpOverride!T16), F_Inputs!T16, InpOverride!T16 )</f>
        <v>0</v>
      </c>
      <c r="U16" s="406">
        <f xml:space="preserve"> IF( ISBLANK( InpOverride!U16), F_Inputs!U16, InpOverride!U16 )</f>
        <v>0</v>
      </c>
      <c r="V16" s="406">
        <f xml:space="preserve"> IF( ISBLANK( InpOverride!V16), F_Inputs!V16, InpOverride!V16 )</f>
        <v>0</v>
      </c>
      <c r="W16" s="406">
        <f xml:space="preserve"> IF( ISBLANK( InpOverride!W16), F_Inputs!W16, InpOverride!W16 )</f>
        <v>0</v>
      </c>
      <c r="X16" s="406">
        <f xml:space="preserve"> IF( ISBLANK( InpOverride!X16), F_Inputs!X16, InpOverride!X16 )</f>
        <v>0</v>
      </c>
      <c r="Y16" s="406">
        <f xml:space="preserve"> IF( ISBLANK( InpOverride!Y16), F_Inputs!Y16, InpOverride!Y16 )</f>
        <v>0</v>
      </c>
      <c r="Z16" s="406">
        <f xml:space="preserve"> IF( ISBLANK( InpOverride!Z16), F_Inputs!Z16, InpOverride!Z16 )</f>
        <v>0</v>
      </c>
      <c r="AA16" s="406">
        <f xml:space="preserve"> IF( ISBLANK( InpOverride!AA16), F_Inputs!AA16, InpOverride!AA16 )</f>
        <v>0</v>
      </c>
      <c r="AB16" s="406">
        <f xml:space="preserve"> IF( ISBLANK( InpOverride!AB16), F_Inputs!AB16, InpOverride!AB16 )</f>
        <v>0</v>
      </c>
      <c r="AC16" s="406">
        <f xml:space="preserve"> IF( ISBLANK( InpOverride!AC16), F_Inputs!AC16, InpOverride!AC16 )</f>
        <v>0</v>
      </c>
      <c r="AD16" s="406">
        <f xml:space="preserve"> IF( ISBLANK( InpOverride!AD16), F_Inputs!AD16, InpOverride!AD16 )</f>
        <v>0</v>
      </c>
      <c r="AE16" s="406">
        <f xml:space="preserve"> IF( ISBLANK( InpOverride!AE16), F_Inputs!AE16, InpOverride!AE16 )</f>
        <v>0</v>
      </c>
      <c r="AF16" s="407">
        <f xml:space="preserve"> IF( ISBLANK( InpOverride!AF16), F_Inputs!AF16, InpOverride!AF16 )</f>
        <v>0</v>
      </c>
    </row>
    <row r="17" spans="1:32" s="99" customFormat="1" ht="13.8" thickBot="1">
      <c r="A17" s="190"/>
      <c r="B17" s="333" t="s">
        <v>1057</v>
      </c>
      <c r="C17" s="191" t="s">
        <v>238</v>
      </c>
      <c r="D17" s="191" t="s">
        <v>209</v>
      </c>
      <c r="E17" s="191" t="s">
        <v>210</v>
      </c>
      <c r="F17" s="198"/>
      <c r="G17" s="191"/>
      <c r="H17" s="408">
        <f xml:space="preserve"> IF( ISBLANK( InpOverride!H17), F_Inputs!H17, InpOverride!H17 )</f>
        <v>0</v>
      </c>
      <c r="I17" s="409">
        <f xml:space="preserve"> IF( ISBLANK( InpOverride!I17), F_Inputs!I17, InpOverride!I17 )</f>
        <v>0</v>
      </c>
      <c r="J17" s="409">
        <f xml:space="preserve"> IF( ISBLANK( InpOverride!J17), F_Inputs!J17, InpOverride!J17 )</f>
        <v>0</v>
      </c>
      <c r="K17" s="409">
        <f xml:space="preserve"> IF( ISBLANK( InpOverride!K17), F_Inputs!K17, InpOverride!K17 )</f>
        <v>0</v>
      </c>
      <c r="L17" s="409">
        <f xml:space="preserve"> IF( ISBLANK( InpOverride!L17), F_Inputs!L17, InpOverride!L17 )</f>
        <v>0</v>
      </c>
      <c r="M17" s="409">
        <f xml:space="preserve"> IF( ISBLANK( InpOverride!M17), F_Inputs!M17, InpOverride!M17 )</f>
        <v>0</v>
      </c>
      <c r="N17" s="409">
        <f xml:space="preserve"> IF( ISBLANK( InpOverride!N17), F_Inputs!N17, InpOverride!N17 )</f>
        <v>0</v>
      </c>
      <c r="O17" s="409">
        <f xml:space="preserve"> IF( ISBLANK( InpOverride!O17), F_Inputs!O17, InpOverride!O17 )</f>
        <v>0</v>
      </c>
      <c r="P17" s="409">
        <f xml:space="preserve"> IF( ISBLANK( InpOverride!P17), F_Inputs!P17, InpOverride!P17 )</f>
        <v>0</v>
      </c>
      <c r="Q17" s="409">
        <f xml:space="preserve"> IF( ISBLANK( InpOverride!Q17), F_Inputs!Q17, InpOverride!Q17 )</f>
        <v>0</v>
      </c>
      <c r="R17" s="409">
        <f xml:space="preserve"> IF( ISBLANK( InpOverride!R17), F_Inputs!R17, InpOverride!R17 )</f>
        <v>0</v>
      </c>
      <c r="S17" s="409">
        <f xml:space="preserve"> IF( ISBLANK( InpOverride!S17), F_Inputs!S17, InpOverride!S17 )</f>
        <v>0</v>
      </c>
      <c r="T17" s="409">
        <f xml:space="preserve"> IF( ISBLANK( InpOverride!T17), F_Inputs!T17, InpOverride!T17 )</f>
        <v>0</v>
      </c>
      <c r="U17" s="409">
        <f xml:space="preserve"> IF( ISBLANK( InpOverride!U17), F_Inputs!U17, InpOverride!U17 )</f>
        <v>0</v>
      </c>
      <c r="V17" s="409">
        <f xml:space="preserve"> IF( ISBLANK( InpOverride!V17), F_Inputs!V17, InpOverride!V17 )</f>
        <v>0</v>
      </c>
      <c r="W17" s="409">
        <f xml:space="preserve"> IF( ISBLANK( InpOverride!W17), F_Inputs!W17, InpOverride!W17 )</f>
        <v>0</v>
      </c>
      <c r="X17" s="409">
        <f xml:space="preserve"> IF( ISBLANK( InpOverride!X17), F_Inputs!X17, InpOverride!X17 )</f>
        <v>0</v>
      </c>
      <c r="Y17" s="409">
        <f xml:space="preserve"> IF( ISBLANK( InpOverride!Y17), F_Inputs!Y17, InpOverride!Y17 )</f>
        <v>0</v>
      </c>
      <c r="Z17" s="409">
        <f xml:space="preserve"> IF( ISBLANK( InpOverride!Z17), F_Inputs!Z17, InpOverride!Z17 )</f>
        <v>0</v>
      </c>
      <c r="AA17" s="409">
        <f xml:space="preserve"> IF( ISBLANK( InpOverride!AA17), F_Inputs!AA17, InpOverride!AA17 )</f>
        <v>0</v>
      </c>
      <c r="AB17" s="409">
        <f xml:space="preserve"> IF( ISBLANK( InpOverride!AB17), F_Inputs!AB17, InpOverride!AB17 )</f>
        <v>0</v>
      </c>
      <c r="AC17" s="409">
        <f xml:space="preserve"> IF( ISBLANK( InpOverride!AC17), F_Inputs!AC17, InpOverride!AC17 )</f>
        <v>0</v>
      </c>
      <c r="AD17" s="409">
        <f xml:space="preserve"> IF( ISBLANK( InpOverride!AD17), F_Inputs!AD17, InpOverride!AD17 )</f>
        <v>0</v>
      </c>
      <c r="AE17" s="409">
        <f xml:space="preserve"> IF( ISBLANK( InpOverride!AE17), F_Inputs!AE17, InpOverride!AE17 )</f>
        <v>0</v>
      </c>
      <c r="AF17" s="410">
        <f xml:space="preserve"> IF( ISBLANK( InpOverride!AF17), F_Inputs!AF17, InpOverride!AF17 )</f>
        <v>0</v>
      </c>
    </row>
    <row r="18" spans="1:32" s="99" customFormat="1">
      <c r="A18" s="187"/>
      <c r="B18" s="37" t="s">
        <v>1058</v>
      </c>
      <c r="C18" s="194" t="s">
        <v>240</v>
      </c>
      <c r="D18" s="194" t="s">
        <v>215</v>
      </c>
      <c r="E18" s="196" t="s">
        <v>210</v>
      </c>
      <c r="F18" s="336">
        <f xml:space="preserve"> IF( ISBLANK( InpOverride!F18), F_Inputs!F18, InpOverride!F18 )</f>
        <v>0</v>
      </c>
      <c r="G18" s="194"/>
      <c r="H18" s="199"/>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6"/>
    </row>
    <row r="19" spans="1:32" s="99" customFormat="1">
      <c r="A19" s="187"/>
      <c r="B19" s="37" t="s">
        <v>1059</v>
      </c>
      <c r="C19" s="194" t="s">
        <v>242</v>
      </c>
      <c r="D19" s="194" t="s">
        <v>209</v>
      </c>
      <c r="E19" s="196" t="s">
        <v>210</v>
      </c>
      <c r="F19" s="199"/>
      <c r="G19" s="194"/>
      <c r="H19" s="236">
        <f xml:space="preserve"> IF( ISBLANK( InpOverride!H19), F_Inputs!H19, InpOverride!H19 )</f>
        <v>0</v>
      </c>
      <c r="I19" s="237">
        <f xml:space="preserve"> IF( ISBLANK( InpOverride!I19), F_Inputs!I19, InpOverride!I19 )</f>
        <v>0</v>
      </c>
      <c r="J19" s="237">
        <f xml:space="preserve"> IF( ISBLANK( InpOverride!J19), F_Inputs!J19, InpOverride!J19 )</f>
        <v>0</v>
      </c>
      <c r="K19" s="237">
        <f xml:space="preserve"> IF( ISBLANK( InpOverride!K19), F_Inputs!K19, InpOverride!K19 )</f>
        <v>0</v>
      </c>
      <c r="L19" s="237">
        <f xml:space="preserve"> IF( ISBLANK( InpOverride!L19), F_Inputs!L19, InpOverride!L19 )</f>
        <v>0</v>
      </c>
      <c r="M19" s="237">
        <f xml:space="preserve"> IF( ISBLANK( InpOverride!M19), F_Inputs!M19, InpOverride!M19 )</f>
        <v>0</v>
      </c>
      <c r="N19" s="237">
        <f xml:space="preserve"> IF( ISBLANK( InpOverride!N19), F_Inputs!N19, InpOverride!N19 )</f>
        <v>0</v>
      </c>
      <c r="O19" s="237">
        <f xml:space="preserve"> IF( ISBLANK( InpOverride!O19), F_Inputs!O19, InpOverride!O19 )</f>
        <v>0</v>
      </c>
      <c r="P19" s="237">
        <f xml:space="preserve"> IF( ISBLANK( InpOverride!P19), F_Inputs!P19, InpOverride!P19 )</f>
        <v>0</v>
      </c>
      <c r="Q19" s="237">
        <f xml:space="preserve"> IF( ISBLANK( InpOverride!Q19), F_Inputs!Q19, InpOverride!Q19 )</f>
        <v>0</v>
      </c>
      <c r="R19" s="237">
        <f xml:space="preserve"> IF( ISBLANK( InpOverride!R19), F_Inputs!R19, InpOverride!R19 )</f>
        <v>0</v>
      </c>
      <c r="S19" s="237">
        <f xml:space="preserve"> IF( ISBLANK( InpOverride!S19), F_Inputs!S19, InpOverride!S19 )</f>
        <v>0</v>
      </c>
      <c r="T19" s="237">
        <f xml:space="preserve"> IF( ISBLANK( InpOverride!T19), F_Inputs!T19, InpOverride!T19 )</f>
        <v>0</v>
      </c>
      <c r="U19" s="237">
        <f xml:space="preserve"> IF( ISBLANK( InpOverride!U19), F_Inputs!U19, InpOverride!U19 )</f>
        <v>0</v>
      </c>
      <c r="V19" s="237">
        <f xml:space="preserve"> IF( ISBLANK( InpOverride!V19), F_Inputs!V19, InpOverride!V19 )</f>
        <v>0</v>
      </c>
      <c r="W19" s="237">
        <f xml:space="preserve"> IF( ISBLANK( InpOverride!W19), F_Inputs!W19, InpOverride!W19 )</f>
        <v>0</v>
      </c>
      <c r="X19" s="237">
        <f xml:space="preserve"> IF( ISBLANK( InpOverride!X19), F_Inputs!X19, InpOverride!X19 )</f>
        <v>0</v>
      </c>
      <c r="Y19" s="237">
        <f xml:space="preserve"> IF( ISBLANK( InpOverride!Y19), F_Inputs!Y19, InpOverride!Y19 )</f>
        <v>0</v>
      </c>
      <c r="Z19" s="237">
        <f xml:space="preserve"> IF( ISBLANK( InpOverride!Z19), F_Inputs!Z19, InpOverride!Z19 )</f>
        <v>0</v>
      </c>
      <c r="AA19" s="237">
        <f xml:space="preserve"> IF( ISBLANK( InpOverride!AA19), F_Inputs!AA19, InpOverride!AA19 )</f>
        <v>0</v>
      </c>
      <c r="AB19" s="237">
        <f xml:space="preserve"> IF( ISBLANK( InpOverride!AB19), F_Inputs!AB19, InpOverride!AB19 )</f>
        <v>0</v>
      </c>
      <c r="AC19" s="237">
        <f xml:space="preserve"> IF( ISBLANK( InpOverride!AC19), F_Inputs!AC19, InpOverride!AC19 )</f>
        <v>0</v>
      </c>
      <c r="AD19" s="237">
        <f xml:space="preserve"> IF( ISBLANK( InpOverride!AD19), F_Inputs!AD19, InpOverride!AD19 )</f>
        <v>0</v>
      </c>
      <c r="AE19" s="237">
        <f xml:space="preserve"> IF( ISBLANK( InpOverride!AE19), F_Inputs!AE19, InpOverride!AE19 )</f>
        <v>0</v>
      </c>
      <c r="AF19" s="238">
        <f xml:space="preserve"> IF( ISBLANK( InpOverride!AF19), F_Inputs!AF19, InpOverride!AF19 )</f>
        <v>0</v>
      </c>
    </row>
    <row r="20" spans="1:32" s="99" customFormat="1">
      <c r="A20" s="188"/>
      <c r="B20" s="334" t="s">
        <v>1060</v>
      </c>
      <c r="C20" s="189" t="s">
        <v>244</v>
      </c>
      <c r="D20" s="189" t="s">
        <v>209</v>
      </c>
      <c r="E20" s="197" t="s">
        <v>210</v>
      </c>
      <c r="F20" s="200"/>
      <c r="G20" s="189"/>
      <c r="H20" s="402">
        <f xml:space="preserve"> IF( ISBLANK( InpOverride!H20), F_Inputs!H20, InpOverride!H20 )</f>
        <v>0</v>
      </c>
      <c r="I20" s="403">
        <f xml:space="preserve"> IF( ISBLANK( InpOverride!I20), F_Inputs!I20, InpOverride!I20 )</f>
        <v>0</v>
      </c>
      <c r="J20" s="403">
        <f xml:space="preserve"> IF( ISBLANK( InpOverride!J20), F_Inputs!J20, InpOverride!J20 )</f>
        <v>0</v>
      </c>
      <c r="K20" s="403">
        <f xml:space="preserve"> IF( ISBLANK( InpOverride!K20), F_Inputs!K20, InpOverride!K20 )</f>
        <v>0</v>
      </c>
      <c r="L20" s="403">
        <f xml:space="preserve"> IF( ISBLANK( InpOverride!L20), F_Inputs!L20, InpOverride!L20 )</f>
        <v>0</v>
      </c>
      <c r="M20" s="403">
        <f xml:space="preserve"> IF( ISBLANK( InpOverride!M20), F_Inputs!M20, InpOverride!M20 )</f>
        <v>0</v>
      </c>
      <c r="N20" s="403">
        <f xml:space="preserve"> IF( ISBLANK( InpOverride!N20), F_Inputs!N20, InpOverride!N20 )</f>
        <v>0</v>
      </c>
      <c r="O20" s="403">
        <f xml:space="preserve"> IF( ISBLANK( InpOverride!O20), F_Inputs!O20, InpOverride!O20 )</f>
        <v>0</v>
      </c>
      <c r="P20" s="403">
        <f xml:space="preserve"> IF( ISBLANK( InpOverride!P20), F_Inputs!P20, InpOverride!P20 )</f>
        <v>0</v>
      </c>
      <c r="Q20" s="403">
        <f xml:space="preserve"> IF( ISBLANK( InpOverride!Q20), F_Inputs!Q20, InpOverride!Q20 )</f>
        <v>0</v>
      </c>
      <c r="R20" s="403">
        <f xml:space="preserve"> IF( ISBLANK( InpOverride!R20), F_Inputs!R20, InpOverride!R20 )</f>
        <v>0</v>
      </c>
      <c r="S20" s="403">
        <f xml:space="preserve"> IF( ISBLANK( InpOverride!S20), F_Inputs!S20, InpOverride!S20 )</f>
        <v>0</v>
      </c>
      <c r="T20" s="403">
        <f xml:space="preserve"> IF( ISBLANK( InpOverride!T20), F_Inputs!T20, InpOverride!T20 )</f>
        <v>0</v>
      </c>
      <c r="U20" s="403">
        <f xml:space="preserve"> IF( ISBLANK( InpOverride!U20), F_Inputs!U20, InpOverride!U20 )</f>
        <v>0</v>
      </c>
      <c r="V20" s="403">
        <f xml:space="preserve"> IF( ISBLANK( InpOverride!V20), F_Inputs!V20, InpOverride!V20 )</f>
        <v>0</v>
      </c>
      <c r="W20" s="403">
        <f xml:space="preserve"> IF( ISBLANK( InpOverride!W20), F_Inputs!W20, InpOverride!W20 )</f>
        <v>0</v>
      </c>
      <c r="X20" s="403">
        <f xml:space="preserve"> IF( ISBLANK( InpOverride!X20), F_Inputs!X20, InpOverride!X20 )</f>
        <v>0</v>
      </c>
      <c r="Y20" s="403">
        <f xml:space="preserve"> IF( ISBLANK( InpOverride!Y20), F_Inputs!Y20, InpOverride!Y20 )</f>
        <v>0</v>
      </c>
      <c r="Z20" s="403">
        <f xml:space="preserve"> IF( ISBLANK( InpOverride!Z20), F_Inputs!Z20, InpOverride!Z20 )</f>
        <v>0</v>
      </c>
      <c r="AA20" s="403">
        <f xml:space="preserve"> IF( ISBLANK( InpOverride!AA20), F_Inputs!AA20, InpOverride!AA20 )</f>
        <v>0</v>
      </c>
      <c r="AB20" s="403">
        <f xml:space="preserve"> IF( ISBLANK( InpOverride!AB20), F_Inputs!AB20, InpOverride!AB20 )</f>
        <v>0</v>
      </c>
      <c r="AC20" s="403">
        <f xml:space="preserve"> IF( ISBLANK( InpOverride!AC20), F_Inputs!AC20, InpOverride!AC20 )</f>
        <v>0</v>
      </c>
      <c r="AD20" s="403">
        <f xml:space="preserve"> IF( ISBLANK( InpOverride!AD20), F_Inputs!AD20, InpOverride!AD20 )</f>
        <v>0</v>
      </c>
      <c r="AE20" s="403">
        <f xml:space="preserve"> IF( ISBLANK( InpOverride!AE20), F_Inputs!AE20, InpOverride!AE20 )</f>
        <v>0</v>
      </c>
      <c r="AF20" s="404">
        <f xml:space="preserve"> IF( ISBLANK( InpOverride!AF20), F_Inputs!AF20, InpOverride!AF20 )</f>
        <v>0</v>
      </c>
    </row>
    <row r="21" spans="1:32" s="99" customFormat="1">
      <c r="A21" s="187"/>
      <c r="B21" s="37" t="s">
        <v>1061</v>
      </c>
      <c r="C21" s="194" t="s">
        <v>246</v>
      </c>
      <c r="D21" s="194" t="s">
        <v>215</v>
      </c>
      <c r="E21" s="196" t="s">
        <v>210</v>
      </c>
      <c r="F21" s="199"/>
      <c r="G21" s="37">
        <f xml:space="preserve"> IF( ISBLANK( InpOverride!G21), F_Inputs!G21, InpOverride!G21 )</f>
        <v>0</v>
      </c>
      <c r="H21" s="199"/>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6"/>
    </row>
    <row r="22" spans="1:32" s="99" customFormat="1">
      <c r="A22" s="188"/>
      <c r="B22" s="334" t="s">
        <v>1062</v>
      </c>
      <c r="C22" s="189" t="s">
        <v>248</v>
      </c>
      <c r="D22" s="189" t="s">
        <v>224</v>
      </c>
      <c r="E22" s="197" t="s">
        <v>210</v>
      </c>
      <c r="F22" s="200"/>
      <c r="G22" s="189"/>
      <c r="H22" s="405">
        <f xml:space="preserve"> IF( ISBLANK( InpOverride!H22), F_Inputs!H22, InpOverride!H22 )</f>
        <v>0</v>
      </c>
      <c r="I22" s="406">
        <f xml:space="preserve"> IF( ISBLANK( InpOverride!I22), F_Inputs!I22, InpOverride!I22 )</f>
        <v>0</v>
      </c>
      <c r="J22" s="406">
        <f xml:space="preserve"> IF( ISBLANK( InpOverride!J22), F_Inputs!J22, InpOverride!J22 )</f>
        <v>0</v>
      </c>
      <c r="K22" s="406">
        <f xml:space="preserve"> IF( ISBLANK( InpOverride!K22), F_Inputs!K22, InpOverride!K22 )</f>
        <v>0</v>
      </c>
      <c r="L22" s="406">
        <f xml:space="preserve"> IF( ISBLANK( InpOverride!L22), F_Inputs!L22, InpOverride!L22 )</f>
        <v>0</v>
      </c>
      <c r="M22" s="406">
        <f xml:space="preserve"> IF( ISBLANK( InpOverride!M22), F_Inputs!M22, InpOverride!M22 )</f>
        <v>0</v>
      </c>
      <c r="N22" s="406">
        <f xml:space="preserve"> IF( ISBLANK( InpOverride!N22), F_Inputs!N22, InpOverride!N22 )</f>
        <v>0</v>
      </c>
      <c r="O22" s="406">
        <f xml:space="preserve"> IF( ISBLANK( InpOverride!O22), F_Inputs!O22, InpOverride!O22 )</f>
        <v>0</v>
      </c>
      <c r="P22" s="406">
        <f xml:space="preserve"> IF( ISBLANK( InpOverride!P22), F_Inputs!P22, InpOverride!P22 )</f>
        <v>0</v>
      </c>
      <c r="Q22" s="406">
        <f xml:space="preserve"> IF( ISBLANK( InpOverride!Q22), F_Inputs!Q22, InpOverride!Q22 )</f>
        <v>0</v>
      </c>
      <c r="R22" s="406">
        <f xml:space="preserve"> IF( ISBLANK( InpOverride!R22), F_Inputs!R22, InpOverride!R22 )</f>
        <v>0</v>
      </c>
      <c r="S22" s="406">
        <f xml:space="preserve"> IF( ISBLANK( InpOverride!S22), F_Inputs!S22, InpOverride!S22 )</f>
        <v>0</v>
      </c>
      <c r="T22" s="406">
        <f xml:space="preserve"> IF( ISBLANK( InpOverride!T22), F_Inputs!T22, InpOverride!T22 )</f>
        <v>0</v>
      </c>
      <c r="U22" s="406">
        <f xml:space="preserve"> IF( ISBLANK( InpOverride!U22), F_Inputs!U22, InpOverride!U22 )</f>
        <v>0</v>
      </c>
      <c r="V22" s="406">
        <f xml:space="preserve"> IF( ISBLANK( InpOverride!V22), F_Inputs!V22, InpOverride!V22 )</f>
        <v>0</v>
      </c>
      <c r="W22" s="406">
        <f xml:space="preserve"> IF( ISBLANK( InpOverride!W22), F_Inputs!W22, InpOverride!W22 )</f>
        <v>0</v>
      </c>
      <c r="X22" s="406">
        <f xml:space="preserve"> IF( ISBLANK( InpOverride!X22), F_Inputs!X22, InpOverride!X22 )</f>
        <v>0</v>
      </c>
      <c r="Y22" s="406">
        <f xml:space="preserve"> IF( ISBLANK( InpOverride!Y22), F_Inputs!Y22, InpOverride!Y22 )</f>
        <v>0</v>
      </c>
      <c r="Z22" s="406">
        <f xml:space="preserve"> IF( ISBLANK( InpOverride!Z22), F_Inputs!Z22, InpOverride!Z22 )</f>
        <v>0</v>
      </c>
      <c r="AA22" s="406">
        <f xml:space="preserve"> IF( ISBLANK( InpOverride!AA22), F_Inputs!AA22, InpOverride!AA22 )</f>
        <v>0</v>
      </c>
      <c r="AB22" s="406">
        <f xml:space="preserve"> IF( ISBLANK( InpOverride!AB22), F_Inputs!AB22, InpOverride!AB22 )</f>
        <v>0</v>
      </c>
      <c r="AC22" s="406">
        <f xml:space="preserve"> IF( ISBLANK( InpOverride!AC22), F_Inputs!AC22, InpOverride!AC22 )</f>
        <v>0</v>
      </c>
      <c r="AD22" s="406">
        <f xml:space="preserve"> IF( ISBLANK( InpOverride!AD22), F_Inputs!AD22, InpOverride!AD22 )</f>
        <v>0</v>
      </c>
      <c r="AE22" s="406">
        <f xml:space="preserve"> IF( ISBLANK( InpOverride!AE22), F_Inputs!AE22, InpOverride!AE22 )</f>
        <v>0</v>
      </c>
      <c r="AF22" s="407">
        <f xml:space="preserve"> IF( ISBLANK( InpOverride!AF22), F_Inputs!AF22, InpOverride!AF22 )</f>
        <v>0</v>
      </c>
    </row>
    <row r="23" spans="1:32" s="99" customFormat="1" ht="13.8" thickBot="1">
      <c r="A23" s="190"/>
      <c r="B23" s="333" t="s">
        <v>1063</v>
      </c>
      <c r="C23" s="191" t="s">
        <v>250</v>
      </c>
      <c r="D23" s="191" t="s">
        <v>209</v>
      </c>
      <c r="E23" s="195" t="s">
        <v>210</v>
      </c>
      <c r="F23" s="198"/>
      <c r="G23" s="191"/>
      <c r="H23" s="408">
        <f xml:space="preserve"> IF( ISBLANK( InpOverride!H23), F_Inputs!H23, InpOverride!H23 )</f>
        <v>0</v>
      </c>
      <c r="I23" s="409">
        <f xml:space="preserve"> IF( ISBLANK( InpOverride!I23), F_Inputs!I23, InpOverride!I23 )</f>
        <v>0</v>
      </c>
      <c r="J23" s="409">
        <f xml:space="preserve"> IF( ISBLANK( InpOverride!J23), F_Inputs!J23, InpOverride!J23 )</f>
        <v>0</v>
      </c>
      <c r="K23" s="409">
        <f xml:space="preserve"> IF( ISBLANK( InpOverride!K23), F_Inputs!K23, InpOverride!K23 )</f>
        <v>0</v>
      </c>
      <c r="L23" s="409">
        <f xml:space="preserve"> IF( ISBLANK( InpOverride!L23), F_Inputs!L23, InpOverride!L23 )</f>
        <v>0</v>
      </c>
      <c r="M23" s="409">
        <f xml:space="preserve"> IF( ISBLANK( InpOverride!M23), F_Inputs!M23, InpOverride!M23 )</f>
        <v>0</v>
      </c>
      <c r="N23" s="409">
        <f xml:space="preserve"> IF( ISBLANK( InpOverride!N23), F_Inputs!N23, InpOverride!N23 )</f>
        <v>0</v>
      </c>
      <c r="O23" s="409">
        <f xml:space="preserve"> IF( ISBLANK( InpOverride!O23), F_Inputs!O23, InpOverride!O23 )</f>
        <v>0</v>
      </c>
      <c r="P23" s="409">
        <f xml:space="preserve"> IF( ISBLANK( InpOverride!P23), F_Inputs!P23, InpOverride!P23 )</f>
        <v>0</v>
      </c>
      <c r="Q23" s="409">
        <f xml:space="preserve"> IF( ISBLANK( InpOverride!Q23), F_Inputs!Q23, InpOverride!Q23 )</f>
        <v>0</v>
      </c>
      <c r="R23" s="409">
        <f xml:space="preserve"> IF( ISBLANK( InpOverride!R23), F_Inputs!R23, InpOverride!R23 )</f>
        <v>0</v>
      </c>
      <c r="S23" s="409">
        <f xml:space="preserve"> IF( ISBLANK( InpOverride!S23), F_Inputs!S23, InpOverride!S23 )</f>
        <v>0</v>
      </c>
      <c r="T23" s="409">
        <f xml:space="preserve"> IF( ISBLANK( InpOverride!T23), F_Inputs!T23, InpOverride!T23 )</f>
        <v>0</v>
      </c>
      <c r="U23" s="409">
        <f xml:space="preserve"> IF( ISBLANK( InpOverride!U23), F_Inputs!U23, InpOverride!U23 )</f>
        <v>0</v>
      </c>
      <c r="V23" s="409">
        <f xml:space="preserve"> IF( ISBLANK( InpOverride!V23), F_Inputs!V23, InpOverride!V23 )</f>
        <v>0</v>
      </c>
      <c r="W23" s="409">
        <f xml:space="preserve"> IF( ISBLANK( InpOverride!W23), F_Inputs!W23, InpOverride!W23 )</f>
        <v>0</v>
      </c>
      <c r="X23" s="409">
        <f xml:space="preserve"> IF( ISBLANK( InpOverride!X23), F_Inputs!X23, InpOverride!X23 )</f>
        <v>0</v>
      </c>
      <c r="Y23" s="409">
        <f xml:space="preserve"> IF( ISBLANK( InpOverride!Y23), F_Inputs!Y23, InpOverride!Y23 )</f>
        <v>0</v>
      </c>
      <c r="Z23" s="409">
        <f xml:space="preserve"> IF( ISBLANK( InpOverride!Z23), F_Inputs!Z23, InpOverride!Z23 )</f>
        <v>0</v>
      </c>
      <c r="AA23" s="409">
        <f xml:space="preserve"> IF( ISBLANK( InpOverride!AA23), F_Inputs!AA23, InpOverride!AA23 )</f>
        <v>0</v>
      </c>
      <c r="AB23" s="409">
        <f xml:space="preserve"> IF( ISBLANK( InpOverride!AB23), F_Inputs!AB23, InpOverride!AB23 )</f>
        <v>0</v>
      </c>
      <c r="AC23" s="409">
        <f xml:space="preserve"> IF( ISBLANK( InpOverride!AC23), F_Inputs!AC23, InpOverride!AC23 )</f>
        <v>0</v>
      </c>
      <c r="AD23" s="409">
        <f xml:space="preserve"> IF( ISBLANK( InpOverride!AD23), F_Inputs!AD23, InpOverride!AD23 )</f>
        <v>0</v>
      </c>
      <c r="AE23" s="409">
        <f xml:space="preserve"> IF( ISBLANK( InpOverride!AE23), F_Inputs!AE23, InpOverride!AE23 )</f>
        <v>0</v>
      </c>
      <c r="AF23" s="410">
        <f xml:space="preserve"> IF( ISBLANK( InpOverride!AF23), F_Inputs!AF23, InpOverride!AF23 )</f>
        <v>0</v>
      </c>
    </row>
    <row r="24" spans="1:32" s="99" customFormat="1">
      <c r="A24" s="187"/>
      <c r="B24" s="37" t="s">
        <v>1064</v>
      </c>
      <c r="C24" s="194" t="s">
        <v>252</v>
      </c>
      <c r="D24" s="194" t="s">
        <v>215</v>
      </c>
      <c r="E24" s="196" t="s">
        <v>210</v>
      </c>
      <c r="F24" s="336">
        <f xml:space="preserve"> IF( ISBLANK( InpOverride!F24), F_Inputs!F24, InpOverride!F24 )</f>
        <v>0</v>
      </c>
      <c r="G24" s="194"/>
      <c r="H24" s="199"/>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6"/>
    </row>
    <row r="25" spans="1:32" s="99" customFormat="1">
      <c r="A25" s="187"/>
      <c r="B25" s="37" t="s">
        <v>1065</v>
      </c>
      <c r="C25" s="194" t="s">
        <v>254</v>
      </c>
      <c r="D25" s="194" t="s">
        <v>209</v>
      </c>
      <c r="E25" s="196" t="s">
        <v>210</v>
      </c>
      <c r="F25" s="199"/>
      <c r="G25" s="194"/>
      <c r="H25" s="236">
        <f xml:space="preserve"> IF( ISBLANK( InpOverride!H25), F_Inputs!H25, InpOverride!H25 )</f>
        <v>0</v>
      </c>
      <c r="I25" s="237">
        <f xml:space="preserve"> IF( ISBLANK( InpOverride!I25), F_Inputs!I25, InpOverride!I25 )</f>
        <v>0</v>
      </c>
      <c r="J25" s="237">
        <f xml:space="preserve"> IF( ISBLANK( InpOverride!J25), F_Inputs!J25, InpOverride!J25 )</f>
        <v>0</v>
      </c>
      <c r="K25" s="237">
        <f xml:space="preserve"> IF( ISBLANK( InpOverride!K25), F_Inputs!K25, InpOverride!K25 )</f>
        <v>0</v>
      </c>
      <c r="L25" s="237">
        <f xml:space="preserve"> IF( ISBLANK( InpOverride!L25), F_Inputs!L25, InpOverride!L25 )</f>
        <v>0</v>
      </c>
      <c r="M25" s="237">
        <f xml:space="preserve"> IF( ISBLANK( InpOverride!M25), F_Inputs!M25, InpOverride!M25 )</f>
        <v>0</v>
      </c>
      <c r="N25" s="237">
        <f xml:space="preserve"> IF( ISBLANK( InpOverride!N25), F_Inputs!N25, InpOverride!N25 )</f>
        <v>0</v>
      </c>
      <c r="O25" s="237">
        <f xml:space="preserve"> IF( ISBLANK( InpOverride!O25), F_Inputs!O25, InpOverride!O25 )</f>
        <v>0</v>
      </c>
      <c r="P25" s="237">
        <f xml:space="preserve"> IF( ISBLANK( InpOverride!P25), F_Inputs!P25, InpOverride!P25 )</f>
        <v>0</v>
      </c>
      <c r="Q25" s="237">
        <f xml:space="preserve"> IF( ISBLANK( InpOverride!Q25), F_Inputs!Q25, InpOverride!Q25 )</f>
        <v>0</v>
      </c>
      <c r="R25" s="237">
        <f xml:space="preserve"> IF( ISBLANK( InpOverride!R25), F_Inputs!R25, InpOverride!R25 )</f>
        <v>0</v>
      </c>
      <c r="S25" s="237">
        <f xml:space="preserve"> IF( ISBLANK( InpOverride!S25), F_Inputs!S25, InpOverride!S25 )</f>
        <v>0</v>
      </c>
      <c r="T25" s="237">
        <f xml:space="preserve"> IF( ISBLANK( InpOverride!T25), F_Inputs!T25, InpOverride!T25 )</f>
        <v>0</v>
      </c>
      <c r="U25" s="237">
        <f xml:space="preserve"> IF( ISBLANK( InpOverride!U25), F_Inputs!U25, InpOverride!U25 )</f>
        <v>0</v>
      </c>
      <c r="V25" s="237">
        <f xml:space="preserve"> IF( ISBLANK( InpOverride!V25), F_Inputs!V25, InpOverride!V25 )</f>
        <v>0</v>
      </c>
      <c r="W25" s="237">
        <f xml:space="preserve"> IF( ISBLANK( InpOverride!W25), F_Inputs!W25, InpOverride!W25 )</f>
        <v>0</v>
      </c>
      <c r="X25" s="237">
        <f xml:space="preserve"> IF( ISBLANK( InpOverride!X25), F_Inputs!X25, InpOverride!X25 )</f>
        <v>0</v>
      </c>
      <c r="Y25" s="237">
        <f xml:space="preserve"> IF( ISBLANK( InpOverride!Y25), F_Inputs!Y25, InpOverride!Y25 )</f>
        <v>0</v>
      </c>
      <c r="Z25" s="237">
        <f xml:space="preserve"> IF( ISBLANK( InpOverride!Z25), F_Inputs!Z25, InpOverride!Z25 )</f>
        <v>0</v>
      </c>
      <c r="AA25" s="237">
        <f xml:space="preserve"> IF( ISBLANK( InpOverride!AA25), F_Inputs!AA25, InpOverride!AA25 )</f>
        <v>0</v>
      </c>
      <c r="AB25" s="237">
        <f xml:space="preserve"> IF( ISBLANK( InpOverride!AB25), F_Inputs!AB25, InpOverride!AB25 )</f>
        <v>0</v>
      </c>
      <c r="AC25" s="237">
        <f xml:space="preserve"> IF( ISBLANK( InpOverride!AC25), F_Inputs!AC25, InpOverride!AC25 )</f>
        <v>0</v>
      </c>
      <c r="AD25" s="237">
        <f xml:space="preserve"> IF( ISBLANK( InpOverride!AD25), F_Inputs!AD25, InpOverride!AD25 )</f>
        <v>0</v>
      </c>
      <c r="AE25" s="237">
        <f xml:space="preserve"> IF( ISBLANK( InpOverride!AE25), F_Inputs!AE25, InpOverride!AE25 )</f>
        <v>0</v>
      </c>
      <c r="AF25" s="238">
        <f xml:space="preserve"> IF( ISBLANK( InpOverride!AF25), F_Inputs!AF25, InpOverride!AF25 )</f>
        <v>0</v>
      </c>
    </row>
    <row r="26" spans="1:32" s="99" customFormat="1">
      <c r="A26" s="188"/>
      <c r="B26" s="334" t="s">
        <v>1066</v>
      </c>
      <c r="C26" s="189" t="s">
        <v>256</v>
      </c>
      <c r="D26" s="189" t="s">
        <v>209</v>
      </c>
      <c r="E26" s="197" t="s">
        <v>210</v>
      </c>
      <c r="F26" s="200"/>
      <c r="G26" s="189"/>
      <c r="H26" s="402">
        <f xml:space="preserve"> IF( ISBLANK( InpOverride!H26), F_Inputs!H26, InpOverride!H26 )</f>
        <v>0</v>
      </c>
      <c r="I26" s="403">
        <f xml:space="preserve"> IF( ISBLANK( InpOverride!I26), F_Inputs!I26, InpOverride!I26 )</f>
        <v>0</v>
      </c>
      <c r="J26" s="403">
        <f xml:space="preserve"> IF( ISBLANK( InpOverride!J26), F_Inputs!J26, InpOverride!J26 )</f>
        <v>0</v>
      </c>
      <c r="K26" s="403">
        <f xml:space="preserve"> IF( ISBLANK( InpOverride!K26), F_Inputs!K26, InpOverride!K26 )</f>
        <v>0</v>
      </c>
      <c r="L26" s="403">
        <f xml:space="preserve"> IF( ISBLANK( InpOverride!L26), F_Inputs!L26, InpOverride!L26 )</f>
        <v>0</v>
      </c>
      <c r="M26" s="403">
        <f xml:space="preserve"> IF( ISBLANK( InpOverride!M26), F_Inputs!M26, InpOverride!M26 )</f>
        <v>0</v>
      </c>
      <c r="N26" s="403">
        <f xml:space="preserve"> IF( ISBLANK( InpOverride!N26), F_Inputs!N26, InpOverride!N26 )</f>
        <v>0</v>
      </c>
      <c r="O26" s="403">
        <f xml:space="preserve"> IF( ISBLANK( InpOverride!O26), F_Inputs!O26, InpOverride!O26 )</f>
        <v>0</v>
      </c>
      <c r="P26" s="403">
        <f xml:space="preserve"> IF( ISBLANK( InpOverride!P26), F_Inputs!P26, InpOverride!P26 )</f>
        <v>0</v>
      </c>
      <c r="Q26" s="403">
        <f xml:space="preserve"> IF( ISBLANK( InpOverride!Q26), F_Inputs!Q26, InpOverride!Q26 )</f>
        <v>0</v>
      </c>
      <c r="R26" s="403">
        <f xml:space="preserve"> IF( ISBLANK( InpOverride!R26), F_Inputs!R26, InpOverride!R26 )</f>
        <v>0</v>
      </c>
      <c r="S26" s="403">
        <f xml:space="preserve"> IF( ISBLANK( InpOverride!S26), F_Inputs!S26, InpOverride!S26 )</f>
        <v>0</v>
      </c>
      <c r="T26" s="403">
        <f xml:space="preserve"> IF( ISBLANK( InpOverride!T26), F_Inputs!T26, InpOverride!T26 )</f>
        <v>0</v>
      </c>
      <c r="U26" s="403">
        <f xml:space="preserve"> IF( ISBLANK( InpOverride!U26), F_Inputs!U26, InpOverride!U26 )</f>
        <v>0</v>
      </c>
      <c r="V26" s="403">
        <f xml:space="preserve"> IF( ISBLANK( InpOverride!V26), F_Inputs!V26, InpOverride!V26 )</f>
        <v>0</v>
      </c>
      <c r="W26" s="403">
        <f xml:space="preserve"> IF( ISBLANK( InpOverride!W26), F_Inputs!W26, InpOverride!W26 )</f>
        <v>0</v>
      </c>
      <c r="X26" s="403">
        <f xml:space="preserve"> IF( ISBLANK( InpOverride!X26), F_Inputs!X26, InpOverride!X26 )</f>
        <v>0</v>
      </c>
      <c r="Y26" s="403">
        <f xml:space="preserve"> IF( ISBLANK( InpOverride!Y26), F_Inputs!Y26, InpOverride!Y26 )</f>
        <v>0</v>
      </c>
      <c r="Z26" s="403">
        <f xml:space="preserve"> IF( ISBLANK( InpOverride!Z26), F_Inputs!Z26, InpOverride!Z26 )</f>
        <v>0</v>
      </c>
      <c r="AA26" s="403">
        <f xml:space="preserve"> IF( ISBLANK( InpOverride!AA26), F_Inputs!AA26, InpOverride!AA26 )</f>
        <v>0</v>
      </c>
      <c r="AB26" s="403">
        <f xml:space="preserve"> IF( ISBLANK( InpOverride!AB26), F_Inputs!AB26, InpOverride!AB26 )</f>
        <v>0</v>
      </c>
      <c r="AC26" s="403">
        <f xml:space="preserve"> IF( ISBLANK( InpOverride!AC26), F_Inputs!AC26, InpOverride!AC26 )</f>
        <v>0</v>
      </c>
      <c r="AD26" s="403">
        <f xml:space="preserve"> IF( ISBLANK( InpOverride!AD26), F_Inputs!AD26, InpOverride!AD26 )</f>
        <v>0</v>
      </c>
      <c r="AE26" s="403">
        <f xml:space="preserve"> IF( ISBLANK( InpOverride!AE26), F_Inputs!AE26, InpOverride!AE26 )</f>
        <v>0</v>
      </c>
      <c r="AF26" s="404">
        <f xml:space="preserve"> IF( ISBLANK( InpOverride!AF26), F_Inputs!AF26, InpOverride!AF26 )</f>
        <v>0</v>
      </c>
    </row>
    <row r="27" spans="1:32" s="99" customFormat="1">
      <c r="A27" s="187"/>
      <c r="B27" s="37" t="s">
        <v>1067</v>
      </c>
      <c r="C27" s="194" t="s">
        <v>258</v>
      </c>
      <c r="D27" s="194" t="s">
        <v>215</v>
      </c>
      <c r="E27" s="196" t="s">
        <v>210</v>
      </c>
      <c r="F27" s="199"/>
      <c r="G27" s="37">
        <f xml:space="preserve"> IF( ISBLANK( InpOverride!G27), F_Inputs!G27, InpOverride!G27 )</f>
        <v>0</v>
      </c>
      <c r="H27" s="199"/>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6"/>
    </row>
    <row r="28" spans="1:32" s="99" customFormat="1">
      <c r="A28" s="188"/>
      <c r="B28" s="334" t="s">
        <v>1068</v>
      </c>
      <c r="C28" s="189" t="s">
        <v>260</v>
      </c>
      <c r="D28" s="189" t="s">
        <v>224</v>
      </c>
      <c r="E28" s="197" t="s">
        <v>210</v>
      </c>
      <c r="F28" s="200"/>
      <c r="G28" s="189"/>
      <c r="H28" s="405">
        <f xml:space="preserve"> IF( ISBLANK( InpOverride!H28), F_Inputs!H28, InpOverride!H28 )</f>
        <v>0</v>
      </c>
      <c r="I28" s="406">
        <f xml:space="preserve"> IF( ISBLANK( InpOverride!I28), F_Inputs!I28, InpOverride!I28 )</f>
        <v>0</v>
      </c>
      <c r="J28" s="406">
        <f xml:space="preserve"> IF( ISBLANK( InpOverride!J28), F_Inputs!J28, InpOverride!J28 )</f>
        <v>0</v>
      </c>
      <c r="K28" s="406">
        <f xml:space="preserve"> IF( ISBLANK( InpOverride!K28), F_Inputs!K28, InpOverride!K28 )</f>
        <v>0</v>
      </c>
      <c r="L28" s="406">
        <f xml:space="preserve"> IF( ISBLANK( InpOverride!L28), F_Inputs!L28, InpOverride!L28 )</f>
        <v>0</v>
      </c>
      <c r="M28" s="406">
        <f xml:space="preserve"> IF( ISBLANK( InpOverride!M28), F_Inputs!M28, InpOverride!M28 )</f>
        <v>0</v>
      </c>
      <c r="N28" s="406">
        <f xml:space="preserve"> IF( ISBLANK( InpOverride!N28), F_Inputs!N28, InpOverride!N28 )</f>
        <v>0</v>
      </c>
      <c r="O28" s="406">
        <f xml:space="preserve"> IF( ISBLANK( InpOverride!O28), F_Inputs!O28, InpOverride!O28 )</f>
        <v>0</v>
      </c>
      <c r="P28" s="406">
        <f xml:space="preserve"> IF( ISBLANK( InpOverride!P28), F_Inputs!P28, InpOverride!P28 )</f>
        <v>0</v>
      </c>
      <c r="Q28" s="406">
        <f xml:space="preserve"> IF( ISBLANK( InpOverride!Q28), F_Inputs!Q28, InpOverride!Q28 )</f>
        <v>0</v>
      </c>
      <c r="R28" s="406">
        <f xml:space="preserve"> IF( ISBLANK( InpOverride!R28), F_Inputs!R28, InpOverride!R28 )</f>
        <v>0</v>
      </c>
      <c r="S28" s="406">
        <f xml:space="preserve"> IF( ISBLANK( InpOverride!S28), F_Inputs!S28, InpOverride!S28 )</f>
        <v>0</v>
      </c>
      <c r="T28" s="406">
        <f xml:space="preserve"> IF( ISBLANK( InpOverride!T28), F_Inputs!T28, InpOverride!T28 )</f>
        <v>0</v>
      </c>
      <c r="U28" s="406">
        <f xml:space="preserve"> IF( ISBLANK( InpOverride!U28), F_Inputs!U28, InpOverride!U28 )</f>
        <v>0</v>
      </c>
      <c r="V28" s="406">
        <f xml:space="preserve"> IF( ISBLANK( InpOverride!V28), F_Inputs!V28, InpOverride!V28 )</f>
        <v>0</v>
      </c>
      <c r="W28" s="406">
        <f xml:space="preserve"> IF( ISBLANK( InpOverride!W28), F_Inputs!W28, InpOverride!W28 )</f>
        <v>0</v>
      </c>
      <c r="X28" s="406">
        <f xml:space="preserve"> IF( ISBLANK( InpOverride!X28), F_Inputs!X28, InpOverride!X28 )</f>
        <v>0</v>
      </c>
      <c r="Y28" s="406">
        <f xml:space="preserve"> IF( ISBLANK( InpOverride!Y28), F_Inputs!Y28, InpOverride!Y28 )</f>
        <v>0</v>
      </c>
      <c r="Z28" s="406">
        <f xml:space="preserve"> IF( ISBLANK( InpOverride!Z28), F_Inputs!Z28, InpOverride!Z28 )</f>
        <v>0</v>
      </c>
      <c r="AA28" s="406">
        <f xml:space="preserve"> IF( ISBLANK( InpOverride!AA28), F_Inputs!AA28, InpOverride!AA28 )</f>
        <v>0</v>
      </c>
      <c r="AB28" s="406">
        <f xml:space="preserve"> IF( ISBLANK( InpOverride!AB28), F_Inputs!AB28, InpOverride!AB28 )</f>
        <v>0</v>
      </c>
      <c r="AC28" s="406">
        <f xml:space="preserve"> IF( ISBLANK( InpOverride!AC28), F_Inputs!AC28, InpOverride!AC28 )</f>
        <v>0</v>
      </c>
      <c r="AD28" s="406">
        <f xml:space="preserve"> IF( ISBLANK( InpOverride!AD28), F_Inputs!AD28, InpOverride!AD28 )</f>
        <v>0</v>
      </c>
      <c r="AE28" s="406">
        <f xml:space="preserve"> IF( ISBLANK( InpOverride!AE28), F_Inputs!AE28, InpOverride!AE28 )</f>
        <v>0</v>
      </c>
      <c r="AF28" s="407">
        <f xml:space="preserve"> IF( ISBLANK( InpOverride!AF28), F_Inputs!AF28, InpOverride!AF28 )</f>
        <v>0</v>
      </c>
    </row>
    <row r="29" spans="1:32" s="99" customFormat="1" ht="13.8" thickBot="1">
      <c r="A29" s="190"/>
      <c r="B29" s="333" t="s">
        <v>1069</v>
      </c>
      <c r="C29" s="191" t="s">
        <v>262</v>
      </c>
      <c r="D29" s="191" t="s">
        <v>209</v>
      </c>
      <c r="E29" s="195" t="s">
        <v>210</v>
      </c>
      <c r="F29" s="198"/>
      <c r="G29" s="191"/>
      <c r="H29" s="408">
        <f xml:space="preserve"> IF( ISBLANK( InpOverride!H29), F_Inputs!H29, InpOverride!H29 )</f>
        <v>0</v>
      </c>
      <c r="I29" s="409">
        <f xml:space="preserve"> IF( ISBLANK( InpOverride!I29), F_Inputs!I29, InpOverride!I29 )</f>
        <v>0</v>
      </c>
      <c r="J29" s="409">
        <f xml:space="preserve"> IF( ISBLANK( InpOverride!J29), F_Inputs!J29, InpOverride!J29 )</f>
        <v>0</v>
      </c>
      <c r="K29" s="409">
        <f xml:space="preserve"> IF( ISBLANK( InpOverride!K29), F_Inputs!K29, InpOverride!K29 )</f>
        <v>0</v>
      </c>
      <c r="L29" s="409">
        <f xml:space="preserve"> IF( ISBLANK( InpOverride!L29), F_Inputs!L29, InpOverride!L29 )</f>
        <v>0</v>
      </c>
      <c r="M29" s="409">
        <f xml:space="preserve"> IF( ISBLANK( InpOverride!M29), F_Inputs!M29, InpOverride!M29 )</f>
        <v>0</v>
      </c>
      <c r="N29" s="409">
        <f xml:space="preserve"> IF( ISBLANK( InpOverride!N29), F_Inputs!N29, InpOverride!N29 )</f>
        <v>0</v>
      </c>
      <c r="O29" s="409">
        <f xml:space="preserve"> IF( ISBLANK( InpOverride!O29), F_Inputs!O29, InpOverride!O29 )</f>
        <v>0</v>
      </c>
      <c r="P29" s="409">
        <f xml:space="preserve"> IF( ISBLANK( InpOverride!P29), F_Inputs!P29, InpOverride!P29 )</f>
        <v>0</v>
      </c>
      <c r="Q29" s="409">
        <f xml:space="preserve"> IF( ISBLANK( InpOverride!Q29), F_Inputs!Q29, InpOverride!Q29 )</f>
        <v>0</v>
      </c>
      <c r="R29" s="409">
        <f xml:space="preserve"> IF( ISBLANK( InpOverride!R29), F_Inputs!R29, InpOverride!R29 )</f>
        <v>0</v>
      </c>
      <c r="S29" s="409">
        <f xml:space="preserve"> IF( ISBLANK( InpOverride!S29), F_Inputs!S29, InpOverride!S29 )</f>
        <v>0</v>
      </c>
      <c r="T29" s="409">
        <f xml:space="preserve"> IF( ISBLANK( InpOverride!T29), F_Inputs!T29, InpOverride!T29 )</f>
        <v>0</v>
      </c>
      <c r="U29" s="409">
        <f xml:space="preserve"> IF( ISBLANK( InpOverride!U29), F_Inputs!U29, InpOverride!U29 )</f>
        <v>0</v>
      </c>
      <c r="V29" s="409">
        <f xml:space="preserve"> IF( ISBLANK( InpOverride!V29), F_Inputs!V29, InpOverride!V29 )</f>
        <v>0</v>
      </c>
      <c r="W29" s="409">
        <f xml:space="preserve"> IF( ISBLANK( InpOverride!W29), F_Inputs!W29, InpOverride!W29 )</f>
        <v>0</v>
      </c>
      <c r="X29" s="409">
        <f xml:space="preserve"> IF( ISBLANK( InpOverride!X29), F_Inputs!X29, InpOverride!X29 )</f>
        <v>0</v>
      </c>
      <c r="Y29" s="409">
        <f xml:space="preserve"> IF( ISBLANK( InpOverride!Y29), F_Inputs!Y29, InpOverride!Y29 )</f>
        <v>0</v>
      </c>
      <c r="Z29" s="409">
        <f xml:space="preserve"> IF( ISBLANK( InpOverride!Z29), F_Inputs!Z29, InpOverride!Z29 )</f>
        <v>0</v>
      </c>
      <c r="AA29" s="409">
        <f xml:space="preserve"> IF( ISBLANK( InpOverride!AA29), F_Inputs!AA29, InpOverride!AA29 )</f>
        <v>0</v>
      </c>
      <c r="AB29" s="409">
        <f xml:space="preserve"> IF( ISBLANK( InpOverride!AB29), F_Inputs!AB29, InpOverride!AB29 )</f>
        <v>0</v>
      </c>
      <c r="AC29" s="409">
        <f xml:space="preserve"> IF( ISBLANK( InpOverride!AC29), F_Inputs!AC29, InpOverride!AC29 )</f>
        <v>0</v>
      </c>
      <c r="AD29" s="409">
        <f xml:space="preserve"> IF( ISBLANK( InpOverride!AD29), F_Inputs!AD29, InpOverride!AD29 )</f>
        <v>0</v>
      </c>
      <c r="AE29" s="409">
        <f xml:space="preserve"> IF( ISBLANK( InpOverride!AE29), F_Inputs!AE29, InpOverride!AE29 )</f>
        <v>0</v>
      </c>
      <c r="AF29" s="410">
        <f xml:space="preserve"> IF( ISBLANK( InpOverride!AF29), F_Inputs!AF29, InpOverride!AF29 )</f>
        <v>0</v>
      </c>
    </row>
    <row r="30" spans="1:32" s="99" customFormat="1">
      <c r="A30" s="187"/>
      <c r="B30" s="37" t="s">
        <v>1070</v>
      </c>
      <c r="C30" s="194" t="s">
        <v>264</v>
      </c>
      <c r="D30" s="194" t="s">
        <v>215</v>
      </c>
      <c r="E30" s="196" t="s">
        <v>210</v>
      </c>
      <c r="F30" s="336">
        <f xml:space="preserve"> IF( ISBLANK( InpOverride!F30), F_Inputs!F30, InpOverride!F30 )</f>
        <v>0</v>
      </c>
      <c r="G30" s="194"/>
      <c r="H30" s="199"/>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6"/>
    </row>
    <row r="31" spans="1:32" s="99" customFormat="1">
      <c r="A31" s="187"/>
      <c r="B31" s="37" t="s">
        <v>1071</v>
      </c>
      <c r="C31" s="194" t="s">
        <v>266</v>
      </c>
      <c r="D31" s="194" t="s">
        <v>209</v>
      </c>
      <c r="E31" s="196" t="s">
        <v>210</v>
      </c>
      <c r="F31" s="199"/>
      <c r="G31" s="194"/>
      <c r="H31" s="236">
        <f xml:space="preserve"> IF( ISBLANK( InpOverride!H31), F_Inputs!H31, InpOverride!H31 )</f>
        <v>0</v>
      </c>
      <c r="I31" s="237">
        <f xml:space="preserve"> IF( ISBLANK( InpOverride!I31), F_Inputs!I31, InpOverride!I31 )</f>
        <v>0</v>
      </c>
      <c r="J31" s="237">
        <f xml:space="preserve"> IF( ISBLANK( InpOverride!J31), F_Inputs!J31, InpOverride!J31 )</f>
        <v>0</v>
      </c>
      <c r="K31" s="237">
        <f xml:space="preserve"> IF( ISBLANK( InpOverride!K31), F_Inputs!K31, InpOverride!K31 )</f>
        <v>0</v>
      </c>
      <c r="L31" s="237">
        <f xml:space="preserve"> IF( ISBLANK( InpOverride!L31), F_Inputs!L31, InpOverride!L31 )</f>
        <v>0</v>
      </c>
      <c r="M31" s="237">
        <f xml:space="preserve"> IF( ISBLANK( InpOverride!M31), F_Inputs!M31, InpOverride!M31 )</f>
        <v>0</v>
      </c>
      <c r="N31" s="237">
        <f xml:space="preserve"> IF( ISBLANK( InpOverride!N31), F_Inputs!N31, InpOverride!N31 )</f>
        <v>0</v>
      </c>
      <c r="O31" s="237">
        <f xml:space="preserve"> IF( ISBLANK( InpOverride!O31), F_Inputs!O31, InpOverride!O31 )</f>
        <v>0</v>
      </c>
      <c r="P31" s="237">
        <f xml:space="preserve"> IF( ISBLANK( InpOverride!P31), F_Inputs!P31, InpOverride!P31 )</f>
        <v>0</v>
      </c>
      <c r="Q31" s="237">
        <f xml:space="preserve"> IF( ISBLANK( InpOverride!Q31), F_Inputs!Q31, InpOverride!Q31 )</f>
        <v>0</v>
      </c>
      <c r="R31" s="237">
        <f xml:space="preserve"> IF( ISBLANK( InpOverride!R31), F_Inputs!R31, InpOverride!R31 )</f>
        <v>0</v>
      </c>
      <c r="S31" s="237">
        <f xml:space="preserve"> IF( ISBLANK( InpOverride!S31), F_Inputs!S31, InpOverride!S31 )</f>
        <v>0</v>
      </c>
      <c r="T31" s="237">
        <f xml:space="preserve"> IF( ISBLANK( InpOverride!T31), F_Inputs!T31, InpOverride!T31 )</f>
        <v>0</v>
      </c>
      <c r="U31" s="237">
        <f xml:space="preserve"> IF( ISBLANK( InpOverride!U31), F_Inputs!U31, InpOverride!U31 )</f>
        <v>0</v>
      </c>
      <c r="V31" s="237">
        <f xml:space="preserve"> IF( ISBLANK( InpOverride!V31), F_Inputs!V31, InpOverride!V31 )</f>
        <v>0</v>
      </c>
      <c r="W31" s="237">
        <f xml:space="preserve"> IF( ISBLANK( InpOverride!W31), F_Inputs!W31, InpOverride!W31 )</f>
        <v>0</v>
      </c>
      <c r="X31" s="237">
        <f xml:space="preserve"> IF( ISBLANK( InpOverride!X31), F_Inputs!X31, InpOverride!X31 )</f>
        <v>0</v>
      </c>
      <c r="Y31" s="237">
        <f xml:space="preserve"> IF( ISBLANK( InpOverride!Y31), F_Inputs!Y31, InpOverride!Y31 )</f>
        <v>0</v>
      </c>
      <c r="Z31" s="237">
        <f xml:space="preserve"> IF( ISBLANK( InpOverride!Z31), F_Inputs!Z31, InpOverride!Z31 )</f>
        <v>0</v>
      </c>
      <c r="AA31" s="237">
        <f xml:space="preserve"> IF( ISBLANK( InpOverride!AA31), F_Inputs!AA31, InpOverride!AA31 )</f>
        <v>0</v>
      </c>
      <c r="AB31" s="237">
        <f xml:space="preserve"> IF( ISBLANK( InpOverride!AB31), F_Inputs!AB31, InpOverride!AB31 )</f>
        <v>0</v>
      </c>
      <c r="AC31" s="237">
        <f xml:space="preserve"> IF( ISBLANK( InpOverride!AC31), F_Inputs!AC31, InpOverride!AC31 )</f>
        <v>0</v>
      </c>
      <c r="AD31" s="237">
        <f xml:space="preserve"> IF( ISBLANK( InpOverride!AD31), F_Inputs!AD31, InpOverride!AD31 )</f>
        <v>0</v>
      </c>
      <c r="AE31" s="237">
        <f xml:space="preserve"> IF( ISBLANK( InpOverride!AE31), F_Inputs!AE31, InpOverride!AE31 )</f>
        <v>0</v>
      </c>
      <c r="AF31" s="238">
        <f xml:space="preserve"> IF( ISBLANK( InpOverride!AF31), F_Inputs!AF31, InpOverride!AF31 )</f>
        <v>0</v>
      </c>
    </row>
    <row r="32" spans="1:32" s="99" customFormat="1">
      <c r="A32" s="188"/>
      <c r="B32" s="334" t="s">
        <v>1072</v>
      </c>
      <c r="C32" s="189" t="s">
        <v>268</v>
      </c>
      <c r="D32" s="189" t="s">
        <v>209</v>
      </c>
      <c r="E32" s="197" t="s">
        <v>210</v>
      </c>
      <c r="F32" s="200"/>
      <c r="G32" s="189"/>
      <c r="H32" s="402">
        <f xml:space="preserve"> IF( ISBLANK( InpOverride!H32), F_Inputs!H32, InpOverride!H32 )</f>
        <v>0</v>
      </c>
      <c r="I32" s="403">
        <f xml:space="preserve"> IF( ISBLANK( InpOverride!I32), F_Inputs!I32, InpOverride!I32 )</f>
        <v>0</v>
      </c>
      <c r="J32" s="403">
        <f xml:space="preserve"> IF( ISBLANK( InpOverride!J32), F_Inputs!J32, InpOverride!J32 )</f>
        <v>0</v>
      </c>
      <c r="K32" s="403">
        <f xml:space="preserve"> IF( ISBLANK( InpOverride!K32), F_Inputs!K32, InpOverride!K32 )</f>
        <v>0</v>
      </c>
      <c r="L32" s="403">
        <f xml:space="preserve"> IF( ISBLANK( InpOverride!L32), F_Inputs!L32, InpOverride!L32 )</f>
        <v>0</v>
      </c>
      <c r="M32" s="403">
        <f xml:space="preserve"> IF( ISBLANK( InpOverride!M32), F_Inputs!M32, InpOverride!M32 )</f>
        <v>0</v>
      </c>
      <c r="N32" s="403">
        <f xml:space="preserve"> IF( ISBLANK( InpOverride!N32), F_Inputs!N32, InpOverride!N32 )</f>
        <v>0</v>
      </c>
      <c r="O32" s="403">
        <f xml:space="preserve"> IF( ISBLANK( InpOverride!O32), F_Inputs!O32, InpOverride!O32 )</f>
        <v>0</v>
      </c>
      <c r="P32" s="403">
        <f xml:space="preserve"> IF( ISBLANK( InpOverride!P32), F_Inputs!P32, InpOverride!P32 )</f>
        <v>0</v>
      </c>
      <c r="Q32" s="403">
        <f xml:space="preserve"> IF( ISBLANK( InpOverride!Q32), F_Inputs!Q32, InpOverride!Q32 )</f>
        <v>0</v>
      </c>
      <c r="R32" s="403">
        <f xml:space="preserve"> IF( ISBLANK( InpOverride!R32), F_Inputs!R32, InpOverride!R32 )</f>
        <v>0</v>
      </c>
      <c r="S32" s="403">
        <f xml:space="preserve"> IF( ISBLANK( InpOverride!S32), F_Inputs!S32, InpOverride!S32 )</f>
        <v>0</v>
      </c>
      <c r="T32" s="403">
        <f xml:space="preserve"> IF( ISBLANK( InpOverride!T32), F_Inputs!T32, InpOverride!T32 )</f>
        <v>0</v>
      </c>
      <c r="U32" s="403">
        <f xml:space="preserve"> IF( ISBLANK( InpOverride!U32), F_Inputs!U32, InpOverride!U32 )</f>
        <v>0</v>
      </c>
      <c r="V32" s="403">
        <f xml:space="preserve"> IF( ISBLANK( InpOverride!V32), F_Inputs!V32, InpOverride!V32 )</f>
        <v>0</v>
      </c>
      <c r="W32" s="403">
        <f xml:space="preserve"> IF( ISBLANK( InpOverride!W32), F_Inputs!W32, InpOverride!W32 )</f>
        <v>0</v>
      </c>
      <c r="X32" s="403">
        <f xml:space="preserve"> IF( ISBLANK( InpOverride!X32), F_Inputs!X32, InpOverride!X32 )</f>
        <v>0</v>
      </c>
      <c r="Y32" s="403">
        <f xml:space="preserve"> IF( ISBLANK( InpOverride!Y32), F_Inputs!Y32, InpOverride!Y32 )</f>
        <v>0</v>
      </c>
      <c r="Z32" s="403">
        <f xml:space="preserve"> IF( ISBLANK( InpOverride!Z32), F_Inputs!Z32, InpOverride!Z32 )</f>
        <v>0</v>
      </c>
      <c r="AA32" s="403">
        <f xml:space="preserve"> IF( ISBLANK( InpOverride!AA32), F_Inputs!AA32, InpOverride!AA32 )</f>
        <v>0</v>
      </c>
      <c r="AB32" s="403">
        <f xml:space="preserve"> IF( ISBLANK( InpOverride!AB32), F_Inputs!AB32, InpOverride!AB32 )</f>
        <v>0</v>
      </c>
      <c r="AC32" s="403">
        <f xml:space="preserve"> IF( ISBLANK( InpOverride!AC32), F_Inputs!AC32, InpOverride!AC32 )</f>
        <v>0</v>
      </c>
      <c r="AD32" s="403">
        <f xml:space="preserve"> IF( ISBLANK( InpOverride!AD32), F_Inputs!AD32, InpOverride!AD32 )</f>
        <v>0</v>
      </c>
      <c r="AE32" s="403">
        <f xml:space="preserve"> IF( ISBLANK( InpOverride!AE32), F_Inputs!AE32, InpOverride!AE32 )</f>
        <v>0</v>
      </c>
      <c r="AF32" s="404">
        <f xml:space="preserve"> IF( ISBLANK( InpOverride!AF32), F_Inputs!AF32, InpOverride!AF32 )</f>
        <v>0</v>
      </c>
    </row>
    <row r="33" spans="1:32" s="99" customFormat="1">
      <c r="A33" s="187"/>
      <c r="B33" s="37" t="s">
        <v>1073</v>
      </c>
      <c r="C33" s="194" t="s">
        <v>270</v>
      </c>
      <c r="D33" s="194" t="s">
        <v>215</v>
      </c>
      <c r="E33" s="196" t="s">
        <v>210</v>
      </c>
      <c r="F33" s="199"/>
      <c r="G33" s="37">
        <f xml:space="preserve"> IF( ISBLANK( InpOverride!G33), F_Inputs!G33, InpOverride!G33 )</f>
        <v>0</v>
      </c>
      <c r="H33" s="199"/>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6"/>
    </row>
    <row r="34" spans="1:32" s="99" customFormat="1">
      <c r="A34" s="188"/>
      <c r="B34" s="334" t="s">
        <v>1074</v>
      </c>
      <c r="C34" s="189" t="s">
        <v>272</v>
      </c>
      <c r="D34" s="189" t="s">
        <v>224</v>
      </c>
      <c r="E34" s="197" t="s">
        <v>210</v>
      </c>
      <c r="F34" s="200"/>
      <c r="G34" s="189"/>
      <c r="H34" s="405">
        <f xml:space="preserve"> IF( ISBLANK( InpOverride!H34), F_Inputs!H34, InpOverride!H34 )</f>
        <v>0</v>
      </c>
      <c r="I34" s="406">
        <f xml:space="preserve"> IF( ISBLANK( InpOverride!I34), F_Inputs!I34, InpOverride!I34 )</f>
        <v>0</v>
      </c>
      <c r="J34" s="406">
        <f xml:space="preserve"> IF( ISBLANK( InpOverride!J34), F_Inputs!J34, InpOverride!J34 )</f>
        <v>0</v>
      </c>
      <c r="K34" s="406">
        <f xml:space="preserve"> IF( ISBLANK( InpOverride!K34), F_Inputs!K34, InpOverride!K34 )</f>
        <v>0</v>
      </c>
      <c r="L34" s="406">
        <f xml:space="preserve"> IF( ISBLANK( InpOverride!L34), F_Inputs!L34, InpOverride!L34 )</f>
        <v>0</v>
      </c>
      <c r="M34" s="406">
        <f xml:space="preserve"> IF( ISBLANK( InpOverride!M34), F_Inputs!M34, InpOverride!M34 )</f>
        <v>0</v>
      </c>
      <c r="N34" s="406">
        <f xml:space="preserve"> IF( ISBLANK( InpOverride!N34), F_Inputs!N34, InpOverride!N34 )</f>
        <v>0</v>
      </c>
      <c r="O34" s="406">
        <f xml:space="preserve"> IF( ISBLANK( InpOverride!O34), F_Inputs!O34, InpOverride!O34 )</f>
        <v>0</v>
      </c>
      <c r="P34" s="406">
        <f xml:space="preserve"> IF( ISBLANK( InpOverride!P34), F_Inputs!P34, InpOverride!P34 )</f>
        <v>0</v>
      </c>
      <c r="Q34" s="406">
        <f xml:space="preserve"> IF( ISBLANK( InpOverride!Q34), F_Inputs!Q34, InpOverride!Q34 )</f>
        <v>0</v>
      </c>
      <c r="R34" s="406">
        <f xml:space="preserve"> IF( ISBLANK( InpOverride!R34), F_Inputs!R34, InpOverride!R34 )</f>
        <v>0</v>
      </c>
      <c r="S34" s="406">
        <f xml:space="preserve"> IF( ISBLANK( InpOverride!S34), F_Inputs!S34, InpOverride!S34 )</f>
        <v>0</v>
      </c>
      <c r="T34" s="406">
        <f xml:space="preserve"> IF( ISBLANK( InpOverride!T34), F_Inputs!T34, InpOverride!T34 )</f>
        <v>0</v>
      </c>
      <c r="U34" s="406">
        <f xml:space="preserve"> IF( ISBLANK( InpOverride!U34), F_Inputs!U34, InpOverride!U34 )</f>
        <v>0</v>
      </c>
      <c r="V34" s="406">
        <f xml:space="preserve"> IF( ISBLANK( InpOverride!V34), F_Inputs!V34, InpOverride!V34 )</f>
        <v>0</v>
      </c>
      <c r="W34" s="406">
        <f xml:space="preserve"> IF( ISBLANK( InpOverride!W34), F_Inputs!W34, InpOverride!W34 )</f>
        <v>0</v>
      </c>
      <c r="X34" s="406">
        <f xml:space="preserve"> IF( ISBLANK( InpOverride!X34), F_Inputs!X34, InpOverride!X34 )</f>
        <v>0</v>
      </c>
      <c r="Y34" s="406">
        <f xml:space="preserve"> IF( ISBLANK( InpOverride!Y34), F_Inputs!Y34, InpOverride!Y34 )</f>
        <v>0</v>
      </c>
      <c r="Z34" s="406">
        <f xml:space="preserve"> IF( ISBLANK( InpOverride!Z34), F_Inputs!Z34, InpOverride!Z34 )</f>
        <v>0</v>
      </c>
      <c r="AA34" s="406">
        <f xml:space="preserve"> IF( ISBLANK( InpOverride!AA34), F_Inputs!AA34, InpOverride!AA34 )</f>
        <v>0</v>
      </c>
      <c r="AB34" s="406">
        <f xml:space="preserve"> IF( ISBLANK( InpOverride!AB34), F_Inputs!AB34, InpOverride!AB34 )</f>
        <v>0</v>
      </c>
      <c r="AC34" s="406">
        <f xml:space="preserve"> IF( ISBLANK( InpOverride!AC34), F_Inputs!AC34, InpOverride!AC34 )</f>
        <v>0</v>
      </c>
      <c r="AD34" s="406">
        <f xml:space="preserve"> IF( ISBLANK( InpOverride!AD34), F_Inputs!AD34, InpOverride!AD34 )</f>
        <v>0</v>
      </c>
      <c r="AE34" s="406">
        <f xml:space="preserve"> IF( ISBLANK( InpOverride!AE34), F_Inputs!AE34, InpOverride!AE34 )</f>
        <v>0</v>
      </c>
      <c r="AF34" s="407">
        <f xml:space="preserve"> IF( ISBLANK( InpOverride!AF34), F_Inputs!AF34, InpOverride!AF34 )</f>
        <v>0</v>
      </c>
    </row>
    <row r="35" spans="1:32" s="99" customFormat="1" ht="13.8" thickBot="1">
      <c r="A35" s="190"/>
      <c r="B35" s="333" t="s">
        <v>1075</v>
      </c>
      <c r="C35" s="191" t="s">
        <v>274</v>
      </c>
      <c r="D35" s="191" t="s">
        <v>209</v>
      </c>
      <c r="E35" s="195" t="s">
        <v>210</v>
      </c>
      <c r="F35" s="198"/>
      <c r="G35" s="191"/>
      <c r="H35" s="408">
        <f xml:space="preserve"> IF( ISBLANK( InpOverride!H35), F_Inputs!H35, InpOverride!H35 )</f>
        <v>0</v>
      </c>
      <c r="I35" s="409">
        <f xml:space="preserve"> IF( ISBLANK( InpOverride!I35), F_Inputs!I35, InpOverride!I35 )</f>
        <v>0</v>
      </c>
      <c r="J35" s="409">
        <f xml:space="preserve"> IF( ISBLANK( InpOverride!J35), F_Inputs!J35, InpOverride!J35 )</f>
        <v>0</v>
      </c>
      <c r="K35" s="409">
        <f xml:space="preserve"> IF( ISBLANK( InpOverride!K35), F_Inputs!K35, InpOverride!K35 )</f>
        <v>0</v>
      </c>
      <c r="L35" s="409">
        <f xml:space="preserve"> IF( ISBLANK( InpOverride!L35), F_Inputs!L35, InpOverride!L35 )</f>
        <v>0</v>
      </c>
      <c r="M35" s="409">
        <f xml:space="preserve"> IF( ISBLANK( InpOverride!M35), F_Inputs!M35, InpOverride!M35 )</f>
        <v>0</v>
      </c>
      <c r="N35" s="409">
        <f xml:space="preserve"> IF( ISBLANK( InpOverride!N35), F_Inputs!N35, InpOverride!N35 )</f>
        <v>0</v>
      </c>
      <c r="O35" s="409">
        <f xml:space="preserve"> IF( ISBLANK( InpOverride!O35), F_Inputs!O35, InpOverride!O35 )</f>
        <v>0</v>
      </c>
      <c r="P35" s="409">
        <f xml:space="preserve"> IF( ISBLANK( InpOverride!P35), F_Inputs!P35, InpOverride!P35 )</f>
        <v>0</v>
      </c>
      <c r="Q35" s="409">
        <f xml:space="preserve"> IF( ISBLANK( InpOverride!Q35), F_Inputs!Q35, InpOverride!Q35 )</f>
        <v>0</v>
      </c>
      <c r="R35" s="409">
        <f xml:space="preserve"> IF( ISBLANK( InpOverride!R35), F_Inputs!R35, InpOverride!R35 )</f>
        <v>0</v>
      </c>
      <c r="S35" s="409">
        <f xml:space="preserve"> IF( ISBLANK( InpOverride!S35), F_Inputs!S35, InpOverride!S35 )</f>
        <v>0</v>
      </c>
      <c r="T35" s="409">
        <f xml:space="preserve"> IF( ISBLANK( InpOverride!T35), F_Inputs!T35, InpOverride!T35 )</f>
        <v>0</v>
      </c>
      <c r="U35" s="409">
        <f xml:space="preserve"> IF( ISBLANK( InpOverride!U35), F_Inputs!U35, InpOverride!U35 )</f>
        <v>0</v>
      </c>
      <c r="V35" s="409">
        <f xml:space="preserve"> IF( ISBLANK( InpOverride!V35), F_Inputs!V35, InpOverride!V35 )</f>
        <v>0</v>
      </c>
      <c r="W35" s="409">
        <f xml:space="preserve"> IF( ISBLANK( InpOverride!W35), F_Inputs!W35, InpOverride!W35 )</f>
        <v>0</v>
      </c>
      <c r="X35" s="409">
        <f xml:space="preserve"> IF( ISBLANK( InpOverride!X35), F_Inputs!X35, InpOverride!X35 )</f>
        <v>0</v>
      </c>
      <c r="Y35" s="409">
        <f xml:space="preserve"> IF( ISBLANK( InpOverride!Y35), F_Inputs!Y35, InpOverride!Y35 )</f>
        <v>0</v>
      </c>
      <c r="Z35" s="409">
        <f xml:space="preserve"> IF( ISBLANK( InpOverride!Z35), F_Inputs!Z35, InpOverride!Z35 )</f>
        <v>0</v>
      </c>
      <c r="AA35" s="409">
        <f xml:space="preserve"> IF( ISBLANK( InpOverride!AA35), F_Inputs!AA35, InpOverride!AA35 )</f>
        <v>0</v>
      </c>
      <c r="AB35" s="409">
        <f xml:space="preserve"> IF( ISBLANK( InpOverride!AB35), F_Inputs!AB35, InpOverride!AB35 )</f>
        <v>0</v>
      </c>
      <c r="AC35" s="409">
        <f xml:space="preserve"> IF( ISBLANK( InpOverride!AC35), F_Inputs!AC35, InpOverride!AC35 )</f>
        <v>0</v>
      </c>
      <c r="AD35" s="409">
        <f xml:space="preserve"> IF( ISBLANK( InpOverride!AD35), F_Inputs!AD35, InpOverride!AD35 )</f>
        <v>0</v>
      </c>
      <c r="AE35" s="409">
        <f xml:space="preserve"> IF( ISBLANK( InpOverride!AE35), F_Inputs!AE35, InpOverride!AE35 )</f>
        <v>0</v>
      </c>
      <c r="AF35" s="410">
        <f xml:space="preserve"> IF( ISBLANK( InpOverride!AF35), F_Inputs!AF35, InpOverride!AF35 )</f>
        <v>0</v>
      </c>
    </row>
    <row r="36" spans="1:32" s="99" customFormat="1">
      <c r="A36" s="187"/>
      <c r="B36" s="37" t="s">
        <v>1076</v>
      </c>
      <c r="C36" s="194" t="s">
        <v>276</v>
      </c>
      <c r="D36" s="194" t="s">
        <v>215</v>
      </c>
      <c r="E36" s="196" t="s">
        <v>210</v>
      </c>
      <c r="F36" s="336">
        <f xml:space="preserve"> IF( ISBLANK( InpOverride!F36), F_Inputs!F36, InpOverride!F36 )</f>
        <v>0</v>
      </c>
      <c r="G36" s="194"/>
      <c r="H36" s="199"/>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6"/>
    </row>
    <row r="37" spans="1:32" s="99" customFormat="1">
      <c r="A37" s="187"/>
      <c r="B37" s="37" t="s">
        <v>1077</v>
      </c>
      <c r="C37" s="194" t="s">
        <v>278</v>
      </c>
      <c r="D37" s="194" t="s">
        <v>209</v>
      </c>
      <c r="E37" s="196" t="s">
        <v>210</v>
      </c>
      <c r="F37" s="199"/>
      <c r="G37" s="194"/>
      <c r="H37" s="236">
        <f xml:space="preserve"> IF( ISBLANK( InpOverride!H37), F_Inputs!H37, InpOverride!H37 )</f>
        <v>0</v>
      </c>
      <c r="I37" s="237">
        <f xml:space="preserve"> IF( ISBLANK( InpOverride!I37), F_Inputs!I37, InpOverride!I37 )</f>
        <v>0</v>
      </c>
      <c r="J37" s="237">
        <f xml:space="preserve"> IF( ISBLANK( InpOverride!J37), F_Inputs!J37, InpOverride!J37 )</f>
        <v>0</v>
      </c>
      <c r="K37" s="237">
        <f xml:space="preserve"> IF( ISBLANK( InpOverride!K37), F_Inputs!K37, InpOverride!K37 )</f>
        <v>0</v>
      </c>
      <c r="L37" s="237">
        <f xml:space="preserve"> IF( ISBLANK( InpOverride!L37), F_Inputs!L37, InpOverride!L37 )</f>
        <v>0</v>
      </c>
      <c r="M37" s="237">
        <f xml:space="preserve"> IF( ISBLANK( InpOverride!M37), F_Inputs!M37, InpOverride!M37 )</f>
        <v>0</v>
      </c>
      <c r="N37" s="237">
        <f xml:space="preserve"> IF( ISBLANK( InpOverride!N37), F_Inputs!N37, InpOverride!N37 )</f>
        <v>0</v>
      </c>
      <c r="O37" s="237">
        <f xml:space="preserve"> IF( ISBLANK( InpOverride!O37), F_Inputs!O37, InpOverride!O37 )</f>
        <v>0</v>
      </c>
      <c r="P37" s="237">
        <f xml:space="preserve"> IF( ISBLANK( InpOverride!P37), F_Inputs!P37, InpOverride!P37 )</f>
        <v>0</v>
      </c>
      <c r="Q37" s="237">
        <f xml:space="preserve"> IF( ISBLANK( InpOverride!Q37), F_Inputs!Q37, InpOverride!Q37 )</f>
        <v>0</v>
      </c>
      <c r="R37" s="237">
        <f xml:space="preserve"> IF( ISBLANK( InpOverride!R37), F_Inputs!R37, InpOverride!R37 )</f>
        <v>0</v>
      </c>
      <c r="S37" s="237">
        <f xml:space="preserve"> IF( ISBLANK( InpOverride!S37), F_Inputs!S37, InpOverride!S37 )</f>
        <v>0</v>
      </c>
      <c r="T37" s="237">
        <f xml:space="preserve"> IF( ISBLANK( InpOverride!T37), F_Inputs!T37, InpOverride!T37 )</f>
        <v>0</v>
      </c>
      <c r="U37" s="237">
        <f xml:space="preserve"> IF( ISBLANK( InpOverride!U37), F_Inputs!U37, InpOverride!U37 )</f>
        <v>0</v>
      </c>
      <c r="V37" s="237">
        <f xml:space="preserve"> IF( ISBLANK( InpOverride!V37), F_Inputs!V37, InpOverride!V37 )</f>
        <v>0</v>
      </c>
      <c r="W37" s="237">
        <f xml:space="preserve"> IF( ISBLANK( InpOverride!W37), F_Inputs!W37, InpOverride!W37 )</f>
        <v>0</v>
      </c>
      <c r="X37" s="237">
        <f xml:space="preserve"> IF( ISBLANK( InpOverride!X37), F_Inputs!X37, InpOverride!X37 )</f>
        <v>0</v>
      </c>
      <c r="Y37" s="237">
        <f xml:space="preserve"> IF( ISBLANK( InpOverride!Y37), F_Inputs!Y37, InpOverride!Y37 )</f>
        <v>0</v>
      </c>
      <c r="Z37" s="237">
        <f xml:space="preserve"> IF( ISBLANK( InpOverride!Z37), F_Inputs!Z37, InpOverride!Z37 )</f>
        <v>0</v>
      </c>
      <c r="AA37" s="237">
        <f xml:space="preserve"> IF( ISBLANK( InpOverride!AA37), F_Inputs!AA37, InpOverride!AA37 )</f>
        <v>0</v>
      </c>
      <c r="AB37" s="237">
        <f xml:space="preserve"> IF( ISBLANK( InpOverride!AB37), F_Inputs!AB37, InpOverride!AB37 )</f>
        <v>0</v>
      </c>
      <c r="AC37" s="237">
        <f xml:space="preserve"> IF( ISBLANK( InpOverride!AC37), F_Inputs!AC37, InpOverride!AC37 )</f>
        <v>0</v>
      </c>
      <c r="AD37" s="237">
        <f xml:space="preserve"> IF( ISBLANK( InpOverride!AD37), F_Inputs!AD37, InpOverride!AD37 )</f>
        <v>0</v>
      </c>
      <c r="AE37" s="237">
        <f xml:space="preserve"> IF( ISBLANK( InpOverride!AE37), F_Inputs!AE37, InpOverride!AE37 )</f>
        <v>0</v>
      </c>
      <c r="AF37" s="238">
        <f xml:space="preserve"> IF( ISBLANK( InpOverride!AF37), F_Inputs!AF37, InpOverride!AF37 )</f>
        <v>0</v>
      </c>
    </row>
    <row r="38" spans="1:32" s="99" customFormat="1">
      <c r="A38" s="188"/>
      <c r="B38" s="334" t="s">
        <v>1078</v>
      </c>
      <c r="C38" s="189" t="s">
        <v>280</v>
      </c>
      <c r="D38" s="189" t="s">
        <v>209</v>
      </c>
      <c r="E38" s="197" t="s">
        <v>210</v>
      </c>
      <c r="F38" s="200"/>
      <c r="G38" s="189"/>
      <c r="H38" s="402">
        <f xml:space="preserve"> IF( ISBLANK( InpOverride!H38), F_Inputs!H38, InpOverride!H38 )</f>
        <v>0</v>
      </c>
      <c r="I38" s="403">
        <f xml:space="preserve"> IF( ISBLANK( InpOverride!I38), F_Inputs!I38, InpOverride!I38 )</f>
        <v>0</v>
      </c>
      <c r="J38" s="403">
        <f xml:space="preserve"> IF( ISBLANK( InpOverride!J38), F_Inputs!J38, InpOverride!J38 )</f>
        <v>0</v>
      </c>
      <c r="K38" s="403">
        <f xml:space="preserve"> IF( ISBLANK( InpOverride!K38), F_Inputs!K38, InpOverride!K38 )</f>
        <v>0</v>
      </c>
      <c r="L38" s="403">
        <f xml:space="preserve"> IF( ISBLANK( InpOverride!L38), F_Inputs!L38, InpOverride!L38 )</f>
        <v>0</v>
      </c>
      <c r="M38" s="403">
        <f xml:space="preserve"> IF( ISBLANK( InpOverride!M38), F_Inputs!M38, InpOverride!M38 )</f>
        <v>0</v>
      </c>
      <c r="N38" s="403">
        <f xml:space="preserve"> IF( ISBLANK( InpOverride!N38), F_Inputs!N38, InpOverride!N38 )</f>
        <v>0</v>
      </c>
      <c r="O38" s="403">
        <f xml:space="preserve"> IF( ISBLANK( InpOverride!O38), F_Inputs!O38, InpOverride!O38 )</f>
        <v>0</v>
      </c>
      <c r="P38" s="403">
        <f xml:space="preserve"> IF( ISBLANK( InpOverride!P38), F_Inputs!P38, InpOverride!P38 )</f>
        <v>0</v>
      </c>
      <c r="Q38" s="403">
        <f xml:space="preserve"> IF( ISBLANK( InpOverride!Q38), F_Inputs!Q38, InpOverride!Q38 )</f>
        <v>0</v>
      </c>
      <c r="R38" s="403">
        <f xml:space="preserve"> IF( ISBLANK( InpOverride!R38), F_Inputs!R38, InpOverride!R38 )</f>
        <v>0</v>
      </c>
      <c r="S38" s="403">
        <f xml:space="preserve"> IF( ISBLANK( InpOverride!S38), F_Inputs!S38, InpOverride!S38 )</f>
        <v>0</v>
      </c>
      <c r="T38" s="403">
        <f xml:space="preserve"> IF( ISBLANK( InpOverride!T38), F_Inputs!T38, InpOverride!T38 )</f>
        <v>0</v>
      </c>
      <c r="U38" s="403">
        <f xml:space="preserve"> IF( ISBLANK( InpOverride!U38), F_Inputs!U38, InpOverride!U38 )</f>
        <v>0</v>
      </c>
      <c r="V38" s="403">
        <f xml:space="preserve"> IF( ISBLANK( InpOverride!V38), F_Inputs!V38, InpOverride!V38 )</f>
        <v>0</v>
      </c>
      <c r="W38" s="403">
        <f xml:space="preserve"> IF( ISBLANK( InpOverride!W38), F_Inputs!W38, InpOverride!W38 )</f>
        <v>0</v>
      </c>
      <c r="X38" s="403">
        <f xml:space="preserve"> IF( ISBLANK( InpOverride!X38), F_Inputs!X38, InpOverride!X38 )</f>
        <v>0</v>
      </c>
      <c r="Y38" s="403">
        <f xml:space="preserve"> IF( ISBLANK( InpOverride!Y38), F_Inputs!Y38, InpOverride!Y38 )</f>
        <v>0</v>
      </c>
      <c r="Z38" s="403">
        <f xml:space="preserve"> IF( ISBLANK( InpOverride!Z38), F_Inputs!Z38, InpOverride!Z38 )</f>
        <v>0</v>
      </c>
      <c r="AA38" s="403">
        <f xml:space="preserve"> IF( ISBLANK( InpOverride!AA38), F_Inputs!AA38, InpOverride!AA38 )</f>
        <v>0</v>
      </c>
      <c r="AB38" s="403">
        <f xml:space="preserve"> IF( ISBLANK( InpOverride!AB38), F_Inputs!AB38, InpOverride!AB38 )</f>
        <v>0</v>
      </c>
      <c r="AC38" s="403">
        <f xml:space="preserve"> IF( ISBLANK( InpOverride!AC38), F_Inputs!AC38, InpOverride!AC38 )</f>
        <v>0</v>
      </c>
      <c r="AD38" s="403">
        <f xml:space="preserve"> IF( ISBLANK( InpOverride!AD38), F_Inputs!AD38, InpOverride!AD38 )</f>
        <v>0</v>
      </c>
      <c r="AE38" s="403">
        <f xml:space="preserve"> IF( ISBLANK( InpOverride!AE38), F_Inputs!AE38, InpOverride!AE38 )</f>
        <v>0</v>
      </c>
      <c r="AF38" s="404">
        <f xml:space="preserve"> IF( ISBLANK( InpOverride!AF38), F_Inputs!AF38, InpOverride!AF38 )</f>
        <v>0</v>
      </c>
    </row>
    <row r="39" spans="1:32" s="99" customFormat="1">
      <c r="A39" s="187"/>
      <c r="B39" s="37" t="s">
        <v>1079</v>
      </c>
      <c r="C39" s="194" t="s">
        <v>282</v>
      </c>
      <c r="D39" s="194" t="s">
        <v>215</v>
      </c>
      <c r="E39" s="196" t="s">
        <v>210</v>
      </c>
      <c r="F39" s="199"/>
      <c r="G39" s="37">
        <f xml:space="preserve"> IF( ISBLANK( InpOverride!G39), F_Inputs!G39, InpOverride!G39 )</f>
        <v>0</v>
      </c>
      <c r="H39" s="199"/>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6"/>
    </row>
    <row r="40" spans="1:32" s="99" customFormat="1">
      <c r="A40" s="188"/>
      <c r="B40" s="334" t="s">
        <v>1080</v>
      </c>
      <c r="C40" s="189" t="s">
        <v>284</v>
      </c>
      <c r="D40" s="189" t="s">
        <v>224</v>
      </c>
      <c r="E40" s="197" t="s">
        <v>210</v>
      </c>
      <c r="F40" s="200"/>
      <c r="G40" s="189"/>
      <c r="H40" s="405">
        <f xml:space="preserve"> IF( ISBLANK( InpOverride!H40), F_Inputs!H40, InpOverride!H40 )</f>
        <v>0</v>
      </c>
      <c r="I40" s="406">
        <f xml:space="preserve"> IF( ISBLANK( InpOverride!I40), F_Inputs!I40, InpOverride!I40 )</f>
        <v>0</v>
      </c>
      <c r="J40" s="406">
        <f xml:space="preserve"> IF( ISBLANK( InpOverride!J40), F_Inputs!J40, InpOverride!J40 )</f>
        <v>0</v>
      </c>
      <c r="K40" s="406">
        <f xml:space="preserve"> IF( ISBLANK( InpOverride!K40), F_Inputs!K40, InpOverride!K40 )</f>
        <v>0</v>
      </c>
      <c r="L40" s="406">
        <f xml:space="preserve"> IF( ISBLANK( InpOverride!L40), F_Inputs!L40, InpOverride!L40 )</f>
        <v>0</v>
      </c>
      <c r="M40" s="406">
        <f xml:space="preserve"> IF( ISBLANK( InpOverride!M40), F_Inputs!M40, InpOverride!M40 )</f>
        <v>0</v>
      </c>
      <c r="N40" s="406">
        <f xml:space="preserve"> IF( ISBLANK( InpOverride!N40), F_Inputs!N40, InpOverride!N40 )</f>
        <v>0</v>
      </c>
      <c r="O40" s="406">
        <f xml:space="preserve"> IF( ISBLANK( InpOverride!O40), F_Inputs!O40, InpOverride!O40 )</f>
        <v>0</v>
      </c>
      <c r="P40" s="406">
        <f xml:space="preserve"> IF( ISBLANK( InpOverride!P40), F_Inputs!P40, InpOverride!P40 )</f>
        <v>0</v>
      </c>
      <c r="Q40" s="406">
        <f xml:space="preserve"> IF( ISBLANK( InpOverride!Q40), F_Inputs!Q40, InpOverride!Q40 )</f>
        <v>0</v>
      </c>
      <c r="R40" s="406">
        <f xml:space="preserve"> IF( ISBLANK( InpOverride!R40), F_Inputs!R40, InpOverride!R40 )</f>
        <v>0</v>
      </c>
      <c r="S40" s="406">
        <f xml:space="preserve"> IF( ISBLANK( InpOverride!S40), F_Inputs!S40, InpOverride!S40 )</f>
        <v>0</v>
      </c>
      <c r="T40" s="406">
        <f xml:space="preserve"> IF( ISBLANK( InpOverride!T40), F_Inputs!T40, InpOverride!T40 )</f>
        <v>0</v>
      </c>
      <c r="U40" s="406">
        <f xml:space="preserve"> IF( ISBLANK( InpOverride!U40), F_Inputs!U40, InpOverride!U40 )</f>
        <v>0</v>
      </c>
      <c r="V40" s="406">
        <f xml:space="preserve"> IF( ISBLANK( InpOverride!V40), F_Inputs!V40, InpOverride!V40 )</f>
        <v>0</v>
      </c>
      <c r="W40" s="406">
        <f xml:space="preserve"> IF( ISBLANK( InpOverride!W40), F_Inputs!W40, InpOverride!W40 )</f>
        <v>0</v>
      </c>
      <c r="X40" s="406">
        <f xml:space="preserve"> IF( ISBLANK( InpOverride!X40), F_Inputs!X40, InpOverride!X40 )</f>
        <v>0</v>
      </c>
      <c r="Y40" s="406">
        <f xml:space="preserve"> IF( ISBLANK( InpOverride!Y40), F_Inputs!Y40, InpOverride!Y40 )</f>
        <v>0</v>
      </c>
      <c r="Z40" s="406">
        <f xml:space="preserve"> IF( ISBLANK( InpOverride!Z40), F_Inputs!Z40, InpOverride!Z40 )</f>
        <v>0</v>
      </c>
      <c r="AA40" s="406">
        <f xml:space="preserve"> IF( ISBLANK( InpOverride!AA40), F_Inputs!AA40, InpOverride!AA40 )</f>
        <v>0</v>
      </c>
      <c r="AB40" s="406">
        <f xml:space="preserve"> IF( ISBLANK( InpOverride!AB40), F_Inputs!AB40, InpOverride!AB40 )</f>
        <v>0</v>
      </c>
      <c r="AC40" s="406">
        <f xml:space="preserve"> IF( ISBLANK( InpOverride!AC40), F_Inputs!AC40, InpOverride!AC40 )</f>
        <v>0</v>
      </c>
      <c r="AD40" s="406">
        <f xml:space="preserve"> IF( ISBLANK( InpOverride!AD40), F_Inputs!AD40, InpOverride!AD40 )</f>
        <v>0</v>
      </c>
      <c r="AE40" s="406">
        <f xml:space="preserve"> IF( ISBLANK( InpOverride!AE40), F_Inputs!AE40, InpOverride!AE40 )</f>
        <v>0</v>
      </c>
      <c r="AF40" s="407">
        <f xml:space="preserve"> IF( ISBLANK( InpOverride!AF40), F_Inputs!AF40, InpOverride!AF40 )</f>
        <v>0</v>
      </c>
    </row>
    <row r="41" spans="1:32" s="99" customFormat="1" ht="13.8" thickBot="1">
      <c r="A41" s="190"/>
      <c r="B41" s="333" t="s">
        <v>1081</v>
      </c>
      <c r="C41" s="191" t="s">
        <v>286</v>
      </c>
      <c r="D41" s="191" t="s">
        <v>209</v>
      </c>
      <c r="E41" s="195" t="s">
        <v>210</v>
      </c>
      <c r="F41" s="198"/>
      <c r="G41" s="191"/>
      <c r="H41" s="408">
        <f xml:space="preserve"> IF( ISBLANK( InpOverride!H41), F_Inputs!H41, InpOverride!H41 )</f>
        <v>0</v>
      </c>
      <c r="I41" s="409">
        <f xml:space="preserve"> IF( ISBLANK( InpOverride!I41), F_Inputs!I41, InpOverride!I41 )</f>
        <v>0</v>
      </c>
      <c r="J41" s="409">
        <f xml:space="preserve"> IF( ISBLANK( InpOverride!J41), F_Inputs!J41, InpOverride!J41 )</f>
        <v>0</v>
      </c>
      <c r="K41" s="409">
        <f xml:space="preserve"> IF( ISBLANK( InpOverride!K41), F_Inputs!K41, InpOverride!K41 )</f>
        <v>0</v>
      </c>
      <c r="L41" s="409">
        <f xml:space="preserve"> IF( ISBLANK( InpOverride!L41), F_Inputs!L41, InpOverride!L41 )</f>
        <v>0</v>
      </c>
      <c r="M41" s="409">
        <f xml:space="preserve"> IF( ISBLANK( InpOverride!M41), F_Inputs!M41, InpOverride!M41 )</f>
        <v>0</v>
      </c>
      <c r="N41" s="409">
        <f xml:space="preserve"> IF( ISBLANK( InpOverride!N41), F_Inputs!N41, InpOverride!N41 )</f>
        <v>0</v>
      </c>
      <c r="O41" s="409">
        <f xml:space="preserve"> IF( ISBLANK( InpOverride!O41), F_Inputs!O41, InpOverride!O41 )</f>
        <v>0</v>
      </c>
      <c r="P41" s="409">
        <f xml:space="preserve"> IF( ISBLANK( InpOverride!P41), F_Inputs!P41, InpOverride!P41 )</f>
        <v>0</v>
      </c>
      <c r="Q41" s="409">
        <f xml:space="preserve"> IF( ISBLANK( InpOverride!Q41), F_Inputs!Q41, InpOverride!Q41 )</f>
        <v>0</v>
      </c>
      <c r="R41" s="409">
        <f xml:space="preserve"> IF( ISBLANK( InpOverride!R41), F_Inputs!R41, InpOverride!R41 )</f>
        <v>0</v>
      </c>
      <c r="S41" s="409">
        <f xml:space="preserve"> IF( ISBLANK( InpOverride!S41), F_Inputs!S41, InpOverride!S41 )</f>
        <v>0</v>
      </c>
      <c r="T41" s="409">
        <f xml:space="preserve"> IF( ISBLANK( InpOverride!T41), F_Inputs!T41, InpOverride!T41 )</f>
        <v>0</v>
      </c>
      <c r="U41" s="409">
        <f xml:space="preserve"> IF( ISBLANK( InpOverride!U41), F_Inputs!U41, InpOverride!U41 )</f>
        <v>0</v>
      </c>
      <c r="V41" s="409">
        <f xml:space="preserve"> IF( ISBLANK( InpOverride!V41), F_Inputs!V41, InpOverride!V41 )</f>
        <v>0</v>
      </c>
      <c r="W41" s="409">
        <f xml:space="preserve"> IF( ISBLANK( InpOverride!W41), F_Inputs!W41, InpOverride!W41 )</f>
        <v>0</v>
      </c>
      <c r="X41" s="409">
        <f xml:space="preserve"> IF( ISBLANK( InpOverride!X41), F_Inputs!X41, InpOverride!X41 )</f>
        <v>0</v>
      </c>
      <c r="Y41" s="409">
        <f xml:space="preserve"> IF( ISBLANK( InpOverride!Y41), F_Inputs!Y41, InpOverride!Y41 )</f>
        <v>0</v>
      </c>
      <c r="Z41" s="409">
        <f xml:space="preserve"> IF( ISBLANK( InpOverride!Z41), F_Inputs!Z41, InpOverride!Z41 )</f>
        <v>0</v>
      </c>
      <c r="AA41" s="409">
        <f xml:space="preserve"> IF( ISBLANK( InpOverride!AA41), F_Inputs!AA41, InpOverride!AA41 )</f>
        <v>0</v>
      </c>
      <c r="AB41" s="409">
        <f xml:space="preserve"> IF( ISBLANK( InpOverride!AB41), F_Inputs!AB41, InpOverride!AB41 )</f>
        <v>0</v>
      </c>
      <c r="AC41" s="409">
        <f xml:space="preserve"> IF( ISBLANK( InpOverride!AC41), F_Inputs!AC41, InpOverride!AC41 )</f>
        <v>0</v>
      </c>
      <c r="AD41" s="409">
        <f xml:space="preserve"> IF( ISBLANK( InpOverride!AD41), F_Inputs!AD41, InpOverride!AD41 )</f>
        <v>0</v>
      </c>
      <c r="AE41" s="409">
        <f xml:space="preserve"> IF( ISBLANK( InpOverride!AE41), F_Inputs!AE41, InpOverride!AE41 )</f>
        <v>0</v>
      </c>
      <c r="AF41" s="410">
        <f xml:space="preserve"> IF( ISBLANK( InpOverride!AF41), F_Inputs!AF41, InpOverride!AF41 )</f>
        <v>0</v>
      </c>
    </row>
    <row r="42" spans="1:32" s="99" customFormat="1">
      <c r="A42" s="187"/>
      <c r="B42" s="37" t="s">
        <v>1082</v>
      </c>
      <c r="C42" s="194" t="s">
        <v>288</v>
      </c>
      <c r="D42" s="194" t="s">
        <v>215</v>
      </c>
      <c r="E42" s="196" t="s">
        <v>210</v>
      </c>
      <c r="F42" s="336">
        <f xml:space="preserve"> IF( ISBLANK( InpOverride!F42), F_Inputs!F42, InpOverride!F42 )</f>
        <v>0</v>
      </c>
      <c r="G42" s="194"/>
      <c r="H42" s="199"/>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6"/>
    </row>
    <row r="43" spans="1:32" s="99" customFormat="1">
      <c r="A43" s="187"/>
      <c r="B43" s="37" t="s">
        <v>1083</v>
      </c>
      <c r="C43" s="194" t="s">
        <v>290</v>
      </c>
      <c r="D43" s="194" t="s">
        <v>209</v>
      </c>
      <c r="E43" s="196" t="s">
        <v>210</v>
      </c>
      <c r="F43" s="199"/>
      <c r="G43" s="194"/>
      <c r="H43" s="236">
        <f xml:space="preserve"> IF( ISBLANK( InpOverride!H43), F_Inputs!H43, InpOverride!H43 )</f>
        <v>0</v>
      </c>
      <c r="I43" s="237">
        <f xml:space="preserve"> IF( ISBLANK( InpOverride!I43), F_Inputs!I43, InpOverride!I43 )</f>
        <v>0</v>
      </c>
      <c r="J43" s="237">
        <f xml:space="preserve"> IF( ISBLANK( InpOverride!J43), F_Inputs!J43, InpOverride!J43 )</f>
        <v>0</v>
      </c>
      <c r="K43" s="237">
        <f xml:space="preserve"> IF( ISBLANK( InpOverride!K43), F_Inputs!K43, InpOverride!K43 )</f>
        <v>0</v>
      </c>
      <c r="L43" s="237">
        <f xml:space="preserve"> IF( ISBLANK( InpOverride!L43), F_Inputs!L43, InpOverride!L43 )</f>
        <v>0</v>
      </c>
      <c r="M43" s="237">
        <f xml:space="preserve"> IF( ISBLANK( InpOverride!M43), F_Inputs!M43, InpOverride!M43 )</f>
        <v>0</v>
      </c>
      <c r="N43" s="237">
        <f xml:space="preserve"> IF( ISBLANK( InpOverride!N43), F_Inputs!N43, InpOverride!N43 )</f>
        <v>0</v>
      </c>
      <c r="O43" s="237">
        <f xml:space="preserve"> IF( ISBLANK( InpOverride!O43), F_Inputs!O43, InpOverride!O43 )</f>
        <v>0</v>
      </c>
      <c r="P43" s="237">
        <f xml:space="preserve"> IF( ISBLANK( InpOverride!P43), F_Inputs!P43, InpOverride!P43 )</f>
        <v>0</v>
      </c>
      <c r="Q43" s="237">
        <f xml:space="preserve"> IF( ISBLANK( InpOverride!Q43), F_Inputs!Q43, InpOverride!Q43 )</f>
        <v>0</v>
      </c>
      <c r="R43" s="237">
        <f xml:space="preserve"> IF( ISBLANK( InpOverride!R43), F_Inputs!R43, InpOverride!R43 )</f>
        <v>0</v>
      </c>
      <c r="S43" s="237">
        <f xml:space="preserve"> IF( ISBLANK( InpOverride!S43), F_Inputs!S43, InpOverride!S43 )</f>
        <v>0</v>
      </c>
      <c r="T43" s="237">
        <f xml:space="preserve"> IF( ISBLANK( InpOverride!T43), F_Inputs!T43, InpOverride!T43 )</f>
        <v>0</v>
      </c>
      <c r="U43" s="237">
        <f xml:space="preserve"> IF( ISBLANK( InpOverride!U43), F_Inputs!U43, InpOverride!U43 )</f>
        <v>0</v>
      </c>
      <c r="V43" s="237">
        <f xml:space="preserve"> IF( ISBLANK( InpOverride!V43), F_Inputs!V43, InpOverride!V43 )</f>
        <v>0</v>
      </c>
      <c r="W43" s="237">
        <f xml:space="preserve"> IF( ISBLANK( InpOverride!W43), F_Inputs!W43, InpOverride!W43 )</f>
        <v>0</v>
      </c>
      <c r="X43" s="237">
        <f xml:space="preserve"> IF( ISBLANK( InpOverride!X43), F_Inputs!X43, InpOverride!X43 )</f>
        <v>0</v>
      </c>
      <c r="Y43" s="237">
        <f xml:space="preserve"> IF( ISBLANK( InpOverride!Y43), F_Inputs!Y43, InpOverride!Y43 )</f>
        <v>0</v>
      </c>
      <c r="Z43" s="237">
        <f xml:space="preserve"> IF( ISBLANK( InpOverride!Z43), F_Inputs!Z43, InpOverride!Z43 )</f>
        <v>0</v>
      </c>
      <c r="AA43" s="237">
        <f xml:space="preserve"> IF( ISBLANK( InpOverride!AA43), F_Inputs!AA43, InpOverride!AA43 )</f>
        <v>0</v>
      </c>
      <c r="AB43" s="237">
        <f xml:space="preserve"> IF( ISBLANK( InpOverride!AB43), F_Inputs!AB43, InpOverride!AB43 )</f>
        <v>0</v>
      </c>
      <c r="AC43" s="237">
        <f xml:space="preserve"> IF( ISBLANK( InpOverride!AC43), F_Inputs!AC43, InpOverride!AC43 )</f>
        <v>0</v>
      </c>
      <c r="AD43" s="237">
        <f xml:space="preserve"> IF( ISBLANK( InpOverride!AD43), F_Inputs!AD43, InpOverride!AD43 )</f>
        <v>0</v>
      </c>
      <c r="AE43" s="237">
        <f xml:space="preserve"> IF( ISBLANK( InpOverride!AE43), F_Inputs!AE43, InpOverride!AE43 )</f>
        <v>0</v>
      </c>
      <c r="AF43" s="238">
        <f xml:space="preserve"> IF( ISBLANK( InpOverride!AF43), F_Inputs!AF43, InpOverride!AF43 )</f>
        <v>0</v>
      </c>
    </row>
    <row r="44" spans="1:32" s="99" customFormat="1">
      <c r="A44" s="188"/>
      <c r="B44" s="334" t="s">
        <v>1084</v>
      </c>
      <c r="C44" s="189" t="s">
        <v>292</v>
      </c>
      <c r="D44" s="189" t="s">
        <v>209</v>
      </c>
      <c r="E44" s="197" t="s">
        <v>210</v>
      </c>
      <c r="F44" s="200"/>
      <c r="G44" s="189"/>
      <c r="H44" s="402">
        <f xml:space="preserve"> IF( ISBLANK( InpOverride!H44), F_Inputs!H44, InpOverride!H44 )</f>
        <v>0</v>
      </c>
      <c r="I44" s="403">
        <f xml:space="preserve"> IF( ISBLANK( InpOverride!I44), F_Inputs!I44, InpOverride!I44 )</f>
        <v>0</v>
      </c>
      <c r="J44" s="403">
        <f xml:space="preserve"> IF( ISBLANK( InpOverride!J44), F_Inputs!J44, InpOverride!J44 )</f>
        <v>0</v>
      </c>
      <c r="K44" s="403">
        <f xml:space="preserve"> IF( ISBLANK( InpOverride!K44), F_Inputs!K44, InpOverride!K44 )</f>
        <v>0</v>
      </c>
      <c r="L44" s="403">
        <f xml:space="preserve"> IF( ISBLANK( InpOverride!L44), F_Inputs!L44, InpOverride!L44 )</f>
        <v>0</v>
      </c>
      <c r="M44" s="403">
        <f xml:space="preserve"> IF( ISBLANK( InpOverride!M44), F_Inputs!M44, InpOverride!M44 )</f>
        <v>0</v>
      </c>
      <c r="N44" s="403">
        <f xml:space="preserve"> IF( ISBLANK( InpOverride!N44), F_Inputs!N44, InpOverride!N44 )</f>
        <v>0</v>
      </c>
      <c r="O44" s="403">
        <f xml:space="preserve"> IF( ISBLANK( InpOverride!O44), F_Inputs!O44, InpOverride!O44 )</f>
        <v>0</v>
      </c>
      <c r="P44" s="403">
        <f xml:space="preserve"> IF( ISBLANK( InpOverride!P44), F_Inputs!P44, InpOverride!P44 )</f>
        <v>0</v>
      </c>
      <c r="Q44" s="403">
        <f xml:space="preserve"> IF( ISBLANK( InpOverride!Q44), F_Inputs!Q44, InpOverride!Q44 )</f>
        <v>0</v>
      </c>
      <c r="R44" s="403">
        <f xml:space="preserve"> IF( ISBLANK( InpOverride!R44), F_Inputs!R44, InpOverride!R44 )</f>
        <v>0</v>
      </c>
      <c r="S44" s="403">
        <f xml:space="preserve"> IF( ISBLANK( InpOverride!S44), F_Inputs!S44, InpOverride!S44 )</f>
        <v>0</v>
      </c>
      <c r="T44" s="403">
        <f xml:space="preserve"> IF( ISBLANK( InpOverride!T44), F_Inputs!T44, InpOverride!T44 )</f>
        <v>0</v>
      </c>
      <c r="U44" s="403">
        <f xml:space="preserve"> IF( ISBLANK( InpOverride!U44), F_Inputs!U44, InpOverride!U44 )</f>
        <v>0</v>
      </c>
      <c r="V44" s="403">
        <f xml:space="preserve"> IF( ISBLANK( InpOverride!V44), F_Inputs!V44, InpOverride!V44 )</f>
        <v>0</v>
      </c>
      <c r="W44" s="403">
        <f xml:space="preserve"> IF( ISBLANK( InpOverride!W44), F_Inputs!W44, InpOverride!W44 )</f>
        <v>0</v>
      </c>
      <c r="X44" s="403">
        <f xml:space="preserve"> IF( ISBLANK( InpOverride!X44), F_Inputs!X44, InpOverride!X44 )</f>
        <v>0</v>
      </c>
      <c r="Y44" s="403">
        <f xml:space="preserve"> IF( ISBLANK( InpOverride!Y44), F_Inputs!Y44, InpOverride!Y44 )</f>
        <v>0</v>
      </c>
      <c r="Z44" s="403">
        <f xml:space="preserve"> IF( ISBLANK( InpOverride!Z44), F_Inputs!Z44, InpOverride!Z44 )</f>
        <v>0</v>
      </c>
      <c r="AA44" s="403">
        <f xml:space="preserve"> IF( ISBLANK( InpOverride!AA44), F_Inputs!AA44, InpOverride!AA44 )</f>
        <v>0</v>
      </c>
      <c r="AB44" s="403">
        <f xml:space="preserve"> IF( ISBLANK( InpOverride!AB44), F_Inputs!AB44, InpOverride!AB44 )</f>
        <v>0</v>
      </c>
      <c r="AC44" s="403">
        <f xml:space="preserve"> IF( ISBLANK( InpOverride!AC44), F_Inputs!AC44, InpOverride!AC44 )</f>
        <v>0</v>
      </c>
      <c r="AD44" s="403">
        <f xml:space="preserve"> IF( ISBLANK( InpOverride!AD44), F_Inputs!AD44, InpOverride!AD44 )</f>
        <v>0</v>
      </c>
      <c r="AE44" s="403">
        <f xml:space="preserve"> IF( ISBLANK( InpOverride!AE44), F_Inputs!AE44, InpOverride!AE44 )</f>
        <v>0</v>
      </c>
      <c r="AF44" s="404">
        <f xml:space="preserve"> IF( ISBLANK( InpOverride!AF44), F_Inputs!AF44, InpOverride!AF44 )</f>
        <v>0</v>
      </c>
    </row>
    <row r="45" spans="1:32" s="99" customFormat="1">
      <c r="A45" s="187"/>
      <c r="B45" s="37" t="s">
        <v>1085</v>
      </c>
      <c r="C45" s="194" t="s">
        <v>294</v>
      </c>
      <c r="D45" s="194" t="s">
        <v>215</v>
      </c>
      <c r="E45" s="196" t="s">
        <v>210</v>
      </c>
      <c r="F45" s="199"/>
      <c r="G45" s="37">
        <f xml:space="preserve"> IF( ISBLANK( InpOverride!G45), F_Inputs!G45, InpOverride!G45 )</f>
        <v>0</v>
      </c>
      <c r="H45" s="199"/>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6"/>
    </row>
    <row r="46" spans="1:32" s="99" customFormat="1">
      <c r="A46" s="188"/>
      <c r="B46" s="334" t="s">
        <v>1086</v>
      </c>
      <c r="C46" s="189" t="s">
        <v>296</v>
      </c>
      <c r="D46" s="189" t="s">
        <v>224</v>
      </c>
      <c r="E46" s="197" t="s">
        <v>210</v>
      </c>
      <c r="F46" s="200"/>
      <c r="G46" s="189"/>
      <c r="H46" s="405">
        <f xml:space="preserve"> IF( ISBLANK( InpOverride!H46), F_Inputs!H46, InpOverride!H46 )</f>
        <v>0</v>
      </c>
      <c r="I46" s="406">
        <f xml:space="preserve"> IF( ISBLANK( InpOverride!I46), F_Inputs!I46, InpOverride!I46 )</f>
        <v>0</v>
      </c>
      <c r="J46" s="406">
        <f xml:space="preserve"> IF( ISBLANK( InpOverride!J46), F_Inputs!J46, InpOverride!J46 )</f>
        <v>0</v>
      </c>
      <c r="K46" s="406">
        <f xml:space="preserve"> IF( ISBLANK( InpOverride!K46), F_Inputs!K46, InpOverride!K46 )</f>
        <v>0</v>
      </c>
      <c r="L46" s="406">
        <f xml:space="preserve"> IF( ISBLANK( InpOverride!L46), F_Inputs!L46, InpOverride!L46 )</f>
        <v>0</v>
      </c>
      <c r="M46" s="406">
        <f xml:space="preserve"> IF( ISBLANK( InpOverride!M46), F_Inputs!M46, InpOverride!M46 )</f>
        <v>0</v>
      </c>
      <c r="N46" s="406">
        <f xml:space="preserve"> IF( ISBLANK( InpOverride!N46), F_Inputs!N46, InpOverride!N46 )</f>
        <v>0</v>
      </c>
      <c r="O46" s="406">
        <f xml:space="preserve"> IF( ISBLANK( InpOverride!O46), F_Inputs!O46, InpOverride!O46 )</f>
        <v>0</v>
      </c>
      <c r="P46" s="406">
        <f xml:space="preserve"> IF( ISBLANK( InpOverride!P46), F_Inputs!P46, InpOverride!P46 )</f>
        <v>0</v>
      </c>
      <c r="Q46" s="406">
        <f xml:space="preserve"> IF( ISBLANK( InpOverride!Q46), F_Inputs!Q46, InpOverride!Q46 )</f>
        <v>0</v>
      </c>
      <c r="R46" s="406">
        <f xml:space="preserve"> IF( ISBLANK( InpOverride!R46), F_Inputs!R46, InpOverride!R46 )</f>
        <v>0</v>
      </c>
      <c r="S46" s="406">
        <f xml:space="preserve"> IF( ISBLANK( InpOverride!S46), F_Inputs!S46, InpOverride!S46 )</f>
        <v>0</v>
      </c>
      <c r="T46" s="406">
        <f xml:space="preserve"> IF( ISBLANK( InpOverride!T46), F_Inputs!T46, InpOverride!T46 )</f>
        <v>0</v>
      </c>
      <c r="U46" s="406">
        <f xml:space="preserve"> IF( ISBLANK( InpOverride!U46), F_Inputs!U46, InpOverride!U46 )</f>
        <v>0</v>
      </c>
      <c r="V46" s="406">
        <f xml:space="preserve"> IF( ISBLANK( InpOverride!V46), F_Inputs!V46, InpOverride!V46 )</f>
        <v>0</v>
      </c>
      <c r="W46" s="406">
        <f xml:space="preserve"> IF( ISBLANK( InpOverride!W46), F_Inputs!W46, InpOverride!W46 )</f>
        <v>0</v>
      </c>
      <c r="X46" s="406">
        <f xml:space="preserve"> IF( ISBLANK( InpOverride!X46), F_Inputs!X46, InpOverride!X46 )</f>
        <v>0</v>
      </c>
      <c r="Y46" s="406">
        <f xml:space="preserve"> IF( ISBLANK( InpOverride!Y46), F_Inputs!Y46, InpOverride!Y46 )</f>
        <v>0</v>
      </c>
      <c r="Z46" s="406">
        <f xml:space="preserve"> IF( ISBLANK( InpOverride!Z46), F_Inputs!Z46, InpOverride!Z46 )</f>
        <v>0</v>
      </c>
      <c r="AA46" s="406">
        <f xml:space="preserve"> IF( ISBLANK( InpOverride!AA46), F_Inputs!AA46, InpOverride!AA46 )</f>
        <v>0</v>
      </c>
      <c r="AB46" s="406">
        <f xml:space="preserve"> IF( ISBLANK( InpOverride!AB46), F_Inputs!AB46, InpOverride!AB46 )</f>
        <v>0</v>
      </c>
      <c r="AC46" s="406">
        <f xml:space="preserve"> IF( ISBLANK( InpOverride!AC46), F_Inputs!AC46, InpOverride!AC46 )</f>
        <v>0</v>
      </c>
      <c r="AD46" s="406">
        <f xml:space="preserve"> IF( ISBLANK( InpOverride!AD46), F_Inputs!AD46, InpOverride!AD46 )</f>
        <v>0</v>
      </c>
      <c r="AE46" s="406">
        <f xml:space="preserve"> IF( ISBLANK( InpOverride!AE46), F_Inputs!AE46, InpOverride!AE46 )</f>
        <v>0</v>
      </c>
      <c r="AF46" s="407">
        <f xml:space="preserve"> IF( ISBLANK( InpOverride!AF46), F_Inputs!AF46, InpOverride!AF46 )</f>
        <v>0</v>
      </c>
    </row>
    <row r="47" spans="1:32" s="99" customFormat="1" ht="13.8" thickBot="1">
      <c r="A47" s="190"/>
      <c r="B47" s="333" t="s">
        <v>1087</v>
      </c>
      <c r="C47" s="191" t="s">
        <v>298</v>
      </c>
      <c r="D47" s="191" t="s">
        <v>209</v>
      </c>
      <c r="E47" s="195" t="s">
        <v>210</v>
      </c>
      <c r="F47" s="198"/>
      <c r="G47" s="191"/>
      <c r="H47" s="408">
        <f xml:space="preserve"> IF( ISBLANK( InpOverride!H47), F_Inputs!H47, InpOverride!H47 )</f>
        <v>0</v>
      </c>
      <c r="I47" s="409">
        <f xml:space="preserve"> IF( ISBLANK( InpOverride!I47), F_Inputs!I47, InpOverride!I47 )</f>
        <v>0</v>
      </c>
      <c r="J47" s="409">
        <f xml:space="preserve"> IF( ISBLANK( InpOverride!J47), F_Inputs!J47, InpOverride!J47 )</f>
        <v>0</v>
      </c>
      <c r="K47" s="409">
        <f xml:space="preserve"> IF( ISBLANK( InpOverride!K47), F_Inputs!K47, InpOverride!K47 )</f>
        <v>0</v>
      </c>
      <c r="L47" s="409">
        <f xml:space="preserve"> IF( ISBLANK( InpOverride!L47), F_Inputs!L47, InpOverride!L47 )</f>
        <v>0</v>
      </c>
      <c r="M47" s="409">
        <f xml:space="preserve"> IF( ISBLANK( InpOverride!M47), F_Inputs!M47, InpOverride!M47 )</f>
        <v>0</v>
      </c>
      <c r="N47" s="409">
        <f xml:space="preserve"> IF( ISBLANK( InpOverride!N47), F_Inputs!N47, InpOverride!N47 )</f>
        <v>0</v>
      </c>
      <c r="O47" s="409">
        <f xml:space="preserve"> IF( ISBLANK( InpOverride!O47), F_Inputs!O47, InpOverride!O47 )</f>
        <v>0</v>
      </c>
      <c r="P47" s="409">
        <f xml:space="preserve"> IF( ISBLANK( InpOverride!P47), F_Inputs!P47, InpOverride!P47 )</f>
        <v>0</v>
      </c>
      <c r="Q47" s="409">
        <f xml:space="preserve"> IF( ISBLANK( InpOverride!Q47), F_Inputs!Q47, InpOverride!Q47 )</f>
        <v>0</v>
      </c>
      <c r="R47" s="409">
        <f xml:space="preserve"> IF( ISBLANK( InpOverride!R47), F_Inputs!R47, InpOverride!R47 )</f>
        <v>0</v>
      </c>
      <c r="S47" s="409">
        <f xml:space="preserve"> IF( ISBLANK( InpOverride!S47), F_Inputs!S47, InpOverride!S47 )</f>
        <v>0</v>
      </c>
      <c r="T47" s="409">
        <f xml:space="preserve"> IF( ISBLANK( InpOverride!T47), F_Inputs!T47, InpOverride!T47 )</f>
        <v>0</v>
      </c>
      <c r="U47" s="409">
        <f xml:space="preserve"> IF( ISBLANK( InpOverride!U47), F_Inputs!U47, InpOverride!U47 )</f>
        <v>0</v>
      </c>
      <c r="V47" s="409">
        <f xml:space="preserve"> IF( ISBLANK( InpOverride!V47), F_Inputs!V47, InpOverride!V47 )</f>
        <v>0</v>
      </c>
      <c r="W47" s="409">
        <f xml:space="preserve"> IF( ISBLANK( InpOverride!W47), F_Inputs!W47, InpOverride!W47 )</f>
        <v>0</v>
      </c>
      <c r="X47" s="409">
        <f xml:space="preserve"> IF( ISBLANK( InpOverride!X47), F_Inputs!X47, InpOverride!X47 )</f>
        <v>0</v>
      </c>
      <c r="Y47" s="409">
        <f xml:space="preserve"> IF( ISBLANK( InpOverride!Y47), F_Inputs!Y47, InpOverride!Y47 )</f>
        <v>0</v>
      </c>
      <c r="Z47" s="409">
        <f xml:space="preserve"> IF( ISBLANK( InpOverride!Z47), F_Inputs!Z47, InpOverride!Z47 )</f>
        <v>0</v>
      </c>
      <c r="AA47" s="409">
        <f xml:space="preserve"> IF( ISBLANK( InpOverride!AA47), F_Inputs!AA47, InpOverride!AA47 )</f>
        <v>0</v>
      </c>
      <c r="AB47" s="409">
        <f xml:space="preserve"> IF( ISBLANK( InpOverride!AB47), F_Inputs!AB47, InpOverride!AB47 )</f>
        <v>0</v>
      </c>
      <c r="AC47" s="409">
        <f xml:space="preserve"> IF( ISBLANK( InpOverride!AC47), F_Inputs!AC47, InpOverride!AC47 )</f>
        <v>0</v>
      </c>
      <c r="AD47" s="409">
        <f xml:space="preserve"> IF( ISBLANK( InpOverride!AD47), F_Inputs!AD47, InpOverride!AD47 )</f>
        <v>0</v>
      </c>
      <c r="AE47" s="409">
        <f xml:space="preserve"> IF( ISBLANK( InpOverride!AE47), F_Inputs!AE47, InpOverride!AE47 )</f>
        <v>0</v>
      </c>
      <c r="AF47" s="410">
        <f xml:space="preserve"> IF( ISBLANK( InpOverride!AF47), F_Inputs!AF47, InpOverride!AF47 )</f>
        <v>0</v>
      </c>
    </row>
    <row r="48" spans="1:32" s="99" customFormat="1">
      <c r="A48" s="187"/>
      <c r="B48" s="37" t="s">
        <v>1088</v>
      </c>
      <c r="C48" s="194" t="s">
        <v>300</v>
      </c>
      <c r="D48" s="194" t="s">
        <v>215</v>
      </c>
      <c r="E48" s="196" t="s">
        <v>210</v>
      </c>
      <c r="F48" s="336">
        <f xml:space="preserve"> IF( ISBLANK( InpOverride!F48), F_Inputs!F48, InpOverride!F48 )</f>
        <v>0</v>
      </c>
      <c r="G48" s="194"/>
      <c r="H48" s="199"/>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6"/>
    </row>
    <row r="49" spans="1:32" s="99" customFormat="1">
      <c r="A49" s="187"/>
      <c r="B49" s="37" t="s">
        <v>1089</v>
      </c>
      <c r="C49" s="194" t="s">
        <v>302</v>
      </c>
      <c r="D49" s="194" t="s">
        <v>209</v>
      </c>
      <c r="E49" s="196" t="s">
        <v>210</v>
      </c>
      <c r="F49" s="199"/>
      <c r="G49" s="194"/>
      <c r="H49" s="236">
        <f xml:space="preserve"> IF( ISBLANK( InpOverride!H49), F_Inputs!H49, InpOverride!H49 )</f>
        <v>0</v>
      </c>
      <c r="I49" s="237">
        <f xml:space="preserve"> IF( ISBLANK( InpOverride!I49), F_Inputs!I49, InpOverride!I49 )</f>
        <v>0</v>
      </c>
      <c r="J49" s="237">
        <f xml:space="preserve"> IF( ISBLANK( InpOverride!J49), F_Inputs!J49, InpOverride!J49 )</f>
        <v>0</v>
      </c>
      <c r="K49" s="237">
        <f xml:space="preserve"> IF( ISBLANK( InpOverride!K49), F_Inputs!K49, InpOverride!K49 )</f>
        <v>0</v>
      </c>
      <c r="L49" s="237">
        <f xml:space="preserve"> IF( ISBLANK( InpOverride!L49), F_Inputs!L49, InpOverride!L49 )</f>
        <v>0</v>
      </c>
      <c r="M49" s="237">
        <f xml:space="preserve"> IF( ISBLANK( InpOverride!M49), F_Inputs!M49, InpOverride!M49 )</f>
        <v>0</v>
      </c>
      <c r="N49" s="237">
        <f xml:space="preserve"> IF( ISBLANK( InpOverride!N49), F_Inputs!N49, InpOverride!N49 )</f>
        <v>0</v>
      </c>
      <c r="O49" s="237">
        <f xml:space="preserve"> IF( ISBLANK( InpOverride!O49), F_Inputs!O49, InpOverride!O49 )</f>
        <v>0</v>
      </c>
      <c r="P49" s="237">
        <f xml:space="preserve"> IF( ISBLANK( InpOverride!P49), F_Inputs!P49, InpOverride!P49 )</f>
        <v>0</v>
      </c>
      <c r="Q49" s="237">
        <f xml:space="preserve"> IF( ISBLANK( InpOverride!Q49), F_Inputs!Q49, InpOverride!Q49 )</f>
        <v>0</v>
      </c>
      <c r="R49" s="237">
        <f xml:space="preserve"> IF( ISBLANK( InpOverride!R49), F_Inputs!R49, InpOverride!R49 )</f>
        <v>0</v>
      </c>
      <c r="S49" s="237">
        <f xml:space="preserve"> IF( ISBLANK( InpOverride!S49), F_Inputs!S49, InpOverride!S49 )</f>
        <v>0</v>
      </c>
      <c r="T49" s="237">
        <f xml:space="preserve"> IF( ISBLANK( InpOverride!T49), F_Inputs!T49, InpOverride!T49 )</f>
        <v>0</v>
      </c>
      <c r="U49" s="237">
        <f xml:space="preserve"> IF( ISBLANK( InpOverride!U49), F_Inputs!U49, InpOverride!U49 )</f>
        <v>0</v>
      </c>
      <c r="V49" s="237">
        <f xml:space="preserve"> IF( ISBLANK( InpOverride!V49), F_Inputs!V49, InpOverride!V49 )</f>
        <v>0</v>
      </c>
      <c r="W49" s="237">
        <f xml:space="preserve"> IF( ISBLANK( InpOverride!W49), F_Inputs!W49, InpOverride!W49 )</f>
        <v>0</v>
      </c>
      <c r="X49" s="237">
        <f xml:space="preserve"> IF( ISBLANK( InpOverride!X49), F_Inputs!X49, InpOverride!X49 )</f>
        <v>0</v>
      </c>
      <c r="Y49" s="237">
        <f xml:space="preserve"> IF( ISBLANK( InpOverride!Y49), F_Inputs!Y49, InpOverride!Y49 )</f>
        <v>0</v>
      </c>
      <c r="Z49" s="237">
        <f xml:space="preserve"> IF( ISBLANK( InpOverride!Z49), F_Inputs!Z49, InpOverride!Z49 )</f>
        <v>0</v>
      </c>
      <c r="AA49" s="237">
        <f xml:space="preserve"> IF( ISBLANK( InpOverride!AA49), F_Inputs!AA49, InpOverride!AA49 )</f>
        <v>0</v>
      </c>
      <c r="AB49" s="237">
        <f xml:space="preserve"> IF( ISBLANK( InpOverride!AB49), F_Inputs!AB49, InpOverride!AB49 )</f>
        <v>0</v>
      </c>
      <c r="AC49" s="237">
        <f xml:space="preserve"> IF( ISBLANK( InpOverride!AC49), F_Inputs!AC49, InpOverride!AC49 )</f>
        <v>0</v>
      </c>
      <c r="AD49" s="237">
        <f xml:space="preserve"> IF( ISBLANK( InpOverride!AD49), F_Inputs!AD49, InpOverride!AD49 )</f>
        <v>0</v>
      </c>
      <c r="AE49" s="237">
        <f xml:space="preserve"> IF( ISBLANK( InpOverride!AE49), F_Inputs!AE49, InpOverride!AE49 )</f>
        <v>0</v>
      </c>
      <c r="AF49" s="238">
        <f xml:space="preserve"> IF( ISBLANK( InpOverride!AF49), F_Inputs!AF49, InpOverride!AF49 )</f>
        <v>0</v>
      </c>
    </row>
    <row r="50" spans="1:32" s="99" customFormat="1">
      <c r="A50" s="188"/>
      <c r="B50" s="334" t="s">
        <v>1090</v>
      </c>
      <c r="C50" s="189" t="s">
        <v>304</v>
      </c>
      <c r="D50" s="189" t="s">
        <v>209</v>
      </c>
      <c r="E50" s="197" t="s">
        <v>210</v>
      </c>
      <c r="F50" s="200"/>
      <c r="G50" s="189"/>
      <c r="H50" s="402">
        <f xml:space="preserve"> IF( ISBLANK( InpOverride!H50), F_Inputs!H50, InpOverride!H50 )</f>
        <v>0</v>
      </c>
      <c r="I50" s="403">
        <f xml:space="preserve"> IF( ISBLANK( InpOverride!I50), F_Inputs!I50, InpOverride!I50 )</f>
        <v>0</v>
      </c>
      <c r="J50" s="403">
        <f xml:space="preserve"> IF( ISBLANK( InpOverride!J50), F_Inputs!J50, InpOverride!J50 )</f>
        <v>0</v>
      </c>
      <c r="K50" s="403">
        <f xml:space="preserve"> IF( ISBLANK( InpOverride!K50), F_Inputs!K50, InpOverride!K50 )</f>
        <v>0</v>
      </c>
      <c r="L50" s="403">
        <f xml:space="preserve"> IF( ISBLANK( InpOverride!L50), F_Inputs!L50, InpOverride!L50 )</f>
        <v>0</v>
      </c>
      <c r="M50" s="403">
        <f xml:space="preserve"> IF( ISBLANK( InpOverride!M50), F_Inputs!M50, InpOverride!M50 )</f>
        <v>0</v>
      </c>
      <c r="N50" s="403">
        <f xml:space="preserve"> IF( ISBLANK( InpOverride!N50), F_Inputs!N50, InpOverride!N50 )</f>
        <v>0</v>
      </c>
      <c r="O50" s="403">
        <f xml:space="preserve"> IF( ISBLANK( InpOverride!O50), F_Inputs!O50, InpOverride!O50 )</f>
        <v>0</v>
      </c>
      <c r="P50" s="403">
        <f xml:space="preserve"> IF( ISBLANK( InpOverride!P50), F_Inputs!P50, InpOverride!P50 )</f>
        <v>0</v>
      </c>
      <c r="Q50" s="403">
        <f xml:space="preserve"> IF( ISBLANK( InpOverride!Q50), F_Inputs!Q50, InpOverride!Q50 )</f>
        <v>0</v>
      </c>
      <c r="R50" s="403">
        <f xml:space="preserve"> IF( ISBLANK( InpOverride!R50), F_Inputs!R50, InpOverride!R50 )</f>
        <v>0</v>
      </c>
      <c r="S50" s="403">
        <f xml:space="preserve"> IF( ISBLANK( InpOverride!S50), F_Inputs!S50, InpOverride!S50 )</f>
        <v>0</v>
      </c>
      <c r="T50" s="403">
        <f xml:space="preserve"> IF( ISBLANK( InpOverride!T50), F_Inputs!T50, InpOverride!T50 )</f>
        <v>0</v>
      </c>
      <c r="U50" s="403">
        <f xml:space="preserve"> IF( ISBLANK( InpOverride!U50), F_Inputs!U50, InpOverride!U50 )</f>
        <v>0</v>
      </c>
      <c r="V50" s="403">
        <f xml:space="preserve"> IF( ISBLANK( InpOverride!V50), F_Inputs!V50, InpOverride!V50 )</f>
        <v>0</v>
      </c>
      <c r="W50" s="403">
        <f xml:space="preserve"> IF( ISBLANK( InpOverride!W50), F_Inputs!W50, InpOverride!W50 )</f>
        <v>0</v>
      </c>
      <c r="X50" s="403">
        <f xml:space="preserve"> IF( ISBLANK( InpOverride!X50), F_Inputs!X50, InpOverride!X50 )</f>
        <v>0</v>
      </c>
      <c r="Y50" s="403">
        <f xml:space="preserve"> IF( ISBLANK( InpOverride!Y50), F_Inputs!Y50, InpOverride!Y50 )</f>
        <v>0</v>
      </c>
      <c r="Z50" s="403">
        <f xml:space="preserve"> IF( ISBLANK( InpOverride!Z50), F_Inputs!Z50, InpOverride!Z50 )</f>
        <v>0</v>
      </c>
      <c r="AA50" s="403">
        <f xml:space="preserve"> IF( ISBLANK( InpOverride!AA50), F_Inputs!AA50, InpOverride!AA50 )</f>
        <v>0</v>
      </c>
      <c r="AB50" s="403">
        <f xml:space="preserve"> IF( ISBLANK( InpOverride!AB50), F_Inputs!AB50, InpOverride!AB50 )</f>
        <v>0</v>
      </c>
      <c r="AC50" s="403">
        <f xml:space="preserve"> IF( ISBLANK( InpOverride!AC50), F_Inputs!AC50, InpOverride!AC50 )</f>
        <v>0</v>
      </c>
      <c r="AD50" s="403">
        <f xml:space="preserve"> IF( ISBLANK( InpOverride!AD50), F_Inputs!AD50, InpOverride!AD50 )</f>
        <v>0</v>
      </c>
      <c r="AE50" s="403">
        <f xml:space="preserve"> IF( ISBLANK( InpOverride!AE50), F_Inputs!AE50, InpOverride!AE50 )</f>
        <v>0</v>
      </c>
      <c r="AF50" s="404">
        <f xml:space="preserve"> IF( ISBLANK( InpOverride!AF50), F_Inputs!AF50, InpOverride!AF50 )</f>
        <v>0</v>
      </c>
    </row>
    <row r="51" spans="1:32" s="99" customFormat="1">
      <c r="A51" s="187"/>
      <c r="B51" s="37" t="s">
        <v>1091</v>
      </c>
      <c r="C51" s="194" t="s">
        <v>306</v>
      </c>
      <c r="D51" s="194" t="s">
        <v>215</v>
      </c>
      <c r="E51" s="196" t="s">
        <v>210</v>
      </c>
      <c r="F51" s="199"/>
      <c r="G51" s="37">
        <f xml:space="preserve"> IF( ISBLANK( InpOverride!G51), F_Inputs!G51, InpOverride!G51 )</f>
        <v>0</v>
      </c>
      <c r="H51" s="199"/>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6"/>
    </row>
    <row r="52" spans="1:32" s="99" customFormat="1">
      <c r="A52" s="188"/>
      <c r="B52" s="334" t="s">
        <v>1092</v>
      </c>
      <c r="C52" s="189" t="s">
        <v>308</v>
      </c>
      <c r="D52" s="189" t="s">
        <v>224</v>
      </c>
      <c r="E52" s="197" t="s">
        <v>210</v>
      </c>
      <c r="F52" s="200"/>
      <c r="G52" s="189"/>
      <c r="H52" s="405">
        <f xml:space="preserve"> IF( ISBLANK( InpOverride!H52), F_Inputs!H52, InpOverride!H52 )</f>
        <v>0</v>
      </c>
      <c r="I52" s="406">
        <f xml:space="preserve"> IF( ISBLANK( InpOverride!I52), F_Inputs!I52, InpOverride!I52 )</f>
        <v>0</v>
      </c>
      <c r="J52" s="406">
        <f xml:space="preserve"> IF( ISBLANK( InpOverride!J52), F_Inputs!J52, InpOverride!J52 )</f>
        <v>0</v>
      </c>
      <c r="K52" s="406">
        <f xml:space="preserve"> IF( ISBLANK( InpOverride!K52), F_Inputs!K52, InpOverride!K52 )</f>
        <v>0</v>
      </c>
      <c r="L52" s="406">
        <f xml:space="preserve"> IF( ISBLANK( InpOverride!L52), F_Inputs!L52, InpOverride!L52 )</f>
        <v>0</v>
      </c>
      <c r="M52" s="406">
        <f xml:space="preserve"> IF( ISBLANK( InpOverride!M52), F_Inputs!M52, InpOverride!M52 )</f>
        <v>0</v>
      </c>
      <c r="N52" s="406">
        <f xml:space="preserve"> IF( ISBLANK( InpOverride!N52), F_Inputs!N52, InpOverride!N52 )</f>
        <v>0</v>
      </c>
      <c r="O52" s="406">
        <f xml:space="preserve"> IF( ISBLANK( InpOverride!O52), F_Inputs!O52, InpOverride!O52 )</f>
        <v>0</v>
      </c>
      <c r="P52" s="406">
        <f xml:space="preserve"> IF( ISBLANK( InpOverride!P52), F_Inputs!P52, InpOverride!P52 )</f>
        <v>0</v>
      </c>
      <c r="Q52" s="406">
        <f xml:space="preserve"> IF( ISBLANK( InpOverride!Q52), F_Inputs!Q52, InpOverride!Q52 )</f>
        <v>0</v>
      </c>
      <c r="R52" s="406">
        <f xml:space="preserve"> IF( ISBLANK( InpOverride!R52), F_Inputs!R52, InpOverride!R52 )</f>
        <v>0</v>
      </c>
      <c r="S52" s="406">
        <f xml:space="preserve"> IF( ISBLANK( InpOverride!S52), F_Inputs!S52, InpOverride!S52 )</f>
        <v>0</v>
      </c>
      <c r="T52" s="406">
        <f xml:space="preserve"> IF( ISBLANK( InpOverride!T52), F_Inputs!T52, InpOverride!T52 )</f>
        <v>0</v>
      </c>
      <c r="U52" s="406">
        <f xml:space="preserve"> IF( ISBLANK( InpOverride!U52), F_Inputs!U52, InpOverride!U52 )</f>
        <v>0</v>
      </c>
      <c r="V52" s="406">
        <f xml:space="preserve"> IF( ISBLANK( InpOverride!V52), F_Inputs!V52, InpOverride!V52 )</f>
        <v>0</v>
      </c>
      <c r="W52" s="406">
        <f xml:space="preserve"> IF( ISBLANK( InpOverride!W52), F_Inputs!W52, InpOverride!W52 )</f>
        <v>0</v>
      </c>
      <c r="X52" s="406">
        <f xml:space="preserve"> IF( ISBLANK( InpOverride!X52), F_Inputs!X52, InpOverride!X52 )</f>
        <v>0</v>
      </c>
      <c r="Y52" s="406">
        <f xml:space="preserve"> IF( ISBLANK( InpOverride!Y52), F_Inputs!Y52, InpOverride!Y52 )</f>
        <v>0</v>
      </c>
      <c r="Z52" s="406">
        <f xml:space="preserve"> IF( ISBLANK( InpOverride!Z52), F_Inputs!Z52, InpOverride!Z52 )</f>
        <v>0</v>
      </c>
      <c r="AA52" s="406">
        <f xml:space="preserve"> IF( ISBLANK( InpOverride!AA52), F_Inputs!AA52, InpOverride!AA52 )</f>
        <v>0</v>
      </c>
      <c r="AB52" s="406">
        <f xml:space="preserve"> IF( ISBLANK( InpOverride!AB52), F_Inputs!AB52, InpOverride!AB52 )</f>
        <v>0</v>
      </c>
      <c r="AC52" s="406">
        <f xml:space="preserve"> IF( ISBLANK( InpOverride!AC52), F_Inputs!AC52, InpOverride!AC52 )</f>
        <v>0</v>
      </c>
      <c r="AD52" s="406">
        <f xml:space="preserve"> IF( ISBLANK( InpOverride!AD52), F_Inputs!AD52, InpOverride!AD52 )</f>
        <v>0</v>
      </c>
      <c r="AE52" s="406">
        <f xml:space="preserve"> IF( ISBLANK( InpOverride!AE52), F_Inputs!AE52, InpOverride!AE52 )</f>
        <v>0</v>
      </c>
      <c r="AF52" s="407">
        <f xml:space="preserve"> IF( ISBLANK( InpOverride!AF52), F_Inputs!AF52, InpOverride!AF52 )</f>
        <v>0</v>
      </c>
    </row>
    <row r="53" spans="1:32" s="99" customFormat="1" ht="13.8" thickBot="1">
      <c r="A53" s="190"/>
      <c r="B53" s="333" t="s">
        <v>1093</v>
      </c>
      <c r="C53" s="191" t="s">
        <v>310</v>
      </c>
      <c r="D53" s="191" t="s">
        <v>209</v>
      </c>
      <c r="E53" s="195" t="s">
        <v>210</v>
      </c>
      <c r="F53" s="198"/>
      <c r="G53" s="191"/>
      <c r="H53" s="408">
        <f xml:space="preserve"> IF( ISBLANK( InpOverride!H53), F_Inputs!H53, InpOverride!H53 )</f>
        <v>0</v>
      </c>
      <c r="I53" s="409">
        <f xml:space="preserve"> IF( ISBLANK( InpOverride!I53), F_Inputs!I53, InpOverride!I53 )</f>
        <v>0</v>
      </c>
      <c r="J53" s="409">
        <f xml:space="preserve"> IF( ISBLANK( InpOverride!J53), F_Inputs!J53, InpOverride!J53 )</f>
        <v>0</v>
      </c>
      <c r="K53" s="409">
        <f xml:space="preserve"> IF( ISBLANK( InpOverride!K53), F_Inputs!K53, InpOverride!K53 )</f>
        <v>0</v>
      </c>
      <c r="L53" s="409">
        <f xml:space="preserve"> IF( ISBLANK( InpOverride!L53), F_Inputs!L53, InpOverride!L53 )</f>
        <v>0</v>
      </c>
      <c r="M53" s="409">
        <f xml:space="preserve"> IF( ISBLANK( InpOverride!M53), F_Inputs!M53, InpOverride!M53 )</f>
        <v>0</v>
      </c>
      <c r="N53" s="409">
        <f xml:space="preserve"> IF( ISBLANK( InpOverride!N53), F_Inputs!N53, InpOverride!N53 )</f>
        <v>0</v>
      </c>
      <c r="O53" s="409">
        <f xml:space="preserve"> IF( ISBLANK( InpOverride!O53), F_Inputs!O53, InpOverride!O53 )</f>
        <v>0</v>
      </c>
      <c r="P53" s="409">
        <f xml:space="preserve"> IF( ISBLANK( InpOverride!P53), F_Inputs!P53, InpOverride!P53 )</f>
        <v>0</v>
      </c>
      <c r="Q53" s="409">
        <f xml:space="preserve"> IF( ISBLANK( InpOverride!Q53), F_Inputs!Q53, InpOverride!Q53 )</f>
        <v>0</v>
      </c>
      <c r="R53" s="409">
        <f xml:space="preserve"> IF( ISBLANK( InpOverride!R53), F_Inputs!R53, InpOverride!R53 )</f>
        <v>0</v>
      </c>
      <c r="S53" s="409">
        <f xml:space="preserve"> IF( ISBLANK( InpOverride!S53), F_Inputs!S53, InpOverride!S53 )</f>
        <v>0</v>
      </c>
      <c r="T53" s="409">
        <f xml:space="preserve"> IF( ISBLANK( InpOverride!T53), F_Inputs!T53, InpOverride!T53 )</f>
        <v>0</v>
      </c>
      <c r="U53" s="409">
        <f xml:space="preserve"> IF( ISBLANK( InpOverride!U53), F_Inputs!U53, InpOverride!U53 )</f>
        <v>0</v>
      </c>
      <c r="V53" s="409">
        <f xml:space="preserve"> IF( ISBLANK( InpOverride!V53), F_Inputs!V53, InpOverride!V53 )</f>
        <v>0</v>
      </c>
      <c r="W53" s="409">
        <f xml:space="preserve"> IF( ISBLANK( InpOverride!W53), F_Inputs!W53, InpOverride!W53 )</f>
        <v>0</v>
      </c>
      <c r="X53" s="409">
        <f xml:space="preserve"> IF( ISBLANK( InpOverride!X53), F_Inputs!X53, InpOverride!X53 )</f>
        <v>0</v>
      </c>
      <c r="Y53" s="409">
        <f xml:space="preserve"> IF( ISBLANK( InpOverride!Y53), F_Inputs!Y53, InpOverride!Y53 )</f>
        <v>0</v>
      </c>
      <c r="Z53" s="409">
        <f xml:space="preserve"> IF( ISBLANK( InpOverride!Z53), F_Inputs!Z53, InpOverride!Z53 )</f>
        <v>0</v>
      </c>
      <c r="AA53" s="409">
        <f xml:space="preserve"> IF( ISBLANK( InpOverride!AA53), F_Inputs!AA53, InpOverride!AA53 )</f>
        <v>0</v>
      </c>
      <c r="AB53" s="409">
        <f xml:space="preserve"> IF( ISBLANK( InpOverride!AB53), F_Inputs!AB53, InpOverride!AB53 )</f>
        <v>0</v>
      </c>
      <c r="AC53" s="409">
        <f xml:space="preserve"> IF( ISBLANK( InpOverride!AC53), F_Inputs!AC53, InpOverride!AC53 )</f>
        <v>0</v>
      </c>
      <c r="AD53" s="409">
        <f xml:space="preserve"> IF( ISBLANK( InpOverride!AD53), F_Inputs!AD53, InpOverride!AD53 )</f>
        <v>0</v>
      </c>
      <c r="AE53" s="409">
        <f xml:space="preserve"> IF( ISBLANK( InpOverride!AE53), F_Inputs!AE53, InpOverride!AE53 )</f>
        <v>0</v>
      </c>
      <c r="AF53" s="410">
        <f xml:space="preserve"> IF( ISBLANK( InpOverride!AF53), F_Inputs!AF53, InpOverride!AF53 )</f>
        <v>0</v>
      </c>
    </row>
    <row r="54" spans="1:32" s="99" customFormat="1">
      <c r="A54" s="187"/>
      <c r="B54" s="37" t="s">
        <v>1094</v>
      </c>
      <c r="C54" s="194" t="s">
        <v>312</v>
      </c>
      <c r="D54" s="194" t="s">
        <v>215</v>
      </c>
      <c r="E54" s="196" t="s">
        <v>210</v>
      </c>
      <c r="F54" s="336">
        <f xml:space="preserve"> IF( ISBLANK( InpOverride!F54), F_Inputs!F54, InpOverride!F54 )</f>
        <v>0</v>
      </c>
      <c r="G54" s="194"/>
      <c r="H54" s="199"/>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6"/>
    </row>
    <row r="55" spans="1:32" s="99" customFormat="1">
      <c r="A55" s="187"/>
      <c r="B55" s="37" t="s">
        <v>1095</v>
      </c>
      <c r="C55" s="194" t="s">
        <v>314</v>
      </c>
      <c r="D55" s="194" t="s">
        <v>209</v>
      </c>
      <c r="E55" s="196" t="s">
        <v>210</v>
      </c>
      <c r="F55" s="199"/>
      <c r="G55" s="194"/>
      <c r="H55" s="236">
        <f xml:space="preserve"> IF( ISBLANK( InpOverride!H55), F_Inputs!H55, InpOverride!H55 )</f>
        <v>0</v>
      </c>
      <c r="I55" s="237">
        <f xml:space="preserve"> IF( ISBLANK( InpOverride!I55), F_Inputs!I55, InpOverride!I55 )</f>
        <v>0</v>
      </c>
      <c r="J55" s="237">
        <f xml:space="preserve"> IF( ISBLANK( InpOverride!J55), F_Inputs!J55, InpOverride!J55 )</f>
        <v>0</v>
      </c>
      <c r="K55" s="237">
        <f xml:space="preserve"> IF( ISBLANK( InpOverride!K55), F_Inputs!K55, InpOverride!K55 )</f>
        <v>0</v>
      </c>
      <c r="L55" s="237">
        <f xml:space="preserve"> IF( ISBLANK( InpOverride!L55), F_Inputs!L55, InpOverride!L55 )</f>
        <v>0</v>
      </c>
      <c r="M55" s="237">
        <f xml:space="preserve"> IF( ISBLANK( InpOverride!M55), F_Inputs!M55, InpOverride!M55 )</f>
        <v>0</v>
      </c>
      <c r="N55" s="237">
        <f xml:space="preserve"> IF( ISBLANK( InpOverride!N55), F_Inputs!N55, InpOverride!N55 )</f>
        <v>0</v>
      </c>
      <c r="O55" s="237">
        <f xml:space="preserve"> IF( ISBLANK( InpOverride!O55), F_Inputs!O55, InpOverride!O55 )</f>
        <v>0</v>
      </c>
      <c r="P55" s="237">
        <f xml:space="preserve"> IF( ISBLANK( InpOverride!P55), F_Inputs!P55, InpOverride!P55 )</f>
        <v>0</v>
      </c>
      <c r="Q55" s="237">
        <f xml:space="preserve"> IF( ISBLANK( InpOverride!Q55), F_Inputs!Q55, InpOverride!Q55 )</f>
        <v>0</v>
      </c>
      <c r="R55" s="237">
        <f xml:space="preserve"> IF( ISBLANK( InpOverride!R55), F_Inputs!R55, InpOverride!R55 )</f>
        <v>0</v>
      </c>
      <c r="S55" s="237">
        <f xml:space="preserve"> IF( ISBLANK( InpOverride!S55), F_Inputs!S55, InpOverride!S55 )</f>
        <v>0</v>
      </c>
      <c r="T55" s="237">
        <f xml:space="preserve"> IF( ISBLANK( InpOverride!T55), F_Inputs!T55, InpOverride!T55 )</f>
        <v>0</v>
      </c>
      <c r="U55" s="237">
        <f xml:space="preserve"> IF( ISBLANK( InpOverride!U55), F_Inputs!U55, InpOverride!U55 )</f>
        <v>0</v>
      </c>
      <c r="V55" s="237">
        <f xml:space="preserve"> IF( ISBLANK( InpOverride!V55), F_Inputs!V55, InpOverride!V55 )</f>
        <v>0</v>
      </c>
      <c r="W55" s="237">
        <f xml:space="preserve"> IF( ISBLANK( InpOverride!W55), F_Inputs!W55, InpOverride!W55 )</f>
        <v>0</v>
      </c>
      <c r="X55" s="237">
        <f xml:space="preserve"> IF( ISBLANK( InpOverride!X55), F_Inputs!X55, InpOverride!X55 )</f>
        <v>0</v>
      </c>
      <c r="Y55" s="237">
        <f xml:space="preserve"> IF( ISBLANK( InpOverride!Y55), F_Inputs!Y55, InpOverride!Y55 )</f>
        <v>0</v>
      </c>
      <c r="Z55" s="237">
        <f xml:space="preserve"> IF( ISBLANK( InpOverride!Z55), F_Inputs!Z55, InpOverride!Z55 )</f>
        <v>0</v>
      </c>
      <c r="AA55" s="237">
        <f xml:space="preserve"> IF( ISBLANK( InpOverride!AA55), F_Inputs!AA55, InpOverride!AA55 )</f>
        <v>0</v>
      </c>
      <c r="AB55" s="237">
        <f xml:space="preserve"> IF( ISBLANK( InpOverride!AB55), F_Inputs!AB55, InpOverride!AB55 )</f>
        <v>0</v>
      </c>
      <c r="AC55" s="237">
        <f xml:space="preserve"> IF( ISBLANK( InpOverride!AC55), F_Inputs!AC55, InpOverride!AC55 )</f>
        <v>0</v>
      </c>
      <c r="AD55" s="237">
        <f xml:space="preserve"> IF( ISBLANK( InpOverride!AD55), F_Inputs!AD55, InpOverride!AD55 )</f>
        <v>0</v>
      </c>
      <c r="AE55" s="237">
        <f xml:space="preserve"> IF( ISBLANK( InpOverride!AE55), F_Inputs!AE55, InpOverride!AE55 )</f>
        <v>0</v>
      </c>
      <c r="AF55" s="238">
        <f xml:space="preserve"> IF( ISBLANK( InpOverride!AF55), F_Inputs!AF55, InpOverride!AF55 )</f>
        <v>0</v>
      </c>
    </row>
    <row r="56" spans="1:32" s="99" customFormat="1">
      <c r="A56" s="188"/>
      <c r="B56" s="334" t="s">
        <v>1096</v>
      </c>
      <c r="C56" s="189" t="s">
        <v>316</v>
      </c>
      <c r="D56" s="189" t="s">
        <v>209</v>
      </c>
      <c r="E56" s="197" t="s">
        <v>210</v>
      </c>
      <c r="F56" s="200"/>
      <c r="G56" s="189"/>
      <c r="H56" s="402">
        <f xml:space="preserve"> IF( ISBLANK( InpOverride!H56), F_Inputs!H56, InpOverride!H56 )</f>
        <v>0</v>
      </c>
      <c r="I56" s="403">
        <f xml:space="preserve"> IF( ISBLANK( InpOverride!I56), F_Inputs!I56, InpOverride!I56 )</f>
        <v>0</v>
      </c>
      <c r="J56" s="403">
        <f xml:space="preserve"> IF( ISBLANK( InpOverride!J56), F_Inputs!J56, InpOverride!J56 )</f>
        <v>0</v>
      </c>
      <c r="K56" s="403">
        <f xml:space="preserve"> IF( ISBLANK( InpOverride!K56), F_Inputs!K56, InpOverride!K56 )</f>
        <v>0</v>
      </c>
      <c r="L56" s="403">
        <f xml:space="preserve"> IF( ISBLANK( InpOverride!L56), F_Inputs!L56, InpOverride!L56 )</f>
        <v>0</v>
      </c>
      <c r="M56" s="403">
        <f xml:space="preserve"> IF( ISBLANK( InpOverride!M56), F_Inputs!M56, InpOverride!M56 )</f>
        <v>0</v>
      </c>
      <c r="N56" s="403">
        <f xml:space="preserve"> IF( ISBLANK( InpOverride!N56), F_Inputs!N56, InpOverride!N56 )</f>
        <v>0</v>
      </c>
      <c r="O56" s="403">
        <f xml:space="preserve"> IF( ISBLANK( InpOverride!O56), F_Inputs!O56, InpOverride!O56 )</f>
        <v>0</v>
      </c>
      <c r="P56" s="403">
        <f xml:space="preserve"> IF( ISBLANK( InpOverride!P56), F_Inputs!P56, InpOverride!P56 )</f>
        <v>0</v>
      </c>
      <c r="Q56" s="403">
        <f xml:space="preserve"> IF( ISBLANK( InpOverride!Q56), F_Inputs!Q56, InpOverride!Q56 )</f>
        <v>0</v>
      </c>
      <c r="R56" s="403">
        <f xml:space="preserve"> IF( ISBLANK( InpOverride!R56), F_Inputs!R56, InpOverride!R56 )</f>
        <v>0</v>
      </c>
      <c r="S56" s="403">
        <f xml:space="preserve"> IF( ISBLANK( InpOverride!S56), F_Inputs!S56, InpOverride!S56 )</f>
        <v>0</v>
      </c>
      <c r="T56" s="403">
        <f xml:space="preserve"> IF( ISBLANK( InpOverride!T56), F_Inputs!T56, InpOverride!T56 )</f>
        <v>0</v>
      </c>
      <c r="U56" s="403">
        <f xml:space="preserve"> IF( ISBLANK( InpOverride!U56), F_Inputs!U56, InpOverride!U56 )</f>
        <v>0</v>
      </c>
      <c r="V56" s="403">
        <f xml:space="preserve"> IF( ISBLANK( InpOverride!V56), F_Inputs!V56, InpOverride!V56 )</f>
        <v>0</v>
      </c>
      <c r="W56" s="403">
        <f xml:space="preserve"> IF( ISBLANK( InpOverride!W56), F_Inputs!W56, InpOverride!W56 )</f>
        <v>0</v>
      </c>
      <c r="X56" s="403">
        <f xml:space="preserve"> IF( ISBLANK( InpOverride!X56), F_Inputs!X56, InpOverride!X56 )</f>
        <v>0</v>
      </c>
      <c r="Y56" s="403">
        <f xml:space="preserve"> IF( ISBLANK( InpOverride!Y56), F_Inputs!Y56, InpOverride!Y56 )</f>
        <v>0</v>
      </c>
      <c r="Z56" s="403">
        <f xml:space="preserve"> IF( ISBLANK( InpOverride!Z56), F_Inputs!Z56, InpOverride!Z56 )</f>
        <v>0</v>
      </c>
      <c r="AA56" s="403">
        <f xml:space="preserve"> IF( ISBLANK( InpOverride!AA56), F_Inputs!AA56, InpOverride!AA56 )</f>
        <v>0</v>
      </c>
      <c r="AB56" s="403">
        <f xml:space="preserve"> IF( ISBLANK( InpOverride!AB56), F_Inputs!AB56, InpOverride!AB56 )</f>
        <v>0</v>
      </c>
      <c r="AC56" s="403">
        <f xml:space="preserve"> IF( ISBLANK( InpOverride!AC56), F_Inputs!AC56, InpOverride!AC56 )</f>
        <v>0</v>
      </c>
      <c r="AD56" s="403">
        <f xml:space="preserve"> IF( ISBLANK( InpOverride!AD56), F_Inputs!AD56, InpOverride!AD56 )</f>
        <v>0</v>
      </c>
      <c r="AE56" s="403">
        <f xml:space="preserve"> IF( ISBLANK( InpOverride!AE56), F_Inputs!AE56, InpOverride!AE56 )</f>
        <v>0</v>
      </c>
      <c r="AF56" s="404">
        <f xml:space="preserve"> IF( ISBLANK( InpOverride!AF56), F_Inputs!AF56, InpOverride!AF56 )</f>
        <v>0</v>
      </c>
    </row>
    <row r="57" spans="1:32" s="99" customFormat="1">
      <c r="A57" s="187"/>
      <c r="B57" s="37" t="s">
        <v>1097</v>
      </c>
      <c r="C57" s="194" t="s">
        <v>318</v>
      </c>
      <c r="D57" s="194" t="s">
        <v>215</v>
      </c>
      <c r="E57" s="196" t="s">
        <v>210</v>
      </c>
      <c r="F57" s="199"/>
      <c r="G57" s="37">
        <f xml:space="preserve"> IF( ISBLANK( InpOverride!G57), F_Inputs!G57, InpOverride!G57 )</f>
        <v>0</v>
      </c>
      <c r="H57" s="199"/>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6"/>
    </row>
    <row r="58" spans="1:32" s="99" customFormat="1">
      <c r="A58" s="188"/>
      <c r="B58" s="334" t="s">
        <v>1098</v>
      </c>
      <c r="C58" s="189" t="s">
        <v>320</v>
      </c>
      <c r="D58" s="189" t="s">
        <v>224</v>
      </c>
      <c r="E58" s="197" t="s">
        <v>210</v>
      </c>
      <c r="F58" s="200"/>
      <c r="G58" s="189"/>
      <c r="H58" s="405">
        <f xml:space="preserve"> IF( ISBLANK( InpOverride!H58), F_Inputs!H58, InpOverride!H58 )</f>
        <v>0</v>
      </c>
      <c r="I58" s="406">
        <f xml:space="preserve"> IF( ISBLANK( InpOverride!I58), F_Inputs!I58, InpOverride!I58 )</f>
        <v>0</v>
      </c>
      <c r="J58" s="406">
        <f xml:space="preserve"> IF( ISBLANK( InpOverride!J58), F_Inputs!J58, InpOverride!J58 )</f>
        <v>0</v>
      </c>
      <c r="K58" s="406">
        <f xml:space="preserve"> IF( ISBLANK( InpOverride!K58), F_Inputs!K58, InpOverride!K58 )</f>
        <v>0</v>
      </c>
      <c r="L58" s="406">
        <f xml:space="preserve"> IF( ISBLANK( InpOverride!L58), F_Inputs!L58, InpOverride!L58 )</f>
        <v>0</v>
      </c>
      <c r="M58" s="406">
        <f xml:space="preserve"> IF( ISBLANK( InpOverride!M58), F_Inputs!M58, InpOverride!M58 )</f>
        <v>0</v>
      </c>
      <c r="N58" s="406">
        <f xml:space="preserve"> IF( ISBLANK( InpOverride!N58), F_Inputs!N58, InpOverride!N58 )</f>
        <v>0</v>
      </c>
      <c r="O58" s="406">
        <f xml:space="preserve"> IF( ISBLANK( InpOverride!O58), F_Inputs!O58, InpOverride!O58 )</f>
        <v>0</v>
      </c>
      <c r="P58" s="406">
        <f xml:space="preserve"> IF( ISBLANK( InpOverride!P58), F_Inputs!P58, InpOverride!P58 )</f>
        <v>0</v>
      </c>
      <c r="Q58" s="406">
        <f xml:space="preserve"> IF( ISBLANK( InpOverride!Q58), F_Inputs!Q58, InpOverride!Q58 )</f>
        <v>0</v>
      </c>
      <c r="R58" s="406">
        <f xml:space="preserve"> IF( ISBLANK( InpOverride!R58), F_Inputs!R58, InpOverride!R58 )</f>
        <v>0</v>
      </c>
      <c r="S58" s="406">
        <f xml:space="preserve"> IF( ISBLANK( InpOverride!S58), F_Inputs!S58, InpOverride!S58 )</f>
        <v>0</v>
      </c>
      <c r="T58" s="406">
        <f xml:space="preserve"> IF( ISBLANK( InpOverride!T58), F_Inputs!T58, InpOverride!T58 )</f>
        <v>0</v>
      </c>
      <c r="U58" s="406">
        <f xml:space="preserve"> IF( ISBLANK( InpOverride!U58), F_Inputs!U58, InpOverride!U58 )</f>
        <v>0</v>
      </c>
      <c r="V58" s="406">
        <f xml:space="preserve"> IF( ISBLANK( InpOverride!V58), F_Inputs!V58, InpOverride!V58 )</f>
        <v>0</v>
      </c>
      <c r="W58" s="406">
        <f xml:space="preserve"> IF( ISBLANK( InpOverride!W58), F_Inputs!W58, InpOverride!W58 )</f>
        <v>0</v>
      </c>
      <c r="X58" s="406">
        <f xml:space="preserve"> IF( ISBLANK( InpOverride!X58), F_Inputs!X58, InpOverride!X58 )</f>
        <v>0</v>
      </c>
      <c r="Y58" s="406">
        <f xml:space="preserve"> IF( ISBLANK( InpOverride!Y58), F_Inputs!Y58, InpOverride!Y58 )</f>
        <v>0</v>
      </c>
      <c r="Z58" s="406">
        <f xml:space="preserve"> IF( ISBLANK( InpOverride!Z58), F_Inputs!Z58, InpOverride!Z58 )</f>
        <v>0</v>
      </c>
      <c r="AA58" s="406">
        <f xml:space="preserve"> IF( ISBLANK( InpOverride!AA58), F_Inputs!AA58, InpOverride!AA58 )</f>
        <v>0</v>
      </c>
      <c r="AB58" s="406">
        <f xml:space="preserve"> IF( ISBLANK( InpOverride!AB58), F_Inputs!AB58, InpOverride!AB58 )</f>
        <v>0</v>
      </c>
      <c r="AC58" s="406">
        <f xml:space="preserve"> IF( ISBLANK( InpOverride!AC58), F_Inputs!AC58, InpOverride!AC58 )</f>
        <v>0</v>
      </c>
      <c r="AD58" s="406">
        <f xml:space="preserve"> IF( ISBLANK( InpOverride!AD58), F_Inputs!AD58, InpOverride!AD58 )</f>
        <v>0</v>
      </c>
      <c r="AE58" s="406">
        <f xml:space="preserve"> IF( ISBLANK( InpOverride!AE58), F_Inputs!AE58, InpOverride!AE58 )</f>
        <v>0</v>
      </c>
      <c r="AF58" s="407">
        <f xml:space="preserve"> IF( ISBLANK( InpOverride!AF58), F_Inputs!AF58, InpOverride!AF58 )</f>
        <v>0</v>
      </c>
    </row>
    <row r="59" spans="1:32" s="99" customFormat="1" ht="13.8" thickBot="1">
      <c r="A59" s="190"/>
      <c r="B59" s="333" t="s">
        <v>1099</v>
      </c>
      <c r="C59" s="191" t="s">
        <v>322</v>
      </c>
      <c r="D59" s="191" t="s">
        <v>209</v>
      </c>
      <c r="E59" s="195" t="s">
        <v>210</v>
      </c>
      <c r="F59" s="198"/>
      <c r="G59" s="191"/>
      <c r="H59" s="408">
        <f xml:space="preserve"> IF( ISBLANK( InpOverride!H59), F_Inputs!H59, InpOverride!H59 )</f>
        <v>0</v>
      </c>
      <c r="I59" s="409">
        <f xml:space="preserve"> IF( ISBLANK( InpOverride!I59), F_Inputs!I59, InpOverride!I59 )</f>
        <v>0</v>
      </c>
      <c r="J59" s="409">
        <f xml:space="preserve"> IF( ISBLANK( InpOverride!J59), F_Inputs!J59, InpOverride!J59 )</f>
        <v>0</v>
      </c>
      <c r="K59" s="409">
        <f xml:space="preserve"> IF( ISBLANK( InpOverride!K59), F_Inputs!K59, InpOverride!K59 )</f>
        <v>0</v>
      </c>
      <c r="L59" s="409">
        <f xml:space="preserve"> IF( ISBLANK( InpOverride!L59), F_Inputs!L59, InpOverride!L59 )</f>
        <v>0</v>
      </c>
      <c r="M59" s="409">
        <f xml:space="preserve"> IF( ISBLANK( InpOverride!M59), F_Inputs!M59, InpOverride!M59 )</f>
        <v>0</v>
      </c>
      <c r="N59" s="409">
        <f xml:space="preserve"> IF( ISBLANK( InpOverride!N59), F_Inputs!N59, InpOverride!N59 )</f>
        <v>0</v>
      </c>
      <c r="O59" s="409">
        <f xml:space="preserve"> IF( ISBLANK( InpOverride!O59), F_Inputs!O59, InpOverride!O59 )</f>
        <v>0</v>
      </c>
      <c r="P59" s="409">
        <f xml:space="preserve"> IF( ISBLANK( InpOverride!P59), F_Inputs!P59, InpOverride!P59 )</f>
        <v>0</v>
      </c>
      <c r="Q59" s="409">
        <f xml:space="preserve"> IF( ISBLANK( InpOverride!Q59), F_Inputs!Q59, InpOverride!Q59 )</f>
        <v>0</v>
      </c>
      <c r="R59" s="409">
        <f xml:space="preserve"> IF( ISBLANK( InpOverride!R59), F_Inputs!R59, InpOverride!R59 )</f>
        <v>0</v>
      </c>
      <c r="S59" s="409">
        <f xml:space="preserve"> IF( ISBLANK( InpOverride!S59), F_Inputs!S59, InpOverride!S59 )</f>
        <v>0</v>
      </c>
      <c r="T59" s="409">
        <f xml:space="preserve"> IF( ISBLANK( InpOverride!T59), F_Inputs!T59, InpOverride!T59 )</f>
        <v>0</v>
      </c>
      <c r="U59" s="409">
        <f xml:space="preserve"> IF( ISBLANK( InpOverride!U59), F_Inputs!U59, InpOverride!U59 )</f>
        <v>0</v>
      </c>
      <c r="V59" s="409">
        <f xml:space="preserve"> IF( ISBLANK( InpOverride!V59), F_Inputs!V59, InpOverride!V59 )</f>
        <v>0</v>
      </c>
      <c r="W59" s="409">
        <f xml:space="preserve"> IF( ISBLANK( InpOverride!W59), F_Inputs!W59, InpOverride!W59 )</f>
        <v>0</v>
      </c>
      <c r="X59" s="409">
        <f xml:space="preserve"> IF( ISBLANK( InpOverride!X59), F_Inputs!X59, InpOverride!X59 )</f>
        <v>0</v>
      </c>
      <c r="Y59" s="409">
        <f xml:space="preserve"> IF( ISBLANK( InpOverride!Y59), F_Inputs!Y59, InpOverride!Y59 )</f>
        <v>0</v>
      </c>
      <c r="Z59" s="409">
        <f xml:space="preserve"> IF( ISBLANK( InpOverride!Z59), F_Inputs!Z59, InpOverride!Z59 )</f>
        <v>0</v>
      </c>
      <c r="AA59" s="409">
        <f xml:space="preserve"> IF( ISBLANK( InpOverride!AA59), F_Inputs!AA59, InpOverride!AA59 )</f>
        <v>0</v>
      </c>
      <c r="AB59" s="409">
        <f xml:space="preserve"> IF( ISBLANK( InpOverride!AB59), F_Inputs!AB59, InpOverride!AB59 )</f>
        <v>0</v>
      </c>
      <c r="AC59" s="409">
        <f xml:space="preserve"> IF( ISBLANK( InpOverride!AC59), F_Inputs!AC59, InpOverride!AC59 )</f>
        <v>0</v>
      </c>
      <c r="AD59" s="409">
        <f xml:space="preserve"> IF( ISBLANK( InpOverride!AD59), F_Inputs!AD59, InpOverride!AD59 )</f>
        <v>0</v>
      </c>
      <c r="AE59" s="409">
        <f xml:space="preserve"> IF( ISBLANK( InpOverride!AE59), F_Inputs!AE59, InpOverride!AE59 )</f>
        <v>0</v>
      </c>
      <c r="AF59" s="410">
        <f xml:space="preserve"> IF( ISBLANK( InpOverride!AF59), F_Inputs!AF59, InpOverride!AF59 )</f>
        <v>0</v>
      </c>
    </row>
    <row r="60" spans="1:32" s="99" customFormat="1">
      <c r="A60" s="187"/>
      <c r="B60" s="37" t="s">
        <v>1100</v>
      </c>
      <c r="C60" s="194" t="s">
        <v>324</v>
      </c>
      <c r="D60" s="194" t="s">
        <v>215</v>
      </c>
      <c r="E60" s="196" t="s">
        <v>210</v>
      </c>
      <c r="F60" s="336">
        <f xml:space="preserve"> IF( ISBLANK( InpOverride!F60), F_Inputs!F60, InpOverride!F60 )</f>
        <v>0</v>
      </c>
      <c r="G60" s="194"/>
      <c r="H60" s="199"/>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6"/>
    </row>
    <row r="61" spans="1:32" s="99" customFormat="1">
      <c r="A61" s="187"/>
      <c r="B61" s="37" t="s">
        <v>1101</v>
      </c>
      <c r="C61" s="194" t="s">
        <v>326</v>
      </c>
      <c r="D61" s="194" t="s">
        <v>209</v>
      </c>
      <c r="E61" s="196" t="s">
        <v>210</v>
      </c>
      <c r="F61" s="199"/>
      <c r="G61" s="194"/>
      <c r="H61" s="236">
        <f xml:space="preserve"> IF( ISBLANK( InpOverride!H61), F_Inputs!H61, InpOverride!H61 )</f>
        <v>0</v>
      </c>
      <c r="I61" s="237">
        <f xml:space="preserve"> IF( ISBLANK( InpOverride!I61), F_Inputs!I61, InpOverride!I61 )</f>
        <v>0</v>
      </c>
      <c r="J61" s="237">
        <f xml:space="preserve"> IF( ISBLANK( InpOverride!J61), F_Inputs!J61, InpOverride!J61 )</f>
        <v>0</v>
      </c>
      <c r="K61" s="237">
        <f xml:space="preserve"> IF( ISBLANK( InpOverride!K61), F_Inputs!K61, InpOverride!K61 )</f>
        <v>0</v>
      </c>
      <c r="L61" s="237">
        <f xml:space="preserve"> IF( ISBLANK( InpOverride!L61), F_Inputs!L61, InpOverride!L61 )</f>
        <v>0</v>
      </c>
      <c r="M61" s="237">
        <f xml:space="preserve"> IF( ISBLANK( InpOverride!M61), F_Inputs!M61, InpOverride!M61 )</f>
        <v>0</v>
      </c>
      <c r="N61" s="237">
        <f xml:space="preserve"> IF( ISBLANK( InpOverride!N61), F_Inputs!N61, InpOverride!N61 )</f>
        <v>0</v>
      </c>
      <c r="O61" s="237">
        <f xml:space="preserve"> IF( ISBLANK( InpOverride!O61), F_Inputs!O61, InpOverride!O61 )</f>
        <v>0</v>
      </c>
      <c r="P61" s="237">
        <f xml:space="preserve"> IF( ISBLANK( InpOverride!P61), F_Inputs!P61, InpOverride!P61 )</f>
        <v>0</v>
      </c>
      <c r="Q61" s="237">
        <f xml:space="preserve"> IF( ISBLANK( InpOverride!Q61), F_Inputs!Q61, InpOverride!Q61 )</f>
        <v>0</v>
      </c>
      <c r="R61" s="237">
        <f xml:space="preserve"> IF( ISBLANK( InpOverride!R61), F_Inputs!R61, InpOverride!R61 )</f>
        <v>0</v>
      </c>
      <c r="S61" s="237">
        <f xml:space="preserve"> IF( ISBLANK( InpOverride!S61), F_Inputs!S61, InpOverride!S61 )</f>
        <v>0</v>
      </c>
      <c r="T61" s="237">
        <f xml:space="preserve"> IF( ISBLANK( InpOverride!T61), F_Inputs!T61, InpOverride!T61 )</f>
        <v>0</v>
      </c>
      <c r="U61" s="237">
        <f xml:space="preserve"> IF( ISBLANK( InpOverride!U61), F_Inputs!U61, InpOverride!U61 )</f>
        <v>0</v>
      </c>
      <c r="V61" s="237">
        <f xml:space="preserve"> IF( ISBLANK( InpOverride!V61), F_Inputs!V61, InpOverride!V61 )</f>
        <v>0</v>
      </c>
      <c r="W61" s="237">
        <f xml:space="preserve"> IF( ISBLANK( InpOverride!W61), F_Inputs!W61, InpOverride!W61 )</f>
        <v>0</v>
      </c>
      <c r="X61" s="237">
        <f xml:space="preserve"> IF( ISBLANK( InpOverride!X61), F_Inputs!X61, InpOverride!X61 )</f>
        <v>0</v>
      </c>
      <c r="Y61" s="237">
        <f xml:space="preserve"> IF( ISBLANK( InpOverride!Y61), F_Inputs!Y61, InpOverride!Y61 )</f>
        <v>0</v>
      </c>
      <c r="Z61" s="237">
        <f xml:space="preserve"> IF( ISBLANK( InpOverride!Z61), F_Inputs!Z61, InpOverride!Z61 )</f>
        <v>0</v>
      </c>
      <c r="AA61" s="237">
        <f xml:space="preserve"> IF( ISBLANK( InpOverride!AA61), F_Inputs!AA61, InpOverride!AA61 )</f>
        <v>0</v>
      </c>
      <c r="AB61" s="237">
        <f xml:space="preserve"> IF( ISBLANK( InpOverride!AB61), F_Inputs!AB61, InpOverride!AB61 )</f>
        <v>0</v>
      </c>
      <c r="AC61" s="237">
        <f xml:space="preserve"> IF( ISBLANK( InpOverride!AC61), F_Inputs!AC61, InpOverride!AC61 )</f>
        <v>0</v>
      </c>
      <c r="AD61" s="237">
        <f xml:space="preserve"> IF( ISBLANK( InpOverride!AD61), F_Inputs!AD61, InpOverride!AD61 )</f>
        <v>0</v>
      </c>
      <c r="AE61" s="237">
        <f xml:space="preserve"> IF( ISBLANK( InpOverride!AE61), F_Inputs!AE61, InpOverride!AE61 )</f>
        <v>0</v>
      </c>
      <c r="AF61" s="238">
        <f xml:space="preserve"> IF( ISBLANK( InpOverride!AF61), F_Inputs!AF61, InpOverride!AF61 )</f>
        <v>0</v>
      </c>
    </row>
    <row r="62" spans="1:32" s="99" customFormat="1">
      <c r="A62" s="188"/>
      <c r="B62" s="334" t="s">
        <v>1102</v>
      </c>
      <c r="C62" s="189" t="s">
        <v>328</v>
      </c>
      <c r="D62" s="189" t="s">
        <v>209</v>
      </c>
      <c r="E62" s="197" t="s">
        <v>210</v>
      </c>
      <c r="F62" s="200"/>
      <c r="G62" s="189"/>
      <c r="H62" s="402">
        <f xml:space="preserve"> IF( ISBLANK( InpOverride!H62), F_Inputs!H62, InpOverride!H62 )</f>
        <v>0</v>
      </c>
      <c r="I62" s="403">
        <f xml:space="preserve"> IF( ISBLANK( InpOverride!I62), F_Inputs!I62, InpOverride!I62 )</f>
        <v>0</v>
      </c>
      <c r="J62" s="403">
        <f xml:space="preserve"> IF( ISBLANK( InpOverride!J62), F_Inputs!J62, InpOverride!J62 )</f>
        <v>0</v>
      </c>
      <c r="K62" s="403">
        <f xml:space="preserve"> IF( ISBLANK( InpOverride!K62), F_Inputs!K62, InpOverride!K62 )</f>
        <v>0</v>
      </c>
      <c r="L62" s="403">
        <f xml:space="preserve"> IF( ISBLANK( InpOverride!L62), F_Inputs!L62, InpOverride!L62 )</f>
        <v>0</v>
      </c>
      <c r="M62" s="403">
        <f xml:space="preserve"> IF( ISBLANK( InpOverride!M62), F_Inputs!M62, InpOverride!M62 )</f>
        <v>0</v>
      </c>
      <c r="N62" s="403">
        <f xml:space="preserve"> IF( ISBLANK( InpOverride!N62), F_Inputs!N62, InpOverride!N62 )</f>
        <v>0</v>
      </c>
      <c r="O62" s="403">
        <f xml:space="preserve"> IF( ISBLANK( InpOverride!O62), F_Inputs!O62, InpOverride!O62 )</f>
        <v>0</v>
      </c>
      <c r="P62" s="403">
        <f xml:space="preserve"> IF( ISBLANK( InpOverride!P62), F_Inputs!P62, InpOverride!P62 )</f>
        <v>0</v>
      </c>
      <c r="Q62" s="403">
        <f xml:space="preserve"> IF( ISBLANK( InpOverride!Q62), F_Inputs!Q62, InpOverride!Q62 )</f>
        <v>0</v>
      </c>
      <c r="R62" s="403">
        <f xml:space="preserve"> IF( ISBLANK( InpOverride!R62), F_Inputs!R62, InpOverride!R62 )</f>
        <v>0</v>
      </c>
      <c r="S62" s="403">
        <f xml:space="preserve"> IF( ISBLANK( InpOverride!S62), F_Inputs!S62, InpOverride!S62 )</f>
        <v>0</v>
      </c>
      <c r="T62" s="403">
        <f xml:space="preserve"> IF( ISBLANK( InpOverride!T62), F_Inputs!T62, InpOverride!T62 )</f>
        <v>0</v>
      </c>
      <c r="U62" s="403">
        <f xml:space="preserve"> IF( ISBLANK( InpOverride!U62), F_Inputs!U62, InpOverride!U62 )</f>
        <v>0</v>
      </c>
      <c r="V62" s="403">
        <f xml:space="preserve"> IF( ISBLANK( InpOverride!V62), F_Inputs!V62, InpOverride!V62 )</f>
        <v>0</v>
      </c>
      <c r="W62" s="403">
        <f xml:space="preserve"> IF( ISBLANK( InpOverride!W62), F_Inputs!W62, InpOverride!W62 )</f>
        <v>0</v>
      </c>
      <c r="X62" s="403">
        <f xml:space="preserve"> IF( ISBLANK( InpOverride!X62), F_Inputs!X62, InpOverride!X62 )</f>
        <v>0</v>
      </c>
      <c r="Y62" s="403">
        <f xml:space="preserve"> IF( ISBLANK( InpOverride!Y62), F_Inputs!Y62, InpOverride!Y62 )</f>
        <v>0</v>
      </c>
      <c r="Z62" s="403">
        <f xml:space="preserve"> IF( ISBLANK( InpOverride!Z62), F_Inputs!Z62, InpOverride!Z62 )</f>
        <v>0</v>
      </c>
      <c r="AA62" s="403">
        <f xml:space="preserve"> IF( ISBLANK( InpOverride!AA62), F_Inputs!AA62, InpOverride!AA62 )</f>
        <v>0</v>
      </c>
      <c r="AB62" s="403">
        <f xml:space="preserve"> IF( ISBLANK( InpOverride!AB62), F_Inputs!AB62, InpOverride!AB62 )</f>
        <v>0</v>
      </c>
      <c r="AC62" s="403">
        <f xml:space="preserve"> IF( ISBLANK( InpOverride!AC62), F_Inputs!AC62, InpOverride!AC62 )</f>
        <v>0</v>
      </c>
      <c r="AD62" s="403">
        <f xml:space="preserve"> IF( ISBLANK( InpOverride!AD62), F_Inputs!AD62, InpOverride!AD62 )</f>
        <v>0</v>
      </c>
      <c r="AE62" s="403">
        <f xml:space="preserve"> IF( ISBLANK( InpOverride!AE62), F_Inputs!AE62, InpOverride!AE62 )</f>
        <v>0</v>
      </c>
      <c r="AF62" s="404">
        <f xml:space="preserve"> IF( ISBLANK( InpOverride!AF62), F_Inputs!AF62, InpOverride!AF62 )</f>
        <v>0</v>
      </c>
    </row>
    <row r="63" spans="1:32" s="99" customFormat="1">
      <c r="A63" s="187"/>
      <c r="B63" s="37" t="s">
        <v>1103</v>
      </c>
      <c r="C63" s="194" t="s">
        <v>330</v>
      </c>
      <c r="D63" s="194" t="s">
        <v>215</v>
      </c>
      <c r="E63" s="196" t="s">
        <v>210</v>
      </c>
      <c r="F63" s="199"/>
      <c r="G63" s="37">
        <f xml:space="preserve"> IF( ISBLANK( InpOverride!G63), F_Inputs!G63, InpOverride!G63 )</f>
        <v>0</v>
      </c>
      <c r="H63" s="199"/>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6"/>
    </row>
    <row r="64" spans="1:32" s="99" customFormat="1">
      <c r="A64" s="188"/>
      <c r="B64" s="334" t="s">
        <v>1104</v>
      </c>
      <c r="C64" s="189" t="s">
        <v>332</v>
      </c>
      <c r="D64" s="189" t="s">
        <v>224</v>
      </c>
      <c r="E64" s="197" t="s">
        <v>210</v>
      </c>
      <c r="F64" s="200"/>
      <c r="G64" s="189"/>
      <c r="H64" s="405">
        <f xml:space="preserve"> IF( ISBLANK( InpOverride!H64), F_Inputs!H64, InpOverride!H64 )</f>
        <v>0</v>
      </c>
      <c r="I64" s="406">
        <f xml:space="preserve"> IF( ISBLANK( InpOverride!I64), F_Inputs!I64, InpOverride!I64 )</f>
        <v>0</v>
      </c>
      <c r="J64" s="406">
        <f xml:space="preserve"> IF( ISBLANK( InpOverride!J64), F_Inputs!J64, InpOverride!J64 )</f>
        <v>0</v>
      </c>
      <c r="K64" s="406">
        <f xml:space="preserve"> IF( ISBLANK( InpOverride!K64), F_Inputs!K64, InpOverride!K64 )</f>
        <v>0</v>
      </c>
      <c r="L64" s="406">
        <f xml:space="preserve"> IF( ISBLANK( InpOverride!L64), F_Inputs!L64, InpOverride!L64 )</f>
        <v>0</v>
      </c>
      <c r="M64" s="406">
        <f xml:space="preserve"> IF( ISBLANK( InpOverride!M64), F_Inputs!M64, InpOverride!M64 )</f>
        <v>0</v>
      </c>
      <c r="N64" s="406">
        <f xml:space="preserve"> IF( ISBLANK( InpOverride!N64), F_Inputs!N64, InpOverride!N64 )</f>
        <v>0</v>
      </c>
      <c r="O64" s="406">
        <f xml:space="preserve"> IF( ISBLANK( InpOverride!O64), F_Inputs!O64, InpOverride!O64 )</f>
        <v>0</v>
      </c>
      <c r="P64" s="406">
        <f xml:space="preserve"> IF( ISBLANK( InpOverride!P64), F_Inputs!P64, InpOverride!P64 )</f>
        <v>0</v>
      </c>
      <c r="Q64" s="406">
        <f xml:space="preserve"> IF( ISBLANK( InpOverride!Q64), F_Inputs!Q64, InpOverride!Q64 )</f>
        <v>0</v>
      </c>
      <c r="R64" s="406">
        <f xml:space="preserve"> IF( ISBLANK( InpOverride!R64), F_Inputs!R64, InpOverride!R64 )</f>
        <v>0</v>
      </c>
      <c r="S64" s="406">
        <f xml:space="preserve"> IF( ISBLANK( InpOverride!S64), F_Inputs!S64, InpOverride!S64 )</f>
        <v>0</v>
      </c>
      <c r="T64" s="406">
        <f xml:space="preserve"> IF( ISBLANK( InpOverride!T64), F_Inputs!T64, InpOverride!T64 )</f>
        <v>0</v>
      </c>
      <c r="U64" s="406">
        <f xml:space="preserve"> IF( ISBLANK( InpOverride!U64), F_Inputs!U64, InpOverride!U64 )</f>
        <v>0</v>
      </c>
      <c r="V64" s="406">
        <f xml:space="preserve"> IF( ISBLANK( InpOverride!V64), F_Inputs!V64, InpOverride!V64 )</f>
        <v>0</v>
      </c>
      <c r="W64" s="406">
        <f xml:space="preserve"> IF( ISBLANK( InpOverride!W64), F_Inputs!W64, InpOverride!W64 )</f>
        <v>0</v>
      </c>
      <c r="X64" s="406">
        <f xml:space="preserve"> IF( ISBLANK( InpOverride!X64), F_Inputs!X64, InpOverride!X64 )</f>
        <v>0</v>
      </c>
      <c r="Y64" s="406">
        <f xml:space="preserve"> IF( ISBLANK( InpOverride!Y64), F_Inputs!Y64, InpOverride!Y64 )</f>
        <v>0</v>
      </c>
      <c r="Z64" s="406">
        <f xml:space="preserve"> IF( ISBLANK( InpOverride!Z64), F_Inputs!Z64, InpOverride!Z64 )</f>
        <v>0</v>
      </c>
      <c r="AA64" s="406">
        <f xml:space="preserve"> IF( ISBLANK( InpOverride!AA64), F_Inputs!AA64, InpOverride!AA64 )</f>
        <v>0</v>
      </c>
      <c r="AB64" s="406">
        <f xml:space="preserve"> IF( ISBLANK( InpOverride!AB64), F_Inputs!AB64, InpOverride!AB64 )</f>
        <v>0</v>
      </c>
      <c r="AC64" s="406">
        <f xml:space="preserve"> IF( ISBLANK( InpOverride!AC64), F_Inputs!AC64, InpOverride!AC64 )</f>
        <v>0</v>
      </c>
      <c r="AD64" s="406">
        <f xml:space="preserve"> IF( ISBLANK( InpOverride!AD64), F_Inputs!AD64, InpOverride!AD64 )</f>
        <v>0</v>
      </c>
      <c r="AE64" s="406">
        <f xml:space="preserve"> IF( ISBLANK( InpOverride!AE64), F_Inputs!AE64, InpOverride!AE64 )</f>
        <v>0</v>
      </c>
      <c r="AF64" s="407">
        <f xml:space="preserve"> IF( ISBLANK( InpOverride!AF64), F_Inputs!AF64, InpOverride!AF64 )</f>
        <v>0</v>
      </c>
    </row>
    <row r="65" spans="1:32" s="99" customFormat="1" ht="13.8" thickBot="1">
      <c r="A65" s="190"/>
      <c r="B65" s="333" t="s">
        <v>1105</v>
      </c>
      <c r="C65" s="191" t="s">
        <v>334</v>
      </c>
      <c r="D65" s="191" t="s">
        <v>209</v>
      </c>
      <c r="E65" s="195" t="s">
        <v>210</v>
      </c>
      <c r="F65" s="198"/>
      <c r="G65" s="191"/>
      <c r="H65" s="408">
        <f xml:space="preserve"> IF( ISBLANK( InpOverride!H65), F_Inputs!H65, InpOverride!H65 )</f>
        <v>0</v>
      </c>
      <c r="I65" s="409">
        <f xml:space="preserve"> IF( ISBLANK( InpOverride!I65), F_Inputs!I65, InpOverride!I65 )</f>
        <v>0</v>
      </c>
      <c r="J65" s="409">
        <f xml:space="preserve"> IF( ISBLANK( InpOverride!J65), F_Inputs!J65, InpOverride!J65 )</f>
        <v>0</v>
      </c>
      <c r="K65" s="409">
        <f xml:space="preserve"> IF( ISBLANK( InpOverride!K65), F_Inputs!K65, InpOverride!K65 )</f>
        <v>0</v>
      </c>
      <c r="L65" s="409">
        <f xml:space="preserve"> IF( ISBLANK( InpOverride!L65), F_Inputs!L65, InpOverride!L65 )</f>
        <v>0</v>
      </c>
      <c r="M65" s="409">
        <f xml:space="preserve"> IF( ISBLANK( InpOverride!M65), F_Inputs!M65, InpOverride!M65 )</f>
        <v>0</v>
      </c>
      <c r="N65" s="409">
        <f xml:space="preserve"> IF( ISBLANK( InpOverride!N65), F_Inputs!N65, InpOverride!N65 )</f>
        <v>0</v>
      </c>
      <c r="O65" s="409">
        <f xml:space="preserve"> IF( ISBLANK( InpOverride!O65), F_Inputs!O65, InpOverride!O65 )</f>
        <v>0</v>
      </c>
      <c r="P65" s="409">
        <f xml:space="preserve"> IF( ISBLANK( InpOverride!P65), F_Inputs!P65, InpOverride!P65 )</f>
        <v>0</v>
      </c>
      <c r="Q65" s="409">
        <f xml:space="preserve"> IF( ISBLANK( InpOverride!Q65), F_Inputs!Q65, InpOverride!Q65 )</f>
        <v>0</v>
      </c>
      <c r="R65" s="409">
        <f xml:space="preserve"> IF( ISBLANK( InpOverride!R65), F_Inputs!R65, InpOverride!R65 )</f>
        <v>0</v>
      </c>
      <c r="S65" s="409">
        <f xml:space="preserve"> IF( ISBLANK( InpOverride!S65), F_Inputs!S65, InpOverride!S65 )</f>
        <v>0</v>
      </c>
      <c r="T65" s="409">
        <f xml:space="preserve"> IF( ISBLANK( InpOverride!T65), F_Inputs!T65, InpOverride!T65 )</f>
        <v>0</v>
      </c>
      <c r="U65" s="409">
        <f xml:space="preserve"> IF( ISBLANK( InpOverride!U65), F_Inputs!U65, InpOverride!U65 )</f>
        <v>0</v>
      </c>
      <c r="V65" s="409">
        <f xml:space="preserve"> IF( ISBLANK( InpOverride!V65), F_Inputs!V65, InpOverride!V65 )</f>
        <v>0</v>
      </c>
      <c r="W65" s="409">
        <f xml:space="preserve"> IF( ISBLANK( InpOverride!W65), F_Inputs!W65, InpOverride!W65 )</f>
        <v>0</v>
      </c>
      <c r="X65" s="409">
        <f xml:space="preserve"> IF( ISBLANK( InpOverride!X65), F_Inputs!X65, InpOverride!X65 )</f>
        <v>0</v>
      </c>
      <c r="Y65" s="409">
        <f xml:space="preserve"> IF( ISBLANK( InpOverride!Y65), F_Inputs!Y65, InpOverride!Y65 )</f>
        <v>0</v>
      </c>
      <c r="Z65" s="409">
        <f xml:space="preserve"> IF( ISBLANK( InpOverride!Z65), F_Inputs!Z65, InpOverride!Z65 )</f>
        <v>0</v>
      </c>
      <c r="AA65" s="409">
        <f xml:space="preserve"> IF( ISBLANK( InpOverride!AA65), F_Inputs!AA65, InpOverride!AA65 )</f>
        <v>0</v>
      </c>
      <c r="AB65" s="409">
        <f xml:space="preserve"> IF( ISBLANK( InpOverride!AB65), F_Inputs!AB65, InpOverride!AB65 )</f>
        <v>0</v>
      </c>
      <c r="AC65" s="409">
        <f xml:space="preserve"> IF( ISBLANK( InpOverride!AC65), F_Inputs!AC65, InpOverride!AC65 )</f>
        <v>0</v>
      </c>
      <c r="AD65" s="409">
        <f xml:space="preserve"> IF( ISBLANK( InpOverride!AD65), F_Inputs!AD65, InpOverride!AD65 )</f>
        <v>0</v>
      </c>
      <c r="AE65" s="409">
        <f xml:space="preserve"> IF( ISBLANK( InpOverride!AE65), F_Inputs!AE65, InpOverride!AE65 )</f>
        <v>0</v>
      </c>
      <c r="AF65" s="410">
        <f xml:space="preserve"> IF( ISBLANK( InpOverride!AF65), F_Inputs!AF65, InpOverride!AF65 )</f>
        <v>0</v>
      </c>
    </row>
    <row r="66" spans="1:32" s="99" customFormat="1">
      <c r="A66" s="187"/>
      <c r="B66" s="37" t="s">
        <v>1106</v>
      </c>
      <c r="C66" s="194" t="s">
        <v>336</v>
      </c>
      <c r="D66" s="194" t="s">
        <v>215</v>
      </c>
      <c r="E66" s="196" t="s">
        <v>210</v>
      </c>
      <c r="F66" s="336">
        <f xml:space="preserve"> IF( ISBLANK( InpOverride!F66), F_Inputs!F66, InpOverride!F66 )</f>
        <v>0</v>
      </c>
      <c r="G66" s="194"/>
      <c r="H66" s="199"/>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6"/>
    </row>
    <row r="67" spans="1:32" s="99" customFormat="1">
      <c r="A67" s="187"/>
      <c r="B67" s="37" t="s">
        <v>1107</v>
      </c>
      <c r="C67" s="194" t="s">
        <v>338</v>
      </c>
      <c r="D67" s="194" t="s">
        <v>209</v>
      </c>
      <c r="E67" s="196" t="s">
        <v>210</v>
      </c>
      <c r="F67" s="199"/>
      <c r="G67" s="194"/>
      <c r="H67" s="236">
        <f xml:space="preserve"> IF( ISBLANK( InpOverride!H67), F_Inputs!H67, InpOverride!H67 )</f>
        <v>0</v>
      </c>
      <c r="I67" s="237">
        <f xml:space="preserve"> IF( ISBLANK( InpOverride!I67), F_Inputs!I67, InpOverride!I67 )</f>
        <v>0</v>
      </c>
      <c r="J67" s="237">
        <f xml:space="preserve"> IF( ISBLANK( InpOverride!J67), F_Inputs!J67, InpOverride!J67 )</f>
        <v>0</v>
      </c>
      <c r="K67" s="237">
        <f xml:space="preserve"> IF( ISBLANK( InpOverride!K67), F_Inputs!K67, InpOverride!K67 )</f>
        <v>0</v>
      </c>
      <c r="L67" s="237">
        <f xml:space="preserve"> IF( ISBLANK( InpOverride!L67), F_Inputs!L67, InpOverride!L67 )</f>
        <v>0</v>
      </c>
      <c r="M67" s="237">
        <f xml:space="preserve"> IF( ISBLANK( InpOverride!M67), F_Inputs!M67, InpOverride!M67 )</f>
        <v>0</v>
      </c>
      <c r="N67" s="237">
        <f xml:space="preserve"> IF( ISBLANK( InpOverride!N67), F_Inputs!N67, InpOverride!N67 )</f>
        <v>0</v>
      </c>
      <c r="O67" s="237">
        <f xml:space="preserve"> IF( ISBLANK( InpOverride!O67), F_Inputs!O67, InpOverride!O67 )</f>
        <v>0</v>
      </c>
      <c r="P67" s="237">
        <f xml:space="preserve"> IF( ISBLANK( InpOverride!P67), F_Inputs!P67, InpOverride!P67 )</f>
        <v>0</v>
      </c>
      <c r="Q67" s="237">
        <f xml:space="preserve"> IF( ISBLANK( InpOverride!Q67), F_Inputs!Q67, InpOverride!Q67 )</f>
        <v>0</v>
      </c>
      <c r="R67" s="237">
        <f xml:space="preserve"> IF( ISBLANK( InpOverride!R67), F_Inputs!R67, InpOverride!R67 )</f>
        <v>0</v>
      </c>
      <c r="S67" s="237">
        <f xml:space="preserve"> IF( ISBLANK( InpOverride!S67), F_Inputs!S67, InpOverride!S67 )</f>
        <v>0</v>
      </c>
      <c r="T67" s="237">
        <f xml:space="preserve"> IF( ISBLANK( InpOverride!T67), F_Inputs!T67, InpOverride!T67 )</f>
        <v>0</v>
      </c>
      <c r="U67" s="237">
        <f xml:space="preserve"> IF( ISBLANK( InpOverride!U67), F_Inputs!U67, InpOverride!U67 )</f>
        <v>0</v>
      </c>
      <c r="V67" s="237">
        <f xml:space="preserve"> IF( ISBLANK( InpOverride!V67), F_Inputs!V67, InpOverride!V67 )</f>
        <v>0</v>
      </c>
      <c r="W67" s="237">
        <f xml:space="preserve"> IF( ISBLANK( InpOverride!W67), F_Inputs!W67, InpOverride!W67 )</f>
        <v>0</v>
      </c>
      <c r="X67" s="237">
        <f xml:space="preserve"> IF( ISBLANK( InpOverride!X67), F_Inputs!X67, InpOverride!X67 )</f>
        <v>0</v>
      </c>
      <c r="Y67" s="237">
        <f xml:space="preserve"> IF( ISBLANK( InpOverride!Y67), F_Inputs!Y67, InpOverride!Y67 )</f>
        <v>0</v>
      </c>
      <c r="Z67" s="237">
        <f xml:space="preserve"> IF( ISBLANK( InpOverride!Z67), F_Inputs!Z67, InpOverride!Z67 )</f>
        <v>0</v>
      </c>
      <c r="AA67" s="237">
        <f xml:space="preserve"> IF( ISBLANK( InpOverride!AA67), F_Inputs!AA67, InpOverride!AA67 )</f>
        <v>0</v>
      </c>
      <c r="AB67" s="237">
        <f xml:space="preserve"> IF( ISBLANK( InpOverride!AB67), F_Inputs!AB67, InpOverride!AB67 )</f>
        <v>0</v>
      </c>
      <c r="AC67" s="237">
        <f xml:space="preserve"> IF( ISBLANK( InpOverride!AC67), F_Inputs!AC67, InpOverride!AC67 )</f>
        <v>0</v>
      </c>
      <c r="AD67" s="237">
        <f xml:space="preserve"> IF( ISBLANK( InpOverride!AD67), F_Inputs!AD67, InpOverride!AD67 )</f>
        <v>0</v>
      </c>
      <c r="AE67" s="237">
        <f xml:space="preserve"> IF( ISBLANK( InpOverride!AE67), F_Inputs!AE67, InpOverride!AE67 )</f>
        <v>0</v>
      </c>
      <c r="AF67" s="238">
        <f xml:space="preserve"> IF( ISBLANK( InpOverride!AF67), F_Inputs!AF67, InpOverride!AF67 )</f>
        <v>0</v>
      </c>
    </row>
    <row r="68" spans="1:32" s="99" customFormat="1">
      <c r="A68" s="188"/>
      <c r="B68" s="334" t="s">
        <v>1108</v>
      </c>
      <c r="C68" s="189" t="s">
        <v>340</v>
      </c>
      <c r="D68" s="189" t="s">
        <v>209</v>
      </c>
      <c r="E68" s="197" t="s">
        <v>210</v>
      </c>
      <c r="F68" s="200"/>
      <c r="G68" s="189"/>
      <c r="H68" s="402">
        <f xml:space="preserve"> IF( ISBLANK( InpOverride!H68), F_Inputs!H68, InpOverride!H68 )</f>
        <v>0</v>
      </c>
      <c r="I68" s="403">
        <f xml:space="preserve"> IF( ISBLANK( InpOverride!I68), F_Inputs!I68, InpOverride!I68 )</f>
        <v>0</v>
      </c>
      <c r="J68" s="403">
        <f xml:space="preserve"> IF( ISBLANK( InpOverride!J68), F_Inputs!J68, InpOverride!J68 )</f>
        <v>0</v>
      </c>
      <c r="K68" s="403">
        <f xml:space="preserve"> IF( ISBLANK( InpOverride!K68), F_Inputs!K68, InpOverride!K68 )</f>
        <v>0</v>
      </c>
      <c r="L68" s="403">
        <f xml:space="preserve"> IF( ISBLANK( InpOverride!L68), F_Inputs!L68, InpOverride!L68 )</f>
        <v>0</v>
      </c>
      <c r="M68" s="403">
        <f xml:space="preserve"> IF( ISBLANK( InpOverride!M68), F_Inputs!M68, InpOverride!M68 )</f>
        <v>0</v>
      </c>
      <c r="N68" s="403">
        <f xml:space="preserve"> IF( ISBLANK( InpOverride!N68), F_Inputs!N68, InpOverride!N68 )</f>
        <v>0</v>
      </c>
      <c r="O68" s="403">
        <f xml:space="preserve"> IF( ISBLANK( InpOverride!O68), F_Inputs!O68, InpOverride!O68 )</f>
        <v>0</v>
      </c>
      <c r="P68" s="403">
        <f xml:space="preserve"> IF( ISBLANK( InpOverride!P68), F_Inputs!P68, InpOverride!P68 )</f>
        <v>0</v>
      </c>
      <c r="Q68" s="403">
        <f xml:space="preserve"> IF( ISBLANK( InpOverride!Q68), F_Inputs!Q68, InpOverride!Q68 )</f>
        <v>0</v>
      </c>
      <c r="R68" s="403">
        <f xml:space="preserve"> IF( ISBLANK( InpOverride!R68), F_Inputs!R68, InpOverride!R68 )</f>
        <v>0</v>
      </c>
      <c r="S68" s="403">
        <f xml:space="preserve"> IF( ISBLANK( InpOverride!S68), F_Inputs!S68, InpOverride!S68 )</f>
        <v>0</v>
      </c>
      <c r="T68" s="403">
        <f xml:space="preserve"> IF( ISBLANK( InpOverride!T68), F_Inputs!T68, InpOverride!T68 )</f>
        <v>0</v>
      </c>
      <c r="U68" s="403">
        <f xml:space="preserve"> IF( ISBLANK( InpOverride!U68), F_Inputs!U68, InpOverride!U68 )</f>
        <v>0</v>
      </c>
      <c r="V68" s="403">
        <f xml:space="preserve"> IF( ISBLANK( InpOverride!V68), F_Inputs!V68, InpOverride!V68 )</f>
        <v>0</v>
      </c>
      <c r="W68" s="403">
        <f xml:space="preserve"> IF( ISBLANK( InpOverride!W68), F_Inputs!W68, InpOverride!W68 )</f>
        <v>0</v>
      </c>
      <c r="X68" s="403">
        <f xml:space="preserve"> IF( ISBLANK( InpOverride!X68), F_Inputs!X68, InpOverride!X68 )</f>
        <v>0</v>
      </c>
      <c r="Y68" s="403">
        <f xml:space="preserve"> IF( ISBLANK( InpOverride!Y68), F_Inputs!Y68, InpOverride!Y68 )</f>
        <v>0</v>
      </c>
      <c r="Z68" s="403">
        <f xml:space="preserve"> IF( ISBLANK( InpOverride!Z68), F_Inputs!Z68, InpOverride!Z68 )</f>
        <v>0</v>
      </c>
      <c r="AA68" s="403">
        <f xml:space="preserve"> IF( ISBLANK( InpOverride!AA68), F_Inputs!AA68, InpOverride!AA68 )</f>
        <v>0</v>
      </c>
      <c r="AB68" s="403">
        <f xml:space="preserve"> IF( ISBLANK( InpOverride!AB68), F_Inputs!AB68, InpOverride!AB68 )</f>
        <v>0</v>
      </c>
      <c r="AC68" s="403">
        <f xml:space="preserve"> IF( ISBLANK( InpOverride!AC68), F_Inputs!AC68, InpOverride!AC68 )</f>
        <v>0</v>
      </c>
      <c r="AD68" s="403">
        <f xml:space="preserve"> IF( ISBLANK( InpOverride!AD68), F_Inputs!AD68, InpOverride!AD68 )</f>
        <v>0</v>
      </c>
      <c r="AE68" s="403">
        <f xml:space="preserve"> IF( ISBLANK( InpOverride!AE68), F_Inputs!AE68, InpOverride!AE68 )</f>
        <v>0</v>
      </c>
      <c r="AF68" s="404">
        <f xml:space="preserve"> IF( ISBLANK( InpOverride!AF68), F_Inputs!AF68, InpOverride!AF68 )</f>
        <v>0</v>
      </c>
    </row>
    <row r="69" spans="1:32" s="99" customFormat="1">
      <c r="A69" s="187"/>
      <c r="B69" s="37" t="s">
        <v>1109</v>
      </c>
      <c r="C69" s="194" t="s">
        <v>342</v>
      </c>
      <c r="D69" s="194" t="s">
        <v>215</v>
      </c>
      <c r="E69" s="196" t="s">
        <v>210</v>
      </c>
      <c r="F69" s="199"/>
      <c r="G69" s="37">
        <f xml:space="preserve"> IF( ISBLANK( InpOverride!G69), F_Inputs!G69, InpOverride!G69 )</f>
        <v>0</v>
      </c>
      <c r="H69" s="199"/>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6"/>
    </row>
    <row r="70" spans="1:32" s="99" customFormat="1">
      <c r="A70" s="188"/>
      <c r="B70" s="334" t="s">
        <v>1110</v>
      </c>
      <c r="C70" s="189" t="s">
        <v>344</v>
      </c>
      <c r="D70" s="189" t="s">
        <v>224</v>
      </c>
      <c r="E70" s="197" t="s">
        <v>210</v>
      </c>
      <c r="F70" s="200"/>
      <c r="G70" s="189"/>
      <c r="H70" s="405">
        <f xml:space="preserve"> IF( ISBLANK( InpOverride!H70), F_Inputs!H70, InpOverride!H70 )</f>
        <v>0</v>
      </c>
      <c r="I70" s="406">
        <f xml:space="preserve"> IF( ISBLANK( InpOverride!I70), F_Inputs!I70, InpOverride!I70 )</f>
        <v>0</v>
      </c>
      <c r="J70" s="406">
        <f xml:space="preserve"> IF( ISBLANK( InpOverride!J70), F_Inputs!J70, InpOverride!J70 )</f>
        <v>0</v>
      </c>
      <c r="K70" s="406">
        <f xml:space="preserve"> IF( ISBLANK( InpOverride!K70), F_Inputs!K70, InpOverride!K70 )</f>
        <v>0</v>
      </c>
      <c r="L70" s="406">
        <f xml:space="preserve"> IF( ISBLANK( InpOverride!L70), F_Inputs!L70, InpOverride!L70 )</f>
        <v>0</v>
      </c>
      <c r="M70" s="406">
        <f xml:space="preserve"> IF( ISBLANK( InpOverride!M70), F_Inputs!M70, InpOverride!M70 )</f>
        <v>0</v>
      </c>
      <c r="N70" s="406">
        <f xml:space="preserve"> IF( ISBLANK( InpOverride!N70), F_Inputs!N70, InpOverride!N70 )</f>
        <v>0</v>
      </c>
      <c r="O70" s="406">
        <f xml:space="preserve"> IF( ISBLANK( InpOverride!O70), F_Inputs!O70, InpOverride!O70 )</f>
        <v>0</v>
      </c>
      <c r="P70" s="406">
        <f xml:space="preserve"> IF( ISBLANK( InpOverride!P70), F_Inputs!P70, InpOverride!P70 )</f>
        <v>0</v>
      </c>
      <c r="Q70" s="406">
        <f xml:space="preserve"> IF( ISBLANK( InpOverride!Q70), F_Inputs!Q70, InpOverride!Q70 )</f>
        <v>0</v>
      </c>
      <c r="R70" s="406">
        <f xml:space="preserve"> IF( ISBLANK( InpOverride!R70), F_Inputs!R70, InpOverride!R70 )</f>
        <v>0</v>
      </c>
      <c r="S70" s="406">
        <f xml:space="preserve"> IF( ISBLANK( InpOverride!S70), F_Inputs!S70, InpOverride!S70 )</f>
        <v>0</v>
      </c>
      <c r="T70" s="406">
        <f xml:space="preserve"> IF( ISBLANK( InpOverride!T70), F_Inputs!T70, InpOverride!T70 )</f>
        <v>0</v>
      </c>
      <c r="U70" s="406">
        <f xml:space="preserve"> IF( ISBLANK( InpOverride!U70), F_Inputs!U70, InpOverride!U70 )</f>
        <v>0</v>
      </c>
      <c r="V70" s="406">
        <f xml:space="preserve"> IF( ISBLANK( InpOverride!V70), F_Inputs!V70, InpOverride!V70 )</f>
        <v>0</v>
      </c>
      <c r="W70" s="406">
        <f xml:space="preserve"> IF( ISBLANK( InpOverride!W70), F_Inputs!W70, InpOverride!W70 )</f>
        <v>0</v>
      </c>
      <c r="X70" s="406">
        <f xml:space="preserve"> IF( ISBLANK( InpOverride!X70), F_Inputs!X70, InpOverride!X70 )</f>
        <v>0</v>
      </c>
      <c r="Y70" s="406">
        <f xml:space="preserve"> IF( ISBLANK( InpOverride!Y70), F_Inputs!Y70, InpOverride!Y70 )</f>
        <v>0</v>
      </c>
      <c r="Z70" s="406">
        <f xml:space="preserve"> IF( ISBLANK( InpOverride!Z70), F_Inputs!Z70, InpOverride!Z70 )</f>
        <v>0</v>
      </c>
      <c r="AA70" s="406">
        <f xml:space="preserve"> IF( ISBLANK( InpOverride!AA70), F_Inputs!AA70, InpOverride!AA70 )</f>
        <v>0</v>
      </c>
      <c r="AB70" s="406">
        <f xml:space="preserve"> IF( ISBLANK( InpOverride!AB70), F_Inputs!AB70, InpOverride!AB70 )</f>
        <v>0</v>
      </c>
      <c r="AC70" s="406">
        <f xml:space="preserve"> IF( ISBLANK( InpOverride!AC70), F_Inputs!AC70, InpOverride!AC70 )</f>
        <v>0</v>
      </c>
      <c r="AD70" s="406">
        <f xml:space="preserve"> IF( ISBLANK( InpOverride!AD70), F_Inputs!AD70, InpOverride!AD70 )</f>
        <v>0</v>
      </c>
      <c r="AE70" s="406">
        <f xml:space="preserve"> IF( ISBLANK( InpOverride!AE70), F_Inputs!AE70, InpOverride!AE70 )</f>
        <v>0</v>
      </c>
      <c r="AF70" s="407">
        <f xml:space="preserve"> IF( ISBLANK( InpOverride!AF70), F_Inputs!AF70, InpOverride!AF70 )</f>
        <v>0</v>
      </c>
    </row>
    <row r="71" spans="1:32" s="99" customFormat="1" ht="13.8" thickBot="1">
      <c r="A71" s="190"/>
      <c r="B71" s="333" t="s">
        <v>1111</v>
      </c>
      <c r="C71" s="191" t="s">
        <v>346</v>
      </c>
      <c r="D71" s="191" t="s">
        <v>209</v>
      </c>
      <c r="E71" s="195" t="s">
        <v>210</v>
      </c>
      <c r="F71" s="198"/>
      <c r="G71" s="191"/>
      <c r="H71" s="408">
        <f xml:space="preserve"> IF( ISBLANK( InpOverride!H71), F_Inputs!H71, InpOverride!H71 )</f>
        <v>0</v>
      </c>
      <c r="I71" s="409">
        <f xml:space="preserve"> IF( ISBLANK( InpOverride!I71), F_Inputs!I71, InpOverride!I71 )</f>
        <v>0</v>
      </c>
      <c r="J71" s="409">
        <f xml:space="preserve"> IF( ISBLANK( InpOverride!J71), F_Inputs!J71, InpOverride!J71 )</f>
        <v>0</v>
      </c>
      <c r="K71" s="409">
        <f xml:space="preserve"> IF( ISBLANK( InpOverride!K71), F_Inputs!K71, InpOverride!K71 )</f>
        <v>0</v>
      </c>
      <c r="L71" s="409">
        <f xml:space="preserve"> IF( ISBLANK( InpOverride!L71), F_Inputs!L71, InpOverride!L71 )</f>
        <v>0</v>
      </c>
      <c r="M71" s="409">
        <f xml:space="preserve"> IF( ISBLANK( InpOverride!M71), F_Inputs!M71, InpOverride!M71 )</f>
        <v>0</v>
      </c>
      <c r="N71" s="409">
        <f xml:space="preserve"> IF( ISBLANK( InpOverride!N71), F_Inputs!N71, InpOverride!N71 )</f>
        <v>0</v>
      </c>
      <c r="O71" s="409">
        <f xml:space="preserve"> IF( ISBLANK( InpOverride!O71), F_Inputs!O71, InpOverride!O71 )</f>
        <v>0</v>
      </c>
      <c r="P71" s="409">
        <f xml:space="preserve"> IF( ISBLANK( InpOverride!P71), F_Inputs!P71, InpOverride!P71 )</f>
        <v>0</v>
      </c>
      <c r="Q71" s="409">
        <f xml:space="preserve"> IF( ISBLANK( InpOverride!Q71), F_Inputs!Q71, InpOverride!Q71 )</f>
        <v>0</v>
      </c>
      <c r="R71" s="409">
        <f xml:space="preserve"> IF( ISBLANK( InpOverride!R71), F_Inputs!R71, InpOverride!R71 )</f>
        <v>0</v>
      </c>
      <c r="S71" s="409">
        <f xml:space="preserve"> IF( ISBLANK( InpOverride!S71), F_Inputs!S71, InpOverride!S71 )</f>
        <v>0</v>
      </c>
      <c r="T71" s="409">
        <f xml:space="preserve"> IF( ISBLANK( InpOverride!T71), F_Inputs!T71, InpOverride!T71 )</f>
        <v>0</v>
      </c>
      <c r="U71" s="409">
        <f xml:space="preserve"> IF( ISBLANK( InpOverride!U71), F_Inputs!U71, InpOverride!U71 )</f>
        <v>0</v>
      </c>
      <c r="V71" s="409">
        <f xml:space="preserve"> IF( ISBLANK( InpOverride!V71), F_Inputs!V71, InpOverride!V71 )</f>
        <v>0</v>
      </c>
      <c r="W71" s="409">
        <f xml:space="preserve"> IF( ISBLANK( InpOverride!W71), F_Inputs!W71, InpOverride!W71 )</f>
        <v>0</v>
      </c>
      <c r="X71" s="409">
        <f xml:space="preserve"> IF( ISBLANK( InpOverride!X71), F_Inputs!X71, InpOverride!X71 )</f>
        <v>0</v>
      </c>
      <c r="Y71" s="409">
        <f xml:space="preserve"> IF( ISBLANK( InpOverride!Y71), F_Inputs!Y71, InpOverride!Y71 )</f>
        <v>0</v>
      </c>
      <c r="Z71" s="409">
        <f xml:space="preserve"> IF( ISBLANK( InpOverride!Z71), F_Inputs!Z71, InpOverride!Z71 )</f>
        <v>0</v>
      </c>
      <c r="AA71" s="409">
        <f xml:space="preserve"> IF( ISBLANK( InpOverride!AA71), F_Inputs!AA71, InpOverride!AA71 )</f>
        <v>0</v>
      </c>
      <c r="AB71" s="409">
        <f xml:space="preserve"> IF( ISBLANK( InpOverride!AB71), F_Inputs!AB71, InpOverride!AB71 )</f>
        <v>0</v>
      </c>
      <c r="AC71" s="409">
        <f xml:space="preserve"> IF( ISBLANK( InpOverride!AC71), F_Inputs!AC71, InpOverride!AC71 )</f>
        <v>0</v>
      </c>
      <c r="AD71" s="409">
        <f xml:space="preserve"> IF( ISBLANK( InpOverride!AD71), F_Inputs!AD71, InpOverride!AD71 )</f>
        <v>0</v>
      </c>
      <c r="AE71" s="409">
        <f xml:space="preserve"> IF( ISBLANK( InpOverride!AE71), F_Inputs!AE71, InpOverride!AE71 )</f>
        <v>0</v>
      </c>
      <c r="AF71" s="410">
        <f xml:space="preserve"> IF( ISBLANK( InpOverride!AF71), F_Inputs!AF71, InpOverride!AF71 )</f>
        <v>0</v>
      </c>
    </row>
    <row r="72" spans="1:32" s="99" customFormat="1">
      <c r="A72" s="187"/>
      <c r="B72" s="37" t="s">
        <v>1112</v>
      </c>
      <c r="C72" s="194" t="s">
        <v>348</v>
      </c>
      <c r="D72" s="194" t="s">
        <v>215</v>
      </c>
      <c r="E72" s="196" t="s">
        <v>210</v>
      </c>
      <c r="F72" s="336">
        <f xml:space="preserve"> IF( ISBLANK( InpOverride!F72), F_Inputs!F72, InpOverride!F72 )</f>
        <v>0</v>
      </c>
      <c r="G72" s="194"/>
      <c r="H72" s="199"/>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6"/>
    </row>
    <row r="73" spans="1:32" s="99" customFormat="1">
      <c r="A73" s="187"/>
      <c r="B73" s="37" t="s">
        <v>1113</v>
      </c>
      <c r="C73" s="194" t="s">
        <v>350</v>
      </c>
      <c r="D73" s="194" t="s">
        <v>209</v>
      </c>
      <c r="E73" s="196" t="s">
        <v>210</v>
      </c>
      <c r="F73" s="199"/>
      <c r="G73" s="194"/>
      <c r="H73" s="236">
        <f xml:space="preserve"> IF( ISBLANK( InpOverride!H73), F_Inputs!H73, InpOverride!H73 )</f>
        <v>0</v>
      </c>
      <c r="I73" s="237">
        <f xml:space="preserve"> IF( ISBLANK( InpOverride!I73), F_Inputs!I73, InpOverride!I73 )</f>
        <v>0</v>
      </c>
      <c r="J73" s="237">
        <f xml:space="preserve"> IF( ISBLANK( InpOverride!J73), F_Inputs!J73, InpOverride!J73 )</f>
        <v>0</v>
      </c>
      <c r="K73" s="237">
        <f xml:space="preserve"> IF( ISBLANK( InpOverride!K73), F_Inputs!K73, InpOverride!K73 )</f>
        <v>0</v>
      </c>
      <c r="L73" s="237">
        <f xml:space="preserve"> IF( ISBLANK( InpOverride!L73), F_Inputs!L73, InpOverride!L73 )</f>
        <v>0</v>
      </c>
      <c r="M73" s="237">
        <f xml:space="preserve"> IF( ISBLANK( InpOverride!M73), F_Inputs!M73, InpOverride!M73 )</f>
        <v>0</v>
      </c>
      <c r="N73" s="237">
        <f xml:space="preserve"> IF( ISBLANK( InpOverride!N73), F_Inputs!N73, InpOverride!N73 )</f>
        <v>0</v>
      </c>
      <c r="O73" s="237">
        <f xml:space="preserve"> IF( ISBLANK( InpOverride!O73), F_Inputs!O73, InpOverride!O73 )</f>
        <v>0</v>
      </c>
      <c r="P73" s="237">
        <f xml:space="preserve"> IF( ISBLANK( InpOverride!P73), F_Inputs!P73, InpOverride!P73 )</f>
        <v>0</v>
      </c>
      <c r="Q73" s="237">
        <f xml:space="preserve"> IF( ISBLANK( InpOverride!Q73), F_Inputs!Q73, InpOverride!Q73 )</f>
        <v>0</v>
      </c>
      <c r="R73" s="237">
        <f xml:space="preserve"> IF( ISBLANK( InpOverride!R73), F_Inputs!R73, InpOverride!R73 )</f>
        <v>0</v>
      </c>
      <c r="S73" s="237">
        <f xml:space="preserve"> IF( ISBLANK( InpOverride!S73), F_Inputs!S73, InpOverride!S73 )</f>
        <v>0</v>
      </c>
      <c r="T73" s="237">
        <f xml:space="preserve"> IF( ISBLANK( InpOverride!T73), F_Inputs!T73, InpOverride!T73 )</f>
        <v>0</v>
      </c>
      <c r="U73" s="237">
        <f xml:space="preserve"> IF( ISBLANK( InpOverride!U73), F_Inputs!U73, InpOverride!U73 )</f>
        <v>0</v>
      </c>
      <c r="V73" s="237">
        <f xml:space="preserve"> IF( ISBLANK( InpOverride!V73), F_Inputs!V73, InpOverride!V73 )</f>
        <v>0</v>
      </c>
      <c r="W73" s="237">
        <f xml:space="preserve"> IF( ISBLANK( InpOverride!W73), F_Inputs!W73, InpOverride!W73 )</f>
        <v>0</v>
      </c>
      <c r="X73" s="237">
        <f xml:space="preserve"> IF( ISBLANK( InpOverride!X73), F_Inputs!X73, InpOverride!X73 )</f>
        <v>0</v>
      </c>
      <c r="Y73" s="237">
        <f xml:space="preserve"> IF( ISBLANK( InpOverride!Y73), F_Inputs!Y73, InpOverride!Y73 )</f>
        <v>0</v>
      </c>
      <c r="Z73" s="237">
        <f xml:space="preserve"> IF( ISBLANK( InpOverride!Z73), F_Inputs!Z73, InpOverride!Z73 )</f>
        <v>0</v>
      </c>
      <c r="AA73" s="237">
        <f xml:space="preserve"> IF( ISBLANK( InpOverride!AA73), F_Inputs!AA73, InpOverride!AA73 )</f>
        <v>0</v>
      </c>
      <c r="AB73" s="237">
        <f xml:space="preserve"> IF( ISBLANK( InpOverride!AB73), F_Inputs!AB73, InpOverride!AB73 )</f>
        <v>0</v>
      </c>
      <c r="AC73" s="237">
        <f xml:space="preserve"> IF( ISBLANK( InpOverride!AC73), F_Inputs!AC73, InpOverride!AC73 )</f>
        <v>0</v>
      </c>
      <c r="AD73" s="237">
        <f xml:space="preserve"> IF( ISBLANK( InpOverride!AD73), F_Inputs!AD73, InpOverride!AD73 )</f>
        <v>0</v>
      </c>
      <c r="AE73" s="237">
        <f xml:space="preserve"> IF( ISBLANK( InpOverride!AE73), F_Inputs!AE73, InpOverride!AE73 )</f>
        <v>0</v>
      </c>
      <c r="AF73" s="238">
        <f xml:space="preserve"> IF( ISBLANK( InpOverride!AF73), F_Inputs!AF73, InpOverride!AF73 )</f>
        <v>0</v>
      </c>
    </row>
    <row r="74" spans="1:32" s="99" customFormat="1">
      <c r="A74" s="188"/>
      <c r="B74" s="334" t="s">
        <v>1114</v>
      </c>
      <c r="C74" s="189" t="s">
        <v>352</v>
      </c>
      <c r="D74" s="189" t="s">
        <v>209</v>
      </c>
      <c r="E74" s="197" t="s">
        <v>210</v>
      </c>
      <c r="F74" s="200"/>
      <c r="G74" s="189"/>
      <c r="H74" s="402">
        <f xml:space="preserve"> IF( ISBLANK( InpOverride!H74), F_Inputs!H74, InpOverride!H74 )</f>
        <v>0</v>
      </c>
      <c r="I74" s="403">
        <f xml:space="preserve"> IF( ISBLANK( InpOverride!I74), F_Inputs!I74, InpOverride!I74 )</f>
        <v>0</v>
      </c>
      <c r="J74" s="403">
        <f xml:space="preserve"> IF( ISBLANK( InpOverride!J74), F_Inputs!J74, InpOverride!J74 )</f>
        <v>0</v>
      </c>
      <c r="K74" s="403">
        <f xml:space="preserve"> IF( ISBLANK( InpOverride!K74), F_Inputs!K74, InpOverride!K74 )</f>
        <v>0</v>
      </c>
      <c r="L74" s="403">
        <f xml:space="preserve"> IF( ISBLANK( InpOverride!L74), F_Inputs!L74, InpOverride!L74 )</f>
        <v>0</v>
      </c>
      <c r="M74" s="403">
        <f xml:space="preserve"> IF( ISBLANK( InpOverride!M74), F_Inputs!M74, InpOverride!M74 )</f>
        <v>0</v>
      </c>
      <c r="N74" s="403">
        <f xml:space="preserve"> IF( ISBLANK( InpOverride!N74), F_Inputs!N74, InpOverride!N74 )</f>
        <v>0</v>
      </c>
      <c r="O74" s="403">
        <f xml:space="preserve"> IF( ISBLANK( InpOverride!O74), F_Inputs!O74, InpOverride!O74 )</f>
        <v>0</v>
      </c>
      <c r="P74" s="403">
        <f xml:space="preserve"> IF( ISBLANK( InpOverride!P74), F_Inputs!P74, InpOverride!P74 )</f>
        <v>0</v>
      </c>
      <c r="Q74" s="403">
        <f xml:space="preserve"> IF( ISBLANK( InpOverride!Q74), F_Inputs!Q74, InpOverride!Q74 )</f>
        <v>0</v>
      </c>
      <c r="R74" s="403">
        <f xml:space="preserve"> IF( ISBLANK( InpOverride!R74), F_Inputs!R74, InpOverride!R74 )</f>
        <v>0</v>
      </c>
      <c r="S74" s="403">
        <f xml:space="preserve"> IF( ISBLANK( InpOverride!S74), F_Inputs!S74, InpOverride!S74 )</f>
        <v>0</v>
      </c>
      <c r="T74" s="403">
        <f xml:space="preserve"> IF( ISBLANK( InpOverride!T74), F_Inputs!T74, InpOverride!T74 )</f>
        <v>0</v>
      </c>
      <c r="U74" s="403">
        <f xml:space="preserve"> IF( ISBLANK( InpOverride!U74), F_Inputs!U74, InpOverride!U74 )</f>
        <v>0</v>
      </c>
      <c r="V74" s="403">
        <f xml:space="preserve"> IF( ISBLANK( InpOverride!V74), F_Inputs!V74, InpOverride!V74 )</f>
        <v>0</v>
      </c>
      <c r="W74" s="403">
        <f xml:space="preserve"> IF( ISBLANK( InpOverride!W74), F_Inputs!W74, InpOverride!W74 )</f>
        <v>0</v>
      </c>
      <c r="X74" s="403">
        <f xml:space="preserve"> IF( ISBLANK( InpOverride!X74), F_Inputs!X74, InpOverride!X74 )</f>
        <v>0</v>
      </c>
      <c r="Y74" s="403">
        <f xml:space="preserve"> IF( ISBLANK( InpOverride!Y74), F_Inputs!Y74, InpOverride!Y74 )</f>
        <v>0</v>
      </c>
      <c r="Z74" s="403">
        <f xml:space="preserve"> IF( ISBLANK( InpOverride!Z74), F_Inputs!Z74, InpOverride!Z74 )</f>
        <v>0</v>
      </c>
      <c r="AA74" s="403">
        <f xml:space="preserve"> IF( ISBLANK( InpOverride!AA74), F_Inputs!AA74, InpOverride!AA74 )</f>
        <v>0</v>
      </c>
      <c r="AB74" s="403">
        <f xml:space="preserve"> IF( ISBLANK( InpOverride!AB74), F_Inputs!AB74, InpOverride!AB74 )</f>
        <v>0</v>
      </c>
      <c r="AC74" s="403">
        <f xml:space="preserve"> IF( ISBLANK( InpOverride!AC74), F_Inputs!AC74, InpOverride!AC74 )</f>
        <v>0</v>
      </c>
      <c r="AD74" s="403">
        <f xml:space="preserve"> IF( ISBLANK( InpOverride!AD74), F_Inputs!AD74, InpOverride!AD74 )</f>
        <v>0</v>
      </c>
      <c r="AE74" s="403">
        <f xml:space="preserve"> IF( ISBLANK( InpOverride!AE74), F_Inputs!AE74, InpOverride!AE74 )</f>
        <v>0</v>
      </c>
      <c r="AF74" s="404">
        <f xml:space="preserve"> IF( ISBLANK( InpOverride!AF74), F_Inputs!AF74, InpOverride!AF74 )</f>
        <v>0</v>
      </c>
    </row>
    <row r="75" spans="1:32" s="99" customFormat="1">
      <c r="A75" s="187"/>
      <c r="B75" s="37" t="s">
        <v>1115</v>
      </c>
      <c r="C75" s="194" t="s">
        <v>354</v>
      </c>
      <c r="D75" s="194" t="s">
        <v>215</v>
      </c>
      <c r="E75" s="196" t="s">
        <v>210</v>
      </c>
      <c r="F75" s="199"/>
      <c r="G75" s="37">
        <f xml:space="preserve"> IF( ISBLANK( InpOverride!G75), F_Inputs!G75, InpOverride!G75 )</f>
        <v>0</v>
      </c>
      <c r="H75" s="199"/>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6"/>
    </row>
    <row r="76" spans="1:32" s="99" customFormat="1">
      <c r="A76" s="188"/>
      <c r="B76" s="334" t="s">
        <v>1116</v>
      </c>
      <c r="C76" s="189" t="s">
        <v>356</v>
      </c>
      <c r="D76" s="189" t="s">
        <v>224</v>
      </c>
      <c r="E76" s="197" t="s">
        <v>210</v>
      </c>
      <c r="F76" s="200"/>
      <c r="G76" s="189"/>
      <c r="H76" s="405">
        <f xml:space="preserve"> IF( ISBLANK( InpOverride!H76), F_Inputs!H76, InpOverride!H76 )</f>
        <v>0</v>
      </c>
      <c r="I76" s="406">
        <f xml:space="preserve"> IF( ISBLANK( InpOverride!I76), F_Inputs!I76, InpOverride!I76 )</f>
        <v>0</v>
      </c>
      <c r="J76" s="406">
        <f xml:space="preserve"> IF( ISBLANK( InpOverride!J76), F_Inputs!J76, InpOverride!J76 )</f>
        <v>0</v>
      </c>
      <c r="K76" s="406">
        <f xml:space="preserve"> IF( ISBLANK( InpOverride!K76), F_Inputs!K76, InpOverride!K76 )</f>
        <v>0</v>
      </c>
      <c r="L76" s="406">
        <f xml:space="preserve"> IF( ISBLANK( InpOverride!L76), F_Inputs!L76, InpOverride!L76 )</f>
        <v>0</v>
      </c>
      <c r="M76" s="406">
        <f xml:space="preserve"> IF( ISBLANK( InpOverride!M76), F_Inputs!M76, InpOverride!M76 )</f>
        <v>0</v>
      </c>
      <c r="N76" s="406">
        <f xml:space="preserve"> IF( ISBLANK( InpOverride!N76), F_Inputs!N76, InpOverride!N76 )</f>
        <v>0</v>
      </c>
      <c r="O76" s="406">
        <f xml:space="preserve"> IF( ISBLANK( InpOverride!O76), F_Inputs!O76, InpOverride!O76 )</f>
        <v>0</v>
      </c>
      <c r="P76" s="406">
        <f xml:space="preserve"> IF( ISBLANK( InpOverride!P76), F_Inputs!P76, InpOverride!P76 )</f>
        <v>0</v>
      </c>
      <c r="Q76" s="406">
        <f xml:space="preserve"> IF( ISBLANK( InpOverride!Q76), F_Inputs!Q76, InpOverride!Q76 )</f>
        <v>0</v>
      </c>
      <c r="R76" s="406">
        <f xml:space="preserve"> IF( ISBLANK( InpOverride!R76), F_Inputs!R76, InpOverride!R76 )</f>
        <v>0</v>
      </c>
      <c r="S76" s="406">
        <f xml:space="preserve"> IF( ISBLANK( InpOverride!S76), F_Inputs!S76, InpOverride!S76 )</f>
        <v>0</v>
      </c>
      <c r="T76" s="406">
        <f xml:space="preserve"> IF( ISBLANK( InpOverride!T76), F_Inputs!T76, InpOverride!T76 )</f>
        <v>0</v>
      </c>
      <c r="U76" s="406">
        <f xml:space="preserve"> IF( ISBLANK( InpOverride!U76), F_Inputs!U76, InpOverride!U76 )</f>
        <v>0</v>
      </c>
      <c r="V76" s="406">
        <f xml:space="preserve"> IF( ISBLANK( InpOverride!V76), F_Inputs!V76, InpOverride!V76 )</f>
        <v>0</v>
      </c>
      <c r="W76" s="406">
        <f xml:space="preserve"> IF( ISBLANK( InpOverride!W76), F_Inputs!W76, InpOverride!W76 )</f>
        <v>0</v>
      </c>
      <c r="X76" s="406">
        <f xml:space="preserve"> IF( ISBLANK( InpOverride!X76), F_Inputs!X76, InpOverride!X76 )</f>
        <v>0</v>
      </c>
      <c r="Y76" s="406">
        <f xml:space="preserve"> IF( ISBLANK( InpOverride!Y76), F_Inputs!Y76, InpOverride!Y76 )</f>
        <v>0</v>
      </c>
      <c r="Z76" s="406">
        <f xml:space="preserve"> IF( ISBLANK( InpOverride!Z76), F_Inputs!Z76, InpOverride!Z76 )</f>
        <v>0</v>
      </c>
      <c r="AA76" s="406">
        <f xml:space="preserve"> IF( ISBLANK( InpOverride!AA76), F_Inputs!AA76, InpOverride!AA76 )</f>
        <v>0</v>
      </c>
      <c r="AB76" s="406">
        <f xml:space="preserve"> IF( ISBLANK( InpOverride!AB76), F_Inputs!AB76, InpOverride!AB76 )</f>
        <v>0</v>
      </c>
      <c r="AC76" s="406">
        <f xml:space="preserve"> IF( ISBLANK( InpOverride!AC76), F_Inputs!AC76, InpOverride!AC76 )</f>
        <v>0</v>
      </c>
      <c r="AD76" s="406">
        <f xml:space="preserve"> IF( ISBLANK( InpOverride!AD76), F_Inputs!AD76, InpOverride!AD76 )</f>
        <v>0</v>
      </c>
      <c r="AE76" s="406">
        <f xml:space="preserve"> IF( ISBLANK( InpOverride!AE76), F_Inputs!AE76, InpOverride!AE76 )</f>
        <v>0</v>
      </c>
      <c r="AF76" s="407">
        <f xml:space="preserve"> IF( ISBLANK( InpOverride!AF76), F_Inputs!AF76, InpOverride!AF76 )</f>
        <v>0</v>
      </c>
    </row>
    <row r="77" spans="1:32" s="99" customFormat="1" ht="13.8" thickBot="1">
      <c r="A77" s="190"/>
      <c r="B77" s="333" t="s">
        <v>1117</v>
      </c>
      <c r="C77" s="191" t="s">
        <v>358</v>
      </c>
      <c r="D77" s="191" t="s">
        <v>209</v>
      </c>
      <c r="E77" s="195" t="s">
        <v>210</v>
      </c>
      <c r="F77" s="198"/>
      <c r="G77" s="191"/>
      <c r="H77" s="408">
        <f xml:space="preserve"> IF( ISBLANK( InpOverride!H77), F_Inputs!H77, InpOverride!H77 )</f>
        <v>0</v>
      </c>
      <c r="I77" s="409">
        <f xml:space="preserve"> IF( ISBLANK( InpOverride!I77), F_Inputs!I77, InpOverride!I77 )</f>
        <v>0</v>
      </c>
      <c r="J77" s="409">
        <f xml:space="preserve"> IF( ISBLANK( InpOverride!J77), F_Inputs!J77, InpOverride!J77 )</f>
        <v>0</v>
      </c>
      <c r="K77" s="409">
        <f xml:space="preserve"> IF( ISBLANK( InpOverride!K77), F_Inputs!K77, InpOverride!K77 )</f>
        <v>0</v>
      </c>
      <c r="L77" s="409">
        <f xml:space="preserve"> IF( ISBLANK( InpOverride!L77), F_Inputs!L77, InpOverride!L77 )</f>
        <v>0</v>
      </c>
      <c r="M77" s="409">
        <f xml:space="preserve"> IF( ISBLANK( InpOverride!M77), F_Inputs!M77, InpOverride!M77 )</f>
        <v>0</v>
      </c>
      <c r="N77" s="409">
        <f xml:space="preserve"> IF( ISBLANK( InpOverride!N77), F_Inputs!N77, InpOverride!N77 )</f>
        <v>0</v>
      </c>
      <c r="O77" s="409">
        <f xml:space="preserve"> IF( ISBLANK( InpOverride!O77), F_Inputs!O77, InpOverride!O77 )</f>
        <v>0</v>
      </c>
      <c r="P77" s="409">
        <f xml:space="preserve"> IF( ISBLANK( InpOverride!P77), F_Inputs!P77, InpOverride!P77 )</f>
        <v>0</v>
      </c>
      <c r="Q77" s="409">
        <f xml:space="preserve"> IF( ISBLANK( InpOverride!Q77), F_Inputs!Q77, InpOverride!Q77 )</f>
        <v>0</v>
      </c>
      <c r="R77" s="409">
        <f xml:space="preserve"> IF( ISBLANK( InpOverride!R77), F_Inputs!R77, InpOverride!R77 )</f>
        <v>0</v>
      </c>
      <c r="S77" s="409">
        <f xml:space="preserve"> IF( ISBLANK( InpOverride!S77), F_Inputs!S77, InpOverride!S77 )</f>
        <v>0</v>
      </c>
      <c r="T77" s="409">
        <f xml:space="preserve"> IF( ISBLANK( InpOverride!T77), F_Inputs!T77, InpOverride!T77 )</f>
        <v>0</v>
      </c>
      <c r="U77" s="409">
        <f xml:space="preserve"> IF( ISBLANK( InpOverride!U77), F_Inputs!U77, InpOverride!U77 )</f>
        <v>0</v>
      </c>
      <c r="V77" s="409">
        <f xml:space="preserve"> IF( ISBLANK( InpOverride!V77), F_Inputs!V77, InpOverride!V77 )</f>
        <v>0</v>
      </c>
      <c r="W77" s="409">
        <f xml:space="preserve"> IF( ISBLANK( InpOverride!W77), F_Inputs!W77, InpOverride!W77 )</f>
        <v>0</v>
      </c>
      <c r="X77" s="409">
        <f xml:space="preserve"> IF( ISBLANK( InpOverride!X77), F_Inputs!X77, InpOverride!X77 )</f>
        <v>0</v>
      </c>
      <c r="Y77" s="409">
        <f xml:space="preserve"> IF( ISBLANK( InpOverride!Y77), F_Inputs!Y77, InpOverride!Y77 )</f>
        <v>0</v>
      </c>
      <c r="Z77" s="409">
        <f xml:space="preserve"> IF( ISBLANK( InpOverride!Z77), F_Inputs!Z77, InpOverride!Z77 )</f>
        <v>0</v>
      </c>
      <c r="AA77" s="409">
        <f xml:space="preserve"> IF( ISBLANK( InpOverride!AA77), F_Inputs!AA77, InpOverride!AA77 )</f>
        <v>0</v>
      </c>
      <c r="AB77" s="409">
        <f xml:space="preserve"> IF( ISBLANK( InpOverride!AB77), F_Inputs!AB77, InpOverride!AB77 )</f>
        <v>0</v>
      </c>
      <c r="AC77" s="409">
        <f xml:space="preserve"> IF( ISBLANK( InpOverride!AC77), F_Inputs!AC77, InpOverride!AC77 )</f>
        <v>0</v>
      </c>
      <c r="AD77" s="409">
        <f xml:space="preserve"> IF( ISBLANK( InpOverride!AD77), F_Inputs!AD77, InpOverride!AD77 )</f>
        <v>0</v>
      </c>
      <c r="AE77" s="409">
        <f xml:space="preserve"> IF( ISBLANK( InpOverride!AE77), F_Inputs!AE77, InpOverride!AE77 )</f>
        <v>0</v>
      </c>
      <c r="AF77" s="410">
        <f xml:space="preserve"> IF( ISBLANK( InpOverride!AF77), F_Inputs!AF77, InpOverride!AF77 )</f>
        <v>0</v>
      </c>
    </row>
    <row r="78" spans="1:32" s="99" customFormat="1">
      <c r="A78" s="187"/>
      <c r="B78" s="37" t="s">
        <v>1118</v>
      </c>
      <c r="C78" s="194" t="s">
        <v>360</v>
      </c>
      <c r="D78" s="194" t="s">
        <v>215</v>
      </c>
      <c r="E78" s="196" t="s">
        <v>210</v>
      </c>
      <c r="F78" s="336">
        <f xml:space="preserve"> IF( ISBLANK( InpOverride!F78), F_Inputs!F78, InpOverride!F78 )</f>
        <v>0</v>
      </c>
      <c r="G78" s="194"/>
      <c r="H78" s="199"/>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6"/>
    </row>
    <row r="79" spans="1:32" s="99" customFormat="1">
      <c r="A79" s="187"/>
      <c r="B79" s="37" t="s">
        <v>1119</v>
      </c>
      <c r="C79" s="194" t="s">
        <v>362</v>
      </c>
      <c r="D79" s="194" t="s">
        <v>209</v>
      </c>
      <c r="E79" s="196" t="s">
        <v>210</v>
      </c>
      <c r="F79" s="199"/>
      <c r="G79" s="194"/>
      <c r="H79" s="236">
        <f xml:space="preserve"> IF( ISBLANK( InpOverride!H79), F_Inputs!H79, InpOverride!H79 )</f>
        <v>0</v>
      </c>
      <c r="I79" s="237">
        <f xml:space="preserve"> IF( ISBLANK( InpOverride!I79), F_Inputs!I79, InpOverride!I79 )</f>
        <v>0</v>
      </c>
      <c r="J79" s="237">
        <f xml:space="preserve"> IF( ISBLANK( InpOverride!J79), F_Inputs!J79, InpOverride!J79 )</f>
        <v>0</v>
      </c>
      <c r="K79" s="237">
        <f xml:space="preserve"> IF( ISBLANK( InpOverride!K79), F_Inputs!K79, InpOverride!K79 )</f>
        <v>0</v>
      </c>
      <c r="L79" s="237">
        <f xml:space="preserve"> IF( ISBLANK( InpOverride!L79), F_Inputs!L79, InpOverride!L79 )</f>
        <v>0</v>
      </c>
      <c r="M79" s="237">
        <f xml:space="preserve"> IF( ISBLANK( InpOverride!M79), F_Inputs!M79, InpOverride!M79 )</f>
        <v>0</v>
      </c>
      <c r="N79" s="237">
        <f xml:space="preserve"> IF( ISBLANK( InpOverride!N79), F_Inputs!N79, InpOverride!N79 )</f>
        <v>0</v>
      </c>
      <c r="O79" s="237">
        <f xml:space="preserve"> IF( ISBLANK( InpOverride!O79), F_Inputs!O79, InpOverride!O79 )</f>
        <v>0</v>
      </c>
      <c r="P79" s="237">
        <f xml:space="preserve"> IF( ISBLANK( InpOverride!P79), F_Inputs!P79, InpOverride!P79 )</f>
        <v>0</v>
      </c>
      <c r="Q79" s="237">
        <f xml:space="preserve"> IF( ISBLANK( InpOverride!Q79), F_Inputs!Q79, InpOverride!Q79 )</f>
        <v>0</v>
      </c>
      <c r="R79" s="237">
        <f xml:space="preserve"> IF( ISBLANK( InpOverride!R79), F_Inputs!R79, InpOverride!R79 )</f>
        <v>0</v>
      </c>
      <c r="S79" s="237">
        <f xml:space="preserve"> IF( ISBLANK( InpOverride!S79), F_Inputs!S79, InpOverride!S79 )</f>
        <v>0</v>
      </c>
      <c r="T79" s="237">
        <f xml:space="preserve"> IF( ISBLANK( InpOverride!T79), F_Inputs!T79, InpOverride!T79 )</f>
        <v>0</v>
      </c>
      <c r="U79" s="237">
        <f xml:space="preserve"> IF( ISBLANK( InpOverride!U79), F_Inputs!U79, InpOverride!U79 )</f>
        <v>0</v>
      </c>
      <c r="V79" s="237">
        <f xml:space="preserve"> IF( ISBLANK( InpOverride!V79), F_Inputs!V79, InpOverride!V79 )</f>
        <v>0</v>
      </c>
      <c r="W79" s="237">
        <f xml:space="preserve"> IF( ISBLANK( InpOverride!W79), F_Inputs!W79, InpOverride!W79 )</f>
        <v>0</v>
      </c>
      <c r="X79" s="237">
        <f xml:space="preserve"> IF( ISBLANK( InpOverride!X79), F_Inputs!X79, InpOverride!X79 )</f>
        <v>0</v>
      </c>
      <c r="Y79" s="237">
        <f xml:space="preserve"> IF( ISBLANK( InpOverride!Y79), F_Inputs!Y79, InpOverride!Y79 )</f>
        <v>0</v>
      </c>
      <c r="Z79" s="237">
        <f xml:space="preserve"> IF( ISBLANK( InpOverride!Z79), F_Inputs!Z79, InpOverride!Z79 )</f>
        <v>0</v>
      </c>
      <c r="AA79" s="237">
        <f xml:space="preserve"> IF( ISBLANK( InpOverride!AA79), F_Inputs!AA79, InpOverride!AA79 )</f>
        <v>0</v>
      </c>
      <c r="AB79" s="237">
        <f xml:space="preserve"> IF( ISBLANK( InpOverride!AB79), F_Inputs!AB79, InpOverride!AB79 )</f>
        <v>0</v>
      </c>
      <c r="AC79" s="237">
        <f xml:space="preserve"> IF( ISBLANK( InpOverride!AC79), F_Inputs!AC79, InpOverride!AC79 )</f>
        <v>0</v>
      </c>
      <c r="AD79" s="237">
        <f xml:space="preserve"> IF( ISBLANK( InpOverride!AD79), F_Inputs!AD79, InpOverride!AD79 )</f>
        <v>0</v>
      </c>
      <c r="AE79" s="237">
        <f xml:space="preserve"> IF( ISBLANK( InpOverride!AE79), F_Inputs!AE79, InpOverride!AE79 )</f>
        <v>0</v>
      </c>
      <c r="AF79" s="238">
        <f xml:space="preserve"> IF( ISBLANK( InpOverride!AF79), F_Inputs!AF79, InpOverride!AF79 )</f>
        <v>0</v>
      </c>
    </row>
    <row r="80" spans="1:32" s="99" customFormat="1">
      <c r="A80" s="188"/>
      <c r="B80" s="334" t="s">
        <v>1120</v>
      </c>
      <c r="C80" s="189" t="s">
        <v>364</v>
      </c>
      <c r="D80" s="189" t="s">
        <v>209</v>
      </c>
      <c r="E80" s="197" t="s">
        <v>210</v>
      </c>
      <c r="F80" s="200"/>
      <c r="G80" s="189"/>
      <c r="H80" s="402">
        <f xml:space="preserve"> IF( ISBLANK( InpOverride!H80), F_Inputs!H80, InpOverride!H80 )</f>
        <v>0</v>
      </c>
      <c r="I80" s="403">
        <f xml:space="preserve"> IF( ISBLANK( InpOverride!I80), F_Inputs!I80, InpOverride!I80 )</f>
        <v>0</v>
      </c>
      <c r="J80" s="403">
        <f xml:space="preserve"> IF( ISBLANK( InpOverride!J80), F_Inputs!J80, InpOverride!J80 )</f>
        <v>0</v>
      </c>
      <c r="K80" s="403">
        <f xml:space="preserve"> IF( ISBLANK( InpOverride!K80), F_Inputs!K80, InpOverride!K80 )</f>
        <v>0</v>
      </c>
      <c r="L80" s="403">
        <f xml:space="preserve"> IF( ISBLANK( InpOverride!L80), F_Inputs!L80, InpOverride!L80 )</f>
        <v>0</v>
      </c>
      <c r="M80" s="403">
        <f xml:space="preserve"> IF( ISBLANK( InpOverride!M80), F_Inputs!M80, InpOverride!M80 )</f>
        <v>0</v>
      </c>
      <c r="N80" s="403">
        <f xml:space="preserve"> IF( ISBLANK( InpOverride!N80), F_Inputs!N80, InpOverride!N80 )</f>
        <v>0</v>
      </c>
      <c r="O80" s="403">
        <f xml:space="preserve"> IF( ISBLANK( InpOverride!O80), F_Inputs!O80, InpOverride!O80 )</f>
        <v>0</v>
      </c>
      <c r="P80" s="403">
        <f xml:space="preserve"> IF( ISBLANK( InpOverride!P80), F_Inputs!P80, InpOverride!P80 )</f>
        <v>0</v>
      </c>
      <c r="Q80" s="403">
        <f xml:space="preserve"> IF( ISBLANK( InpOverride!Q80), F_Inputs!Q80, InpOverride!Q80 )</f>
        <v>0</v>
      </c>
      <c r="R80" s="403">
        <f xml:space="preserve"> IF( ISBLANK( InpOverride!R80), F_Inputs!R80, InpOverride!R80 )</f>
        <v>0</v>
      </c>
      <c r="S80" s="403">
        <f xml:space="preserve"> IF( ISBLANK( InpOverride!S80), F_Inputs!S80, InpOverride!S80 )</f>
        <v>0</v>
      </c>
      <c r="T80" s="403">
        <f xml:space="preserve"> IF( ISBLANK( InpOverride!T80), F_Inputs!T80, InpOverride!T80 )</f>
        <v>0</v>
      </c>
      <c r="U80" s="403">
        <f xml:space="preserve"> IF( ISBLANK( InpOverride!U80), F_Inputs!U80, InpOverride!U80 )</f>
        <v>0</v>
      </c>
      <c r="V80" s="403">
        <f xml:space="preserve"> IF( ISBLANK( InpOverride!V80), F_Inputs!V80, InpOverride!V80 )</f>
        <v>0</v>
      </c>
      <c r="W80" s="403">
        <f xml:space="preserve"> IF( ISBLANK( InpOverride!W80), F_Inputs!W80, InpOverride!W80 )</f>
        <v>0</v>
      </c>
      <c r="X80" s="403">
        <f xml:space="preserve"> IF( ISBLANK( InpOverride!X80), F_Inputs!X80, InpOverride!X80 )</f>
        <v>0</v>
      </c>
      <c r="Y80" s="403">
        <f xml:space="preserve"> IF( ISBLANK( InpOverride!Y80), F_Inputs!Y80, InpOverride!Y80 )</f>
        <v>0</v>
      </c>
      <c r="Z80" s="403">
        <f xml:space="preserve"> IF( ISBLANK( InpOverride!Z80), F_Inputs!Z80, InpOverride!Z80 )</f>
        <v>0</v>
      </c>
      <c r="AA80" s="403">
        <f xml:space="preserve"> IF( ISBLANK( InpOverride!AA80), F_Inputs!AA80, InpOverride!AA80 )</f>
        <v>0</v>
      </c>
      <c r="AB80" s="403">
        <f xml:space="preserve"> IF( ISBLANK( InpOverride!AB80), F_Inputs!AB80, InpOverride!AB80 )</f>
        <v>0</v>
      </c>
      <c r="AC80" s="403">
        <f xml:space="preserve"> IF( ISBLANK( InpOverride!AC80), F_Inputs!AC80, InpOverride!AC80 )</f>
        <v>0</v>
      </c>
      <c r="AD80" s="403">
        <f xml:space="preserve"> IF( ISBLANK( InpOverride!AD80), F_Inputs!AD80, InpOverride!AD80 )</f>
        <v>0</v>
      </c>
      <c r="AE80" s="403">
        <f xml:space="preserve"> IF( ISBLANK( InpOverride!AE80), F_Inputs!AE80, InpOverride!AE80 )</f>
        <v>0</v>
      </c>
      <c r="AF80" s="404">
        <f xml:space="preserve"> IF( ISBLANK( InpOverride!AF80), F_Inputs!AF80, InpOverride!AF80 )</f>
        <v>0</v>
      </c>
    </row>
    <row r="81" spans="1:32" s="99" customFormat="1">
      <c r="A81" s="187"/>
      <c r="B81" s="37" t="s">
        <v>1121</v>
      </c>
      <c r="C81" s="194" t="s">
        <v>366</v>
      </c>
      <c r="D81" s="194" t="s">
        <v>215</v>
      </c>
      <c r="E81" s="196" t="s">
        <v>210</v>
      </c>
      <c r="F81" s="199"/>
      <c r="G81" s="37">
        <f xml:space="preserve"> IF( ISBLANK( InpOverride!G81), F_Inputs!G81, InpOverride!G81 )</f>
        <v>0</v>
      </c>
      <c r="H81" s="199"/>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6"/>
    </row>
    <row r="82" spans="1:32" s="99" customFormat="1">
      <c r="A82" s="188"/>
      <c r="B82" s="334" t="s">
        <v>1122</v>
      </c>
      <c r="C82" s="189" t="s">
        <v>368</v>
      </c>
      <c r="D82" s="189" t="s">
        <v>224</v>
      </c>
      <c r="E82" s="197" t="s">
        <v>210</v>
      </c>
      <c r="F82" s="200"/>
      <c r="G82" s="189"/>
      <c r="H82" s="405">
        <f xml:space="preserve"> IF( ISBLANK( InpOverride!H82), F_Inputs!H82, InpOverride!H82 )</f>
        <v>0</v>
      </c>
      <c r="I82" s="406">
        <f xml:space="preserve"> IF( ISBLANK( InpOverride!I82), F_Inputs!I82, InpOverride!I82 )</f>
        <v>0</v>
      </c>
      <c r="J82" s="406">
        <f xml:space="preserve"> IF( ISBLANK( InpOverride!J82), F_Inputs!J82, InpOverride!J82 )</f>
        <v>0</v>
      </c>
      <c r="K82" s="406">
        <f xml:space="preserve"> IF( ISBLANK( InpOverride!K82), F_Inputs!K82, InpOverride!K82 )</f>
        <v>0</v>
      </c>
      <c r="L82" s="406">
        <f xml:space="preserve"> IF( ISBLANK( InpOverride!L82), F_Inputs!L82, InpOverride!L82 )</f>
        <v>0</v>
      </c>
      <c r="M82" s="406">
        <f xml:space="preserve"> IF( ISBLANK( InpOverride!M82), F_Inputs!M82, InpOverride!M82 )</f>
        <v>0</v>
      </c>
      <c r="N82" s="406">
        <f xml:space="preserve"> IF( ISBLANK( InpOverride!N82), F_Inputs!N82, InpOverride!N82 )</f>
        <v>0</v>
      </c>
      <c r="O82" s="406">
        <f xml:space="preserve"> IF( ISBLANK( InpOverride!O82), F_Inputs!O82, InpOverride!O82 )</f>
        <v>0</v>
      </c>
      <c r="P82" s="406">
        <f xml:space="preserve"> IF( ISBLANK( InpOverride!P82), F_Inputs!P82, InpOverride!P82 )</f>
        <v>0</v>
      </c>
      <c r="Q82" s="406">
        <f xml:space="preserve"> IF( ISBLANK( InpOverride!Q82), F_Inputs!Q82, InpOverride!Q82 )</f>
        <v>0</v>
      </c>
      <c r="R82" s="406">
        <f xml:space="preserve"> IF( ISBLANK( InpOverride!R82), F_Inputs!R82, InpOverride!R82 )</f>
        <v>0</v>
      </c>
      <c r="S82" s="406">
        <f xml:space="preserve"> IF( ISBLANK( InpOverride!S82), F_Inputs!S82, InpOverride!S82 )</f>
        <v>0</v>
      </c>
      <c r="T82" s="406">
        <f xml:space="preserve"> IF( ISBLANK( InpOverride!T82), F_Inputs!T82, InpOverride!T82 )</f>
        <v>0</v>
      </c>
      <c r="U82" s="406">
        <f xml:space="preserve"> IF( ISBLANK( InpOverride!U82), F_Inputs!U82, InpOverride!U82 )</f>
        <v>0</v>
      </c>
      <c r="V82" s="406">
        <f xml:space="preserve"> IF( ISBLANK( InpOverride!V82), F_Inputs!V82, InpOverride!V82 )</f>
        <v>0</v>
      </c>
      <c r="W82" s="406">
        <f xml:space="preserve"> IF( ISBLANK( InpOverride!W82), F_Inputs!W82, InpOverride!W82 )</f>
        <v>0</v>
      </c>
      <c r="X82" s="406">
        <f xml:space="preserve"> IF( ISBLANK( InpOverride!X82), F_Inputs!X82, InpOverride!X82 )</f>
        <v>0</v>
      </c>
      <c r="Y82" s="406">
        <f xml:space="preserve"> IF( ISBLANK( InpOverride!Y82), F_Inputs!Y82, InpOverride!Y82 )</f>
        <v>0</v>
      </c>
      <c r="Z82" s="406">
        <f xml:space="preserve"> IF( ISBLANK( InpOverride!Z82), F_Inputs!Z82, InpOverride!Z82 )</f>
        <v>0</v>
      </c>
      <c r="AA82" s="406">
        <f xml:space="preserve"> IF( ISBLANK( InpOverride!AA82), F_Inputs!AA82, InpOverride!AA82 )</f>
        <v>0</v>
      </c>
      <c r="AB82" s="406">
        <f xml:space="preserve"> IF( ISBLANK( InpOverride!AB82), F_Inputs!AB82, InpOverride!AB82 )</f>
        <v>0</v>
      </c>
      <c r="AC82" s="406">
        <f xml:space="preserve"> IF( ISBLANK( InpOverride!AC82), F_Inputs!AC82, InpOverride!AC82 )</f>
        <v>0</v>
      </c>
      <c r="AD82" s="406">
        <f xml:space="preserve"> IF( ISBLANK( InpOverride!AD82), F_Inputs!AD82, InpOverride!AD82 )</f>
        <v>0</v>
      </c>
      <c r="AE82" s="406">
        <f xml:space="preserve"> IF( ISBLANK( InpOverride!AE82), F_Inputs!AE82, InpOverride!AE82 )</f>
        <v>0</v>
      </c>
      <c r="AF82" s="407">
        <f xml:space="preserve"> IF( ISBLANK( InpOverride!AF82), F_Inputs!AF82, InpOverride!AF82 )</f>
        <v>0</v>
      </c>
    </row>
    <row r="83" spans="1:32" s="99" customFormat="1" ht="13.8" thickBot="1">
      <c r="A83" s="190"/>
      <c r="B83" s="333" t="s">
        <v>1123</v>
      </c>
      <c r="C83" s="191" t="s">
        <v>370</v>
      </c>
      <c r="D83" s="191" t="s">
        <v>209</v>
      </c>
      <c r="E83" s="195" t="s">
        <v>210</v>
      </c>
      <c r="F83" s="198"/>
      <c r="G83" s="191"/>
      <c r="H83" s="408">
        <f xml:space="preserve"> IF( ISBLANK( InpOverride!H83), F_Inputs!H83, InpOverride!H83 )</f>
        <v>0</v>
      </c>
      <c r="I83" s="409">
        <f xml:space="preserve"> IF( ISBLANK( InpOverride!I83), F_Inputs!I83, InpOverride!I83 )</f>
        <v>0</v>
      </c>
      <c r="J83" s="409">
        <f xml:space="preserve"> IF( ISBLANK( InpOverride!J83), F_Inputs!J83, InpOverride!J83 )</f>
        <v>0</v>
      </c>
      <c r="K83" s="409">
        <f xml:space="preserve"> IF( ISBLANK( InpOverride!K83), F_Inputs!K83, InpOverride!K83 )</f>
        <v>0</v>
      </c>
      <c r="L83" s="409">
        <f xml:space="preserve"> IF( ISBLANK( InpOverride!L83), F_Inputs!L83, InpOverride!L83 )</f>
        <v>0</v>
      </c>
      <c r="M83" s="409">
        <f xml:space="preserve"> IF( ISBLANK( InpOverride!M83), F_Inputs!M83, InpOverride!M83 )</f>
        <v>0</v>
      </c>
      <c r="N83" s="409">
        <f xml:space="preserve"> IF( ISBLANK( InpOverride!N83), F_Inputs!N83, InpOverride!N83 )</f>
        <v>0</v>
      </c>
      <c r="O83" s="409">
        <f xml:space="preserve"> IF( ISBLANK( InpOverride!O83), F_Inputs!O83, InpOverride!O83 )</f>
        <v>0</v>
      </c>
      <c r="P83" s="409">
        <f xml:space="preserve"> IF( ISBLANK( InpOverride!P83), F_Inputs!P83, InpOverride!P83 )</f>
        <v>0</v>
      </c>
      <c r="Q83" s="409">
        <f xml:space="preserve"> IF( ISBLANK( InpOverride!Q83), F_Inputs!Q83, InpOverride!Q83 )</f>
        <v>0</v>
      </c>
      <c r="R83" s="409">
        <f xml:space="preserve"> IF( ISBLANK( InpOverride!R83), F_Inputs!R83, InpOverride!R83 )</f>
        <v>0</v>
      </c>
      <c r="S83" s="409">
        <f xml:space="preserve"> IF( ISBLANK( InpOverride!S83), F_Inputs!S83, InpOverride!S83 )</f>
        <v>0</v>
      </c>
      <c r="T83" s="409">
        <f xml:space="preserve"> IF( ISBLANK( InpOverride!T83), F_Inputs!T83, InpOverride!T83 )</f>
        <v>0</v>
      </c>
      <c r="U83" s="409">
        <f xml:space="preserve"> IF( ISBLANK( InpOverride!U83), F_Inputs!U83, InpOverride!U83 )</f>
        <v>0</v>
      </c>
      <c r="V83" s="409">
        <f xml:space="preserve"> IF( ISBLANK( InpOverride!V83), F_Inputs!V83, InpOverride!V83 )</f>
        <v>0</v>
      </c>
      <c r="W83" s="409">
        <f xml:space="preserve"> IF( ISBLANK( InpOverride!W83), F_Inputs!W83, InpOverride!W83 )</f>
        <v>0</v>
      </c>
      <c r="X83" s="409">
        <f xml:space="preserve"> IF( ISBLANK( InpOverride!X83), F_Inputs!X83, InpOverride!X83 )</f>
        <v>0</v>
      </c>
      <c r="Y83" s="409">
        <f xml:space="preserve"> IF( ISBLANK( InpOverride!Y83), F_Inputs!Y83, InpOverride!Y83 )</f>
        <v>0</v>
      </c>
      <c r="Z83" s="409">
        <f xml:space="preserve"> IF( ISBLANK( InpOverride!Z83), F_Inputs!Z83, InpOverride!Z83 )</f>
        <v>0</v>
      </c>
      <c r="AA83" s="409">
        <f xml:space="preserve"> IF( ISBLANK( InpOverride!AA83), F_Inputs!AA83, InpOverride!AA83 )</f>
        <v>0</v>
      </c>
      <c r="AB83" s="409">
        <f xml:space="preserve"> IF( ISBLANK( InpOverride!AB83), F_Inputs!AB83, InpOverride!AB83 )</f>
        <v>0</v>
      </c>
      <c r="AC83" s="409">
        <f xml:space="preserve"> IF( ISBLANK( InpOverride!AC83), F_Inputs!AC83, InpOverride!AC83 )</f>
        <v>0</v>
      </c>
      <c r="AD83" s="409">
        <f xml:space="preserve"> IF( ISBLANK( InpOverride!AD83), F_Inputs!AD83, InpOverride!AD83 )</f>
        <v>0</v>
      </c>
      <c r="AE83" s="409">
        <f xml:space="preserve"> IF( ISBLANK( InpOverride!AE83), F_Inputs!AE83, InpOverride!AE83 )</f>
        <v>0</v>
      </c>
      <c r="AF83" s="410">
        <f xml:space="preserve"> IF( ISBLANK( InpOverride!AF83), F_Inputs!AF83, InpOverride!AF83 )</f>
        <v>0</v>
      </c>
    </row>
    <row r="84" spans="1:32" s="99" customFormat="1">
      <c r="A84" s="187"/>
      <c r="B84" s="37" t="s">
        <v>1124</v>
      </c>
      <c r="C84" s="194" t="s">
        <v>372</v>
      </c>
      <c r="D84" s="194" t="s">
        <v>215</v>
      </c>
      <c r="E84" s="196" t="s">
        <v>210</v>
      </c>
      <c r="F84" s="336">
        <f xml:space="preserve"> IF( ISBLANK( InpOverride!F84), F_Inputs!F84, InpOverride!F84 )</f>
        <v>0</v>
      </c>
      <c r="G84" s="194"/>
      <c r="H84" s="199"/>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6"/>
    </row>
    <row r="85" spans="1:32" s="99" customFormat="1">
      <c r="A85" s="187"/>
      <c r="B85" s="37" t="s">
        <v>1125</v>
      </c>
      <c r="C85" s="194" t="s">
        <v>374</v>
      </c>
      <c r="D85" s="194" t="s">
        <v>209</v>
      </c>
      <c r="E85" s="196" t="s">
        <v>210</v>
      </c>
      <c r="F85" s="199"/>
      <c r="G85" s="194"/>
      <c r="H85" s="236">
        <f xml:space="preserve"> IF( ISBLANK( InpOverride!H85), F_Inputs!H85, InpOverride!H85 )</f>
        <v>0</v>
      </c>
      <c r="I85" s="237">
        <f xml:space="preserve"> IF( ISBLANK( InpOverride!I85), F_Inputs!I85, InpOverride!I85 )</f>
        <v>0</v>
      </c>
      <c r="J85" s="237">
        <f xml:space="preserve"> IF( ISBLANK( InpOverride!J85), F_Inputs!J85, InpOverride!J85 )</f>
        <v>0</v>
      </c>
      <c r="K85" s="237">
        <f xml:space="preserve"> IF( ISBLANK( InpOverride!K85), F_Inputs!K85, InpOverride!K85 )</f>
        <v>0</v>
      </c>
      <c r="L85" s="237">
        <f xml:space="preserve"> IF( ISBLANK( InpOverride!L85), F_Inputs!L85, InpOverride!L85 )</f>
        <v>0</v>
      </c>
      <c r="M85" s="237">
        <f xml:space="preserve"> IF( ISBLANK( InpOverride!M85), F_Inputs!M85, InpOverride!M85 )</f>
        <v>0</v>
      </c>
      <c r="N85" s="237">
        <f xml:space="preserve"> IF( ISBLANK( InpOverride!N85), F_Inputs!N85, InpOverride!N85 )</f>
        <v>0</v>
      </c>
      <c r="O85" s="237">
        <f xml:space="preserve"> IF( ISBLANK( InpOverride!O85), F_Inputs!O85, InpOverride!O85 )</f>
        <v>0</v>
      </c>
      <c r="P85" s="237">
        <f xml:space="preserve"> IF( ISBLANK( InpOverride!P85), F_Inputs!P85, InpOverride!P85 )</f>
        <v>0</v>
      </c>
      <c r="Q85" s="237">
        <f xml:space="preserve"> IF( ISBLANK( InpOverride!Q85), F_Inputs!Q85, InpOverride!Q85 )</f>
        <v>0</v>
      </c>
      <c r="R85" s="237">
        <f xml:space="preserve"> IF( ISBLANK( InpOverride!R85), F_Inputs!R85, InpOverride!R85 )</f>
        <v>0</v>
      </c>
      <c r="S85" s="237">
        <f xml:space="preserve"> IF( ISBLANK( InpOverride!S85), F_Inputs!S85, InpOverride!S85 )</f>
        <v>0</v>
      </c>
      <c r="T85" s="237">
        <f xml:space="preserve"> IF( ISBLANK( InpOverride!T85), F_Inputs!T85, InpOverride!T85 )</f>
        <v>0</v>
      </c>
      <c r="U85" s="237">
        <f xml:space="preserve"> IF( ISBLANK( InpOverride!U85), F_Inputs!U85, InpOverride!U85 )</f>
        <v>0</v>
      </c>
      <c r="V85" s="237">
        <f xml:space="preserve"> IF( ISBLANK( InpOverride!V85), F_Inputs!V85, InpOverride!V85 )</f>
        <v>0</v>
      </c>
      <c r="W85" s="237">
        <f xml:space="preserve"> IF( ISBLANK( InpOverride!W85), F_Inputs!W85, InpOverride!W85 )</f>
        <v>0</v>
      </c>
      <c r="X85" s="237">
        <f xml:space="preserve"> IF( ISBLANK( InpOverride!X85), F_Inputs!X85, InpOverride!X85 )</f>
        <v>0</v>
      </c>
      <c r="Y85" s="237">
        <f xml:space="preserve"> IF( ISBLANK( InpOverride!Y85), F_Inputs!Y85, InpOverride!Y85 )</f>
        <v>0</v>
      </c>
      <c r="Z85" s="237">
        <f xml:space="preserve"> IF( ISBLANK( InpOverride!Z85), F_Inputs!Z85, InpOverride!Z85 )</f>
        <v>0</v>
      </c>
      <c r="AA85" s="237">
        <f xml:space="preserve"> IF( ISBLANK( InpOverride!AA85), F_Inputs!AA85, InpOverride!AA85 )</f>
        <v>0</v>
      </c>
      <c r="AB85" s="237">
        <f xml:space="preserve"> IF( ISBLANK( InpOverride!AB85), F_Inputs!AB85, InpOverride!AB85 )</f>
        <v>0</v>
      </c>
      <c r="AC85" s="237">
        <f xml:space="preserve"> IF( ISBLANK( InpOverride!AC85), F_Inputs!AC85, InpOverride!AC85 )</f>
        <v>0</v>
      </c>
      <c r="AD85" s="237">
        <f xml:space="preserve"> IF( ISBLANK( InpOverride!AD85), F_Inputs!AD85, InpOverride!AD85 )</f>
        <v>0</v>
      </c>
      <c r="AE85" s="237">
        <f xml:space="preserve"> IF( ISBLANK( InpOverride!AE85), F_Inputs!AE85, InpOverride!AE85 )</f>
        <v>0</v>
      </c>
      <c r="AF85" s="238">
        <f xml:space="preserve"> IF( ISBLANK( InpOverride!AF85), F_Inputs!AF85, InpOverride!AF85 )</f>
        <v>0</v>
      </c>
    </row>
    <row r="86" spans="1:32" s="99" customFormat="1">
      <c r="A86" s="188"/>
      <c r="B86" s="334" t="s">
        <v>1126</v>
      </c>
      <c r="C86" s="189" t="s">
        <v>376</v>
      </c>
      <c r="D86" s="189" t="s">
        <v>209</v>
      </c>
      <c r="E86" s="197" t="s">
        <v>210</v>
      </c>
      <c r="F86" s="200"/>
      <c r="G86" s="189"/>
      <c r="H86" s="402">
        <f xml:space="preserve"> IF( ISBLANK( InpOverride!H86), F_Inputs!H86, InpOverride!H86 )</f>
        <v>0</v>
      </c>
      <c r="I86" s="403">
        <f xml:space="preserve"> IF( ISBLANK( InpOverride!I86), F_Inputs!I86, InpOverride!I86 )</f>
        <v>0</v>
      </c>
      <c r="J86" s="403">
        <f xml:space="preserve"> IF( ISBLANK( InpOverride!J86), F_Inputs!J86, InpOverride!J86 )</f>
        <v>0</v>
      </c>
      <c r="K86" s="403">
        <f xml:space="preserve"> IF( ISBLANK( InpOverride!K86), F_Inputs!K86, InpOverride!K86 )</f>
        <v>0</v>
      </c>
      <c r="L86" s="403">
        <f xml:space="preserve"> IF( ISBLANK( InpOverride!L86), F_Inputs!L86, InpOverride!L86 )</f>
        <v>0</v>
      </c>
      <c r="M86" s="403">
        <f xml:space="preserve"> IF( ISBLANK( InpOverride!M86), F_Inputs!M86, InpOverride!M86 )</f>
        <v>0</v>
      </c>
      <c r="N86" s="403">
        <f xml:space="preserve"> IF( ISBLANK( InpOverride!N86), F_Inputs!N86, InpOverride!N86 )</f>
        <v>0</v>
      </c>
      <c r="O86" s="403">
        <f xml:space="preserve"> IF( ISBLANK( InpOverride!O86), F_Inputs!O86, InpOverride!O86 )</f>
        <v>0</v>
      </c>
      <c r="P86" s="403">
        <f xml:space="preserve"> IF( ISBLANK( InpOverride!P86), F_Inputs!P86, InpOverride!P86 )</f>
        <v>0</v>
      </c>
      <c r="Q86" s="403">
        <f xml:space="preserve"> IF( ISBLANK( InpOverride!Q86), F_Inputs!Q86, InpOverride!Q86 )</f>
        <v>0</v>
      </c>
      <c r="R86" s="403">
        <f xml:space="preserve"> IF( ISBLANK( InpOverride!R86), F_Inputs!R86, InpOverride!R86 )</f>
        <v>0</v>
      </c>
      <c r="S86" s="403">
        <f xml:space="preserve"> IF( ISBLANK( InpOverride!S86), F_Inputs!S86, InpOverride!S86 )</f>
        <v>0</v>
      </c>
      <c r="T86" s="403">
        <f xml:space="preserve"> IF( ISBLANK( InpOverride!T86), F_Inputs!T86, InpOverride!T86 )</f>
        <v>0</v>
      </c>
      <c r="U86" s="403">
        <f xml:space="preserve"> IF( ISBLANK( InpOverride!U86), F_Inputs!U86, InpOverride!U86 )</f>
        <v>0</v>
      </c>
      <c r="V86" s="403">
        <f xml:space="preserve"> IF( ISBLANK( InpOverride!V86), F_Inputs!V86, InpOverride!V86 )</f>
        <v>0</v>
      </c>
      <c r="W86" s="403">
        <f xml:space="preserve"> IF( ISBLANK( InpOverride!W86), F_Inputs!W86, InpOverride!W86 )</f>
        <v>0</v>
      </c>
      <c r="X86" s="403">
        <f xml:space="preserve"> IF( ISBLANK( InpOverride!X86), F_Inputs!X86, InpOverride!X86 )</f>
        <v>0</v>
      </c>
      <c r="Y86" s="403">
        <f xml:space="preserve"> IF( ISBLANK( InpOverride!Y86), F_Inputs!Y86, InpOverride!Y86 )</f>
        <v>0</v>
      </c>
      <c r="Z86" s="403">
        <f xml:space="preserve"> IF( ISBLANK( InpOverride!Z86), F_Inputs!Z86, InpOverride!Z86 )</f>
        <v>0</v>
      </c>
      <c r="AA86" s="403">
        <f xml:space="preserve"> IF( ISBLANK( InpOverride!AA86), F_Inputs!AA86, InpOverride!AA86 )</f>
        <v>0</v>
      </c>
      <c r="AB86" s="403">
        <f xml:space="preserve"> IF( ISBLANK( InpOverride!AB86), F_Inputs!AB86, InpOverride!AB86 )</f>
        <v>0</v>
      </c>
      <c r="AC86" s="403">
        <f xml:space="preserve"> IF( ISBLANK( InpOverride!AC86), F_Inputs!AC86, InpOverride!AC86 )</f>
        <v>0</v>
      </c>
      <c r="AD86" s="403">
        <f xml:space="preserve"> IF( ISBLANK( InpOverride!AD86), F_Inputs!AD86, InpOverride!AD86 )</f>
        <v>0</v>
      </c>
      <c r="AE86" s="403">
        <f xml:space="preserve"> IF( ISBLANK( InpOverride!AE86), F_Inputs!AE86, InpOverride!AE86 )</f>
        <v>0</v>
      </c>
      <c r="AF86" s="404">
        <f xml:space="preserve"> IF( ISBLANK( InpOverride!AF86), F_Inputs!AF86, InpOverride!AF86 )</f>
        <v>0</v>
      </c>
    </row>
    <row r="87" spans="1:32" s="99" customFormat="1">
      <c r="A87" s="187"/>
      <c r="B87" s="37" t="s">
        <v>1127</v>
      </c>
      <c r="C87" s="194" t="s">
        <v>378</v>
      </c>
      <c r="D87" s="194" t="s">
        <v>215</v>
      </c>
      <c r="E87" s="196" t="s">
        <v>210</v>
      </c>
      <c r="F87" s="199"/>
      <c r="G87" s="37">
        <f xml:space="preserve"> IF( ISBLANK( InpOverride!G87), F_Inputs!G87, InpOverride!G87 )</f>
        <v>0</v>
      </c>
      <c r="H87" s="199"/>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6"/>
    </row>
    <row r="88" spans="1:32" s="99" customFormat="1">
      <c r="A88" s="188"/>
      <c r="B88" s="334" t="s">
        <v>1128</v>
      </c>
      <c r="C88" s="189" t="s">
        <v>380</v>
      </c>
      <c r="D88" s="189" t="s">
        <v>224</v>
      </c>
      <c r="E88" s="197" t="s">
        <v>210</v>
      </c>
      <c r="F88" s="200"/>
      <c r="G88" s="189"/>
      <c r="H88" s="405">
        <f xml:space="preserve"> IF( ISBLANK( InpOverride!H88), F_Inputs!H88, InpOverride!H88 )</f>
        <v>0</v>
      </c>
      <c r="I88" s="406">
        <f xml:space="preserve"> IF( ISBLANK( InpOverride!I88), F_Inputs!I88, InpOverride!I88 )</f>
        <v>0</v>
      </c>
      <c r="J88" s="406">
        <f xml:space="preserve"> IF( ISBLANK( InpOverride!J88), F_Inputs!J88, InpOverride!J88 )</f>
        <v>0</v>
      </c>
      <c r="K88" s="406">
        <f xml:space="preserve"> IF( ISBLANK( InpOverride!K88), F_Inputs!K88, InpOverride!K88 )</f>
        <v>0</v>
      </c>
      <c r="L88" s="406">
        <f xml:space="preserve"> IF( ISBLANK( InpOverride!L88), F_Inputs!L88, InpOverride!L88 )</f>
        <v>0</v>
      </c>
      <c r="M88" s="406">
        <f xml:space="preserve"> IF( ISBLANK( InpOverride!M88), F_Inputs!M88, InpOverride!M88 )</f>
        <v>0</v>
      </c>
      <c r="N88" s="406">
        <f xml:space="preserve"> IF( ISBLANK( InpOverride!N88), F_Inputs!N88, InpOverride!N88 )</f>
        <v>0</v>
      </c>
      <c r="O88" s="406">
        <f xml:space="preserve"> IF( ISBLANK( InpOverride!O88), F_Inputs!O88, InpOverride!O88 )</f>
        <v>0</v>
      </c>
      <c r="P88" s="406">
        <f xml:space="preserve"> IF( ISBLANK( InpOverride!P88), F_Inputs!P88, InpOverride!P88 )</f>
        <v>0</v>
      </c>
      <c r="Q88" s="406">
        <f xml:space="preserve"> IF( ISBLANK( InpOverride!Q88), F_Inputs!Q88, InpOverride!Q88 )</f>
        <v>0</v>
      </c>
      <c r="R88" s="406">
        <f xml:space="preserve"> IF( ISBLANK( InpOverride!R88), F_Inputs!R88, InpOverride!R88 )</f>
        <v>0</v>
      </c>
      <c r="S88" s="406">
        <f xml:space="preserve"> IF( ISBLANK( InpOverride!S88), F_Inputs!S88, InpOverride!S88 )</f>
        <v>0</v>
      </c>
      <c r="T88" s="406">
        <f xml:space="preserve"> IF( ISBLANK( InpOverride!T88), F_Inputs!T88, InpOverride!T88 )</f>
        <v>0</v>
      </c>
      <c r="U88" s="406">
        <f xml:space="preserve"> IF( ISBLANK( InpOverride!U88), F_Inputs!U88, InpOverride!U88 )</f>
        <v>0</v>
      </c>
      <c r="V88" s="406">
        <f xml:space="preserve"> IF( ISBLANK( InpOverride!V88), F_Inputs!V88, InpOverride!V88 )</f>
        <v>0</v>
      </c>
      <c r="W88" s="406">
        <f xml:space="preserve"> IF( ISBLANK( InpOverride!W88), F_Inputs!W88, InpOverride!W88 )</f>
        <v>0</v>
      </c>
      <c r="X88" s="406">
        <f xml:space="preserve"> IF( ISBLANK( InpOverride!X88), F_Inputs!X88, InpOverride!X88 )</f>
        <v>0</v>
      </c>
      <c r="Y88" s="406">
        <f xml:space="preserve"> IF( ISBLANK( InpOverride!Y88), F_Inputs!Y88, InpOverride!Y88 )</f>
        <v>0</v>
      </c>
      <c r="Z88" s="406">
        <f xml:space="preserve"> IF( ISBLANK( InpOverride!Z88), F_Inputs!Z88, InpOverride!Z88 )</f>
        <v>0</v>
      </c>
      <c r="AA88" s="406">
        <f xml:space="preserve"> IF( ISBLANK( InpOverride!AA88), F_Inputs!AA88, InpOverride!AA88 )</f>
        <v>0</v>
      </c>
      <c r="AB88" s="406">
        <f xml:space="preserve"> IF( ISBLANK( InpOverride!AB88), F_Inputs!AB88, InpOverride!AB88 )</f>
        <v>0</v>
      </c>
      <c r="AC88" s="406">
        <f xml:space="preserve"> IF( ISBLANK( InpOverride!AC88), F_Inputs!AC88, InpOverride!AC88 )</f>
        <v>0</v>
      </c>
      <c r="AD88" s="406">
        <f xml:space="preserve"> IF( ISBLANK( InpOverride!AD88), F_Inputs!AD88, InpOverride!AD88 )</f>
        <v>0</v>
      </c>
      <c r="AE88" s="406">
        <f xml:space="preserve"> IF( ISBLANK( InpOverride!AE88), F_Inputs!AE88, InpOverride!AE88 )</f>
        <v>0</v>
      </c>
      <c r="AF88" s="407">
        <f xml:space="preserve"> IF( ISBLANK( InpOverride!AF88), F_Inputs!AF88, InpOverride!AF88 )</f>
        <v>0</v>
      </c>
    </row>
    <row r="89" spans="1:32" s="99" customFormat="1" ht="13.8" thickBot="1">
      <c r="A89" s="190"/>
      <c r="B89" s="333" t="s">
        <v>1129</v>
      </c>
      <c r="C89" s="191" t="s">
        <v>382</v>
      </c>
      <c r="D89" s="191" t="s">
        <v>209</v>
      </c>
      <c r="E89" s="195" t="s">
        <v>210</v>
      </c>
      <c r="F89" s="198"/>
      <c r="G89" s="191"/>
      <c r="H89" s="408">
        <f xml:space="preserve"> IF( ISBLANK( InpOverride!H89), F_Inputs!H89, InpOverride!H89 )</f>
        <v>0</v>
      </c>
      <c r="I89" s="409">
        <f xml:space="preserve"> IF( ISBLANK( InpOverride!I89), F_Inputs!I89, InpOverride!I89 )</f>
        <v>0</v>
      </c>
      <c r="J89" s="409">
        <f xml:space="preserve"> IF( ISBLANK( InpOverride!J89), F_Inputs!J89, InpOverride!J89 )</f>
        <v>0</v>
      </c>
      <c r="K89" s="409">
        <f xml:space="preserve"> IF( ISBLANK( InpOverride!K89), F_Inputs!K89, InpOverride!K89 )</f>
        <v>0</v>
      </c>
      <c r="L89" s="409">
        <f xml:space="preserve"> IF( ISBLANK( InpOverride!L89), F_Inputs!L89, InpOverride!L89 )</f>
        <v>0</v>
      </c>
      <c r="M89" s="409">
        <f xml:space="preserve"> IF( ISBLANK( InpOverride!M89), F_Inputs!M89, InpOverride!M89 )</f>
        <v>0</v>
      </c>
      <c r="N89" s="409">
        <f xml:space="preserve"> IF( ISBLANK( InpOverride!N89), F_Inputs!N89, InpOverride!N89 )</f>
        <v>0</v>
      </c>
      <c r="O89" s="409">
        <f xml:space="preserve"> IF( ISBLANK( InpOverride!O89), F_Inputs!O89, InpOverride!O89 )</f>
        <v>0</v>
      </c>
      <c r="P89" s="409">
        <f xml:space="preserve"> IF( ISBLANK( InpOverride!P89), F_Inputs!P89, InpOverride!P89 )</f>
        <v>0</v>
      </c>
      <c r="Q89" s="409">
        <f xml:space="preserve"> IF( ISBLANK( InpOverride!Q89), F_Inputs!Q89, InpOverride!Q89 )</f>
        <v>0</v>
      </c>
      <c r="R89" s="409">
        <f xml:space="preserve"> IF( ISBLANK( InpOverride!R89), F_Inputs!R89, InpOverride!R89 )</f>
        <v>0</v>
      </c>
      <c r="S89" s="409">
        <f xml:space="preserve"> IF( ISBLANK( InpOverride!S89), F_Inputs!S89, InpOverride!S89 )</f>
        <v>0</v>
      </c>
      <c r="T89" s="409">
        <f xml:space="preserve"> IF( ISBLANK( InpOverride!T89), F_Inputs!T89, InpOverride!T89 )</f>
        <v>0</v>
      </c>
      <c r="U89" s="409">
        <f xml:space="preserve"> IF( ISBLANK( InpOverride!U89), F_Inputs!U89, InpOverride!U89 )</f>
        <v>0</v>
      </c>
      <c r="V89" s="409">
        <f xml:space="preserve"> IF( ISBLANK( InpOverride!V89), F_Inputs!V89, InpOverride!V89 )</f>
        <v>0</v>
      </c>
      <c r="W89" s="409">
        <f xml:space="preserve"> IF( ISBLANK( InpOverride!W89), F_Inputs!W89, InpOverride!W89 )</f>
        <v>0</v>
      </c>
      <c r="X89" s="409">
        <f xml:space="preserve"> IF( ISBLANK( InpOverride!X89), F_Inputs!X89, InpOverride!X89 )</f>
        <v>0</v>
      </c>
      <c r="Y89" s="409">
        <f xml:space="preserve"> IF( ISBLANK( InpOverride!Y89), F_Inputs!Y89, InpOverride!Y89 )</f>
        <v>0</v>
      </c>
      <c r="Z89" s="409">
        <f xml:space="preserve"> IF( ISBLANK( InpOverride!Z89), F_Inputs!Z89, InpOverride!Z89 )</f>
        <v>0</v>
      </c>
      <c r="AA89" s="409">
        <f xml:space="preserve"> IF( ISBLANK( InpOverride!AA89), F_Inputs!AA89, InpOverride!AA89 )</f>
        <v>0</v>
      </c>
      <c r="AB89" s="409">
        <f xml:space="preserve"> IF( ISBLANK( InpOverride!AB89), F_Inputs!AB89, InpOverride!AB89 )</f>
        <v>0</v>
      </c>
      <c r="AC89" s="409">
        <f xml:space="preserve"> IF( ISBLANK( InpOverride!AC89), F_Inputs!AC89, InpOverride!AC89 )</f>
        <v>0</v>
      </c>
      <c r="AD89" s="409">
        <f xml:space="preserve"> IF( ISBLANK( InpOverride!AD89), F_Inputs!AD89, InpOverride!AD89 )</f>
        <v>0</v>
      </c>
      <c r="AE89" s="409">
        <f xml:space="preserve"> IF( ISBLANK( InpOverride!AE89), F_Inputs!AE89, InpOverride!AE89 )</f>
        <v>0</v>
      </c>
      <c r="AF89" s="410">
        <f xml:space="preserve"> IF( ISBLANK( InpOverride!AF89), F_Inputs!AF89, InpOverride!AF89 )</f>
        <v>0</v>
      </c>
    </row>
    <row r="90" spans="1:32" s="99" customFormat="1">
      <c r="A90" s="187"/>
      <c r="B90" s="37" t="s">
        <v>1130</v>
      </c>
      <c r="C90" s="194" t="s">
        <v>384</v>
      </c>
      <c r="D90" s="194" t="s">
        <v>215</v>
      </c>
      <c r="E90" s="196" t="s">
        <v>210</v>
      </c>
      <c r="F90" s="336">
        <f xml:space="preserve"> IF( ISBLANK( InpOverride!F90), F_Inputs!F90, InpOverride!F90 )</f>
        <v>0</v>
      </c>
      <c r="G90" s="194"/>
      <c r="H90" s="199"/>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6"/>
    </row>
    <row r="91" spans="1:32" s="99" customFormat="1">
      <c r="A91" s="187"/>
      <c r="B91" s="37" t="s">
        <v>1131</v>
      </c>
      <c r="C91" s="194" t="s">
        <v>386</v>
      </c>
      <c r="D91" s="194" t="s">
        <v>209</v>
      </c>
      <c r="E91" s="196" t="s">
        <v>210</v>
      </c>
      <c r="F91" s="199"/>
      <c r="G91" s="194"/>
      <c r="H91" s="236">
        <f xml:space="preserve"> IF( ISBLANK( InpOverride!H91), F_Inputs!H91, InpOverride!H91 )</f>
        <v>0</v>
      </c>
      <c r="I91" s="237">
        <f xml:space="preserve"> IF( ISBLANK( InpOverride!I91), F_Inputs!I91, InpOverride!I91 )</f>
        <v>0</v>
      </c>
      <c r="J91" s="237">
        <f xml:space="preserve"> IF( ISBLANK( InpOverride!J91), F_Inputs!J91, InpOverride!J91 )</f>
        <v>0</v>
      </c>
      <c r="K91" s="237">
        <f xml:space="preserve"> IF( ISBLANK( InpOverride!K91), F_Inputs!K91, InpOverride!K91 )</f>
        <v>0</v>
      </c>
      <c r="L91" s="237">
        <f xml:space="preserve"> IF( ISBLANK( InpOverride!L91), F_Inputs!L91, InpOverride!L91 )</f>
        <v>0</v>
      </c>
      <c r="M91" s="237">
        <f xml:space="preserve"> IF( ISBLANK( InpOverride!M91), F_Inputs!M91, InpOverride!M91 )</f>
        <v>0</v>
      </c>
      <c r="N91" s="237">
        <f xml:space="preserve"> IF( ISBLANK( InpOverride!N91), F_Inputs!N91, InpOverride!N91 )</f>
        <v>0</v>
      </c>
      <c r="O91" s="237">
        <f xml:space="preserve"> IF( ISBLANK( InpOverride!O91), F_Inputs!O91, InpOverride!O91 )</f>
        <v>0</v>
      </c>
      <c r="P91" s="237">
        <f xml:space="preserve"> IF( ISBLANK( InpOverride!P91), F_Inputs!P91, InpOverride!P91 )</f>
        <v>0</v>
      </c>
      <c r="Q91" s="237">
        <f xml:space="preserve"> IF( ISBLANK( InpOverride!Q91), F_Inputs!Q91, InpOverride!Q91 )</f>
        <v>0</v>
      </c>
      <c r="R91" s="237">
        <f xml:space="preserve"> IF( ISBLANK( InpOverride!R91), F_Inputs!R91, InpOverride!R91 )</f>
        <v>0</v>
      </c>
      <c r="S91" s="237">
        <f xml:space="preserve"> IF( ISBLANK( InpOverride!S91), F_Inputs!S91, InpOverride!S91 )</f>
        <v>0</v>
      </c>
      <c r="T91" s="237">
        <f xml:space="preserve"> IF( ISBLANK( InpOverride!T91), F_Inputs!T91, InpOverride!T91 )</f>
        <v>0</v>
      </c>
      <c r="U91" s="237">
        <f xml:space="preserve"> IF( ISBLANK( InpOverride!U91), F_Inputs!U91, InpOverride!U91 )</f>
        <v>0</v>
      </c>
      <c r="V91" s="237">
        <f xml:space="preserve"> IF( ISBLANK( InpOverride!V91), F_Inputs!V91, InpOverride!V91 )</f>
        <v>0</v>
      </c>
      <c r="W91" s="237">
        <f xml:space="preserve"> IF( ISBLANK( InpOverride!W91), F_Inputs!W91, InpOverride!W91 )</f>
        <v>0</v>
      </c>
      <c r="X91" s="237">
        <f xml:space="preserve"> IF( ISBLANK( InpOverride!X91), F_Inputs!X91, InpOverride!X91 )</f>
        <v>0</v>
      </c>
      <c r="Y91" s="237">
        <f xml:space="preserve"> IF( ISBLANK( InpOverride!Y91), F_Inputs!Y91, InpOverride!Y91 )</f>
        <v>0</v>
      </c>
      <c r="Z91" s="237">
        <f xml:space="preserve"> IF( ISBLANK( InpOverride!Z91), F_Inputs!Z91, InpOverride!Z91 )</f>
        <v>0</v>
      </c>
      <c r="AA91" s="237">
        <f xml:space="preserve"> IF( ISBLANK( InpOverride!AA91), F_Inputs!AA91, InpOverride!AA91 )</f>
        <v>0</v>
      </c>
      <c r="AB91" s="237">
        <f xml:space="preserve"> IF( ISBLANK( InpOverride!AB91), F_Inputs!AB91, InpOverride!AB91 )</f>
        <v>0</v>
      </c>
      <c r="AC91" s="237">
        <f xml:space="preserve"> IF( ISBLANK( InpOverride!AC91), F_Inputs!AC91, InpOverride!AC91 )</f>
        <v>0</v>
      </c>
      <c r="AD91" s="237">
        <f xml:space="preserve"> IF( ISBLANK( InpOverride!AD91), F_Inputs!AD91, InpOverride!AD91 )</f>
        <v>0</v>
      </c>
      <c r="AE91" s="237">
        <f xml:space="preserve"> IF( ISBLANK( InpOverride!AE91), F_Inputs!AE91, InpOverride!AE91 )</f>
        <v>0</v>
      </c>
      <c r="AF91" s="238">
        <f xml:space="preserve"> IF( ISBLANK( InpOverride!AF91), F_Inputs!AF91, InpOverride!AF91 )</f>
        <v>0</v>
      </c>
    </row>
    <row r="92" spans="1:32" s="99" customFormat="1">
      <c r="A92" s="188"/>
      <c r="B92" s="334" t="s">
        <v>1132</v>
      </c>
      <c r="C92" s="189" t="s">
        <v>388</v>
      </c>
      <c r="D92" s="189" t="s">
        <v>209</v>
      </c>
      <c r="E92" s="197" t="s">
        <v>210</v>
      </c>
      <c r="F92" s="200"/>
      <c r="G92" s="189"/>
      <c r="H92" s="402">
        <f xml:space="preserve"> IF( ISBLANK( InpOverride!H92), F_Inputs!H92, InpOverride!H92 )</f>
        <v>0</v>
      </c>
      <c r="I92" s="403">
        <f xml:space="preserve"> IF( ISBLANK( InpOverride!I92), F_Inputs!I92, InpOverride!I92 )</f>
        <v>0</v>
      </c>
      <c r="J92" s="403">
        <f xml:space="preserve"> IF( ISBLANK( InpOverride!J92), F_Inputs!J92, InpOverride!J92 )</f>
        <v>0</v>
      </c>
      <c r="K92" s="403">
        <f xml:space="preserve"> IF( ISBLANK( InpOverride!K92), F_Inputs!K92, InpOverride!K92 )</f>
        <v>0</v>
      </c>
      <c r="L92" s="403">
        <f xml:space="preserve"> IF( ISBLANK( InpOverride!L92), F_Inputs!L92, InpOverride!L92 )</f>
        <v>0</v>
      </c>
      <c r="M92" s="403">
        <f xml:space="preserve"> IF( ISBLANK( InpOverride!M92), F_Inputs!M92, InpOverride!M92 )</f>
        <v>0</v>
      </c>
      <c r="N92" s="403">
        <f xml:space="preserve"> IF( ISBLANK( InpOverride!N92), F_Inputs!N92, InpOverride!N92 )</f>
        <v>0</v>
      </c>
      <c r="O92" s="403">
        <f xml:space="preserve"> IF( ISBLANK( InpOverride!O92), F_Inputs!O92, InpOverride!O92 )</f>
        <v>0</v>
      </c>
      <c r="P92" s="403">
        <f xml:space="preserve"> IF( ISBLANK( InpOverride!P92), F_Inputs!P92, InpOverride!P92 )</f>
        <v>0</v>
      </c>
      <c r="Q92" s="403">
        <f xml:space="preserve"> IF( ISBLANK( InpOverride!Q92), F_Inputs!Q92, InpOverride!Q92 )</f>
        <v>0</v>
      </c>
      <c r="R92" s="403">
        <f xml:space="preserve"> IF( ISBLANK( InpOverride!R92), F_Inputs!R92, InpOverride!R92 )</f>
        <v>0</v>
      </c>
      <c r="S92" s="403">
        <f xml:space="preserve"> IF( ISBLANK( InpOverride!S92), F_Inputs!S92, InpOverride!S92 )</f>
        <v>0</v>
      </c>
      <c r="T92" s="403">
        <f xml:space="preserve"> IF( ISBLANK( InpOverride!T92), F_Inputs!T92, InpOverride!T92 )</f>
        <v>0</v>
      </c>
      <c r="U92" s="403">
        <f xml:space="preserve"> IF( ISBLANK( InpOverride!U92), F_Inputs!U92, InpOverride!U92 )</f>
        <v>0</v>
      </c>
      <c r="V92" s="403">
        <f xml:space="preserve"> IF( ISBLANK( InpOverride!V92), F_Inputs!V92, InpOverride!V92 )</f>
        <v>0</v>
      </c>
      <c r="W92" s="403">
        <f xml:space="preserve"> IF( ISBLANK( InpOverride!W92), F_Inputs!W92, InpOverride!W92 )</f>
        <v>0</v>
      </c>
      <c r="X92" s="403">
        <f xml:space="preserve"> IF( ISBLANK( InpOverride!X92), F_Inputs!X92, InpOverride!X92 )</f>
        <v>0</v>
      </c>
      <c r="Y92" s="403">
        <f xml:space="preserve"> IF( ISBLANK( InpOverride!Y92), F_Inputs!Y92, InpOverride!Y92 )</f>
        <v>0</v>
      </c>
      <c r="Z92" s="403">
        <f xml:space="preserve"> IF( ISBLANK( InpOverride!Z92), F_Inputs!Z92, InpOverride!Z92 )</f>
        <v>0</v>
      </c>
      <c r="AA92" s="403">
        <f xml:space="preserve"> IF( ISBLANK( InpOverride!AA92), F_Inputs!AA92, InpOverride!AA92 )</f>
        <v>0</v>
      </c>
      <c r="AB92" s="403">
        <f xml:space="preserve"> IF( ISBLANK( InpOverride!AB92), F_Inputs!AB92, InpOverride!AB92 )</f>
        <v>0</v>
      </c>
      <c r="AC92" s="403">
        <f xml:space="preserve"> IF( ISBLANK( InpOverride!AC92), F_Inputs!AC92, InpOverride!AC92 )</f>
        <v>0</v>
      </c>
      <c r="AD92" s="403">
        <f xml:space="preserve"> IF( ISBLANK( InpOverride!AD92), F_Inputs!AD92, InpOverride!AD92 )</f>
        <v>0</v>
      </c>
      <c r="AE92" s="403">
        <f xml:space="preserve"> IF( ISBLANK( InpOverride!AE92), F_Inputs!AE92, InpOverride!AE92 )</f>
        <v>0</v>
      </c>
      <c r="AF92" s="404">
        <f xml:space="preserve"> IF( ISBLANK( InpOverride!AF92), F_Inputs!AF92, InpOverride!AF92 )</f>
        <v>0</v>
      </c>
    </row>
    <row r="93" spans="1:32" s="99" customFormat="1">
      <c r="A93" s="187"/>
      <c r="B93" s="37" t="s">
        <v>1133</v>
      </c>
      <c r="C93" s="194" t="s">
        <v>390</v>
      </c>
      <c r="D93" s="194" t="s">
        <v>215</v>
      </c>
      <c r="E93" s="196" t="s">
        <v>210</v>
      </c>
      <c r="F93" s="199"/>
      <c r="G93" s="37">
        <f xml:space="preserve"> IF( ISBLANK( InpOverride!G93), F_Inputs!G93, InpOverride!G93 )</f>
        <v>0</v>
      </c>
      <c r="H93" s="199"/>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6"/>
    </row>
    <row r="94" spans="1:32" s="99" customFormat="1">
      <c r="A94" s="188"/>
      <c r="B94" s="334" t="s">
        <v>1134</v>
      </c>
      <c r="C94" s="189" t="s">
        <v>392</v>
      </c>
      <c r="D94" s="189" t="s">
        <v>224</v>
      </c>
      <c r="E94" s="197" t="s">
        <v>210</v>
      </c>
      <c r="F94" s="200"/>
      <c r="G94" s="189"/>
      <c r="H94" s="405">
        <f xml:space="preserve"> IF( ISBLANK( InpOverride!H94), F_Inputs!H94, InpOverride!H94 )</f>
        <v>0</v>
      </c>
      <c r="I94" s="406">
        <f xml:space="preserve"> IF( ISBLANK( InpOverride!I94), F_Inputs!I94, InpOverride!I94 )</f>
        <v>0</v>
      </c>
      <c r="J94" s="406">
        <f xml:space="preserve"> IF( ISBLANK( InpOverride!J94), F_Inputs!J94, InpOverride!J94 )</f>
        <v>0</v>
      </c>
      <c r="K94" s="406">
        <f xml:space="preserve"> IF( ISBLANK( InpOverride!K94), F_Inputs!K94, InpOverride!K94 )</f>
        <v>0</v>
      </c>
      <c r="L94" s="406">
        <f xml:space="preserve"> IF( ISBLANK( InpOverride!L94), F_Inputs!L94, InpOverride!L94 )</f>
        <v>0</v>
      </c>
      <c r="M94" s="406">
        <f xml:space="preserve"> IF( ISBLANK( InpOverride!M94), F_Inputs!M94, InpOverride!M94 )</f>
        <v>0</v>
      </c>
      <c r="N94" s="406">
        <f xml:space="preserve"> IF( ISBLANK( InpOverride!N94), F_Inputs!N94, InpOverride!N94 )</f>
        <v>0</v>
      </c>
      <c r="O94" s="406">
        <f xml:space="preserve"> IF( ISBLANK( InpOverride!O94), F_Inputs!O94, InpOverride!O94 )</f>
        <v>0</v>
      </c>
      <c r="P94" s="406">
        <f xml:space="preserve"> IF( ISBLANK( InpOverride!P94), F_Inputs!P94, InpOverride!P94 )</f>
        <v>0</v>
      </c>
      <c r="Q94" s="406">
        <f xml:space="preserve"> IF( ISBLANK( InpOverride!Q94), F_Inputs!Q94, InpOverride!Q94 )</f>
        <v>0</v>
      </c>
      <c r="R94" s="406">
        <f xml:space="preserve"> IF( ISBLANK( InpOverride!R94), F_Inputs!R94, InpOverride!R94 )</f>
        <v>0</v>
      </c>
      <c r="S94" s="406">
        <f xml:space="preserve"> IF( ISBLANK( InpOverride!S94), F_Inputs!S94, InpOverride!S94 )</f>
        <v>0</v>
      </c>
      <c r="T94" s="406">
        <f xml:space="preserve"> IF( ISBLANK( InpOverride!T94), F_Inputs!T94, InpOverride!T94 )</f>
        <v>0</v>
      </c>
      <c r="U94" s="406">
        <f xml:space="preserve"> IF( ISBLANK( InpOverride!U94), F_Inputs!U94, InpOverride!U94 )</f>
        <v>0</v>
      </c>
      <c r="V94" s="406">
        <f xml:space="preserve"> IF( ISBLANK( InpOverride!V94), F_Inputs!V94, InpOverride!V94 )</f>
        <v>0</v>
      </c>
      <c r="W94" s="406">
        <f xml:space="preserve"> IF( ISBLANK( InpOverride!W94), F_Inputs!W94, InpOverride!W94 )</f>
        <v>0</v>
      </c>
      <c r="X94" s="406">
        <f xml:space="preserve"> IF( ISBLANK( InpOverride!X94), F_Inputs!X94, InpOverride!X94 )</f>
        <v>0</v>
      </c>
      <c r="Y94" s="406">
        <f xml:space="preserve"> IF( ISBLANK( InpOverride!Y94), F_Inputs!Y94, InpOverride!Y94 )</f>
        <v>0</v>
      </c>
      <c r="Z94" s="406">
        <f xml:space="preserve"> IF( ISBLANK( InpOverride!Z94), F_Inputs!Z94, InpOverride!Z94 )</f>
        <v>0</v>
      </c>
      <c r="AA94" s="406">
        <f xml:space="preserve"> IF( ISBLANK( InpOverride!AA94), F_Inputs!AA94, InpOverride!AA94 )</f>
        <v>0</v>
      </c>
      <c r="AB94" s="406">
        <f xml:space="preserve"> IF( ISBLANK( InpOverride!AB94), F_Inputs!AB94, InpOverride!AB94 )</f>
        <v>0</v>
      </c>
      <c r="AC94" s="406">
        <f xml:space="preserve"> IF( ISBLANK( InpOverride!AC94), F_Inputs!AC94, InpOverride!AC94 )</f>
        <v>0</v>
      </c>
      <c r="AD94" s="406">
        <f xml:space="preserve"> IF( ISBLANK( InpOverride!AD94), F_Inputs!AD94, InpOverride!AD94 )</f>
        <v>0</v>
      </c>
      <c r="AE94" s="406">
        <f xml:space="preserve"> IF( ISBLANK( InpOverride!AE94), F_Inputs!AE94, InpOverride!AE94 )</f>
        <v>0</v>
      </c>
      <c r="AF94" s="407">
        <f xml:space="preserve"> IF( ISBLANK( InpOverride!AF94), F_Inputs!AF94, InpOverride!AF94 )</f>
        <v>0</v>
      </c>
    </row>
    <row r="95" spans="1:32" s="99" customFormat="1" ht="13.8" thickBot="1">
      <c r="A95" s="190"/>
      <c r="B95" s="333" t="s">
        <v>1135</v>
      </c>
      <c r="C95" s="191" t="s">
        <v>394</v>
      </c>
      <c r="D95" s="191" t="s">
        <v>209</v>
      </c>
      <c r="E95" s="195" t="s">
        <v>210</v>
      </c>
      <c r="F95" s="198"/>
      <c r="G95" s="191"/>
      <c r="H95" s="408">
        <f xml:space="preserve"> IF( ISBLANK( InpOverride!H95), F_Inputs!H95, InpOverride!H95 )</f>
        <v>0</v>
      </c>
      <c r="I95" s="409">
        <f xml:space="preserve"> IF( ISBLANK( InpOverride!I95), F_Inputs!I95, InpOverride!I95 )</f>
        <v>0</v>
      </c>
      <c r="J95" s="409">
        <f xml:space="preserve"> IF( ISBLANK( InpOverride!J95), F_Inputs!J95, InpOverride!J95 )</f>
        <v>0</v>
      </c>
      <c r="K95" s="409">
        <f xml:space="preserve"> IF( ISBLANK( InpOverride!K95), F_Inputs!K95, InpOverride!K95 )</f>
        <v>0</v>
      </c>
      <c r="L95" s="409">
        <f xml:space="preserve"> IF( ISBLANK( InpOverride!L95), F_Inputs!L95, InpOverride!L95 )</f>
        <v>0</v>
      </c>
      <c r="M95" s="409">
        <f xml:space="preserve"> IF( ISBLANK( InpOverride!M95), F_Inputs!M95, InpOverride!M95 )</f>
        <v>0</v>
      </c>
      <c r="N95" s="409">
        <f xml:space="preserve"> IF( ISBLANK( InpOverride!N95), F_Inputs!N95, InpOverride!N95 )</f>
        <v>0</v>
      </c>
      <c r="O95" s="409">
        <f xml:space="preserve"> IF( ISBLANK( InpOverride!O95), F_Inputs!O95, InpOverride!O95 )</f>
        <v>0</v>
      </c>
      <c r="P95" s="409">
        <f xml:space="preserve"> IF( ISBLANK( InpOverride!P95), F_Inputs!P95, InpOverride!P95 )</f>
        <v>0</v>
      </c>
      <c r="Q95" s="409">
        <f xml:space="preserve"> IF( ISBLANK( InpOverride!Q95), F_Inputs!Q95, InpOverride!Q95 )</f>
        <v>0</v>
      </c>
      <c r="R95" s="409">
        <f xml:space="preserve"> IF( ISBLANK( InpOverride!R95), F_Inputs!R95, InpOverride!R95 )</f>
        <v>0</v>
      </c>
      <c r="S95" s="409">
        <f xml:space="preserve"> IF( ISBLANK( InpOverride!S95), F_Inputs!S95, InpOverride!S95 )</f>
        <v>0</v>
      </c>
      <c r="T95" s="409">
        <f xml:space="preserve"> IF( ISBLANK( InpOverride!T95), F_Inputs!T95, InpOverride!T95 )</f>
        <v>0</v>
      </c>
      <c r="U95" s="409">
        <f xml:space="preserve"> IF( ISBLANK( InpOverride!U95), F_Inputs!U95, InpOverride!U95 )</f>
        <v>0</v>
      </c>
      <c r="V95" s="409">
        <f xml:space="preserve"> IF( ISBLANK( InpOverride!V95), F_Inputs!V95, InpOverride!V95 )</f>
        <v>0</v>
      </c>
      <c r="W95" s="409">
        <f xml:space="preserve"> IF( ISBLANK( InpOverride!W95), F_Inputs!W95, InpOverride!W95 )</f>
        <v>0</v>
      </c>
      <c r="X95" s="409">
        <f xml:space="preserve"> IF( ISBLANK( InpOverride!X95), F_Inputs!X95, InpOverride!X95 )</f>
        <v>0</v>
      </c>
      <c r="Y95" s="409">
        <f xml:space="preserve"> IF( ISBLANK( InpOverride!Y95), F_Inputs!Y95, InpOverride!Y95 )</f>
        <v>0</v>
      </c>
      <c r="Z95" s="409">
        <f xml:space="preserve"> IF( ISBLANK( InpOverride!Z95), F_Inputs!Z95, InpOverride!Z95 )</f>
        <v>0</v>
      </c>
      <c r="AA95" s="409">
        <f xml:space="preserve"> IF( ISBLANK( InpOverride!AA95), F_Inputs!AA95, InpOverride!AA95 )</f>
        <v>0</v>
      </c>
      <c r="AB95" s="409">
        <f xml:space="preserve"> IF( ISBLANK( InpOverride!AB95), F_Inputs!AB95, InpOverride!AB95 )</f>
        <v>0</v>
      </c>
      <c r="AC95" s="409">
        <f xml:space="preserve"> IF( ISBLANK( InpOverride!AC95), F_Inputs!AC95, InpOverride!AC95 )</f>
        <v>0</v>
      </c>
      <c r="AD95" s="409">
        <f xml:space="preserve"> IF( ISBLANK( InpOverride!AD95), F_Inputs!AD95, InpOverride!AD95 )</f>
        <v>0</v>
      </c>
      <c r="AE95" s="409">
        <f xml:space="preserve"> IF( ISBLANK( InpOverride!AE95), F_Inputs!AE95, InpOverride!AE95 )</f>
        <v>0</v>
      </c>
      <c r="AF95" s="410">
        <f xml:space="preserve"> IF( ISBLANK( InpOverride!AF95), F_Inputs!AF95, InpOverride!AF95 )</f>
        <v>0</v>
      </c>
    </row>
    <row r="96" spans="1:32" s="99" customFormat="1">
      <c r="A96" s="187"/>
      <c r="B96" s="37" t="s">
        <v>1136</v>
      </c>
      <c r="C96" s="194" t="s">
        <v>396</v>
      </c>
      <c r="D96" s="194" t="s">
        <v>215</v>
      </c>
      <c r="E96" s="196" t="s">
        <v>210</v>
      </c>
      <c r="F96" s="336">
        <f xml:space="preserve"> IF( ISBLANK( InpOverride!F96), F_Inputs!F96, InpOverride!F96 )</f>
        <v>0</v>
      </c>
      <c r="G96" s="194"/>
      <c r="H96" s="199"/>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6"/>
    </row>
    <row r="97" spans="1:32" s="99" customFormat="1">
      <c r="A97" s="187"/>
      <c r="B97" s="37" t="s">
        <v>1137</v>
      </c>
      <c r="C97" s="194" t="s">
        <v>398</v>
      </c>
      <c r="D97" s="194" t="s">
        <v>209</v>
      </c>
      <c r="E97" s="196" t="s">
        <v>210</v>
      </c>
      <c r="F97" s="199"/>
      <c r="G97" s="194"/>
      <c r="H97" s="236">
        <f xml:space="preserve"> IF( ISBLANK( InpOverride!H97), F_Inputs!H97, InpOverride!H97 )</f>
        <v>0</v>
      </c>
      <c r="I97" s="237">
        <f xml:space="preserve"> IF( ISBLANK( InpOverride!I97), F_Inputs!I97, InpOverride!I97 )</f>
        <v>0</v>
      </c>
      <c r="J97" s="237">
        <f xml:space="preserve"> IF( ISBLANK( InpOverride!J97), F_Inputs!J97, InpOverride!J97 )</f>
        <v>0</v>
      </c>
      <c r="K97" s="237">
        <f xml:space="preserve"> IF( ISBLANK( InpOverride!K97), F_Inputs!K97, InpOverride!K97 )</f>
        <v>0</v>
      </c>
      <c r="L97" s="237">
        <f xml:space="preserve"> IF( ISBLANK( InpOverride!L97), F_Inputs!L97, InpOverride!L97 )</f>
        <v>0</v>
      </c>
      <c r="M97" s="237">
        <f xml:space="preserve"> IF( ISBLANK( InpOverride!M97), F_Inputs!M97, InpOverride!M97 )</f>
        <v>0</v>
      </c>
      <c r="N97" s="237">
        <f xml:space="preserve"> IF( ISBLANK( InpOverride!N97), F_Inputs!N97, InpOverride!N97 )</f>
        <v>0</v>
      </c>
      <c r="O97" s="237">
        <f xml:space="preserve"> IF( ISBLANK( InpOverride!O97), F_Inputs!O97, InpOverride!O97 )</f>
        <v>0</v>
      </c>
      <c r="P97" s="237">
        <f xml:space="preserve"> IF( ISBLANK( InpOverride!P97), F_Inputs!P97, InpOverride!P97 )</f>
        <v>0</v>
      </c>
      <c r="Q97" s="237">
        <f xml:space="preserve"> IF( ISBLANK( InpOverride!Q97), F_Inputs!Q97, InpOverride!Q97 )</f>
        <v>0</v>
      </c>
      <c r="R97" s="237">
        <f xml:space="preserve"> IF( ISBLANK( InpOverride!R97), F_Inputs!R97, InpOverride!R97 )</f>
        <v>0</v>
      </c>
      <c r="S97" s="237">
        <f xml:space="preserve"> IF( ISBLANK( InpOverride!S97), F_Inputs!S97, InpOverride!S97 )</f>
        <v>0</v>
      </c>
      <c r="T97" s="237">
        <f xml:space="preserve"> IF( ISBLANK( InpOverride!T97), F_Inputs!T97, InpOverride!T97 )</f>
        <v>0</v>
      </c>
      <c r="U97" s="237">
        <f xml:space="preserve"> IF( ISBLANK( InpOverride!U97), F_Inputs!U97, InpOverride!U97 )</f>
        <v>0</v>
      </c>
      <c r="V97" s="237">
        <f xml:space="preserve"> IF( ISBLANK( InpOverride!V97), F_Inputs!V97, InpOverride!V97 )</f>
        <v>0</v>
      </c>
      <c r="W97" s="237">
        <f xml:space="preserve"> IF( ISBLANK( InpOverride!W97), F_Inputs!W97, InpOverride!W97 )</f>
        <v>0</v>
      </c>
      <c r="X97" s="237">
        <f xml:space="preserve"> IF( ISBLANK( InpOverride!X97), F_Inputs!X97, InpOverride!X97 )</f>
        <v>0</v>
      </c>
      <c r="Y97" s="237">
        <f xml:space="preserve"> IF( ISBLANK( InpOverride!Y97), F_Inputs!Y97, InpOverride!Y97 )</f>
        <v>0</v>
      </c>
      <c r="Z97" s="237">
        <f xml:space="preserve"> IF( ISBLANK( InpOverride!Z97), F_Inputs!Z97, InpOverride!Z97 )</f>
        <v>0</v>
      </c>
      <c r="AA97" s="237">
        <f xml:space="preserve"> IF( ISBLANK( InpOverride!AA97), F_Inputs!AA97, InpOverride!AA97 )</f>
        <v>0</v>
      </c>
      <c r="AB97" s="237">
        <f xml:space="preserve"> IF( ISBLANK( InpOverride!AB97), F_Inputs!AB97, InpOverride!AB97 )</f>
        <v>0</v>
      </c>
      <c r="AC97" s="237">
        <f xml:space="preserve"> IF( ISBLANK( InpOverride!AC97), F_Inputs!AC97, InpOverride!AC97 )</f>
        <v>0</v>
      </c>
      <c r="AD97" s="237">
        <f xml:space="preserve"> IF( ISBLANK( InpOverride!AD97), F_Inputs!AD97, InpOverride!AD97 )</f>
        <v>0</v>
      </c>
      <c r="AE97" s="237">
        <f xml:space="preserve"> IF( ISBLANK( InpOverride!AE97), F_Inputs!AE97, InpOverride!AE97 )</f>
        <v>0</v>
      </c>
      <c r="AF97" s="238">
        <f xml:space="preserve"> IF( ISBLANK( InpOverride!AF97), F_Inputs!AF97, InpOverride!AF97 )</f>
        <v>0</v>
      </c>
    </row>
    <row r="98" spans="1:32" s="99" customFormat="1">
      <c r="A98" s="188"/>
      <c r="B98" s="334" t="s">
        <v>1138</v>
      </c>
      <c r="C98" s="189" t="s">
        <v>400</v>
      </c>
      <c r="D98" s="189" t="s">
        <v>209</v>
      </c>
      <c r="E98" s="197" t="s">
        <v>210</v>
      </c>
      <c r="F98" s="200"/>
      <c r="G98" s="189"/>
      <c r="H98" s="402">
        <f xml:space="preserve"> IF( ISBLANK( InpOverride!H98), F_Inputs!H98, InpOverride!H98 )</f>
        <v>0</v>
      </c>
      <c r="I98" s="403">
        <f xml:space="preserve"> IF( ISBLANK( InpOverride!I98), F_Inputs!I98, InpOverride!I98 )</f>
        <v>0</v>
      </c>
      <c r="J98" s="403">
        <f xml:space="preserve"> IF( ISBLANK( InpOverride!J98), F_Inputs!J98, InpOverride!J98 )</f>
        <v>0</v>
      </c>
      <c r="K98" s="403">
        <f xml:space="preserve"> IF( ISBLANK( InpOverride!K98), F_Inputs!K98, InpOverride!K98 )</f>
        <v>0</v>
      </c>
      <c r="L98" s="403">
        <f xml:space="preserve"> IF( ISBLANK( InpOverride!L98), F_Inputs!L98, InpOverride!L98 )</f>
        <v>0</v>
      </c>
      <c r="M98" s="403">
        <f xml:space="preserve"> IF( ISBLANK( InpOverride!M98), F_Inputs!M98, InpOverride!M98 )</f>
        <v>0</v>
      </c>
      <c r="N98" s="403">
        <f xml:space="preserve"> IF( ISBLANK( InpOverride!N98), F_Inputs!N98, InpOverride!N98 )</f>
        <v>0</v>
      </c>
      <c r="O98" s="403">
        <f xml:space="preserve"> IF( ISBLANK( InpOverride!O98), F_Inputs!O98, InpOverride!O98 )</f>
        <v>0</v>
      </c>
      <c r="P98" s="403">
        <f xml:space="preserve"> IF( ISBLANK( InpOverride!P98), F_Inputs!P98, InpOverride!P98 )</f>
        <v>0</v>
      </c>
      <c r="Q98" s="403">
        <f xml:space="preserve"> IF( ISBLANK( InpOverride!Q98), F_Inputs!Q98, InpOverride!Q98 )</f>
        <v>0</v>
      </c>
      <c r="R98" s="403">
        <f xml:space="preserve"> IF( ISBLANK( InpOverride!R98), F_Inputs!R98, InpOverride!R98 )</f>
        <v>0</v>
      </c>
      <c r="S98" s="403">
        <f xml:space="preserve"> IF( ISBLANK( InpOverride!S98), F_Inputs!S98, InpOverride!S98 )</f>
        <v>0</v>
      </c>
      <c r="T98" s="403">
        <f xml:space="preserve"> IF( ISBLANK( InpOverride!T98), F_Inputs!T98, InpOverride!T98 )</f>
        <v>0</v>
      </c>
      <c r="U98" s="403">
        <f xml:space="preserve"> IF( ISBLANK( InpOverride!U98), F_Inputs!U98, InpOverride!U98 )</f>
        <v>0</v>
      </c>
      <c r="V98" s="403">
        <f xml:space="preserve"> IF( ISBLANK( InpOverride!V98), F_Inputs!V98, InpOverride!V98 )</f>
        <v>0</v>
      </c>
      <c r="W98" s="403">
        <f xml:space="preserve"> IF( ISBLANK( InpOverride!W98), F_Inputs!W98, InpOverride!W98 )</f>
        <v>0</v>
      </c>
      <c r="X98" s="403">
        <f xml:space="preserve"> IF( ISBLANK( InpOverride!X98), F_Inputs!X98, InpOverride!X98 )</f>
        <v>0</v>
      </c>
      <c r="Y98" s="403">
        <f xml:space="preserve"> IF( ISBLANK( InpOverride!Y98), F_Inputs!Y98, InpOverride!Y98 )</f>
        <v>0</v>
      </c>
      <c r="Z98" s="403">
        <f xml:space="preserve"> IF( ISBLANK( InpOverride!Z98), F_Inputs!Z98, InpOverride!Z98 )</f>
        <v>0</v>
      </c>
      <c r="AA98" s="403">
        <f xml:space="preserve"> IF( ISBLANK( InpOverride!AA98), F_Inputs!AA98, InpOverride!AA98 )</f>
        <v>0</v>
      </c>
      <c r="AB98" s="403">
        <f xml:space="preserve"> IF( ISBLANK( InpOverride!AB98), F_Inputs!AB98, InpOverride!AB98 )</f>
        <v>0</v>
      </c>
      <c r="AC98" s="403">
        <f xml:space="preserve"> IF( ISBLANK( InpOverride!AC98), F_Inputs!AC98, InpOverride!AC98 )</f>
        <v>0</v>
      </c>
      <c r="AD98" s="403">
        <f xml:space="preserve"> IF( ISBLANK( InpOverride!AD98), F_Inputs!AD98, InpOverride!AD98 )</f>
        <v>0</v>
      </c>
      <c r="AE98" s="403">
        <f xml:space="preserve"> IF( ISBLANK( InpOverride!AE98), F_Inputs!AE98, InpOverride!AE98 )</f>
        <v>0</v>
      </c>
      <c r="AF98" s="404">
        <f xml:space="preserve"> IF( ISBLANK( InpOverride!AF98), F_Inputs!AF98, InpOverride!AF98 )</f>
        <v>0</v>
      </c>
    </row>
    <row r="99" spans="1:32" s="99" customFormat="1">
      <c r="A99" s="187"/>
      <c r="B99" s="37" t="s">
        <v>1139</v>
      </c>
      <c r="C99" s="194" t="s">
        <v>402</v>
      </c>
      <c r="D99" s="194" t="s">
        <v>215</v>
      </c>
      <c r="E99" s="196" t="s">
        <v>210</v>
      </c>
      <c r="F99" s="199"/>
      <c r="G99" s="37">
        <f xml:space="preserve"> IF( ISBLANK( InpOverride!G99), F_Inputs!G99, InpOverride!G99 )</f>
        <v>0</v>
      </c>
      <c r="H99" s="199"/>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6"/>
    </row>
    <row r="100" spans="1:32" s="99" customFormat="1">
      <c r="A100" s="188"/>
      <c r="B100" s="334" t="s">
        <v>1140</v>
      </c>
      <c r="C100" s="189" t="s">
        <v>404</v>
      </c>
      <c r="D100" s="189" t="s">
        <v>224</v>
      </c>
      <c r="E100" s="197" t="s">
        <v>210</v>
      </c>
      <c r="F100" s="200"/>
      <c r="G100" s="189"/>
      <c r="H100" s="405">
        <f xml:space="preserve"> IF( ISBLANK( InpOverride!H100), F_Inputs!H100, InpOverride!H100 )</f>
        <v>0</v>
      </c>
      <c r="I100" s="406">
        <f xml:space="preserve"> IF( ISBLANK( InpOverride!I100), F_Inputs!I100, InpOverride!I100 )</f>
        <v>0</v>
      </c>
      <c r="J100" s="406">
        <f xml:space="preserve"> IF( ISBLANK( InpOverride!J100), F_Inputs!J100, InpOverride!J100 )</f>
        <v>0</v>
      </c>
      <c r="K100" s="406">
        <f xml:space="preserve"> IF( ISBLANK( InpOverride!K100), F_Inputs!K100, InpOverride!K100 )</f>
        <v>0</v>
      </c>
      <c r="L100" s="406">
        <f xml:space="preserve"> IF( ISBLANK( InpOverride!L100), F_Inputs!L100, InpOverride!L100 )</f>
        <v>0</v>
      </c>
      <c r="M100" s="406">
        <f xml:space="preserve"> IF( ISBLANK( InpOverride!M100), F_Inputs!M100, InpOverride!M100 )</f>
        <v>0</v>
      </c>
      <c r="N100" s="406">
        <f xml:space="preserve"> IF( ISBLANK( InpOverride!N100), F_Inputs!N100, InpOverride!N100 )</f>
        <v>0</v>
      </c>
      <c r="O100" s="406">
        <f xml:space="preserve"> IF( ISBLANK( InpOverride!O100), F_Inputs!O100, InpOverride!O100 )</f>
        <v>0</v>
      </c>
      <c r="P100" s="406">
        <f xml:space="preserve"> IF( ISBLANK( InpOverride!P100), F_Inputs!P100, InpOverride!P100 )</f>
        <v>0</v>
      </c>
      <c r="Q100" s="406">
        <f xml:space="preserve"> IF( ISBLANK( InpOverride!Q100), F_Inputs!Q100, InpOverride!Q100 )</f>
        <v>0</v>
      </c>
      <c r="R100" s="406">
        <f xml:space="preserve"> IF( ISBLANK( InpOverride!R100), F_Inputs!R100, InpOverride!R100 )</f>
        <v>0</v>
      </c>
      <c r="S100" s="406">
        <f xml:space="preserve"> IF( ISBLANK( InpOverride!S100), F_Inputs!S100, InpOverride!S100 )</f>
        <v>0</v>
      </c>
      <c r="T100" s="406">
        <f xml:space="preserve"> IF( ISBLANK( InpOverride!T100), F_Inputs!T100, InpOverride!T100 )</f>
        <v>0</v>
      </c>
      <c r="U100" s="406">
        <f xml:space="preserve"> IF( ISBLANK( InpOverride!U100), F_Inputs!U100, InpOverride!U100 )</f>
        <v>0</v>
      </c>
      <c r="V100" s="406">
        <f xml:space="preserve"> IF( ISBLANK( InpOverride!V100), F_Inputs!V100, InpOverride!V100 )</f>
        <v>0</v>
      </c>
      <c r="W100" s="406">
        <f xml:space="preserve"> IF( ISBLANK( InpOverride!W100), F_Inputs!W100, InpOverride!W100 )</f>
        <v>0</v>
      </c>
      <c r="X100" s="406">
        <f xml:space="preserve"> IF( ISBLANK( InpOverride!X100), F_Inputs!X100, InpOverride!X100 )</f>
        <v>0</v>
      </c>
      <c r="Y100" s="406">
        <f xml:space="preserve"> IF( ISBLANK( InpOverride!Y100), F_Inputs!Y100, InpOverride!Y100 )</f>
        <v>0</v>
      </c>
      <c r="Z100" s="406">
        <f xml:space="preserve"> IF( ISBLANK( InpOverride!Z100), F_Inputs!Z100, InpOverride!Z100 )</f>
        <v>0</v>
      </c>
      <c r="AA100" s="406">
        <f xml:space="preserve"> IF( ISBLANK( InpOverride!AA100), F_Inputs!AA100, InpOverride!AA100 )</f>
        <v>0</v>
      </c>
      <c r="AB100" s="406">
        <f xml:space="preserve"> IF( ISBLANK( InpOverride!AB100), F_Inputs!AB100, InpOverride!AB100 )</f>
        <v>0</v>
      </c>
      <c r="AC100" s="406">
        <f xml:space="preserve"> IF( ISBLANK( InpOverride!AC100), F_Inputs!AC100, InpOverride!AC100 )</f>
        <v>0</v>
      </c>
      <c r="AD100" s="406">
        <f xml:space="preserve"> IF( ISBLANK( InpOverride!AD100), F_Inputs!AD100, InpOverride!AD100 )</f>
        <v>0</v>
      </c>
      <c r="AE100" s="406">
        <f xml:space="preserve"> IF( ISBLANK( InpOverride!AE100), F_Inputs!AE100, InpOverride!AE100 )</f>
        <v>0</v>
      </c>
      <c r="AF100" s="407">
        <f xml:space="preserve"> IF( ISBLANK( InpOverride!AF100), F_Inputs!AF100, InpOverride!AF100 )</f>
        <v>0</v>
      </c>
    </row>
    <row r="101" spans="1:32" s="99" customFormat="1" ht="13.8" thickBot="1">
      <c r="A101" s="190"/>
      <c r="B101" s="333" t="s">
        <v>1141</v>
      </c>
      <c r="C101" s="191" t="s">
        <v>406</v>
      </c>
      <c r="D101" s="191" t="s">
        <v>209</v>
      </c>
      <c r="E101" s="195" t="s">
        <v>210</v>
      </c>
      <c r="F101" s="198"/>
      <c r="G101" s="191"/>
      <c r="H101" s="408">
        <f xml:space="preserve"> IF( ISBLANK( InpOverride!H101), F_Inputs!H101, InpOverride!H101 )</f>
        <v>0</v>
      </c>
      <c r="I101" s="409">
        <f xml:space="preserve"> IF( ISBLANK( InpOverride!I101), F_Inputs!I101, InpOverride!I101 )</f>
        <v>0</v>
      </c>
      <c r="J101" s="409">
        <f xml:space="preserve"> IF( ISBLANK( InpOverride!J101), F_Inputs!J101, InpOverride!J101 )</f>
        <v>0</v>
      </c>
      <c r="K101" s="409">
        <f xml:space="preserve"> IF( ISBLANK( InpOverride!K101), F_Inputs!K101, InpOverride!K101 )</f>
        <v>0</v>
      </c>
      <c r="L101" s="409">
        <f xml:space="preserve"> IF( ISBLANK( InpOverride!L101), F_Inputs!L101, InpOverride!L101 )</f>
        <v>0</v>
      </c>
      <c r="M101" s="409">
        <f xml:space="preserve"> IF( ISBLANK( InpOverride!M101), F_Inputs!M101, InpOverride!M101 )</f>
        <v>0</v>
      </c>
      <c r="N101" s="409">
        <f xml:space="preserve"> IF( ISBLANK( InpOverride!N101), F_Inputs!N101, InpOverride!N101 )</f>
        <v>0</v>
      </c>
      <c r="O101" s="409">
        <f xml:space="preserve"> IF( ISBLANK( InpOverride!O101), F_Inputs!O101, InpOverride!O101 )</f>
        <v>0</v>
      </c>
      <c r="P101" s="409">
        <f xml:space="preserve"> IF( ISBLANK( InpOverride!P101), F_Inputs!P101, InpOverride!P101 )</f>
        <v>0</v>
      </c>
      <c r="Q101" s="409">
        <f xml:space="preserve"> IF( ISBLANK( InpOverride!Q101), F_Inputs!Q101, InpOverride!Q101 )</f>
        <v>0</v>
      </c>
      <c r="R101" s="409">
        <f xml:space="preserve"> IF( ISBLANK( InpOverride!R101), F_Inputs!R101, InpOverride!R101 )</f>
        <v>0</v>
      </c>
      <c r="S101" s="409">
        <f xml:space="preserve"> IF( ISBLANK( InpOverride!S101), F_Inputs!S101, InpOverride!S101 )</f>
        <v>0</v>
      </c>
      <c r="T101" s="409">
        <f xml:space="preserve"> IF( ISBLANK( InpOverride!T101), F_Inputs!T101, InpOverride!T101 )</f>
        <v>0</v>
      </c>
      <c r="U101" s="409">
        <f xml:space="preserve"> IF( ISBLANK( InpOverride!U101), F_Inputs!U101, InpOverride!U101 )</f>
        <v>0</v>
      </c>
      <c r="V101" s="409">
        <f xml:space="preserve"> IF( ISBLANK( InpOverride!V101), F_Inputs!V101, InpOverride!V101 )</f>
        <v>0</v>
      </c>
      <c r="W101" s="409">
        <f xml:space="preserve"> IF( ISBLANK( InpOverride!W101), F_Inputs!W101, InpOverride!W101 )</f>
        <v>0</v>
      </c>
      <c r="X101" s="409">
        <f xml:space="preserve"> IF( ISBLANK( InpOverride!X101), F_Inputs!X101, InpOverride!X101 )</f>
        <v>0</v>
      </c>
      <c r="Y101" s="409">
        <f xml:space="preserve"> IF( ISBLANK( InpOverride!Y101), F_Inputs!Y101, InpOverride!Y101 )</f>
        <v>0</v>
      </c>
      <c r="Z101" s="409">
        <f xml:space="preserve"> IF( ISBLANK( InpOverride!Z101), F_Inputs!Z101, InpOverride!Z101 )</f>
        <v>0</v>
      </c>
      <c r="AA101" s="409">
        <f xml:space="preserve"> IF( ISBLANK( InpOverride!AA101), F_Inputs!AA101, InpOverride!AA101 )</f>
        <v>0</v>
      </c>
      <c r="AB101" s="409">
        <f xml:space="preserve"> IF( ISBLANK( InpOverride!AB101), F_Inputs!AB101, InpOverride!AB101 )</f>
        <v>0</v>
      </c>
      <c r="AC101" s="409">
        <f xml:space="preserve"> IF( ISBLANK( InpOverride!AC101), F_Inputs!AC101, InpOverride!AC101 )</f>
        <v>0</v>
      </c>
      <c r="AD101" s="409">
        <f xml:space="preserve"> IF( ISBLANK( InpOverride!AD101), F_Inputs!AD101, InpOverride!AD101 )</f>
        <v>0</v>
      </c>
      <c r="AE101" s="409">
        <f xml:space="preserve"> IF( ISBLANK( InpOverride!AE101), F_Inputs!AE101, InpOverride!AE101 )</f>
        <v>0</v>
      </c>
      <c r="AF101" s="410">
        <f xml:space="preserve"> IF( ISBLANK( InpOverride!AF101), F_Inputs!AF101, InpOverride!AF101 )</f>
        <v>0</v>
      </c>
    </row>
    <row r="102" spans="1:32" s="99" customFormat="1">
      <c r="A102" s="187"/>
      <c r="B102" s="37" t="s">
        <v>1142</v>
      </c>
      <c r="C102" s="194" t="s">
        <v>408</v>
      </c>
      <c r="D102" s="194" t="s">
        <v>215</v>
      </c>
      <c r="E102" s="196" t="s">
        <v>210</v>
      </c>
      <c r="F102" s="336">
        <f xml:space="preserve"> IF( ISBLANK( InpOverride!F102), F_Inputs!F102, InpOverride!F102 )</f>
        <v>0</v>
      </c>
      <c r="G102" s="194"/>
      <c r="H102" s="199"/>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6"/>
    </row>
    <row r="103" spans="1:32" s="99" customFormat="1">
      <c r="A103" s="187"/>
      <c r="B103" s="37" t="s">
        <v>1143</v>
      </c>
      <c r="C103" s="194" t="s">
        <v>410</v>
      </c>
      <c r="D103" s="194" t="s">
        <v>209</v>
      </c>
      <c r="E103" s="196" t="s">
        <v>210</v>
      </c>
      <c r="F103" s="199"/>
      <c r="G103" s="194"/>
      <c r="H103" s="236">
        <f xml:space="preserve"> IF( ISBLANK( InpOverride!H103), F_Inputs!H103, InpOverride!H103 )</f>
        <v>0</v>
      </c>
      <c r="I103" s="237">
        <f xml:space="preserve"> IF( ISBLANK( InpOverride!I103), F_Inputs!I103, InpOverride!I103 )</f>
        <v>0</v>
      </c>
      <c r="J103" s="237">
        <f xml:space="preserve"> IF( ISBLANK( InpOverride!J103), F_Inputs!J103, InpOverride!J103 )</f>
        <v>0</v>
      </c>
      <c r="K103" s="237">
        <f xml:space="preserve"> IF( ISBLANK( InpOverride!K103), F_Inputs!K103, InpOverride!K103 )</f>
        <v>0</v>
      </c>
      <c r="L103" s="237">
        <f xml:space="preserve"> IF( ISBLANK( InpOverride!L103), F_Inputs!L103, InpOverride!L103 )</f>
        <v>0</v>
      </c>
      <c r="M103" s="237">
        <f xml:space="preserve"> IF( ISBLANK( InpOverride!M103), F_Inputs!M103, InpOverride!M103 )</f>
        <v>0</v>
      </c>
      <c r="N103" s="237">
        <f xml:space="preserve"> IF( ISBLANK( InpOverride!N103), F_Inputs!N103, InpOverride!N103 )</f>
        <v>0</v>
      </c>
      <c r="O103" s="237">
        <f xml:space="preserve"> IF( ISBLANK( InpOverride!O103), F_Inputs!O103, InpOverride!O103 )</f>
        <v>0</v>
      </c>
      <c r="P103" s="237">
        <f xml:space="preserve"> IF( ISBLANK( InpOverride!P103), F_Inputs!P103, InpOverride!P103 )</f>
        <v>0</v>
      </c>
      <c r="Q103" s="237">
        <f xml:space="preserve"> IF( ISBLANK( InpOverride!Q103), F_Inputs!Q103, InpOverride!Q103 )</f>
        <v>0</v>
      </c>
      <c r="R103" s="237">
        <f xml:space="preserve"> IF( ISBLANK( InpOverride!R103), F_Inputs!R103, InpOverride!R103 )</f>
        <v>0</v>
      </c>
      <c r="S103" s="237">
        <f xml:space="preserve"> IF( ISBLANK( InpOverride!S103), F_Inputs!S103, InpOverride!S103 )</f>
        <v>0</v>
      </c>
      <c r="T103" s="237">
        <f xml:space="preserve"> IF( ISBLANK( InpOverride!T103), F_Inputs!T103, InpOverride!T103 )</f>
        <v>0</v>
      </c>
      <c r="U103" s="237">
        <f xml:space="preserve"> IF( ISBLANK( InpOverride!U103), F_Inputs!U103, InpOverride!U103 )</f>
        <v>0</v>
      </c>
      <c r="V103" s="237">
        <f xml:space="preserve"> IF( ISBLANK( InpOverride!V103), F_Inputs!V103, InpOverride!V103 )</f>
        <v>0</v>
      </c>
      <c r="W103" s="237">
        <f xml:space="preserve"> IF( ISBLANK( InpOverride!W103), F_Inputs!W103, InpOverride!W103 )</f>
        <v>0</v>
      </c>
      <c r="X103" s="237">
        <f xml:space="preserve"> IF( ISBLANK( InpOverride!X103), F_Inputs!X103, InpOverride!X103 )</f>
        <v>0</v>
      </c>
      <c r="Y103" s="237">
        <f xml:space="preserve"> IF( ISBLANK( InpOverride!Y103), F_Inputs!Y103, InpOverride!Y103 )</f>
        <v>0</v>
      </c>
      <c r="Z103" s="237">
        <f xml:space="preserve"> IF( ISBLANK( InpOverride!Z103), F_Inputs!Z103, InpOverride!Z103 )</f>
        <v>0</v>
      </c>
      <c r="AA103" s="237">
        <f xml:space="preserve"> IF( ISBLANK( InpOverride!AA103), F_Inputs!AA103, InpOverride!AA103 )</f>
        <v>0</v>
      </c>
      <c r="AB103" s="237">
        <f xml:space="preserve"> IF( ISBLANK( InpOverride!AB103), F_Inputs!AB103, InpOverride!AB103 )</f>
        <v>0</v>
      </c>
      <c r="AC103" s="237">
        <f xml:space="preserve"> IF( ISBLANK( InpOverride!AC103), F_Inputs!AC103, InpOverride!AC103 )</f>
        <v>0</v>
      </c>
      <c r="AD103" s="237">
        <f xml:space="preserve"> IF( ISBLANK( InpOverride!AD103), F_Inputs!AD103, InpOverride!AD103 )</f>
        <v>0</v>
      </c>
      <c r="AE103" s="237">
        <f xml:space="preserve"> IF( ISBLANK( InpOverride!AE103), F_Inputs!AE103, InpOverride!AE103 )</f>
        <v>0</v>
      </c>
      <c r="AF103" s="238">
        <f xml:space="preserve"> IF( ISBLANK( InpOverride!AF103), F_Inputs!AF103, InpOverride!AF103 )</f>
        <v>0</v>
      </c>
    </row>
    <row r="104" spans="1:32" s="99" customFormat="1">
      <c r="A104" s="188"/>
      <c r="B104" s="334" t="s">
        <v>1144</v>
      </c>
      <c r="C104" s="189" t="s">
        <v>412</v>
      </c>
      <c r="D104" s="189" t="s">
        <v>209</v>
      </c>
      <c r="E104" s="197" t="s">
        <v>210</v>
      </c>
      <c r="F104" s="200"/>
      <c r="G104" s="189"/>
      <c r="H104" s="402">
        <f xml:space="preserve"> IF( ISBLANK( InpOverride!H104), F_Inputs!H104, InpOverride!H104 )</f>
        <v>0</v>
      </c>
      <c r="I104" s="403">
        <f xml:space="preserve"> IF( ISBLANK( InpOverride!I104), F_Inputs!I104, InpOverride!I104 )</f>
        <v>0</v>
      </c>
      <c r="J104" s="403">
        <f xml:space="preserve"> IF( ISBLANK( InpOverride!J104), F_Inputs!J104, InpOverride!J104 )</f>
        <v>0</v>
      </c>
      <c r="K104" s="403">
        <f xml:space="preserve"> IF( ISBLANK( InpOverride!K104), F_Inputs!K104, InpOverride!K104 )</f>
        <v>0</v>
      </c>
      <c r="L104" s="403">
        <f xml:space="preserve"> IF( ISBLANK( InpOverride!L104), F_Inputs!L104, InpOverride!L104 )</f>
        <v>0</v>
      </c>
      <c r="M104" s="403">
        <f xml:space="preserve"> IF( ISBLANK( InpOverride!M104), F_Inputs!M104, InpOverride!M104 )</f>
        <v>0</v>
      </c>
      <c r="N104" s="403">
        <f xml:space="preserve"> IF( ISBLANK( InpOverride!N104), F_Inputs!N104, InpOverride!N104 )</f>
        <v>0</v>
      </c>
      <c r="O104" s="403">
        <f xml:space="preserve"> IF( ISBLANK( InpOverride!O104), F_Inputs!O104, InpOverride!O104 )</f>
        <v>0</v>
      </c>
      <c r="P104" s="403">
        <f xml:space="preserve"> IF( ISBLANK( InpOverride!P104), F_Inputs!P104, InpOverride!P104 )</f>
        <v>0</v>
      </c>
      <c r="Q104" s="403">
        <f xml:space="preserve"> IF( ISBLANK( InpOverride!Q104), F_Inputs!Q104, InpOverride!Q104 )</f>
        <v>0</v>
      </c>
      <c r="R104" s="403">
        <f xml:space="preserve"> IF( ISBLANK( InpOverride!R104), F_Inputs!R104, InpOverride!R104 )</f>
        <v>0</v>
      </c>
      <c r="S104" s="403">
        <f xml:space="preserve"> IF( ISBLANK( InpOverride!S104), F_Inputs!S104, InpOverride!S104 )</f>
        <v>0</v>
      </c>
      <c r="T104" s="403">
        <f xml:space="preserve"> IF( ISBLANK( InpOverride!T104), F_Inputs!T104, InpOverride!T104 )</f>
        <v>0</v>
      </c>
      <c r="U104" s="403">
        <f xml:space="preserve"> IF( ISBLANK( InpOverride!U104), F_Inputs!U104, InpOverride!U104 )</f>
        <v>0</v>
      </c>
      <c r="V104" s="403">
        <f xml:space="preserve"> IF( ISBLANK( InpOverride!V104), F_Inputs!V104, InpOverride!V104 )</f>
        <v>0</v>
      </c>
      <c r="W104" s="403">
        <f xml:space="preserve"> IF( ISBLANK( InpOverride!W104), F_Inputs!W104, InpOverride!W104 )</f>
        <v>0</v>
      </c>
      <c r="X104" s="403">
        <f xml:space="preserve"> IF( ISBLANK( InpOverride!X104), F_Inputs!X104, InpOverride!X104 )</f>
        <v>0</v>
      </c>
      <c r="Y104" s="403">
        <f xml:space="preserve"> IF( ISBLANK( InpOverride!Y104), F_Inputs!Y104, InpOverride!Y104 )</f>
        <v>0</v>
      </c>
      <c r="Z104" s="403">
        <f xml:space="preserve"> IF( ISBLANK( InpOverride!Z104), F_Inputs!Z104, InpOverride!Z104 )</f>
        <v>0</v>
      </c>
      <c r="AA104" s="403">
        <f xml:space="preserve"> IF( ISBLANK( InpOverride!AA104), F_Inputs!AA104, InpOverride!AA104 )</f>
        <v>0</v>
      </c>
      <c r="AB104" s="403">
        <f xml:space="preserve"> IF( ISBLANK( InpOverride!AB104), F_Inputs!AB104, InpOverride!AB104 )</f>
        <v>0</v>
      </c>
      <c r="AC104" s="403">
        <f xml:space="preserve"> IF( ISBLANK( InpOverride!AC104), F_Inputs!AC104, InpOverride!AC104 )</f>
        <v>0</v>
      </c>
      <c r="AD104" s="403">
        <f xml:space="preserve"> IF( ISBLANK( InpOverride!AD104), F_Inputs!AD104, InpOverride!AD104 )</f>
        <v>0</v>
      </c>
      <c r="AE104" s="403">
        <f xml:space="preserve"> IF( ISBLANK( InpOverride!AE104), F_Inputs!AE104, InpOverride!AE104 )</f>
        <v>0</v>
      </c>
      <c r="AF104" s="404">
        <f xml:space="preserve"> IF( ISBLANK( InpOverride!AF104), F_Inputs!AF104, InpOverride!AF104 )</f>
        <v>0</v>
      </c>
    </row>
    <row r="105" spans="1:32" s="99" customFormat="1">
      <c r="A105" s="187"/>
      <c r="B105" s="37" t="s">
        <v>1145</v>
      </c>
      <c r="C105" s="194" t="s">
        <v>414</v>
      </c>
      <c r="D105" s="194" t="s">
        <v>215</v>
      </c>
      <c r="E105" s="196" t="s">
        <v>210</v>
      </c>
      <c r="F105" s="199"/>
      <c r="G105" s="37">
        <f xml:space="preserve"> IF( ISBLANK( InpOverride!G105), F_Inputs!G105, InpOverride!G105 )</f>
        <v>0</v>
      </c>
      <c r="H105" s="199"/>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6"/>
    </row>
    <row r="106" spans="1:32" s="99" customFormat="1">
      <c r="A106" s="188"/>
      <c r="B106" s="334" t="s">
        <v>1146</v>
      </c>
      <c r="C106" s="189" t="s">
        <v>416</v>
      </c>
      <c r="D106" s="189" t="s">
        <v>224</v>
      </c>
      <c r="E106" s="197" t="s">
        <v>210</v>
      </c>
      <c r="F106" s="200"/>
      <c r="G106" s="189"/>
      <c r="H106" s="405">
        <f xml:space="preserve"> IF( ISBLANK( InpOverride!H106), F_Inputs!H106, InpOverride!H106 )</f>
        <v>0</v>
      </c>
      <c r="I106" s="406">
        <f xml:space="preserve"> IF( ISBLANK( InpOverride!I106), F_Inputs!I106, InpOverride!I106 )</f>
        <v>0</v>
      </c>
      <c r="J106" s="406">
        <f xml:space="preserve"> IF( ISBLANK( InpOverride!J106), F_Inputs!J106, InpOverride!J106 )</f>
        <v>0</v>
      </c>
      <c r="K106" s="406">
        <f xml:space="preserve"> IF( ISBLANK( InpOverride!K106), F_Inputs!K106, InpOverride!K106 )</f>
        <v>0</v>
      </c>
      <c r="L106" s="406">
        <f xml:space="preserve"> IF( ISBLANK( InpOverride!L106), F_Inputs!L106, InpOverride!L106 )</f>
        <v>0</v>
      </c>
      <c r="M106" s="406">
        <f xml:space="preserve"> IF( ISBLANK( InpOverride!M106), F_Inputs!M106, InpOverride!M106 )</f>
        <v>0</v>
      </c>
      <c r="N106" s="406">
        <f xml:space="preserve"> IF( ISBLANK( InpOverride!N106), F_Inputs!N106, InpOverride!N106 )</f>
        <v>0</v>
      </c>
      <c r="O106" s="406">
        <f xml:space="preserve"> IF( ISBLANK( InpOverride!O106), F_Inputs!O106, InpOverride!O106 )</f>
        <v>0</v>
      </c>
      <c r="P106" s="406">
        <f xml:space="preserve"> IF( ISBLANK( InpOverride!P106), F_Inputs!P106, InpOverride!P106 )</f>
        <v>0</v>
      </c>
      <c r="Q106" s="406">
        <f xml:space="preserve"> IF( ISBLANK( InpOverride!Q106), F_Inputs!Q106, InpOverride!Q106 )</f>
        <v>0</v>
      </c>
      <c r="R106" s="406">
        <f xml:space="preserve"> IF( ISBLANK( InpOverride!R106), F_Inputs!R106, InpOverride!R106 )</f>
        <v>0</v>
      </c>
      <c r="S106" s="406">
        <f xml:space="preserve"> IF( ISBLANK( InpOverride!S106), F_Inputs!S106, InpOverride!S106 )</f>
        <v>0</v>
      </c>
      <c r="T106" s="406">
        <f xml:space="preserve"> IF( ISBLANK( InpOverride!T106), F_Inputs!T106, InpOverride!T106 )</f>
        <v>0</v>
      </c>
      <c r="U106" s="406">
        <f xml:space="preserve"> IF( ISBLANK( InpOverride!U106), F_Inputs!U106, InpOverride!U106 )</f>
        <v>0</v>
      </c>
      <c r="V106" s="406">
        <f xml:space="preserve"> IF( ISBLANK( InpOverride!V106), F_Inputs!V106, InpOverride!V106 )</f>
        <v>0</v>
      </c>
      <c r="W106" s="406">
        <f xml:space="preserve"> IF( ISBLANK( InpOverride!W106), F_Inputs!W106, InpOverride!W106 )</f>
        <v>0</v>
      </c>
      <c r="X106" s="406">
        <f xml:space="preserve"> IF( ISBLANK( InpOverride!X106), F_Inputs!X106, InpOverride!X106 )</f>
        <v>0</v>
      </c>
      <c r="Y106" s="406">
        <f xml:space="preserve"> IF( ISBLANK( InpOverride!Y106), F_Inputs!Y106, InpOverride!Y106 )</f>
        <v>0</v>
      </c>
      <c r="Z106" s="406">
        <f xml:space="preserve"> IF( ISBLANK( InpOverride!Z106), F_Inputs!Z106, InpOverride!Z106 )</f>
        <v>0</v>
      </c>
      <c r="AA106" s="406">
        <f xml:space="preserve"> IF( ISBLANK( InpOverride!AA106), F_Inputs!AA106, InpOverride!AA106 )</f>
        <v>0</v>
      </c>
      <c r="AB106" s="406">
        <f xml:space="preserve"> IF( ISBLANK( InpOverride!AB106), F_Inputs!AB106, InpOverride!AB106 )</f>
        <v>0</v>
      </c>
      <c r="AC106" s="406">
        <f xml:space="preserve"> IF( ISBLANK( InpOverride!AC106), F_Inputs!AC106, InpOverride!AC106 )</f>
        <v>0</v>
      </c>
      <c r="AD106" s="406">
        <f xml:space="preserve"> IF( ISBLANK( InpOverride!AD106), F_Inputs!AD106, InpOverride!AD106 )</f>
        <v>0</v>
      </c>
      <c r="AE106" s="406">
        <f xml:space="preserve"> IF( ISBLANK( InpOverride!AE106), F_Inputs!AE106, InpOverride!AE106 )</f>
        <v>0</v>
      </c>
      <c r="AF106" s="407">
        <f xml:space="preserve"> IF( ISBLANK( InpOverride!AF106), F_Inputs!AF106, InpOverride!AF106 )</f>
        <v>0</v>
      </c>
    </row>
    <row r="107" spans="1:32" s="99" customFormat="1" ht="13.8" thickBot="1">
      <c r="A107" s="190"/>
      <c r="B107" s="333" t="s">
        <v>1147</v>
      </c>
      <c r="C107" s="191" t="s">
        <v>418</v>
      </c>
      <c r="D107" s="191" t="s">
        <v>209</v>
      </c>
      <c r="E107" s="195" t="s">
        <v>210</v>
      </c>
      <c r="F107" s="198"/>
      <c r="G107" s="191"/>
      <c r="H107" s="408">
        <f xml:space="preserve"> IF( ISBLANK( InpOverride!H107), F_Inputs!H107, InpOverride!H107 )</f>
        <v>0</v>
      </c>
      <c r="I107" s="409">
        <f xml:space="preserve"> IF( ISBLANK( InpOverride!I107), F_Inputs!I107, InpOverride!I107 )</f>
        <v>0</v>
      </c>
      <c r="J107" s="409">
        <f xml:space="preserve"> IF( ISBLANK( InpOverride!J107), F_Inputs!J107, InpOverride!J107 )</f>
        <v>0</v>
      </c>
      <c r="K107" s="409">
        <f xml:space="preserve"> IF( ISBLANK( InpOverride!K107), F_Inputs!K107, InpOverride!K107 )</f>
        <v>0</v>
      </c>
      <c r="L107" s="409">
        <f xml:space="preserve"> IF( ISBLANK( InpOverride!L107), F_Inputs!L107, InpOverride!L107 )</f>
        <v>0</v>
      </c>
      <c r="M107" s="409">
        <f xml:space="preserve"> IF( ISBLANK( InpOverride!M107), F_Inputs!M107, InpOverride!M107 )</f>
        <v>0</v>
      </c>
      <c r="N107" s="409">
        <f xml:space="preserve"> IF( ISBLANK( InpOverride!N107), F_Inputs!N107, InpOverride!N107 )</f>
        <v>0</v>
      </c>
      <c r="O107" s="409">
        <f xml:space="preserve"> IF( ISBLANK( InpOverride!O107), F_Inputs!O107, InpOverride!O107 )</f>
        <v>0</v>
      </c>
      <c r="P107" s="409">
        <f xml:space="preserve"> IF( ISBLANK( InpOverride!P107), F_Inputs!P107, InpOverride!P107 )</f>
        <v>0</v>
      </c>
      <c r="Q107" s="409">
        <f xml:space="preserve"> IF( ISBLANK( InpOverride!Q107), F_Inputs!Q107, InpOverride!Q107 )</f>
        <v>0</v>
      </c>
      <c r="R107" s="409">
        <f xml:space="preserve"> IF( ISBLANK( InpOverride!R107), F_Inputs!R107, InpOverride!R107 )</f>
        <v>0</v>
      </c>
      <c r="S107" s="409">
        <f xml:space="preserve"> IF( ISBLANK( InpOverride!S107), F_Inputs!S107, InpOverride!S107 )</f>
        <v>0</v>
      </c>
      <c r="T107" s="409">
        <f xml:space="preserve"> IF( ISBLANK( InpOverride!T107), F_Inputs!T107, InpOverride!T107 )</f>
        <v>0</v>
      </c>
      <c r="U107" s="409">
        <f xml:space="preserve"> IF( ISBLANK( InpOverride!U107), F_Inputs!U107, InpOverride!U107 )</f>
        <v>0</v>
      </c>
      <c r="V107" s="409">
        <f xml:space="preserve"> IF( ISBLANK( InpOverride!V107), F_Inputs!V107, InpOverride!V107 )</f>
        <v>0</v>
      </c>
      <c r="W107" s="409">
        <f xml:space="preserve"> IF( ISBLANK( InpOverride!W107), F_Inputs!W107, InpOverride!W107 )</f>
        <v>0</v>
      </c>
      <c r="X107" s="409">
        <f xml:space="preserve"> IF( ISBLANK( InpOverride!X107), F_Inputs!X107, InpOverride!X107 )</f>
        <v>0</v>
      </c>
      <c r="Y107" s="409">
        <f xml:space="preserve"> IF( ISBLANK( InpOverride!Y107), F_Inputs!Y107, InpOverride!Y107 )</f>
        <v>0</v>
      </c>
      <c r="Z107" s="409">
        <f xml:space="preserve"> IF( ISBLANK( InpOverride!Z107), F_Inputs!Z107, InpOverride!Z107 )</f>
        <v>0</v>
      </c>
      <c r="AA107" s="409">
        <f xml:space="preserve"> IF( ISBLANK( InpOverride!AA107), F_Inputs!AA107, InpOverride!AA107 )</f>
        <v>0</v>
      </c>
      <c r="AB107" s="409">
        <f xml:space="preserve"> IF( ISBLANK( InpOverride!AB107), F_Inputs!AB107, InpOverride!AB107 )</f>
        <v>0</v>
      </c>
      <c r="AC107" s="409">
        <f xml:space="preserve"> IF( ISBLANK( InpOverride!AC107), F_Inputs!AC107, InpOverride!AC107 )</f>
        <v>0</v>
      </c>
      <c r="AD107" s="409">
        <f xml:space="preserve"> IF( ISBLANK( InpOverride!AD107), F_Inputs!AD107, InpOverride!AD107 )</f>
        <v>0</v>
      </c>
      <c r="AE107" s="409">
        <f xml:space="preserve"> IF( ISBLANK( InpOverride!AE107), F_Inputs!AE107, InpOverride!AE107 )</f>
        <v>0</v>
      </c>
      <c r="AF107" s="410">
        <f xml:space="preserve"> IF( ISBLANK( InpOverride!AF107), F_Inputs!AF107, InpOverride!AF107 )</f>
        <v>0</v>
      </c>
    </row>
    <row r="108" spans="1:32" s="99" customFormat="1">
      <c r="A108" s="187"/>
      <c r="B108" s="37" t="s">
        <v>1148</v>
      </c>
      <c r="C108" s="194" t="s">
        <v>420</v>
      </c>
      <c r="D108" s="194" t="s">
        <v>215</v>
      </c>
      <c r="E108" s="196" t="s">
        <v>210</v>
      </c>
      <c r="F108" s="336">
        <f xml:space="preserve"> IF( ISBLANK( InpOverride!F108), F_Inputs!F108, InpOverride!F108 )</f>
        <v>0</v>
      </c>
      <c r="G108" s="194"/>
      <c r="H108" s="199"/>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6"/>
    </row>
    <row r="109" spans="1:32" s="99" customFormat="1">
      <c r="A109" s="187"/>
      <c r="B109" s="37" t="s">
        <v>1149</v>
      </c>
      <c r="C109" s="194" t="s">
        <v>422</v>
      </c>
      <c r="D109" s="194" t="s">
        <v>209</v>
      </c>
      <c r="E109" s="196" t="s">
        <v>210</v>
      </c>
      <c r="F109" s="199"/>
      <c r="G109" s="194"/>
      <c r="H109" s="236">
        <f xml:space="preserve"> IF( ISBLANK( InpOverride!H109), F_Inputs!H109, InpOverride!H109 )</f>
        <v>0</v>
      </c>
      <c r="I109" s="237">
        <f xml:space="preserve"> IF( ISBLANK( InpOverride!I109), F_Inputs!I109, InpOverride!I109 )</f>
        <v>0</v>
      </c>
      <c r="J109" s="237">
        <f xml:space="preserve"> IF( ISBLANK( InpOverride!J109), F_Inputs!J109, InpOverride!J109 )</f>
        <v>0</v>
      </c>
      <c r="K109" s="237">
        <f xml:space="preserve"> IF( ISBLANK( InpOverride!K109), F_Inputs!K109, InpOverride!K109 )</f>
        <v>0</v>
      </c>
      <c r="L109" s="237">
        <f xml:space="preserve"> IF( ISBLANK( InpOverride!L109), F_Inputs!L109, InpOverride!L109 )</f>
        <v>0</v>
      </c>
      <c r="M109" s="237">
        <f xml:space="preserve"> IF( ISBLANK( InpOverride!M109), F_Inputs!M109, InpOverride!M109 )</f>
        <v>0</v>
      </c>
      <c r="N109" s="237">
        <f xml:space="preserve"> IF( ISBLANK( InpOverride!N109), F_Inputs!N109, InpOverride!N109 )</f>
        <v>0</v>
      </c>
      <c r="O109" s="237">
        <f xml:space="preserve"> IF( ISBLANK( InpOverride!O109), F_Inputs!O109, InpOverride!O109 )</f>
        <v>0</v>
      </c>
      <c r="P109" s="237">
        <f xml:space="preserve"> IF( ISBLANK( InpOverride!P109), F_Inputs!P109, InpOverride!P109 )</f>
        <v>0</v>
      </c>
      <c r="Q109" s="237">
        <f xml:space="preserve"> IF( ISBLANK( InpOverride!Q109), F_Inputs!Q109, InpOverride!Q109 )</f>
        <v>0</v>
      </c>
      <c r="R109" s="237">
        <f xml:space="preserve"> IF( ISBLANK( InpOverride!R109), F_Inputs!R109, InpOverride!R109 )</f>
        <v>0</v>
      </c>
      <c r="S109" s="237">
        <f xml:space="preserve"> IF( ISBLANK( InpOverride!S109), F_Inputs!S109, InpOverride!S109 )</f>
        <v>0</v>
      </c>
      <c r="T109" s="237">
        <f xml:space="preserve"> IF( ISBLANK( InpOverride!T109), F_Inputs!T109, InpOverride!T109 )</f>
        <v>0</v>
      </c>
      <c r="U109" s="237">
        <f xml:space="preserve"> IF( ISBLANK( InpOverride!U109), F_Inputs!U109, InpOverride!U109 )</f>
        <v>0</v>
      </c>
      <c r="V109" s="237">
        <f xml:space="preserve"> IF( ISBLANK( InpOverride!V109), F_Inputs!V109, InpOverride!V109 )</f>
        <v>0</v>
      </c>
      <c r="W109" s="237">
        <f xml:space="preserve"> IF( ISBLANK( InpOverride!W109), F_Inputs!W109, InpOverride!W109 )</f>
        <v>0</v>
      </c>
      <c r="X109" s="237">
        <f xml:space="preserve"> IF( ISBLANK( InpOverride!X109), F_Inputs!X109, InpOverride!X109 )</f>
        <v>0</v>
      </c>
      <c r="Y109" s="237">
        <f xml:space="preserve"> IF( ISBLANK( InpOverride!Y109), F_Inputs!Y109, InpOverride!Y109 )</f>
        <v>0</v>
      </c>
      <c r="Z109" s="237">
        <f xml:space="preserve"> IF( ISBLANK( InpOverride!Z109), F_Inputs!Z109, InpOverride!Z109 )</f>
        <v>0</v>
      </c>
      <c r="AA109" s="237">
        <f xml:space="preserve"> IF( ISBLANK( InpOverride!AA109), F_Inputs!AA109, InpOverride!AA109 )</f>
        <v>0</v>
      </c>
      <c r="AB109" s="237">
        <f xml:space="preserve"> IF( ISBLANK( InpOverride!AB109), F_Inputs!AB109, InpOverride!AB109 )</f>
        <v>0</v>
      </c>
      <c r="AC109" s="237">
        <f xml:space="preserve"> IF( ISBLANK( InpOverride!AC109), F_Inputs!AC109, InpOverride!AC109 )</f>
        <v>0</v>
      </c>
      <c r="AD109" s="237">
        <f xml:space="preserve"> IF( ISBLANK( InpOverride!AD109), F_Inputs!AD109, InpOverride!AD109 )</f>
        <v>0</v>
      </c>
      <c r="AE109" s="237">
        <f xml:space="preserve"> IF( ISBLANK( InpOverride!AE109), F_Inputs!AE109, InpOverride!AE109 )</f>
        <v>0</v>
      </c>
      <c r="AF109" s="238">
        <f xml:space="preserve"> IF( ISBLANK( InpOverride!AF109), F_Inputs!AF109, InpOverride!AF109 )</f>
        <v>0</v>
      </c>
    </row>
    <row r="110" spans="1:32" s="99" customFormat="1">
      <c r="A110" s="188"/>
      <c r="B110" s="334" t="s">
        <v>1150</v>
      </c>
      <c r="C110" s="189" t="s">
        <v>424</v>
      </c>
      <c r="D110" s="189" t="s">
        <v>209</v>
      </c>
      <c r="E110" s="197" t="s">
        <v>210</v>
      </c>
      <c r="F110" s="200"/>
      <c r="G110" s="189"/>
      <c r="H110" s="402">
        <f xml:space="preserve"> IF( ISBLANK( InpOverride!H110), F_Inputs!H110, InpOverride!H110 )</f>
        <v>0</v>
      </c>
      <c r="I110" s="403">
        <f xml:space="preserve"> IF( ISBLANK( InpOverride!I110), F_Inputs!I110, InpOverride!I110 )</f>
        <v>0</v>
      </c>
      <c r="J110" s="403">
        <f xml:space="preserve"> IF( ISBLANK( InpOverride!J110), F_Inputs!J110, InpOverride!J110 )</f>
        <v>0</v>
      </c>
      <c r="K110" s="403">
        <f xml:space="preserve"> IF( ISBLANK( InpOverride!K110), F_Inputs!K110, InpOverride!K110 )</f>
        <v>0</v>
      </c>
      <c r="L110" s="403">
        <f xml:space="preserve"> IF( ISBLANK( InpOverride!L110), F_Inputs!L110, InpOverride!L110 )</f>
        <v>0</v>
      </c>
      <c r="M110" s="403">
        <f xml:space="preserve"> IF( ISBLANK( InpOverride!M110), F_Inputs!M110, InpOverride!M110 )</f>
        <v>0</v>
      </c>
      <c r="N110" s="403">
        <f xml:space="preserve"> IF( ISBLANK( InpOverride!N110), F_Inputs!N110, InpOverride!N110 )</f>
        <v>0</v>
      </c>
      <c r="O110" s="403">
        <f xml:space="preserve"> IF( ISBLANK( InpOverride!O110), F_Inputs!O110, InpOverride!O110 )</f>
        <v>0</v>
      </c>
      <c r="P110" s="403">
        <f xml:space="preserve"> IF( ISBLANK( InpOverride!P110), F_Inputs!P110, InpOverride!P110 )</f>
        <v>0</v>
      </c>
      <c r="Q110" s="403">
        <f xml:space="preserve"> IF( ISBLANK( InpOverride!Q110), F_Inputs!Q110, InpOverride!Q110 )</f>
        <v>0</v>
      </c>
      <c r="R110" s="403">
        <f xml:space="preserve"> IF( ISBLANK( InpOverride!R110), F_Inputs!R110, InpOverride!R110 )</f>
        <v>0</v>
      </c>
      <c r="S110" s="403">
        <f xml:space="preserve"> IF( ISBLANK( InpOverride!S110), F_Inputs!S110, InpOverride!S110 )</f>
        <v>0</v>
      </c>
      <c r="T110" s="403">
        <f xml:space="preserve"> IF( ISBLANK( InpOverride!T110), F_Inputs!T110, InpOverride!T110 )</f>
        <v>0</v>
      </c>
      <c r="U110" s="403">
        <f xml:space="preserve"> IF( ISBLANK( InpOverride!U110), F_Inputs!U110, InpOverride!U110 )</f>
        <v>0</v>
      </c>
      <c r="V110" s="403">
        <f xml:space="preserve"> IF( ISBLANK( InpOverride!V110), F_Inputs!V110, InpOverride!V110 )</f>
        <v>0</v>
      </c>
      <c r="W110" s="403">
        <f xml:space="preserve"> IF( ISBLANK( InpOverride!W110), F_Inputs!W110, InpOverride!W110 )</f>
        <v>0</v>
      </c>
      <c r="X110" s="403">
        <f xml:space="preserve"> IF( ISBLANK( InpOverride!X110), F_Inputs!X110, InpOverride!X110 )</f>
        <v>0</v>
      </c>
      <c r="Y110" s="403">
        <f xml:space="preserve"> IF( ISBLANK( InpOverride!Y110), F_Inputs!Y110, InpOverride!Y110 )</f>
        <v>0</v>
      </c>
      <c r="Z110" s="403">
        <f xml:space="preserve"> IF( ISBLANK( InpOverride!Z110), F_Inputs!Z110, InpOverride!Z110 )</f>
        <v>0</v>
      </c>
      <c r="AA110" s="403">
        <f xml:space="preserve"> IF( ISBLANK( InpOverride!AA110), F_Inputs!AA110, InpOverride!AA110 )</f>
        <v>0</v>
      </c>
      <c r="AB110" s="403">
        <f xml:space="preserve"> IF( ISBLANK( InpOverride!AB110), F_Inputs!AB110, InpOverride!AB110 )</f>
        <v>0</v>
      </c>
      <c r="AC110" s="403">
        <f xml:space="preserve"> IF( ISBLANK( InpOverride!AC110), F_Inputs!AC110, InpOverride!AC110 )</f>
        <v>0</v>
      </c>
      <c r="AD110" s="403">
        <f xml:space="preserve"> IF( ISBLANK( InpOverride!AD110), F_Inputs!AD110, InpOverride!AD110 )</f>
        <v>0</v>
      </c>
      <c r="AE110" s="403">
        <f xml:space="preserve"> IF( ISBLANK( InpOverride!AE110), F_Inputs!AE110, InpOverride!AE110 )</f>
        <v>0</v>
      </c>
      <c r="AF110" s="404">
        <f xml:space="preserve"> IF( ISBLANK( InpOverride!AF110), F_Inputs!AF110, InpOverride!AF110 )</f>
        <v>0</v>
      </c>
    </row>
    <row r="111" spans="1:32" s="99" customFormat="1">
      <c r="A111" s="187"/>
      <c r="B111" s="37" t="s">
        <v>1151</v>
      </c>
      <c r="C111" s="194" t="s">
        <v>426</v>
      </c>
      <c r="D111" s="194" t="s">
        <v>215</v>
      </c>
      <c r="E111" s="196" t="s">
        <v>210</v>
      </c>
      <c r="F111" s="199"/>
      <c r="G111" s="37">
        <f xml:space="preserve"> IF( ISBLANK( InpOverride!G111), F_Inputs!G111, InpOverride!G111 )</f>
        <v>0</v>
      </c>
      <c r="H111" s="199"/>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6"/>
    </row>
    <row r="112" spans="1:32" s="99" customFormat="1">
      <c r="A112" s="188"/>
      <c r="B112" s="334" t="s">
        <v>1152</v>
      </c>
      <c r="C112" s="189" t="s">
        <v>428</v>
      </c>
      <c r="D112" s="189" t="s">
        <v>224</v>
      </c>
      <c r="E112" s="197" t="s">
        <v>210</v>
      </c>
      <c r="F112" s="200"/>
      <c r="G112" s="189"/>
      <c r="H112" s="405">
        <f xml:space="preserve"> IF( ISBLANK( InpOverride!H112), F_Inputs!H112, InpOverride!H112 )</f>
        <v>0</v>
      </c>
      <c r="I112" s="406">
        <f xml:space="preserve"> IF( ISBLANK( InpOverride!I112), F_Inputs!I112, InpOverride!I112 )</f>
        <v>0</v>
      </c>
      <c r="J112" s="406">
        <f xml:space="preserve"> IF( ISBLANK( InpOverride!J112), F_Inputs!J112, InpOverride!J112 )</f>
        <v>0</v>
      </c>
      <c r="K112" s="406">
        <f xml:space="preserve"> IF( ISBLANK( InpOverride!K112), F_Inputs!K112, InpOverride!K112 )</f>
        <v>0</v>
      </c>
      <c r="L112" s="406">
        <f xml:space="preserve"> IF( ISBLANK( InpOverride!L112), F_Inputs!L112, InpOverride!L112 )</f>
        <v>0</v>
      </c>
      <c r="M112" s="406">
        <f xml:space="preserve"> IF( ISBLANK( InpOverride!M112), F_Inputs!M112, InpOverride!M112 )</f>
        <v>0</v>
      </c>
      <c r="N112" s="406">
        <f xml:space="preserve"> IF( ISBLANK( InpOverride!N112), F_Inputs!N112, InpOverride!N112 )</f>
        <v>0</v>
      </c>
      <c r="O112" s="406">
        <f xml:space="preserve"> IF( ISBLANK( InpOverride!O112), F_Inputs!O112, InpOverride!O112 )</f>
        <v>0</v>
      </c>
      <c r="P112" s="406">
        <f xml:space="preserve"> IF( ISBLANK( InpOverride!P112), F_Inputs!P112, InpOverride!P112 )</f>
        <v>0</v>
      </c>
      <c r="Q112" s="406">
        <f xml:space="preserve"> IF( ISBLANK( InpOverride!Q112), F_Inputs!Q112, InpOverride!Q112 )</f>
        <v>0</v>
      </c>
      <c r="R112" s="406">
        <f xml:space="preserve"> IF( ISBLANK( InpOverride!R112), F_Inputs!R112, InpOverride!R112 )</f>
        <v>0</v>
      </c>
      <c r="S112" s="406">
        <f xml:space="preserve"> IF( ISBLANK( InpOverride!S112), F_Inputs!S112, InpOverride!S112 )</f>
        <v>0</v>
      </c>
      <c r="T112" s="406">
        <f xml:space="preserve"> IF( ISBLANK( InpOverride!T112), F_Inputs!T112, InpOverride!T112 )</f>
        <v>0</v>
      </c>
      <c r="U112" s="406">
        <f xml:space="preserve"> IF( ISBLANK( InpOverride!U112), F_Inputs!U112, InpOverride!U112 )</f>
        <v>0</v>
      </c>
      <c r="V112" s="406">
        <f xml:space="preserve"> IF( ISBLANK( InpOverride!V112), F_Inputs!V112, InpOverride!V112 )</f>
        <v>0</v>
      </c>
      <c r="W112" s="406">
        <f xml:space="preserve"> IF( ISBLANK( InpOverride!W112), F_Inputs!W112, InpOverride!W112 )</f>
        <v>0</v>
      </c>
      <c r="X112" s="406">
        <f xml:space="preserve"> IF( ISBLANK( InpOverride!X112), F_Inputs!X112, InpOverride!X112 )</f>
        <v>0</v>
      </c>
      <c r="Y112" s="406">
        <f xml:space="preserve"> IF( ISBLANK( InpOverride!Y112), F_Inputs!Y112, InpOverride!Y112 )</f>
        <v>0</v>
      </c>
      <c r="Z112" s="406">
        <f xml:space="preserve"> IF( ISBLANK( InpOverride!Z112), F_Inputs!Z112, InpOverride!Z112 )</f>
        <v>0</v>
      </c>
      <c r="AA112" s="406">
        <f xml:space="preserve"> IF( ISBLANK( InpOverride!AA112), F_Inputs!AA112, InpOverride!AA112 )</f>
        <v>0</v>
      </c>
      <c r="AB112" s="406">
        <f xml:space="preserve"> IF( ISBLANK( InpOverride!AB112), F_Inputs!AB112, InpOverride!AB112 )</f>
        <v>0</v>
      </c>
      <c r="AC112" s="406">
        <f xml:space="preserve"> IF( ISBLANK( InpOverride!AC112), F_Inputs!AC112, InpOverride!AC112 )</f>
        <v>0</v>
      </c>
      <c r="AD112" s="406">
        <f xml:space="preserve"> IF( ISBLANK( InpOverride!AD112), F_Inputs!AD112, InpOverride!AD112 )</f>
        <v>0</v>
      </c>
      <c r="AE112" s="406">
        <f xml:space="preserve"> IF( ISBLANK( InpOverride!AE112), F_Inputs!AE112, InpOverride!AE112 )</f>
        <v>0</v>
      </c>
      <c r="AF112" s="407">
        <f xml:space="preserve"> IF( ISBLANK( InpOverride!AF112), F_Inputs!AF112, InpOverride!AF112 )</f>
        <v>0</v>
      </c>
    </row>
    <row r="113" spans="1:32" s="99" customFormat="1" ht="13.8" thickBot="1">
      <c r="A113" s="190"/>
      <c r="B113" s="333" t="s">
        <v>1153</v>
      </c>
      <c r="C113" s="191" t="s">
        <v>430</v>
      </c>
      <c r="D113" s="191" t="s">
        <v>209</v>
      </c>
      <c r="E113" s="195" t="s">
        <v>210</v>
      </c>
      <c r="F113" s="198"/>
      <c r="G113" s="191"/>
      <c r="H113" s="408">
        <f xml:space="preserve"> IF( ISBLANK( InpOverride!H113), F_Inputs!H113, InpOverride!H113 )</f>
        <v>0</v>
      </c>
      <c r="I113" s="409">
        <f xml:space="preserve"> IF( ISBLANK( InpOverride!I113), F_Inputs!I113, InpOverride!I113 )</f>
        <v>0</v>
      </c>
      <c r="J113" s="409">
        <f xml:space="preserve"> IF( ISBLANK( InpOverride!J113), F_Inputs!J113, InpOverride!J113 )</f>
        <v>0</v>
      </c>
      <c r="K113" s="409">
        <f xml:space="preserve"> IF( ISBLANK( InpOverride!K113), F_Inputs!K113, InpOverride!K113 )</f>
        <v>0</v>
      </c>
      <c r="L113" s="409">
        <f xml:space="preserve"> IF( ISBLANK( InpOverride!L113), F_Inputs!L113, InpOverride!L113 )</f>
        <v>0</v>
      </c>
      <c r="M113" s="409">
        <f xml:space="preserve"> IF( ISBLANK( InpOverride!M113), F_Inputs!M113, InpOverride!M113 )</f>
        <v>0</v>
      </c>
      <c r="N113" s="409">
        <f xml:space="preserve"> IF( ISBLANK( InpOverride!N113), F_Inputs!N113, InpOverride!N113 )</f>
        <v>0</v>
      </c>
      <c r="O113" s="409">
        <f xml:space="preserve"> IF( ISBLANK( InpOverride!O113), F_Inputs!O113, InpOverride!O113 )</f>
        <v>0</v>
      </c>
      <c r="P113" s="409">
        <f xml:space="preserve"> IF( ISBLANK( InpOverride!P113), F_Inputs!P113, InpOverride!P113 )</f>
        <v>0</v>
      </c>
      <c r="Q113" s="409">
        <f xml:space="preserve"> IF( ISBLANK( InpOverride!Q113), F_Inputs!Q113, InpOverride!Q113 )</f>
        <v>0</v>
      </c>
      <c r="R113" s="409">
        <f xml:space="preserve"> IF( ISBLANK( InpOverride!R113), F_Inputs!R113, InpOverride!R113 )</f>
        <v>0</v>
      </c>
      <c r="S113" s="409">
        <f xml:space="preserve"> IF( ISBLANK( InpOverride!S113), F_Inputs!S113, InpOverride!S113 )</f>
        <v>0</v>
      </c>
      <c r="T113" s="409">
        <f xml:space="preserve"> IF( ISBLANK( InpOverride!T113), F_Inputs!T113, InpOverride!T113 )</f>
        <v>0</v>
      </c>
      <c r="U113" s="409">
        <f xml:space="preserve"> IF( ISBLANK( InpOverride!U113), F_Inputs!U113, InpOverride!U113 )</f>
        <v>0</v>
      </c>
      <c r="V113" s="409">
        <f xml:space="preserve"> IF( ISBLANK( InpOverride!V113), F_Inputs!V113, InpOverride!V113 )</f>
        <v>0</v>
      </c>
      <c r="W113" s="409">
        <f xml:space="preserve"> IF( ISBLANK( InpOverride!W113), F_Inputs!W113, InpOverride!W113 )</f>
        <v>0</v>
      </c>
      <c r="X113" s="409">
        <f xml:space="preserve"> IF( ISBLANK( InpOverride!X113), F_Inputs!X113, InpOverride!X113 )</f>
        <v>0</v>
      </c>
      <c r="Y113" s="409">
        <f xml:space="preserve"> IF( ISBLANK( InpOverride!Y113), F_Inputs!Y113, InpOverride!Y113 )</f>
        <v>0</v>
      </c>
      <c r="Z113" s="409">
        <f xml:space="preserve"> IF( ISBLANK( InpOverride!Z113), F_Inputs!Z113, InpOverride!Z113 )</f>
        <v>0</v>
      </c>
      <c r="AA113" s="409">
        <f xml:space="preserve"> IF( ISBLANK( InpOverride!AA113), F_Inputs!AA113, InpOverride!AA113 )</f>
        <v>0</v>
      </c>
      <c r="AB113" s="409">
        <f xml:space="preserve"> IF( ISBLANK( InpOverride!AB113), F_Inputs!AB113, InpOverride!AB113 )</f>
        <v>0</v>
      </c>
      <c r="AC113" s="409">
        <f xml:space="preserve"> IF( ISBLANK( InpOverride!AC113), F_Inputs!AC113, InpOverride!AC113 )</f>
        <v>0</v>
      </c>
      <c r="AD113" s="409">
        <f xml:space="preserve"> IF( ISBLANK( InpOverride!AD113), F_Inputs!AD113, InpOverride!AD113 )</f>
        <v>0</v>
      </c>
      <c r="AE113" s="409">
        <f xml:space="preserve"> IF( ISBLANK( InpOverride!AE113), F_Inputs!AE113, InpOverride!AE113 )</f>
        <v>0</v>
      </c>
      <c r="AF113" s="410">
        <f xml:space="preserve"> IF( ISBLANK( InpOverride!AF113), F_Inputs!AF113, InpOverride!AF113 )</f>
        <v>0</v>
      </c>
    </row>
    <row r="114" spans="1:32" s="99" customFormat="1">
      <c r="A114" s="187"/>
      <c r="B114" s="37" t="s">
        <v>1154</v>
      </c>
      <c r="C114" s="194" t="s">
        <v>432</v>
      </c>
      <c r="D114" s="194" t="s">
        <v>215</v>
      </c>
      <c r="E114" s="196" t="s">
        <v>210</v>
      </c>
      <c r="F114" s="336">
        <f xml:space="preserve"> IF( ISBLANK( InpOverride!F114), F_Inputs!F114, InpOverride!F114 )</f>
        <v>0</v>
      </c>
      <c r="G114" s="194"/>
      <c r="H114" s="199"/>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6"/>
    </row>
    <row r="115" spans="1:32" s="99" customFormat="1">
      <c r="A115" s="187"/>
      <c r="B115" s="37" t="s">
        <v>1155</v>
      </c>
      <c r="C115" s="194" t="s">
        <v>434</v>
      </c>
      <c r="D115" s="194" t="s">
        <v>209</v>
      </c>
      <c r="E115" s="196" t="s">
        <v>210</v>
      </c>
      <c r="F115" s="199"/>
      <c r="G115" s="194"/>
      <c r="H115" s="236">
        <f xml:space="preserve"> IF( ISBLANK( InpOverride!H115), F_Inputs!H115, InpOverride!H115 )</f>
        <v>0</v>
      </c>
      <c r="I115" s="237">
        <f xml:space="preserve"> IF( ISBLANK( InpOverride!I115), F_Inputs!I115, InpOverride!I115 )</f>
        <v>0</v>
      </c>
      <c r="J115" s="237">
        <f xml:space="preserve"> IF( ISBLANK( InpOverride!J115), F_Inputs!J115, InpOverride!J115 )</f>
        <v>0</v>
      </c>
      <c r="K115" s="237">
        <f xml:space="preserve"> IF( ISBLANK( InpOverride!K115), F_Inputs!K115, InpOverride!K115 )</f>
        <v>0</v>
      </c>
      <c r="L115" s="237">
        <f xml:space="preserve"> IF( ISBLANK( InpOverride!L115), F_Inputs!L115, InpOverride!L115 )</f>
        <v>0</v>
      </c>
      <c r="M115" s="237">
        <f xml:space="preserve"> IF( ISBLANK( InpOverride!M115), F_Inputs!M115, InpOverride!M115 )</f>
        <v>0</v>
      </c>
      <c r="N115" s="237">
        <f xml:space="preserve"> IF( ISBLANK( InpOverride!N115), F_Inputs!N115, InpOverride!N115 )</f>
        <v>0</v>
      </c>
      <c r="O115" s="237">
        <f xml:space="preserve"> IF( ISBLANK( InpOverride!O115), F_Inputs!O115, InpOverride!O115 )</f>
        <v>0</v>
      </c>
      <c r="P115" s="237">
        <f xml:space="preserve"> IF( ISBLANK( InpOverride!P115), F_Inputs!P115, InpOverride!P115 )</f>
        <v>0</v>
      </c>
      <c r="Q115" s="237">
        <f xml:space="preserve"> IF( ISBLANK( InpOverride!Q115), F_Inputs!Q115, InpOverride!Q115 )</f>
        <v>0</v>
      </c>
      <c r="R115" s="237">
        <f xml:space="preserve"> IF( ISBLANK( InpOverride!R115), F_Inputs!R115, InpOverride!R115 )</f>
        <v>0</v>
      </c>
      <c r="S115" s="237">
        <f xml:space="preserve"> IF( ISBLANK( InpOverride!S115), F_Inputs!S115, InpOverride!S115 )</f>
        <v>0</v>
      </c>
      <c r="T115" s="237">
        <f xml:space="preserve"> IF( ISBLANK( InpOverride!T115), F_Inputs!T115, InpOverride!T115 )</f>
        <v>0</v>
      </c>
      <c r="U115" s="237">
        <f xml:space="preserve"> IF( ISBLANK( InpOverride!U115), F_Inputs!U115, InpOverride!U115 )</f>
        <v>0</v>
      </c>
      <c r="V115" s="237">
        <f xml:space="preserve"> IF( ISBLANK( InpOverride!V115), F_Inputs!V115, InpOverride!V115 )</f>
        <v>0</v>
      </c>
      <c r="W115" s="237">
        <f xml:space="preserve"> IF( ISBLANK( InpOverride!W115), F_Inputs!W115, InpOverride!W115 )</f>
        <v>0</v>
      </c>
      <c r="X115" s="237">
        <f xml:space="preserve"> IF( ISBLANK( InpOverride!X115), F_Inputs!X115, InpOverride!X115 )</f>
        <v>0</v>
      </c>
      <c r="Y115" s="237">
        <f xml:space="preserve"> IF( ISBLANK( InpOverride!Y115), F_Inputs!Y115, InpOverride!Y115 )</f>
        <v>0</v>
      </c>
      <c r="Z115" s="237">
        <f xml:space="preserve"> IF( ISBLANK( InpOverride!Z115), F_Inputs!Z115, InpOverride!Z115 )</f>
        <v>0</v>
      </c>
      <c r="AA115" s="237">
        <f xml:space="preserve"> IF( ISBLANK( InpOverride!AA115), F_Inputs!AA115, InpOverride!AA115 )</f>
        <v>0</v>
      </c>
      <c r="AB115" s="237">
        <f xml:space="preserve"> IF( ISBLANK( InpOverride!AB115), F_Inputs!AB115, InpOverride!AB115 )</f>
        <v>0</v>
      </c>
      <c r="AC115" s="237">
        <f xml:space="preserve"> IF( ISBLANK( InpOverride!AC115), F_Inputs!AC115, InpOverride!AC115 )</f>
        <v>0</v>
      </c>
      <c r="AD115" s="237">
        <f xml:space="preserve"> IF( ISBLANK( InpOverride!AD115), F_Inputs!AD115, InpOverride!AD115 )</f>
        <v>0</v>
      </c>
      <c r="AE115" s="237">
        <f xml:space="preserve"> IF( ISBLANK( InpOverride!AE115), F_Inputs!AE115, InpOverride!AE115 )</f>
        <v>0</v>
      </c>
      <c r="AF115" s="238">
        <f xml:space="preserve"> IF( ISBLANK( InpOverride!AF115), F_Inputs!AF115, InpOverride!AF115 )</f>
        <v>0</v>
      </c>
    </row>
    <row r="116" spans="1:32" s="99" customFormat="1">
      <c r="A116" s="188"/>
      <c r="B116" s="334" t="s">
        <v>1156</v>
      </c>
      <c r="C116" s="189" t="s">
        <v>436</v>
      </c>
      <c r="D116" s="189" t="s">
        <v>209</v>
      </c>
      <c r="E116" s="197" t="s">
        <v>210</v>
      </c>
      <c r="F116" s="200"/>
      <c r="G116" s="189"/>
      <c r="H116" s="402">
        <f xml:space="preserve"> IF( ISBLANK( InpOverride!H116), F_Inputs!H116, InpOverride!H116 )</f>
        <v>0</v>
      </c>
      <c r="I116" s="403">
        <f xml:space="preserve"> IF( ISBLANK( InpOverride!I116), F_Inputs!I116, InpOverride!I116 )</f>
        <v>0</v>
      </c>
      <c r="J116" s="403">
        <f xml:space="preserve"> IF( ISBLANK( InpOverride!J116), F_Inputs!J116, InpOverride!J116 )</f>
        <v>0</v>
      </c>
      <c r="K116" s="403">
        <f xml:space="preserve"> IF( ISBLANK( InpOverride!K116), F_Inputs!K116, InpOverride!K116 )</f>
        <v>0</v>
      </c>
      <c r="L116" s="403">
        <f xml:space="preserve"> IF( ISBLANK( InpOverride!L116), F_Inputs!L116, InpOverride!L116 )</f>
        <v>0</v>
      </c>
      <c r="M116" s="403">
        <f xml:space="preserve"> IF( ISBLANK( InpOverride!M116), F_Inputs!M116, InpOverride!M116 )</f>
        <v>0</v>
      </c>
      <c r="N116" s="403">
        <f xml:space="preserve"> IF( ISBLANK( InpOverride!N116), F_Inputs!N116, InpOverride!N116 )</f>
        <v>0</v>
      </c>
      <c r="O116" s="403">
        <f xml:space="preserve"> IF( ISBLANK( InpOverride!O116), F_Inputs!O116, InpOverride!O116 )</f>
        <v>0</v>
      </c>
      <c r="P116" s="403">
        <f xml:space="preserve"> IF( ISBLANK( InpOverride!P116), F_Inputs!P116, InpOverride!P116 )</f>
        <v>0</v>
      </c>
      <c r="Q116" s="403">
        <f xml:space="preserve"> IF( ISBLANK( InpOverride!Q116), F_Inputs!Q116, InpOverride!Q116 )</f>
        <v>0</v>
      </c>
      <c r="R116" s="403">
        <f xml:space="preserve"> IF( ISBLANK( InpOverride!R116), F_Inputs!R116, InpOverride!R116 )</f>
        <v>0</v>
      </c>
      <c r="S116" s="403">
        <f xml:space="preserve"> IF( ISBLANK( InpOverride!S116), F_Inputs!S116, InpOverride!S116 )</f>
        <v>0</v>
      </c>
      <c r="T116" s="403">
        <f xml:space="preserve"> IF( ISBLANK( InpOverride!T116), F_Inputs!T116, InpOverride!T116 )</f>
        <v>0</v>
      </c>
      <c r="U116" s="403">
        <f xml:space="preserve"> IF( ISBLANK( InpOverride!U116), F_Inputs!U116, InpOverride!U116 )</f>
        <v>0</v>
      </c>
      <c r="V116" s="403">
        <f xml:space="preserve"> IF( ISBLANK( InpOverride!V116), F_Inputs!V116, InpOverride!V116 )</f>
        <v>0</v>
      </c>
      <c r="W116" s="403">
        <f xml:space="preserve"> IF( ISBLANK( InpOverride!W116), F_Inputs!W116, InpOverride!W116 )</f>
        <v>0</v>
      </c>
      <c r="X116" s="403">
        <f xml:space="preserve"> IF( ISBLANK( InpOverride!X116), F_Inputs!X116, InpOverride!X116 )</f>
        <v>0</v>
      </c>
      <c r="Y116" s="403">
        <f xml:space="preserve"> IF( ISBLANK( InpOverride!Y116), F_Inputs!Y116, InpOverride!Y116 )</f>
        <v>0</v>
      </c>
      <c r="Z116" s="403">
        <f xml:space="preserve"> IF( ISBLANK( InpOverride!Z116), F_Inputs!Z116, InpOverride!Z116 )</f>
        <v>0</v>
      </c>
      <c r="AA116" s="403">
        <f xml:space="preserve"> IF( ISBLANK( InpOverride!AA116), F_Inputs!AA116, InpOverride!AA116 )</f>
        <v>0</v>
      </c>
      <c r="AB116" s="403">
        <f xml:space="preserve"> IF( ISBLANK( InpOverride!AB116), F_Inputs!AB116, InpOverride!AB116 )</f>
        <v>0</v>
      </c>
      <c r="AC116" s="403">
        <f xml:space="preserve"> IF( ISBLANK( InpOverride!AC116), F_Inputs!AC116, InpOverride!AC116 )</f>
        <v>0</v>
      </c>
      <c r="AD116" s="403">
        <f xml:space="preserve"> IF( ISBLANK( InpOverride!AD116), F_Inputs!AD116, InpOverride!AD116 )</f>
        <v>0</v>
      </c>
      <c r="AE116" s="403">
        <f xml:space="preserve"> IF( ISBLANK( InpOverride!AE116), F_Inputs!AE116, InpOverride!AE116 )</f>
        <v>0</v>
      </c>
      <c r="AF116" s="404">
        <f xml:space="preserve"> IF( ISBLANK( InpOverride!AF116), F_Inputs!AF116, InpOverride!AF116 )</f>
        <v>0</v>
      </c>
    </row>
    <row r="117" spans="1:32" s="99" customFormat="1">
      <c r="A117" s="187"/>
      <c r="B117" s="37" t="s">
        <v>1157</v>
      </c>
      <c r="C117" s="194" t="s">
        <v>438</v>
      </c>
      <c r="D117" s="194" t="s">
        <v>215</v>
      </c>
      <c r="E117" s="196" t="s">
        <v>210</v>
      </c>
      <c r="F117" s="199"/>
      <c r="G117" s="37">
        <f xml:space="preserve"> IF( ISBLANK( InpOverride!G117), F_Inputs!G117, InpOverride!G117 )</f>
        <v>0</v>
      </c>
      <c r="H117" s="199"/>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6"/>
    </row>
    <row r="118" spans="1:32" s="99" customFormat="1">
      <c r="A118" s="188"/>
      <c r="B118" s="334" t="s">
        <v>1158</v>
      </c>
      <c r="C118" s="189" t="s">
        <v>440</v>
      </c>
      <c r="D118" s="189" t="s">
        <v>224</v>
      </c>
      <c r="E118" s="197" t="s">
        <v>210</v>
      </c>
      <c r="F118" s="200"/>
      <c r="G118" s="189"/>
      <c r="H118" s="405">
        <f xml:space="preserve"> IF( ISBLANK( InpOverride!H118), F_Inputs!H118, InpOverride!H118 )</f>
        <v>0</v>
      </c>
      <c r="I118" s="406">
        <f xml:space="preserve"> IF( ISBLANK( InpOverride!I118), F_Inputs!I118, InpOverride!I118 )</f>
        <v>0</v>
      </c>
      <c r="J118" s="406">
        <f xml:space="preserve"> IF( ISBLANK( InpOverride!J118), F_Inputs!J118, InpOverride!J118 )</f>
        <v>0</v>
      </c>
      <c r="K118" s="406">
        <f xml:space="preserve"> IF( ISBLANK( InpOverride!K118), F_Inputs!K118, InpOverride!K118 )</f>
        <v>0</v>
      </c>
      <c r="L118" s="406">
        <f xml:space="preserve"> IF( ISBLANK( InpOverride!L118), F_Inputs!L118, InpOverride!L118 )</f>
        <v>0</v>
      </c>
      <c r="M118" s="406">
        <f xml:space="preserve"> IF( ISBLANK( InpOverride!M118), F_Inputs!M118, InpOverride!M118 )</f>
        <v>0</v>
      </c>
      <c r="N118" s="406">
        <f xml:space="preserve"> IF( ISBLANK( InpOverride!N118), F_Inputs!N118, InpOverride!N118 )</f>
        <v>0</v>
      </c>
      <c r="O118" s="406">
        <f xml:space="preserve"> IF( ISBLANK( InpOverride!O118), F_Inputs!O118, InpOverride!O118 )</f>
        <v>0</v>
      </c>
      <c r="P118" s="406">
        <f xml:space="preserve"> IF( ISBLANK( InpOverride!P118), F_Inputs!P118, InpOverride!P118 )</f>
        <v>0</v>
      </c>
      <c r="Q118" s="406">
        <f xml:space="preserve"> IF( ISBLANK( InpOverride!Q118), F_Inputs!Q118, InpOverride!Q118 )</f>
        <v>0</v>
      </c>
      <c r="R118" s="406">
        <f xml:space="preserve"> IF( ISBLANK( InpOverride!R118), F_Inputs!R118, InpOverride!R118 )</f>
        <v>0</v>
      </c>
      <c r="S118" s="406">
        <f xml:space="preserve"> IF( ISBLANK( InpOverride!S118), F_Inputs!S118, InpOverride!S118 )</f>
        <v>0</v>
      </c>
      <c r="T118" s="406">
        <f xml:space="preserve"> IF( ISBLANK( InpOverride!T118), F_Inputs!T118, InpOverride!T118 )</f>
        <v>0</v>
      </c>
      <c r="U118" s="406">
        <f xml:space="preserve"> IF( ISBLANK( InpOverride!U118), F_Inputs!U118, InpOverride!U118 )</f>
        <v>0</v>
      </c>
      <c r="V118" s="406">
        <f xml:space="preserve"> IF( ISBLANK( InpOverride!V118), F_Inputs!V118, InpOverride!V118 )</f>
        <v>0</v>
      </c>
      <c r="W118" s="406">
        <f xml:space="preserve"> IF( ISBLANK( InpOverride!W118), F_Inputs!W118, InpOverride!W118 )</f>
        <v>0</v>
      </c>
      <c r="X118" s="406">
        <f xml:space="preserve"> IF( ISBLANK( InpOverride!X118), F_Inputs!X118, InpOverride!X118 )</f>
        <v>0</v>
      </c>
      <c r="Y118" s="406">
        <f xml:space="preserve"> IF( ISBLANK( InpOverride!Y118), F_Inputs!Y118, InpOverride!Y118 )</f>
        <v>0</v>
      </c>
      <c r="Z118" s="406">
        <f xml:space="preserve"> IF( ISBLANK( InpOverride!Z118), F_Inputs!Z118, InpOverride!Z118 )</f>
        <v>0</v>
      </c>
      <c r="AA118" s="406">
        <f xml:space="preserve"> IF( ISBLANK( InpOverride!AA118), F_Inputs!AA118, InpOverride!AA118 )</f>
        <v>0</v>
      </c>
      <c r="AB118" s="406">
        <f xml:space="preserve"> IF( ISBLANK( InpOverride!AB118), F_Inputs!AB118, InpOverride!AB118 )</f>
        <v>0</v>
      </c>
      <c r="AC118" s="406">
        <f xml:space="preserve"> IF( ISBLANK( InpOverride!AC118), F_Inputs!AC118, InpOverride!AC118 )</f>
        <v>0</v>
      </c>
      <c r="AD118" s="406">
        <f xml:space="preserve"> IF( ISBLANK( InpOverride!AD118), F_Inputs!AD118, InpOverride!AD118 )</f>
        <v>0</v>
      </c>
      <c r="AE118" s="406">
        <f xml:space="preserve"> IF( ISBLANK( InpOverride!AE118), F_Inputs!AE118, InpOverride!AE118 )</f>
        <v>0</v>
      </c>
      <c r="AF118" s="407">
        <f xml:space="preserve"> IF( ISBLANK( InpOverride!AF118), F_Inputs!AF118, InpOverride!AF118 )</f>
        <v>0</v>
      </c>
    </row>
    <row r="119" spans="1:32" s="99" customFormat="1" ht="13.8" thickBot="1">
      <c r="A119" s="190"/>
      <c r="B119" s="333" t="s">
        <v>1159</v>
      </c>
      <c r="C119" s="191" t="s">
        <v>442</v>
      </c>
      <c r="D119" s="191" t="s">
        <v>209</v>
      </c>
      <c r="E119" s="195" t="s">
        <v>210</v>
      </c>
      <c r="F119" s="198"/>
      <c r="G119" s="191"/>
      <c r="H119" s="408">
        <f xml:space="preserve"> IF( ISBLANK( InpOverride!H119), F_Inputs!H119, InpOverride!H119 )</f>
        <v>0</v>
      </c>
      <c r="I119" s="409">
        <f xml:space="preserve"> IF( ISBLANK( InpOverride!I119), F_Inputs!I119, InpOverride!I119 )</f>
        <v>0</v>
      </c>
      <c r="J119" s="409">
        <f xml:space="preserve"> IF( ISBLANK( InpOverride!J119), F_Inputs!J119, InpOverride!J119 )</f>
        <v>0</v>
      </c>
      <c r="K119" s="409">
        <f xml:space="preserve"> IF( ISBLANK( InpOverride!K119), F_Inputs!K119, InpOverride!K119 )</f>
        <v>0</v>
      </c>
      <c r="L119" s="409">
        <f xml:space="preserve"> IF( ISBLANK( InpOverride!L119), F_Inputs!L119, InpOverride!L119 )</f>
        <v>0</v>
      </c>
      <c r="M119" s="409">
        <f xml:space="preserve"> IF( ISBLANK( InpOverride!M119), F_Inputs!M119, InpOverride!M119 )</f>
        <v>0</v>
      </c>
      <c r="N119" s="409">
        <f xml:space="preserve"> IF( ISBLANK( InpOverride!N119), F_Inputs!N119, InpOverride!N119 )</f>
        <v>0</v>
      </c>
      <c r="O119" s="409">
        <f xml:space="preserve"> IF( ISBLANK( InpOverride!O119), F_Inputs!O119, InpOverride!O119 )</f>
        <v>0</v>
      </c>
      <c r="P119" s="409">
        <f xml:space="preserve"> IF( ISBLANK( InpOverride!P119), F_Inputs!P119, InpOverride!P119 )</f>
        <v>0</v>
      </c>
      <c r="Q119" s="409">
        <f xml:space="preserve"> IF( ISBLANK( InpOverride!Q119), F_Inputs!Q119, InpOverride!Q119 )</f>
        <v>0</v>
      </c>
      <c r="R119" s="409">
        <f xml:space="preserve"> IF( ISBLANK( InpOverride!R119), F_Inputs!R119, InpOverride!R119 )</f>
        <v>0</v>
      </c>
      <c r="S119" s="409">
        <f xml:space="preserve"> IF( ISBLANK( InpOverride!S119), F_Inputs!S119, InpOverride!S119 )</f>
        <v>0</v>
      </c>
      <c r="T119" s="409">
        <f xml:space="preserve"> IF( ISBLANK( InpOverride!T119), F_Inputs!T119, InpOverride!T119 )</f>
        <v>0</v>
      </c>
      <c r="U119" s="409">
        <f xml:space="preserve"> IF( ISBLANK( InpOverride!U119), F_Inputs!U119, InpOverride!U119 )</f>
        <v>0</v>
      </c>
      <c r="V119" s="409">
        <f xml:space="preserve"> IF( ISBLANK( InpOverride!V119), F_Inputs!V119, InpOverride!V119 )</f>
        <v>0</v>
      </c>
      <c r="W119" s="409">
        <f xml:space="preserve"> IF( ISBLANK( InpOverride!W119), F_Inputs!W119, InpOverride!W119 )</f>
        <v>0</v>
      </c>
      <c r="X119" s="409">
        <f xml:space="preserve"> IF( ISBLANK( InpOverride!X119), F_Inputs!X119, InpOverride!X119 )</f>
        <v>0</v>
      </c>
      <c r="Y119" s="409">
        <f xml:space="preserve"> IF( ISBLANK( InpOverride!Y119), F_Inputs!Y119, InpOverride!Y119 )</f>
        <v>0</v>
      </c>
      <c r="Z119" s="409">
        <f xml:space="preserve"> IF( ISBLANK( InpOverride!Z119), F_Inputs!Z119, InpOverride!Z119 )</f>
        <v>0</v>
      </c>
      <c r="AA119" s="409">
        <f xml:space="preserve"> IF( ISBLANK( InpOverride!AA119), F_Inputs!AA119, InpOverride!AA119 )</f>
        <v>0</v>
      </c>
      <c r="AB119" s="409">
        <f xml:space="preserve"> IF( ISBLANK( InpOverride!AB119), F_Inputs!AB119, InpOverride!AB119 )</f>
        <v>0</v>
      </c>
      <c r="AC119" s="409">
        <f xml:space="preserve"> IF( ISBLANK( InpOverride!AC119), F_Inputs!AC119, InpOverride!AC119 )</f>
        <v>0</v>
      </c>
      <c r="AD119" s="409">
        <f xml:space="preserve"> IF( ISBLANK( InpOverride!AD119), F_Inputs!AD119, InpOverride!AD119 )</f>
        <v>0</v>
      </c>
      <c r="AE119" s="409">
        <f xml:space="preserve"> IF( ISBLANK( InpOverride!AE119), F_Inputs!AE119, InpOverride!AE119 )</f>
        <v>0</v>
      </c>
      <c r="AF119" s="410">
        <f xml:space="preserve"> IF( ISBLANK( InpOverride!AF119), F_Inputs!AF119, InpOverride!AF119 )</f>
        <v>0</v>
      </c>
    </row>
    <row r="120" spans="1:32" s="99" customFormat="1">
      <c r="A120" s="187"/>
      <c r="B120" s="37" t="s">
        <v>1160</v>
      </c>
      <c r="C120" s="194" t="s">
        <v>444</v>
      </c>
      <c r="D120" s="194" t="s">
        <v>215</v>
      </c>
      <c r="E120" s="196" t="s">
        <v>210</v>
      </c>
      <c r="F120" s="336">
        <f xml:space="preserve"> IF( ISBLANK( InpOverride!F120), F_Inputs!F120, InpOverride!F120 )</f>
        <v>0</v>
      </c>
      <c r="G120" s="194"/>
      <c r="H120" s="199"/>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6"/>
    </row>
    <row r="121" spans="1:32" s="99" customFormat="1">
      <c r="A121" s="187"/>
      <c r="B121" s="37" t="s">
        <v>1161</v>
      </c>
      <c r="C121" s="194" t="s">
        <v>446</v>
      </c>
      <c r="D121" s="194" t="s">
        <v>209</v>
      </c>
      <c r="E121" s="196" t="s">
        <v>210</v>
      </c>
      <c r="F121" s="199"/>
      <c r="G121" s="194"/>
      <c r="H121" s="236">
        <f xml:space="preserve"> IF( ISBLANK( InpOverride!H121), F_Inputs!H121, InpOverride!H121 )</f>
        <v>0</v>
      </c>
      <c r="I121" s="237">
        <f xml:space="preserve"> IF( ISBLANK( InpOverride!I121), F_Inputs!I121, InpOverride!I121 )</f>
        <v>0</v>
      </c>
      <c r="J121" s="237">
        <f xml:space="preserve"> IF( ISBLANK( InpOverride!J121), F_Inputs!J121, InpOverride!J121 )</f>
        <v>0</v>
      </c>
      <c r="K121" s="237">
        <f xml:space="preserve"> IF( ISBLANK( InpOverride!K121), F_Inputs!K121, InpOverride!K121 )</f>
        <v>0</v>
      </c>
      <c r="L121" s="237">
        <f xml:space="preserve"> IF( ISBLANK( InpOverride!L121), F_Inputs!L121, InpOverride!L121 )</f>
        <v>0</v>
      </c>
      <c r="M121" s="237">
        <f xml:space="preserve"> IF( ISBLANK( InpOverride!M121), F_Inputs!M121, InpOverride!M121 )</f>
        <v>0</v>
      </c>
      <c r="N121" s="237">
        <f xml:space="preserve"> IF( ISBLANK( InpOverride!N121), F_Inputs!N121, InpOverride!N121 )</f>
        <v>0</v>
      </c>
      <c r="O121" s="237">
        <f xml:space="preserve"> IF( ISBLANK( InpOverride!O121), F_Inputs!O121, InpOverride!O121 )</f>
        <v>0</v>
      </c>
      <c r="P121" s="237">
        <f xml:space="preserve"> IF( ISBLANK( InpOverride!P121), F_Inputs!P121, InpOverride!P121 )</f>
        <v>0</v>
      </c>
      <c r="Q121" s="237">
        <f xml:space="preserve"> IF( ISBLANK( InpOverride!Q121), F_Inputs!Q121, InpOverride!Q121 )</f>
        <v>0</v>
      </c>
      <c r="R121" s="237">
        <f xml:space="preserve"> IF( ISBLANK( InpOverride!R121), F_Inputs!R121, InpOverride!R121 )</f>
        <v>0</v>
      </c>
      <c r="S121" s="237">
        <f xml:space="preserve"> IF( ISBLANK( InpOverride!S121), F_Inputs!S121, InpOverride!S121 )</f>
        <v>0</v>
      </c>
      <c r="T121" s="237">
        <f xml:space="preserve"> IF( ISBLANK( InpOverride!T121), F_Inputs!T121, InpOverride!T121 )</f>
        <v>0</v>
      </c>
      <c r="U121" s="237">
        <f xml:space="preserve"> IF( ISBLANK( InpOverride!U121), F_Inputs!U121, InpOverride!U121 )</f>
        <v>0</v>
      </c>
      <c r="V121" s="237">
        <f xml:space="preserve"> IF( ISBLANK( InpOverride!V121), F_Inputs!V121, InpOverride!V121 )</f>
        <v>0</v>
      </c>
      <c r="W121" s="237">
        <f xml:space="preserve"> IF( ISBLANK( InpOverride!W121), F_Inputs!W121, InpOverride!W121 )</f>
        <v>0</v>
      </c>
      <c r="X121" s="237">
        <f xml:space="preserve"> IF( ISBLANK( InpOverride!X121), F_Inputs!X121, InpOverride!X121 )</f>
        <v>0</v>
      </c>
      <c r="Y121" s="237">
        <f xml:space="preserve"> IF( ISBLANK( InpOverride!Y121), F_Inputs!Y121, InpOverride!Y121 )</f>
        <v>0</v>
      </c>
      <c r="Z121" s="237">
        <f xml:space="preserve"> IF( ISBLANK( InpOverride!Z121), F_Inputs!Z121, InpOverride!Z121 )</f>
        <v>0</v>
      </c>
      <c r="AA121" s="237">
        <f xml:space="preserve"> IF( ISBLANK( InpOverride!AA121), F_Inputs!AA121, InpOverride!AA121 )</f>
        <v>0</v>
      </c>
      <c r="AB121" s="237">
        <f xml:space="preserve"> IF( ISBLANK( InpOverride!AB121), F_Inputs!AB121, InpOverride!AB121 )</f>
        <v>0</v>
      </c>
      <c r="AC121" s="237">
        <f xml:space="preserve"> IF( ISBLANK( InpOverride!AC121), F_Inputs!AC121, InpOverride!AC121 )</f>
        <v>0</v>
      </c>
      <c r="AD121" s="237">
        <f xml:space="preserve"> IF( ISBLANK( InpOverride!AD121), F_Inputs!AD121, InpOverride!AD121 )</f>
        <v>0</v>
      </c>
      <c r="AE121" s="237">
        <f xml:space="preserve"> IF( ISBLANK( InpOverride!AE121), F_Inputs!AE121, InpOverride!AE121 )</f>
        <v>0</v>
      </c>
      <c r="AF121" s="238">
        <f xml:space="preserve"> IF( ISBLANK( InpOverride!AF121), F_Inputs!AF121, InpOverride!AF121 )</f>
        <v>0</v>
      </c>
    </row>
    <row r="122" spans="1:32" s="99" customFormat="1">
      <c r="A122" s="188"/>
      <c r="B122" s="334" t="s">
        <v>1162</v>
      </c>
      <c r="C122" s="189" t="s">
        <v>448</v>
      </c>
      <c r="D122" s="189" t="s">
        <v>209</v>
      </c>
      <c r="E122" s="197" t="s">
        <v>210</v>
      </c>
      <c r="F122" s="200"/>
      <c r="G122" s="189"/>
      <c r="H122" s="402">
        <f xml:space="preserve"> IF( ISBLANK( InpOverride!H122), F_Inputs!H122, InpOverride!H122 )</f>
        <v>0</v>
      </c>
      <c r="I122" s="403">
        <f xml:space="preserve"> IF( ISBLANK( InpOverride!I122), F_Inputs!I122, InpOverride!I122 )</f>
        <v>0</v>
      </c>
      <c r="J122" s="403">
        <f xml:space="preserve"> IF( ISBLANK( InpOverride!J122), F_Inputs!J122, InpOverride!J122 )</f>
        <v>0</v>
      </c>
      <c r="K122" s="403">
        <f xml:space="preserve"> IF( ISBLANK( InpOverride!K122), F_Inputs!K122, InpOverride!K122 )</f>
        <v>0</v>
      </c>
      <c r="L122" s="403">
        <f xml:space="preserve"> IF( ISBLANK( InpOverride!L122), F_Inputs!L122, InpOverride!L122 )</f>
        <v>0</v>
      </c>
      <c r="M122" s="403">
        <f xml:space="preserve"> IF( ISBLANK( InpOverride!M122), F_Inputs!M122, InpOverride!M122 )</f>
        <v>0</v>
      </c>
      <c r="N122" s="403">
        <f xml:space="preserve"> IF( ISBLANK( InpOverride!N122), F_Inputs!N122, InpOverride!N122 )</f>
        <v>0</v>
      </c>
      <c r="O122" s="403">
        <f xml:space="preserve"> IF( ISBLANK( InpOverride!O122), F_Inputs!O122, InpOverride!O122 )</f>
        <v>0</v>
      </c>
      <c r="P122" s="403">
        <f xml:space="preserve"> IF( ISBLANK( InpOverride!P122), F_Inputs!P122, InpOverride!P122 )</f>
        <v>0</v>
      </c>
      <c r="Q122" s="403">
        <f xml:space="preserve"> IF( ISBLANK( InpOverride!Q122), F_Inputs!Q122, InpOverride!Q122 )</f>
        <v>0</v>
      </c>
      <c r="R122" s="403">
        <f xml:space="preserve"> IF( ISBLANK( InpOverride!R122), F_Inputs!R122, InpOverride!R122 )</f>
        <v>0</v>
      </c>
      <c r="S122" s="403">
        <f xml:space="preserve"> IF( ISBLANK( InpOverride!S122), F_Inputs!S122, InpOverride!S122 )</f>
        <v>0</v>
      </c>
      <c r="T122" s="403">
        <f xml:space="preserve"> IF( ISBLANK( InpOverride!T122), F_Inputs!T122, InpOverride!T122 )</f>
        <v>0</v>
      </c>
      <c r="U122" s="403">
        <f xml:space="preserve"> IF( ISBLANK( InpOverride!U122), F_Inputs!U122, InpOverride!U122 )</f>
        <v>0</v>
      </c>
      <c r="V122" s="403">
        <f xml:space="preserve"> IF( ISBLANK( InpOverride!V122), F_Inputs!V122, InpOverride!V122 )</f>
        <v>0</v>
      </c>
      <c r="W122" s="403">
        <f xml:space="preserve"> IF( ISBLANK( InpOverride!W122), F_Inputs!W122, InpOverride!W122 )</f>
        <v>0</v>
      </c>
      <c r="X122" s="403">
        <f xml:space="preserve"> IF( ISBLANK( InpOverride!X122), F_Inputs!X122, InpOverride!X122 )</f>
        <v>0</v>
      </c>
      <c r="Y122" s="403">
        <f xml:space="preserve"> IF( ISBLANK( InpOverride!Y122), F_Inputs!Y122, InpOverride!Y122 )</f>
        <v>0</v>
      </c>
      <c r="Z122" s="403">
        <f xml:space="preserve"> IF( ISBLANK( InpOverride!Z122), F_Inputs!Z122, InpOverride!Z122 )</f>
        <v>0</v>
      </c>
      <c r="AA122" s="403">
        <f xml:space="preserve"> IF( ISBLANK( InpOverride!AA122), F_Inputs!AA122, InpOverride!AA122 )</f>
        <v>0</v>
      </c>
      <c r="AB122" s="403">
        <f xml:space="preserve"> IF( ISBLANK( InpOverride!AB122), F_Inputs!AB122, InpOverride!AB122 )</f>
        <v>0</v>
      </c>
      <c r="AC122" s="403">
        <f xml:space="preserve"> IF( ISBLANK( InpOverride!AC122), F_Inputs!AC122, InpOverride!AC122 )</f>
        <v>0</v>
      </c>
      <c r="AD122" s="403">
        <f xml:space="preserve"> IF( ISBLANK( InpOverride!AD122), F_Inputs!AD122, InpOverride!AD122 )</f>
        <v>0</v>
      </c>
      <c r="AE122" s="403">
        <f xml:space="preserve"> IF( ISBLANK( InpOverride!AE122), F_Inputs!AE122, InpOverride!AE122 )</f>
        <v>0</v>
      </c>
      <c r="AF122" s="404">
        <f xml:space="preserve"> IF( ISBLANK( InpOverride!AF122), F_Inputs!AF122, InpOverride!AF122 )</f>
        <v>0</v>
      </c>
    </row>
    <row r="123" spans="1:32" s="99" customFormat="1">
      <c r="A123" s="187"/>
      <c r="B123" s="37" t="s">
        <v>1163</v>
      </c>
      <c r="C123" s="194" t="s">
        <v>450</v>
      </c>
      <c r="D123" s="194" t="s">
        <v>215</v>
      </c>
      <c r="E123" s="196" t="s">
        <v>210</v>
      </c>
      <c r="F123" s="199"/>
      <c r="G123" s="37">
        <f xml:space="preserve"> IF( ISBLANK( InpOverride!G123), F_Inputs!G123, InpOverride!G123 )</f>
        <v>0</v>
      </c>
      <c r="H123" s="199"/>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6"/>
    </row>
    <row r="124" spans="1:32" s="99" customFormat="1">
      <c r="A124" s="188"/>
      <c r="B124" s="334" t="s">
        <v>1164</v>
      </c>
      <c r="C124" s="189" t="s">
        <v>452</v>
      </c>
      <c r="D124" s="189" t="s">
        <v>224</v>
      </c>
      <c r="E124" s="197" t="s">
        <v>210</v>
      </c>
      <c r="F124" s="200"/>
      <c r="G124" s="189"/>
      <c r="H124" s="405">
        <f xml:space="preserve"> IF( ISBLANK( InpOverride!H124), F_Inputs!H124, InpOverride!H124 )</f>
        <v>0</v>
      </c>
      <c r="I124" s="406">
        <f xml:space="preserve"> IF( ISBLANK( InpOverride!I124), F_Inputs!I124, InpOverride!I124 )</f>
        <v>0</v>
      </c>
      <c r="J124" s="406">
        <f xml:space="preserve"> IF( ISBLANK( InpOverride!J124), F_Inputs!J124, InpOverride!J124 )</f>
        <v>0</v>
      </c>
      <c r="K124" s="406">
        <f xml:space="preserve"> IF( ISBLANK( InpOverride!K124), F_Inputs!K124, InpOverride!K124 )</f>
        <v>0</v>
      </c>
      <c r="L124" s="406">
        <f xml:space="preserve"> IF( ISBLANK( InpOverride!L124), F_Inputs!L124, InpOverride!L124 )</f>
        <v>0</v>
      </c>
      <c r="M124" s="406">
        <f xml:space="preserve"> IF( ISBLANK( InpOverride!M124), F_Inputs!M124, InpOverride!M124 )</f>
        <v>0</v>
      </c>
      <c r="N124" s="406">
        <f xml:space="preserve"> IF( ISBLANK( InpOverride!N124), F_Inputs!N124, InpOverride!N124 )</f>
        <v>0</v>
      </c>
      <c r="O124" s="406">
        <f xml:space="preserve"> IF( ISBLANK( InpOverride!O124), F_Inputs!O124, InpOverride!O124 )</f>
        <v>0</v>
      </c>
      <c r="P124" s="406">
        <f xml:space="preserve"> IF( ISBLANK( InpOverride!P124), F_Inputs!P124, InpOverride!P124 )</f>
        <v>0</v>
      </c>
      <c r="Q124" s="406">
        <f xml:space="preserve"> IF( ISBLANK( InpOverride!Q124), F_Inputs!Q124, InpOverride!Q124 )</f>
        <v>0</v>
      </c>
      <c r="R124" s="406">
        <f xml:space="preserve"> IF( ISBLANK( InpOverride!R124), F_Inputs!R124, InpOverride!R124 )</f>
        <v>0</v>
      </c>
      <c r="S124" s="406">
        <f xml:space="preserve"> IF( ISBLANK( InpOverride!S124), F_Inputs!S124, InpOverride!S124 )</f>
        <v>0</v>
      </c>
      <c r="T124" s="406">
        <f xml:space="preserve"> IF( ISBLANK( InpOverride!T124), F_Inputs!T124, InpOverride!T124 )</f>
        <v>0</v>
      </c>
      <c r="U124" s="406">
        <f xml:space="preserve"> IF( ISBLANK( InpOverride!U124), F_Inputs!U124, InpOverride!U124 )</f>
        <v>0</v>
      </c>
      <c r="V124" s="406">
        <f xml:space="preserve"> IF( ISBLANK( InpOverride!V124), F_Inputs!V124, InpOverride!V124 )</f>
        <v>0</v>
      </c>
      <c r="W124" s="406">
        <f xml:space="preserve"> IF( ISBLANK( InpOverride!W124), F_Inputs!W124, InpOverride!W124 )</f>
        <v>0</v>
      </c>
      <c r="X124" s="406">
        <f xml:space="preserve"> IF( ISBLANK( InpOverride!X124), F_Inputs!X124, InpOverride!X124 )</f>
        <v>0</v>
      </c>
      <c r="Y124" s="406">
        <f xml:space="preserve"> IF( ISBLANK( InpOverride!Y124), F_Inputs!Y124, InpOverride!Y124 )</f>
        <v>0</v>
      </c>
      <c r="Z124" s="406">
        <f xml:space="preserve"> IF( ISBLANK( InpOverride!Z124), F_Inputs!Z124, InpOverride!Z124 )</f>
        <v>0</v>
      </c>
      <c r="AA124" s="406">
        <f xml:space="preserve"> IF( ISBLANK( InpOverride!AA124), F_Inputs!AA124, InpOverride!AA124 )</f>
        <v>0</v>
      </c>
      <c r="AB124" s="406">
        <f xml:space="preserve"> IF( ISBLANK( InpOverride!AB124), F_Inputs!AB124, InpOverride!AB124 )</f>
        <v>0</v>
      </c>
      <c r="AC124" s="406">
        <f xml:space="preserve"> IF( ISBLANK( InpOverride!AC124), F_Inputs!AC124, InpOverride!AC124 )</f>
        <v>0</v>
      </c>
      <c r="AD124" s="406">
        <f xml:space="preserve"> IF( ISBLANK( InpOverride!AD124), F_Inputs!AD124, InpOverride!AD124 )</f>
        <v>0</v>
      </c>
      <c r="AE124" s="406">
        <f xml:space="preserve"> IF( ISBLANK( InpOverride!AE124), F_Inputs!AE124, InpOverride!AE124 )</f>
        <v>0</v>
      </c>
      <c r="AF124" s="407">
        <f xml:space="preserve"> IF( ISBLANK( InpOverride!AF124), F_Inputs!AF124, InpOverride!AF124 )</f>
        <v>0</v>
      </c>
    </row>
    <row r="125" spans="1:32" s="99" customFormat="1" ht="13.8" thickBot="1">
      <c r="A125" s="190"/>
      <c r="B125" s="333" t="s">
        <v>1165</v>
      </c>
      <c r="C125" s="191" t="s">
        <v>454</v>
      </c>
      <c r="D125" s="191" t="s">
        <v>209</v>
      </c>
      <c r="E125" s="195" t="s">
        <v>210</v>
      </c>
      <c r="F125" s="198"/>
      <c r="G125" s="191"/>
      <c r="H125" s="408">
        <f xml:space="preserve"> IF( ISBLANK( InpOverride!H125), F_Inputs!H125, InpOverride!H125 )</f>
        <v>0</v>
      </c>
      <c r="I125" s="409">
        <f xml:space="preserve"> IF( ISBLANK( InpOverride!I125), F_Inputs!I125, InpOverride!I125 )</f>
        <v>0</v>
      </c>
      <c r="J125" s="409">
        <f xml:space="preserve"> IF( ISBLANK( InpOverride!J125), F_Inputs!J125, InpOverride!J125 )</f>
        <v>0</v>
      </c>
      <c r="K125" s="409">
        <f xml:space="preserve"> IF( ISBLANK( InpOverride!K125), F_Inputs!K125, InpOverride!K125 )</f>
        <v>0</v>
      </c>
      <c r="L125" s="409">
        <f xml:space="preserve"> IF( ISBLANK( InpOverride!L125), F_Inputs!L125, InpOverride!L125 )</f>
        <v>0</v>
      </c>
      <c r="M125" s="409">
        <f xml:space="preserve"> IF( ISBLANK( InpOverride!M125), F_Inputs!M125, InpOverride!M125 )</f>
        <v>0</v>
      </c>
      <c r="N125" s="409">
        <f xml:space="preserve"> IF( ISBLANK( InpOverride!N125), F_Inputs!N125, InpOverride!N125 )</f>
        <v>0</v>
      </c>
      <c r="O125" s="409">
        <f xml:space="preserve"> IF( ISBLANK( InpOverride!O125), F_Inputs!O125, InpOverride!O125 )</f>
        <v>0</v>
      </c>
      <c r="P125" s="409">
        <f xml:space="preserve"> IF( ISBLANK( InpOverride!P125), F_Inputs!P125, InpOverride!P125 )</f>
        <v>0</v>
      </c>
      <c r="Q125" s="409">
        <f xml:space="preserve"> IF( ISBLANK( InpOverride!Q125), F_Inputs!Q125, InpOverride!Q125 )</f>
        <v>0</v>
      </c>
      <c r="R125" s="409">
        <f xml:space="preserve"> IF( ISBLANK( InpOverride!R125), F_Inputs!R125, InpOverride!R125 )</f>
        <v>0</v>
      </c>
      <c r="S125" s="409">
        <f xml:space="preserve"> IF( ISBLANK( InpOverride!S125), F_Inputs!S125, InpOverride!S125 )</f>
        <v>0</v>
      </c>
      <c r="T125" s="409">
        <f xml:space="preserve"> IF( ISBLANK( InpOverride!T125), F_Inputs!T125, InpOverride!T125 )</f>
        <v>0</v>
      </c>
      <c r="U125" s="409">
        <f xml:space="preserve"> IF( ISBLANK( InpOverride!U125), F_Inputs!U125, InpOverride!U125 )</f>
        <v>0</v>
      </c>
      <c r="V125" s="409">
        <f xml:space="preserve"> IF( ISBLANK( InpOverride!V125), F_Inputs!V125, InpOverride!V125 )</f>
        <v>0</v>
      </c>
      <c r="W125" s="409">
        <f xml:space="preserve"> IF( ISBLANK( InpOverride!W125), F_Inputs!W125, InpOverride!W125 )</f>
        <v>0</v>
      </c>
      <c r="X125" s="409">
        <f xml:space="preserve"> IF( ISBLANK( InpOverride!X125), F_Inputs!X125, InpOverride!X125 )</f>
        <v>0</v>
      </c>
      <c r="Y125" s="409">
        <f xml:space="preserve"> IF( ISBLANK( InpOverride!Y125), F_Inputs!Y125, InpOverride!Y125 )</f>
        <v>0</v>
      </c>
      <c r="Z125" s="409">
        <f xml:space="preserve"> IF( ISBLANK( InpOverride!Z125), F_Inputs!Z125, InpOverride!Z125 )</f>
        <v>0</v>
      </c>
      <c r="AA125" s="409">
        <f xml:space="preserve"> IF( ISBLANK( InpOverride!AA125), F_Inputs!AA125, InpOverride!AA125 )</f>
        <v>0</v>
      </c>
      <c r="AB125" s="409">
        <f xml:space="preserve"> IF( ISBLANK( InpOverride!AB125), F_Inputs!AB125, InpOverride!AB125 )</f>
        <v>0</v>
      </c>
      <c r="AC125" s="409">
        <f xml:space="preserve"> IF( ISBLANK( InpOverride!AC125), F_Inputs!AC125, InpOverride!AC125 )</f>
        <v>0</v>
      </c>
      <c r="AD125" s="409">
        <f xml:space="preserve"> IF( ISBLANK( InpOverride!AD125), F_Inputs!AD125, InpOverride!AD125 )</f>
        <v>0</v>
      </c>
      <c r="AE125" s="409">
        <f xml:space="preserve"> IF( ISBLANK( InpOverride!AE125), F_Inputs!AE125, InpOverride!AE125 )</f>
        <v>0</v>
      </c>
      <c r="AF125" s="410">
        <f xml:space="preserve"> IF( ISBLANK( InpOverride!AF125), F_Inputs!AF125, InpOverride!AF125 )</f>
        <v>0</v>
      </c>
    </row>
    <row r="126" spans="1:32" s="99" customFormat="1">
      <c r="A126" s="187"/>
      <c r="B126" s="37" t="s">
        <v>1166</v>
      </c>
      <c r="C126" s="194" t="s">
        <v>456</v>
      </c>
      <c r="D126" s="194" t="s">
        <v>215</v>
      </c>
      <c r="E126" s="196" t="s">
        <v>210</v>
      </c>
      <c r="F126" s="336">
        <f xml:space="preserve"> IF( ISBLANK( InpOverride!F126), F_Inputs!F126, InpOverride!F126 )</f>
        <v>0</v>
      </c>
      <c r="G126" s="194"/>
      <c r="H126" s="199"/>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6"/>
    </row>
    <row r="127" spans="1:32" s="99" customFormat="1">
      <c r="A127" s="187"/>
      <c r="B127" s="37" t="s">
        <v>1167</v>
      </c>
      <c r="C127" s="194" t="s">
        <v>458</v>
      </c>
      <c r="D127" s="194" t="s">
        <v>209</v>
      </c>
      <c r="E127" s="196" t="s">
        <v>210</v>
      </c>
      <c r="F127" s="199"/>
      <c r="G127" s="194"/>
      <c r="H127" s="236">
        <f xml:space="preserve"> IF( ISBLANK( InpOverride!H127), F_Inputs!H127, InpOverride!H127 )</f>
        <v>0</v>
      </c>
      <c r="I127" s="237">
        <f xml:space="preserve"> IF( ISBLANK( InpOverride!I127), F_Inputs!I127, InpOverride!I127 )</f>
        <v>0</v>
      </c>
      <c r="J127" s="237">
        <f xml:space="preserve"> IF( ISBLANK( InpOverride!J127), F_Inputs!J127, InpOverride!J127 )</f>
        <v>0</v>
      </c>
      <c r="K127" s="237">
        <f xml:space="preserve"> IF( ISBLANK( InpOverride!K127), F_Inputs!K127, InpOverride!K127 )</f>
        <v>0</v>
      </c>
      <c r="L127" s="237">
        <f xml:space="preserve"> IF( ISBLANK( InpOverride!L127), F_Inputs!L127, InpOverride!L127 )</f>
        <v>0</v>
      </c>
      <c r="M127" s="237">
        <f xml:space="preserve"> IF( ISBLANK( InpOverride!M127), F_Inputs!M127, InpOverride!M127 )</f>
        <v>0</v>
      </c>
      <c r="N127" s="237">
        <f xml:space="preserve"> IF( ISBLANK( InpOverride!N127), F_Inputs!N127, InpOverride!N127 )</f>
        <v>0</v>
      </c>
      <c r="O127" s="237">
        <f xml:space="preserve"> IF( ISBLANK( InpOverride!O127), F_Inputs!O127, InpOverride!O127 )</f>
        <v>0</v>
      </c>
      <c r="P127" s="237">
        <f xml:space="preserve"> IF( ISBLANK( InpOverride!P127), F_Inputs!P127, InpOverride!P127 )</f>
        <v>0</v>
      </c>
      <c r="Q127" s="237">
        <f xml:space="preserve"> IF( ISBLANK( InpOverride!Q127), F_Inputs!Q127, InpOverride!Q127 )</f>
        <v>0</v>
      </c>
      <c r="R127" s="237">
        <f xml:space="preserve"> IF( ISBLANK( InpOverride!R127), F_Inputs!R127, InpOverride!R127 )</f>
        <v>0</v>
      </c>
      <c r="S127" s="237">
        <f xml:space="preserve"> IF( ISBLANK( InpOverride!S127), F_Inputs!S127, InpOverride!S127 )</f>
        <v>0</v>
      </c>
      <c r="T127" s="237">
        <f xml:space="preserve"> IF( ISBLANK( InpOverride!T127), F_Inputs!T127, InpOverride!T127 )</f>
        <v>0</v>
      </c>
      <c r="U127" s="237">
        <f xml:space="preserve"> IF( ISBLANK( InpOverride!U127), F_Inputs!U127, InpOverride!U127 )</f>
        <v>0</v>
      </c>
      <c r="V127" s="237">
        <f xml:space="preserve"> IF( ISBLANK( InpOverride!V127), F_Inputs!V127, InpOverride!V127 )</f>
        <v>0</v>
      </c>
      <c r="W127" s="237">
        <f xml:space="preserve"> IF( ISBLANK( InpOverride!W127), F_Inputs!W127, InpOverride!W127 )</f>
        <v>0</v>
      </c>
      <c r="X127" s="237">
        <f xml:space="preserve"> IF( ISBLANK( InpOverride!X127), F_Inputs!X127, InpOverride!X127 )</f>
        <v>0</v>
      </c>
      <c r="Y127" s="237">
        <f xml:space="preserve"> IF( ISBLANK( InpOverride!Y127), F_Inputs!Y127, InpOverride!Y127 )</f>
        <v>0</v>
      </c>
      <c r="Z127" s="237">
        <f xml:space="preserve"> IF( ISBLANK( InpOverride!Z127), F_Inputs!Z127, InpOverride!Z127 )</f>
        <v>0</v>
      </c>
      <c r="AA127" s="237">
        <f xml:space="preserve"> IF( ISBLANK( InpOverride!AA127), F_Inputs!AA127, InpOverride!AA127 )</f>
        <v>0</v>
      </c>
      <c r="AB127" s="237">
        <f xml:space="preserve"> IF( ISBLANK( InpOverride!AB127), F_Inputs!AB127, InpOverride!AB127 )</f>
        <v>0</v>
      </c>
      <c r="AC127" s="237">
        <f xml:space="preserve"> IF( ISBLANK( InpOverride!AC127), F_Inputs!AC127, InpOverride!AC127 )</f>
        <v>0</v>
      </c>
      <c r="AD127" s="237">
        <f xml:space="preserve"> IF( ISBLANK( InpOverride!AD127), F_Inputs!AD127, InpOverride!AD127 )</f>
        <v>0</v>
      </c>
      <c r="AE127" s="237">
        <f xml:space="preserve"> IF( ISBLANK( InpOverride!AE127), F_Inputs!AE127, InpOverride!AE127 )</f>
        <v>0</v>
      </c>
      <c r="AF127" s="238">
        <f xml:space="preserve"> IF( ISBLANK( InpOverride!AF127), F_Inputs!AF127, InpOverride!AF127 )</f>
        <v>0</v>
      </c>
    </row>
    <row r="128" spans="1:32" s="99" customFormat="1">
      <c r="A128" s="188"/>
      <c r="B128" s="334" t="s">
        <v>1168</v>
      </c>
      <c r="C128" s="189" t="s">
        <v>460</v>
      </c>
      <c r="D128" s="189" t="s">
        <v>209</v>
      </c>
      <c r="E128" s="197" t="s">
        <v>210</v>
      </c>
      <c r="F128" s="200"/>
      <c r="G128" s="189"/>
      <c r="H128" s="402">
        <f xml:space="preserve"> IF( ISBLANK( InpOverride!H128), F_Inputs!H128, InpOverride!H128 )</f>
        <v>0</v>
      </c>
      <c r="I128" s="403">
        <f xml:space="preserve"> IF( ISBLANK( InpOverride!I128), F_Inputs!I128, InpOverride!I128 )</f>
        <v>0</v>
      </c>
      <c r="J128" s="403">
        <f xml:space="preserve"> IF( ISBLANK( InpOverride!J128), F_Inputs!J128, InpOverride!J128 )</f>
        <v>0</v>
      </c>
      <c r="K128" s="403">
        <f xml:space="preserve"> IF( ISBLANK( InpOverride!K128), F_Inputs!K128, InpOverride!K128 )</f>
        <v>0</v>
      </c>
      <c r="L128" s="403">
        <f xml:space="preserve"> IF( ISBLANK( InpOverride!L128), F_Inputs!L128, InpOverride!L128 )</f>
        <v>0</v>
      </c>
      <c r="M128" s="403">
        <f xml:space="preserve"> IF( ISBLANK( InpOverride!M128), F_Inputs!M128, InpOverride!M128 )</f>
        <v>0</v>
      </c>
      <c r="N128" s="403">
        <f xml:space="preserve"> IF( ISBLANK( InpOverride!N128), F_Inputs!N128, InpOverride!N128 )</f>
        <v>0</v>
      </c>
      <c r="O128" s="403">
        <f xml:space="preserve"> IF( ISBLANK( InpOverride!O128), F_Inputs!O128, InpOverride!O128 )</f>
        <v>0</v>
      </c>
      <c r="P128" s="403">
        <f xml:space="preserve"> IF( ISBLANK( InpOverride!P128), F_Inputs!P128, InpOverride!P128 )</f>
        <v>0</v>
      </c>
      <c r="Q128" s="403">
        <f xml:space="preserve"> IF( ISBLANK( InpOverride!Q128), F_Inputs!Q128, InpOverride!Q128 )</f>
        <v>0</v>
      </c>
      <c r="R128" s="403">
        <f xml:space="preserve"> IF( ISBLANK( InpOverride!R128), F_Inputs!R128, InpOverride!R128 )</f>
        <v>0</v>
      </c>
      <c r="S128" s="403">
        <f xml:space="preserve"> IF( ISBLANK( InpOverride!S128), F_Inputs!S128, InpOverride!S128 )</f>
        <v>0</v>
      </c>
      <c r="T128" s="403">
        <f xml:space="preserve"> IF( ISBLANK( InpOverride!T128), F_Inputs!T128, InpOverride!T128 )</f>
        <v>0</v>
      </c>
      <c r="U128" s="403">
        <f xml:space="preserve"> IF( ISBLANK( InpOverride!U128), F_Inputs!U128, InpOverride!U128 )</f>
        <v>0</v>
      </c>
      <c r="V128" s="403">
        <f xml:space="preserve"> IF( ISBLANK( InpOverride!V128), F_Inputs!V128, InpOverride!V128 )</f>
        <v>0</v>
      </c>
      <c r="W128" s="403">
        <f xml:space="preserve"> IF( ISBLANK( InpOverride!W128), F_Inputs!W128, InpOverride!W128 )</f>
        <v>0</v>
      </c>
      <c r="X128" s="403">
        <f xml:space="preserve"> IF( ISBLANK( InpOverride!X128), F_Inputs!X128, InpOverride!X128 )</f>
        <v>0</v>
      </c>
      <c r="Y128" s="403">
        <f xml:space="preserve"> IF( ISBLANK( InpOverride!Y128), F_Inputs!Y128, InpOverride!Y128 )</f>
        <v>0</v>
      </c>
      <c r="Z128" s="403">
        <f xml:space="preserve"> IF( ISBLANK( InpOverride!Z128), F_Inputs!Z128, InpOverride!Z128 )</f>
        <v>0</v>
      </c>
      <c r="AA128" s="403">
        <f xml:space="preserve"> IF( ISBLANK( InpOverride!AA128), F_Inputs!AA128, InpOverride!AA128 )</f>
        <v>0</v>
      </c>
      <c r="AB128" s="403">
        <f xml:space="preserve"> IF( ISBLANK( InpOverride!AB128), F_Inputs!AB128, InpOverride!AB128 )</f>
        <v>0</v>
      </c>
      <c r="AC128" s="403">
        <f xml:space="preserve"> IF( ISBLANK( InpOverride!AC128), F_Inputs!AC128, InpOverride!AC128 )</f>
        <v>0</v>
      </c>
      <c r="AD128" s="403">
        <f xml:space="preserve"> IF( ISBLANK( InpOverride!AD128), F_Inputs!AD128, InpOverride!AD128 )</f>
        <v>0</v>
      </c>
      <c r="AE128" s="403">
        <f xml:space="preserve"> IF( ISBLANK( InpOverride!AE128), F_Inputs!AE128, InpOverride!AE128 )</f>
        <v>0</v>
      </c>
      <c r="AF128" s="404">
        <f xml:space="preserve"> IF( ISBLANK( InpOverride!AF128), F_Inputs!AF128, InpOverride!AF128 )</f>
        <v>0</v>
      </c>
    </row>
    <row r="129" spans="1:32" s="99" customFormat="1">
      <c r="A129" s="187"/>
      <c r="B129" s="37" t="s">
        <v>1169</v>
      </c>
      <c r="C129" s="194" t="s">
        <v>462</v>
      </c>
      <c r="D129" s="194" t="s">
        <v>215</v>
      </c>
      <c r="E129" s="196" t="s">
        <v>210</v>
      </c>
      <c r="F129" s="199"/>
      <c r="G129" s="37">
        <f xml:space="preserve"> IF( ISBLANK( InpOverride!G129), F_Inputs!G129, InpOverride!G129 )</f>
        <v>0</v>
      </c>
      <c r="H129" s="199"/>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6"/>
    </row>
    <row r="130" spans="1:32" s="99" customFormat="1">
      <c r="A130" s="188"/>
      <c r="B130" s="334" t="s">
        <v>1170</v>
      </c>
      <c r="C130" s="189" t="s">
        <v>464</v>
      </c>
      <c r="D130" s="189" t="s">
        <v>224</v>
      </c>
      <c r="E130" s="197" t="s">
        <v>210</v>
      </c>
      <c r="F130" s="200"/>
      <c r="G130" s="189"/>
      <c r="H130" s="405">
        <f xml:space="preserve"> IF( ISBLANK( InpOverride!H130), F_Inputs!H130, InpOverride!H130 )</f>
        <v>0</v>
      </c>
      <c r="I130" s="406">
        <f xml:space="preserve"> IF( ISBLANK( InpOverride!I130), F_Inputs!I130, InpOverride!I130 )</f>
        <v>0</v>
      </c>
      <c r="J130" s="406">
        <f xml:space="preserve"> IF( ISBLANK( InpOverride!J130), F_Inputs!J130, InpOverride!J130 )</f>
        <v>0</v>
      </c>
      <c r="K130" s="406">
        <f xml:space="preserve"> IF( ISBLANK( InpOverride!K130), F_Inputs!K130, InpOverride!K130 )</f>
        <v>0</v>
      </c>
      <c r="L130" s="406">
        <f xml:space="preserve"> IF( ISBLANK( InpOverride!L130), F_Inputs!L130, InpOverride!L130 )</f>
        <v>0</v>
      </c>
      <c r="M130" s="406">
        <f xml:space="preserve"> IF( ISBLANK( InpOverride!M130), F_Inputs!M130, InpOverride!M130 )</f>
        <v>0</v>
      </c>
      <c r="N130" s="406">
        <f xml:space="preserve"> IF( ISBLANK( InpOverride!N130), F_Inputs!N130, InpOverride!N130 )</f>
        <v>0</v>
      </c>
      <c r="O130" s="406">
        <f xml:space="preserve"> IF( ISBLANK( InpOverride!O130), F_Inputs!O130, InpOverride!O130 )</f>
        <v>0</v>
      </c>
      <c r="P130" s="406">
        <f xml:space="preserve"> IF( ISBLANK( InpOverride!P130), F_Inputs!P130, InpOverride!P130 )</f>
        <v>0</v>
      </c>
      <c r="Q130" s="406">
        <f xml:space="preserve"> IF( ISBLANK( InpOverride!Q130), F_Inputs!Q130, InpOverride!Q130 )</f>
        <v>0</v>
      </c>
      <c r="R130" s="406">
        <f xml:space="preserve"> IF( ISBLANK( InpOverride!R130), F_Inputs!R130, InpOverride!R130 )</f>
        <v>0</v>
      </c>
      <c r="S130" s="406">
        <f xml:space="preserve"> IF( ISBLANK( InpOverride!S130), F_Inputs!S130, InpOverride!S130 )</f>
        <v>0</v>
      </c>
      <c r="T130" s="406">
        <f xml:space="preserve"> IF( ISBLANK( InpOverride!T130), F_Inputs!T130, InpOverride!T130 )</f>
        <v>0</v>
      </c>
      <c r="U130" s="406">
        <f xml:space="preserve"> IF( ISBLANK( InpOverride!U130), F_Inputs!U130, InpOverride!U130 )</f>
        <v>0</v>
      </c>
      <c r="V130" s="406">
        <f xml:space="preserve"> IF( ISBLANK( InpOverride!V130), F_Inputs!V130, InpOverride!V130 )</f>
        <v>0</v>
      </c>
      <c r="W130" s="406">
        <f xml:space="preserve"> IF( ISBLANK( InpOverride!W130), F_Inputs!W130, InpOverride!W130 )</f>
        <v>0</v>
      </c>
      <c r="X130" s="406">
        <f xml:space="preserve"> IF( ISBLANK( InpOverride!X130), F_Inputs!X130, InpOverride!X130 )</f>
        <v>0</v>
      </c>
      <c r="Y130" s="406">
        <f xml:space="preserve"> IF( ISBLANK( InpOverride!Y130), F_Inputs!Y130, InpOverride!Y130 )</f>
        <v>0</v>
      </c>
      <c r="Z130" s="406">
        <f xml:space="preserve"> IF( ISBLANK( InpOverride!Z130), F_Inputs!Z130, InpOverride!Z130 )</f>
        <v>0</v>
      </c>
      <c r="AA130" s="406">
        <f xml:space="preserve"> IF( ISBLANK( InpOverride!AA130), F_Inputs!AA130, InpOverride!AA130 )</f>
        <v>0</v>
      </c>
      <c r="AB130" s="406">
        <f xml:space="preserve"> IF( ISBLANK( InpOverride!AB130), F_Inputs!AB130, InpOverride!AB130 )</f>
        <v>0</v>
      </c>
      <c r="AC130" s="406">
        <f xml:space="preserve"> IF( ISBLANK( InpOverride!AC130), F_Inputs!AC130, InpOverride!AC130 )</f>
        <v>0</v>
      </c>
      <c r="AD130" s="406">
        <f xml:space="preserve"> IF( ISBLANK( InpOverride!AD130), F_Inputs!AD130, InpOverride!AD130 )</f>
        <v>0</v>
      </c>
      <c r="AE130" s="406">
        <f xml:space="preserve"> IF( ISBLANK( InpOverride!AE130), F_Inputs!AE130, InpOverride!AE130 )</f>
        <v>0</v>
      </c>
      <c r="AF130" s="407">
        <f xml:space="preserve"> IF( ISBLANK( InpOverride!AF130), F_Inputs!AF130, InpOverride!AF130 )</f>
        <v>0</v>
      </c>
    </row>
    <row r="131" spans="1:32" s="99" customFormat="1" ht="13.8" thickBot="1">
      <c r="A131" s="190"/>
      <c r="B131" s="333" t="s">
        <v>1171</v>
      </c>
      <c r="C131" s="191" t="s">
        <v>466</v>
      </c>
      <c r="D131" s="191" t="s">
        <v>209</v>
      </c>
      <c r="E131" s="195" t="s">
        <v>210</v>
      </c>
      <c r="F131" s="198"/>
      <c r="G131" s="191"/>
      <c r="H131" s="408">
        <f xml:space="preserve"> IF( ISBLANK( InpOverride!H131), F_Inputs!H131, InpOverride!H131 )</f>
        <v>0</v>
      </c>
      <c r="I131" s="409">
        <f xml:space="preserve"> IF( ISBLANK( InpOverride!I131), F_Inputs!I131, InpOverride!I131 )</f>
        <v>0</v>
      </c>
      <c r="J131" s="409">
        <f xml:space="preserve"> IF( ISBLANK( InpOverride!J131), F_Inputs!J131, InpOverride!J131 )</f>
        <v>0</v>
      </c>
      <c r="K131" s="409">
        <f xml:space="preserve"> IF( ISBLANK( InpOverride!K131), F_Inputs!K131, InpOverride!K131 )</f>
        <v>0</v>
      </c>
      <c r="L131" s="409">
        <f xml:space="preserve"> IF( ISBLANK( InpOverride!L131), F_Inputs!L131, InpOverride!L131 )</f>
        <v>0</v>
      </c>
      <c r="M131" s="409">
        <f xml:space="preserve"> IF( ISBLANK( InpOverride!M131), F_Inputs!M131, InpOverride!M131 )</f>
        <v>0</v>
      </c>
      <c r="N131" s="409">
        <f xml:space="preserve"> IF( ISBLANK( InpOverride!N131), F_Inputs!N131, InpOverride!N131 )</f>
        <v>0</v>
      </c>
      <c r="O131" s="409">
        <f xml:space="preserve"> IF( ISBLANK( InpOverride!O131), F_Inputs!O131, InpOverride!O131 )</f>
        <v>0</v>
      </c>
      <c r="P131" s="409">
        <f xml:space="preserve"> IF( ISBLANK( InpOverride!P131), F_Inputs!P131, InpOverride!P131 )</f>
        <v>0</v>
      </c>
      <c r="Q131" s="409">
        <f xml:space="preserve"> IF( ISBLANK( InpOverride!Q131), F_Inputs!Q131, InpOverride!Q131 )</f>
        <v>0</v>
      </c>
      <c r="R131" s="409">
        <f xml:space="preserve"> IF( ISBLANK( InpOverride!R131), F_Inputs!R131, InpOverride!R131 )</f>
        <v>0</v>
      </c>
      <c r="S131" s="409">
        <f xml:space="preserve"> IF( ISBLANK( InpOverride!S131), F_Inputs!S131, InpOverride!S131 )</f>
        <v>0</v>
      </c>
      <c r="T131" s="409">
        <f xml:space="preserve"> IF( ISBLANK( InpOverride!T131), F_Inputs!T131, InpOverride!T131 )</f>
        <v>0</v>
      </c>
      <c r="U131" s="409">
        <f xml:space="preserve"> IF( ISBLANK( InpOverride!U131), F_Inputs!U131, InpOverride!U131 )</f>
        <v>0</v>
      </c>
      <c r="V131" s="409">
        <f xml:space="preserve"> IF( ISBLANK( InpOverride!V131), F_Inputs!V131, InpOverride!V131 )</f>
        <v>0</v>
      </c>
      <c r="W131" s="409">
        <f xml:space="preserve"> IF( ISBLANK( InpOverride!W131), F_Inputs!W131, InpOverride!W131 )</f>
        <v>0</v>
      </c>
      <c r="X131" s="409">
        <f xml:space="preserve"> IF( ISBLANK( InpOverride!X131), F_Inputs!X131, InpOverride!X131 )</f>
        <v>0</v>
      </c>
      <c r="Y131" s="409">
        <f xml:space="preserve"> IF( ISBLANK( InpOverride!Y131), F_Inputs!Y131, InpOverride!Y131 )</f>
        <v>0</v>
      </c>
      <c r="Z131" s="409">
        <f xml:space="preserve"> IF( ISBLANK( InpOverride!Z131), F_Inputs!Z131, InpOverride!Z131 )</f>
        <v>0</v>
      </c>
      <c r="AA131" s="409">
        <f xml:space="preserve"> IF( ISBLANK( InpOverride!AA131), F_Inputs!AA131, InpOverride!AA131 )</f>
        <v>0</v>
      </c>
      <c r="AB131" s="409">
        <f xml:space="preserve"> IF( ISBLANK( InpOverride!AB131), F_Inputs!AB131, InpOverride!AB131 )</f>
        <v>0</v>
      </c>
      <c r="AC131" s="409">
        <f xml:space="preserve"> IF( ISBLANK( InpOverride!AC131), F_Inputs!AC131, InpOverride!AC131 )</f>
        <v>0</v>
      </c>
      <c r="AD131" s="409">
        <f xml:space="preserve"> IF( ISBLANK( InpOverride!AD131), F_Inputs!AD131, InpOverride!AD131 )</f>
        <v>0</v>
      </c>
      <c r="AE131" s="409">
        <f xml:space="preserve"> IF( ISBLANK( InpOverride!AE131), F_Inputs!AE131, InpOverride!AE131 )</f>
        <v>0</v>
      </c>
      <c r="AF131" s="410">
        <f xml:space="preserve"> IF( ISBLANK( InpOverride!AF131), F_Inputs!AF131, InpOverride!AF131 )</f>
        <v>0</v>
      </c>
    </row>
    <row r="132" spans="1:32" s="99" customFormat="1">
      <c r="A132" s="187"/>
      <c r="B132" s="37" t="s">
        <v>1172</v>
      </c>
      <c r="C132" s="194" t="s">
        <v>468</v>
      </c>
      <c r="D132" s="194" t="s">
        <v>215</v>
      </c>
      <c r="E132" s="196" t="s">
        <v>210</v>
      </c>
      <c r="F132" s="336">
        <f xml:space="preserve"> IF( ISBLANK( InpOverride!F132), F_Inputs!F132, InpOverride!F132 )</f>
        <v>0</v>
      </c>
      <c r="G132" s="194"/>
      <c r="H132" s="199"/>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6"/>
    </row>
    <row r="133" spans="1:32" s="99" customFormat="1">
      <c r="A133" s="187"/>
      <c r="B133" s="37" t="s">
        <v>1173</v>
      </c>
      <c r="C133" s="194" t="s">
        <v>470</v>
      </c>
      <c r="D133" s="194" t="s">
        <v>209</v>
      </c>
      <c r="E133" s="196" t="s">
        <v>210</v>
      </c>
      <c r="F133" s="199"/>
      <c r="G133" s="194"/>
      <c r="H133" s="236">
        <f xml:space="preserve"> IF( ISBLANK( InpOverride!H133), F_Inputs!H133, InpOverride!H133 )</f>
        <v>0</v>
      </c>
      <c r="I133" s="237">
        <f xml:space="preserve"> IF( ISBLANK( InpOverride!I133), F_Inputs!I133, InpOverride!I133 )</f>
        <v>0</v>
      </c>
      <c r="J133" s="237">
        <f xml:space="preserve"> IF( ISBLANK( InpOverride!J133), F_Inputs!J133, InpOverride!J133 )</f>
        <v>0</v>
      </c>
      <c r="K133" s="237">
        <f xml:space="preserve"> IF( ISBLANK( InpOverride!K133), F_Inputs!K133, InpOverride!K133 )</f>
        <v>0</v>
      </c>
      <c r="L133" s="237">
        <f xml:space="preserve"> IF( ISBLANK( InpOverride!L133), F_Inputs!L133, InpOverride!L133 )</f>
        <v>0</v>
      </c>
      <c r="M133" s="237">
        <f xml:space="preserve"> IF( ISBLANK( InpOverride!M133), F_Inputs!M133, InpOverride!M133 )</f>
        <v>0</v>
      </c>
      <c r="N133" s="237">
        <f xml:space="preserve"> IF( ISBLANK( InpOverride!N133), F_Inputs!N133, InpOverride!N133 )</f>
        <v>0</v>
      </c>
      <c r="O133" s="237">
        <f xml:space="preserve"> IF( ISBLANK( InpOverride!O133), F_Inputs!O133, InpOverride!O133 )</f>
        <v>0</v>
      </c>
      <c r="P133" s="237">
        <f xml:space="preserve"> IF( ISBLANK( InpOverride!P133), F_Inputs!P133, InpOverride!P133 )</f>
        <v>0</v>
      </c>
      <c r="Q133" s="237">
        <f xml:space="preserve"> IF( ISBLANK( InpOverride!Q133), F_Inputs!Q133, InpOverride!Q133 )</f>
        <v>0</v>
      </c>
      <c r="R133" s="237">
        <f xml:space="preserve"> IF( ISBLANK( InpOverride!R133), F_Inputs!R133, InpOverride!R133 )</f>
        <v>0</v>
      </c>
      <c r="S133" s="237">
        <f xml:space="preserve"> IF( ISBLANK( InpOverride!S133), F_Inputs!S133, InpOverride!S133 )</f>
        <v>0</v>
      </c>
      <c r="T133" s="237">
        <f xml:space="preserve"> IF( ISBLANK( InpOverride!T133), F_Inputs!T133, InpOverride!T133 )</f>
        <v>0</v>
      </c>
      <c r="U133" s="237">
        <f xml:space="preserve"> IF( ISBLANK( InpOverride!U133), F_Inputs!U133, InpOverride!U133 )</f>
        <v>0</v>
      </c>
      <c r="V133" s="237">
        <f xml:space="preserve"> IF( ISBLANK( InpOverride!V133), F_Inputs!V133, InpOverride!V133 )</f>
        <v>0</v>
      </c>
      <c r="W133" s="237">
        <f xml:space="preserve"> IF( ISBLANK( InpOverride!W133), F_Inputs!W133, InpOverride!W133 )</f>
        <v>0</v>
      </c>
      <c r="X133" s="237">
        <f xml:space="preserve"> IF( ISBLANK( InpOverride!X133), F_Inputs!X133, InpOverride!X133 )</f>
        <v>0</v>
      </c>
      <c r="Y133" s="237">
        <f xml:space="preserve"> IF( ISBLANK( InpOverride!Y133), F_Inputs!Y133, InpOverride!Y133 )</f>
        <v>0</v>
      </c>
      <c r="Z133" s="237">
        <f xml:space="preserve"> IF( ISBLANK( InpOverride!Z133), F_Inputs!Z133, InpOverride!Z133 )</f>
        <v>0</v>
      </c>
      <c r="AA133" s="237">
        <f xml:space="preserve"> IF( ISBLANK( InpOverride!AA133), F_Inputs!AA133, InpOverride!AA133 )</f>
        <v>0</v>
      </c>
      <c r="AB133" s="237">
        <f xml:space="preserve"> IF( ISBLANK( InpOverride!AB133), F_Inputs!AB133, InpOverride!AB133 )</f>
        <v>0</v>
      </c>
      <c r="AC133" s="237">
        <f xml:space="preserve"> IF( ISBLANK( InpOverride!AC133), F_Inputs!AC133, InpOverride!AC133 )</f>
        <v>0</v>
      </c>
      <c r="AD133" s="237">
        <f xml:space="preserve"> IF( ISBLANK( InpOverride!AD133), F_Inputs!AD133, InpOverride!AD133 )</f>
        <v>0</v>
      </c>
      <c r="AE133" s="237">
        <f xml:space="preserve"> IF( ISBLANK( InpOverride!AE133), F_Inputs!AE133, InpOverride!AE133 )</f>
        <v>0</v>
      </c>
      <c r="AF133" s="238">
        <f xml:space="preserve"> IF( ISBLANK( InpOverride!AF133), F_Inputs!AF133, InpOverride!AF133 )</f>
        <v>0</v>
      </c>
    </row>
    <row r="134" spans="1:32" s="99" customFormat="1">
      <c r="A134" s="188"/>
      <c r="B134" s="334" t="s">
        <v>1174</v>
      </c>
      <c r="C134" s="189" t="s">
        <v>472</v>
      </c>
      <c r="D134" s="189" t="s">
        <v>209</v>
      </c>
      <c r="E134" s="197" t="s">
        <v>210</v>
      </c>
      <c r="F134" s="200"/>
      <c r="G134" s="189"/>
      <c r="H134" s="402">
        <f xml:space="preserve"> IF( ISBLANK( InpOverride!H134), F_Inputs!H134, InpOverride!H134 )</f>
        <v>0</v>
      </c>
      <c r="I134" s="403">
        <f xml:space="preserve"> IF( ISBLANK( InpOverride!I134), F_Inputs!I134, InpOverride!I134 )</f>
        <v>0</v>
      </c>
      <c r="J134" s="403">
        <f xml:space="preserve"> IF( ISBLANK( InpOverride!J134), F_Inputs!J134, InpOverride!J134 )</f>
        <v>0</v>
      </c>
      <c r="K134" s="403">
        <f xml:space="preserve"> IF( ISBLANK( InpOverride!K134), F_Inputs!K134, InpOverride!K134 )</f>
        <v>0</v>
      </c>
      <c r="L134" s="403">
        <f xml:space="preserve"> IF( ISBLANK( InpOverride!L134), F_Inputs!L134, InpOverride!L134 )</f>
        <v>0</v>
      </c>
      <c r="M134" s="403">
        <f xml:space="preserve"> IF( ISBLANK( InpOverride!M134), F_Inputs!M134, InpOverride!M134 )</f>
        <v>0</v>
      </c>
      <c r="N134" s="403">
        <f xml:space="preserve"> IF( ISBLANK( InpOverride!N134), F_Inputs!N134, InpOverride!N134 )</f>
        <v>0</v>
      </c>
      <c r="O134" s="403">
        <f xml:space="preserve"> IF( ISBLANK( InpOverride!O134), F_Inputs!O134, InpOverride!O134 )</f>
        <v>0</v>
      </c>
      <c r="P134" s="403">
        <f xml:space="preserve"> IF( ISBLANK( InpOverride!P134), F_Inputs!P134, InpOverride!P134 )</f>
        <v>0</v>
      </c>
      <c r="Q134" s="403">
        <f xml:space="preserve"> IF( ISBLANK( InpOverride!Q134), F_Inputs!Q134, InpOverride!Q134 )</f>
        <v>0</v>
      </c>
      <c r="R134" s="403">
        <f xml:space="preserve"> IF( ISBLANK( InpOverride!R134), F_Inputs!R134, InpOverride!R134 )</f>
        <v>0</v>
      </c>
      <c r="S134" s="403">
        <f xml:space="preserve"> IF( ISBLANK( InpOverride!S134), F_Inputs!S134, InpOverride!S134 )</f>
        <v>0</v>
      </c>
      <c r="T134" s="403">
        <f xml:space="preserve"> IF( ISBLANK( InpOverride!T134), F_Inputs!T134, InpOverride!T134 )</f>
        <v>0</v>
      </c>
      <c r="U134" s="403">
        <f xml:space="preserve"> IF( ISBLANK( InpOverride!U134), F_Inputs!U134, InpOverride!U134 )</f>
        <v>0</v>
      </c>
      <c r="V134" s="403">
        <f xml:space="preserve"> IF( ISBLANK( InpOverride!V134), F_Inputs!V134, InpOverride!V134 )</f>
        <v>0</v>
      </c>
      <c r="W134" s="403">
        <f xml:space="preserve"> IF( ISBLANK( InpOverride!W134), F_Inputs!W134, InpOverride!W134 )</f>
        <v>0</v>
      </c>
      <c r="X134" s="403">
        <f xml:space="preserve"> IF( ISBLANK( InpOverride!X134), F_Inputs!X134, InpOverride!X134 )</f>
        <v>0</v>
      </c>
      <c r="Y134" s="403">
        <f xml:space="preserve"> IF( ISBLANK( InpOverride!Y134), F_Inputs!Y134, InpOverride!Y134 )</f>
        <v>0</v>
      </c>
      <c r="Z134" s="403">
        <f xml:space="preserve"> IF( ISBLANK( InpOverride!Z134), F_Inputs!Z134, InpOverride!Z134 )</f>
        <v>0</v>
      </c>
      <c r="AA134" s="403">
        <f xml:space="preserve"> IF( ISBLANK( InpOverride!AA134), F_Inputs!AA134, InpOverride!AA134 )</f>
        <v>0</v>
      </c>
      <c r="AB134" s="403">
        <f xml:space="preserve"> IF( ISBLANK( InpOverride!AB134), F_Inputs!AB134, InpOverride!AB134 )</f>
        <v>0</v>
      </c>
      <c r="AC134" s="403">
        <f xml:space="preserve"> IF( ISBLANK( InpOverride!AC134), F_Inputs!AC134, InpOverride!AC134 )</f>
        <v>0</v>
      </c>
      <c r="AD134" s="403">
        <f xml:space="preserve"> IF( ISBLANK( InpOverride!AD134), F_Inputs!AD134, InpOverride!AD134 )</f>
        <v>0</v>
      </c>
      <c r="AE134" s="403">
        <f xml:space="preserve"> IF( ISBLANK( InpOverride!AE134), F_Inputs!AE134, InpOverride!AE134 )</f>
        <v>0</v>
      </c>
      <c r="AF134" s="404">
        <f xml:space="preserve"> IF( ISBLANK( InpOverride!AF134), F_Inputs!AF134, InpOverride!AF134 )</f>
        <v>0</v>
      </c>
    </row>
    <row r="135" spans="1:32" s="99" customFormat="1">
      <c r="A135" s="187"/>
      <c r="B135" s="37" t="s">
        <v>1175</v>
      </c>
      <c r="C135" s="194" t="s">
        <v>474</v>
      </c>
      <c r="D135" s="194" t="s">
        <v>215</v>
      </c>
      <c r="E135" s="196" t="s">
        <v>210</v>
      </c>
      <c r="F135" s="199"/>
      <c r="G135" s="37">
        <f xml:space="preserve"> IF( ISBLANK( InpOverride!G135), F_Inputs!G135, InpOverride!G135 )</f>
        <v>0</v>
      </c>
      <c r="H135" s="199"/>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6"/>
    </row>
    <row r="136" spans="1:32" s="99" customFormat="1">
      <c r="A136" s="188"/>
      <c r="B136" s="334" t="s">
        <v>1176</v>
      </c>
      <c r="C136" s="189" t="s">
        <v>476</v>
      </c>
      <c r="D136" s="189" t="s">
        <v>224</v>
      </c>
      <c r="E136" s="197" t="s">
        <v>210</v>
      </c>
      <c r="F136" s="200"/>
      <c r="G136" s="189"/>
      <c r="H136" s="405">
        <f xml:space="preserve"> IF( ISBLANK( InpOverride!H136), F_Inputs!H136, InpOverride!H136 )</f>
        <v>0</v>
      </c>
      <c r="I136" s="406">
        <f xml:space="preserve"> IF( ISBLANK( InpOverride!I136), F_Inputs!I136, InpOverride!I136 )</f>
        <v>0</v>
      </c>
      <c r="J136" s="406">
        <f xml:space="preserve"> IF( ISBLANK( InpOverride!J136), F_Inputs!J136, InpOverride!J136 )</f>
        <v>0</v>
      </c>
      <c r="K136" s="406">
        <f xml:space="preserve"> IF( ISBLANK( InpOverride!K136), F_Inputs!K136, InpOverride!K136 )</f>
        <v>0</v>
      </c>
      <c r="L136" s="406">
        <f xml:space="preserve"> IF( ISBLANK( InpOverride!L136), F_Inputs!L136, InpOverride!L136 )</f>
        <v>0</v>
      </c>
      <c r="M136" s="406">
        <f xml:space="preserve"> IF( ISBLANK( InpOverride!M136), F_Inputs!M136, InpOverride!M136 )</f>
        <v>0</v>
      </c>
      <c r="N136" s="406">
        <f xml:space="preserve"> IF( ISBLANK( InpOverride!N136), F_Inputs!N136, InpOverride!N136 )</f>
        <v>0</v>
      </c>
      <c r="O136" s="406">
        <f xml:space="preserve"> IF( ISBLANK( InpOverride!O136), F_Inputs!O136, InpOverride!O136 )</f>
        <v>0</v>
      </c>
      <c r="P136" s="406">
        <f xml:space="preserve"> IF( ISBLANK( InpOverride!P136), F_Inputs!P136, InpOverride!P136 )</f>
        <v>0</v>
      </c>
      <c r="Q136" s="406">
        <f xml:space="preserve"> IF( ISBLANK( InpOverride!Q136), F_Inputs!Q136, InpOverride!Q136 )</f>
        <v>0</v>
      </c>
      <c r="R136" s="406">
        <f xml:space="preserve"> IF( ISBLANK( InpOverride!R136), F_Inputs!R136, InpOverride!R136 )</f>
        <v>0</v>
      </c>
      <c r="S136" s="406">
        <f xml:space="preserve"> IF( ISBLANK( InpOverride!S136), F_Inputs!S136, InpOverride!S136 )</f>
        <v>0</v>
      </c>
      <c r="T136" s="406">
        <f xml:space="preserve"> IF( ISBLANK( InpOverride!T136), F_Inputs!T136, InpOverride!T136 )</f>
        <v>0</v>
      </c>
      <c r="U136" s="406">
        <f xml:space="preserve"> IF( ISBLANK( InpOverride!U136), F_Inputs!U136, InpOverride!U136 )</f>
        <v>0</v>
      </c>
      <c r="V136" s="406">
        <f xml:space="preserve"> IF( ISBLANK( InpOverride!V136), F_Inputs!V136, InpOverride!V136 )</f>
        <v>0</v>
      </c>
      <c r="W136" s="406">
        <f xml:space="preserve"> IF( ISBLANK( InpOverride!W136), F_Inputs!W136, InpOverride!W136 )</f>
        <v>0</v>
      </c>
      <c r="X136" s="406">
        <f xml:space="preserve"> IF( ISBLANK( InpOverride!X136), F_Inputs!X136, InpOverride!X136 )</f>
        <v>0</v>
      </c>
      <c r="Y136" s="406">
        <f xml:space="preserve"> IF( ISBLANK( InpOverride!Y136), F_Inputs!Y136, InpOverride!Y136 )</f>
        <v>0</v>
      </c>
      <c r="Z136" s="406">
        <f xml:space="preserve"> IF( ISBLANK( InpOverride!Z136), F_Inputs!Z136, InpOverride!Z136 )</f>
        <v>0</v>
      </c>
      <c r="AA136" s="406">
        <f xml:space="preserve"> IF( ISBLANK( InpOverride!AA136), F_Inputs!AA136, InpOverride!AA136 )</f>
        <v>0</v>
      </c>
      <c r="AB136" s="406">
        <f xml:space="preserve"> IF( ISBLANK( InpOverride!AB136), F_Inputs!AB136, InpOverride!AB136 )</f>
        <v>0</v>
      </c>
      <c r="AC136" s="406">
        <f xml:space="preserve"> IF( ISBLANK( InpOverride!AC136), F_Inputs!AC136, InpOverride!AC136 )</f>
        <v>0</v>
      </c>
      <c r="AD136" s="406">
        <f xml:space="preserve"> IF( ISBLANK( InpOverride!AD136), F_Inputs!AD136, InpOverride!AD136 )</f>
        <v>0</v>
      </c>
      <c r="AE136" s="406">
        <f xml:space="preserve"> IF( ISBLANK( InpOverride!AE136), F_Inputs!AE136, InpOverride!AE136 )</f>
        <v>0</v>
      </c>
      <c r="AF136" s="407">
        <f xml:space="preserve"> IF( ISBLANK( InpOverride!AF136), F_Inputs!AF136, InpOverride!AF136 )</f>
        <v>0</v>
      </c>
    </row>
    <row r="137" spans="1:32" s="99" customFormat="1" ht="13.8" thickBot="1">
      <c r="A137" s="190"/>
      <c r="B137" s="333" t="s">
        <v>1177</v>
      </c>
      <c r="C137" s="191" t="s">
        <v>478</v>
      </c>
      <c r="D137" s="191" t="s">
        <v>209</v>
      </c>
      <c r="E137" s="195" t="s">
        <v>210</v>
      </c>
      <c r="F137" s="198"/>
      <c r="G137" s="191"/>
      <c r="H137" s="408">
        <f xml:space="preserve"> IF( ISBLANK( InpOverride!H137), F_Inputs!H137, InpOverride!H137 )</f>
        <v>0</v>
      </c>
      <c r="I137" s="409">
        <f xml:space="preserve"> IF( ISBLANK( InpOverride!I137), F_Inputs!I137, InpOverride!I137 )</f>
        <v>0</v>
      </c>
      <c r="J137" s="409">
        <f xml:space="preserve"> IF( ISBLANK( InpOverride!J137), F_Inputs!J137, InpOverride!J137 )</f>
        <v>0</v>
      </c>
      <c r="K137" s="409">
        <f xml:space="preserve"> IF( ISBLANK( InpOverride!K137), F_Inputs!K137, InpOverride!K137 )</f>
        <v>0</v>
      </c>
      <c r="L137" s="409">
        <f xml:space="preserve"> IF( ISBLANK( InpOverride!L137), F_Inputs!L137, InpOverride!L137 )</f>
        <v>0</v>
      </c>
      <c r="M137" s="409">
        <f xml:space="preserve"> IF( ISBLANK( InpOverride!M137), F_Inputs!M137, InpOverride!M137 )</f>
        <v>0</v>
      </c>
      <c r="N137" s="409">
        <f xml:space="preserve"> IF( ISBLANK( InpOverride!N137), F_Inputs!N137, InpOverride!N137 )</f>
        <v>0</v>
      </c>
      <c r="O137" s="409">
        <f xml:space="preserve"> IF( ISBLANK( InpOverride!O137), F_Inputs!O137, InpOverride!O137 )</f>
        <v>0</v>
      </c>
      <c r="P137" s="409">
        <f xml:space="preserve"> IF( ISBLANK( InpOverride!P137), F_Inputs!P137, InpOverride!P137 )</f>
        <v>0</v>
      </c>
      <c r="Q137" s="409">
        <f xml:space="preserve"> IF( ISBLANK( InpOverride!Q137), F_Inputs!Q137, InpOverride!Q137 )</f>
        <v>0</v>
      </c>
      <c r="R137" s="409">
        <f xml:space="preserve"> IF( ISBLANK( InpOverride!R137), F_Inputs!R137, InpOverride!R137 )</f>
        <v>0</v>
      </c>
      <c r="S137" s="409">
        <f xml:space="preserve"> IF( ISBLANK( InpOverride!S137), F_Inputs!S137, InpOverride!S137 )</f>
        <v>0</v>
      </c>
      <c r="T137" s="409">
        <f xml:space="preserve"> IF( ISBLANK( InpOverride!T137), F_Inputs!T137, InpOverride!T137 )</f>
        <v>0</v>
      </c>
      <c r="U137" s="409">
        <f xml:space="preserve"> IF( ISBLANK( InpOverride!U137), F_Inputs!U137, InpOverride!U137 )</f>
        <v>0</v>
      </c>
      <c r="V137" s="409">
        <f xml:space="preserve"> IF( ISBLANK( InpOverride!V137), F_Inputs!V137, InpOverride!V137 )</f>
        <v>0</v>
      </c>
      <c r="W137" s="409">
        <f xml:space="preserve"> IF( ISBLANK( InpOverride!W137), F_Inputs!W137, InpOverride!W137 )</f>
        <v>0</v>
      </c>
      <c r="X137" s="409">
        <f xml:space="preserve"> IF( ISBLANK( InpOverride!X137), F_Inputs!X137, InpOverride!X137 )</f>
        <v>0</v>
      </c>
      <c r="Y137" s="409">
        <f xml:space="preserve"> IF( ISBLANK( InpOverride!Y137), F_Inputs!Y137, InpOverride!Y137 )</f>
        <v>0</v>
      </c>
      <c r="Z137" s="409">
        <f xml:space="preserve"> IF( ISBLANK( InpOverride!Z137), F_Inputs!Z137, InpOverride!Z137 )</f>
        <v>0</v>
      </c>
      <c r="AA137" s="409">
        <f xml:space="preserve"> IF( ISBLANK( InpOverride!AA137), F_Inputs!AA137, InpOverride!AA137 )</f>
        <v>0</v>
      </c>
      <c r="AB137" s="409">
        <f xml:space="preserve"> IF( ISBLANK( InpOverride!AB137), F_Inputs!AB137, InpOverride!AB137 )</f>
        <v>0</v>
      </c>
      <c r="AC137" s="409">
        <f xml:space="preserve"> IF( ISBLANK( InpOverride!AC137), F_Inputs!AC137, InpOverride!AC137 )</f>
        <v>0</v>
      </c>
      <c r="AD137" s="409">
        <f xml:space="preserve"> IF( ISBLANK( InpOverride!AD137), F_Inputs!AD137, InpOverride!AD137 )</f>
        <v>0</v>
      </c>
      <c r="AE137" s="409">
        <f xml:space="preserve"> IF( ISBLANK( InpOverride!AE137), F_Inputs!AE137, InpOverride!AE137 )</f>
        <v>0</v>
      </c>
      <c r="AF137" s="410">
        <f xml:space="preserve"> IF( ISBLANK( InpOverride!AF137), F_Inputs!AF137, InpOverride!AF137 )</f>
        <v>0</v>
      </c>
    </row>
    <row r="138" spans="1:32" s="99" customFormat="1">
      <c r="A138" s="187"/>
      <c r="B138" s="37" t="s">
        <v>1178</v>
      </c>
      <c r="C138" s="194" t="s">
        <v>480</v>
      </c>
      <c r="D138" s="194" t="s">
        <v>215</v>
      </c>
      <c r="E138" s="196" t="s">
        <v>210</v>
      </c>
      <c r="F138" s="336">
        <f xml:space="preserve"> IF( ISBLANK( InpOverride!F138), F_Inputs!F138, InpOverride!F138 )</f>
        <v>0</v>
      </c>
      <c r="G138" s="194"/>
      <c r="H138" s="199"/>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6"/>
    </row>
    <row r="139" spans="1:32" s="99" customFormat="1">
      <c r="A139" s="187"/>
      <c r="B139" s="37" t="s">
        <v>1179</v>
      </c>
      <c r="C139" s="194" t="s">
        <v>482</v>
      </c>
      <c r="D139" s="194" t="s">
        <v>209</v>
      </c>
      <c r="E139" s="196" t="s">
        <v>210</v>
      </c>
      <c r="F139" s="199"/>
      <c r="G139" s="194"/>
      <c r="H139" s="236">
        <f xml:space="preserve"> IF( ISBLANK( InpOverride!H139), F_Inputs!H139, InpOverride!H139 )</f>
        <v>0</v>
      </c>
      <c r="I139" s="237">
        <f xml:space="preserve"> IF( ISBLANK( InpOverride!I139), F_Inputs!I139, InpOverride!I139 )</f>
        <v>0</v>
      </c>
      <c r="J139" s="237">
        <f xml:space="preserve"> IF( ISBLANK( InpOverride!J139), F_Inputs!J139, InpOverride!J139 )</f>
        <v>0</v>
      </c>
      <c r="K139" s="237">
        <f xml:space="preserve"> IF( ISBLANK( InpOverride!K139), F_Inputs!K139, InpOverride!K139 )</f>
        <v>0</v>
      </c>
      <c r="L139" s="237">
        <f xml:space="preserve"> IF( ISBLANK( InpOverride!L139), F_Inputs!L139, InpOverride!L139 )</f>
        <v>0</v>
      </c>
      <c r="M139" s="237">
        <f xml:space="preserve"> IF( ISBLANK( InpOverride!M139), F_Inputs!M139, InpOverride!M139 )</f>
        <v>0</v>
      </c>
      <c r="N139" s="237">
        <f xml:space="preserve"> IF( ISBLANK( InpOverride!N139), F_Inputs!N139, InpOverride!N139 )</f>
        <v>0</v>
      </c>
      <c r="O139" s="237">
        <f xml:space="preserve"> IF( ISBLANK( InpOverride!O139), F_Inputs!O139, InpOverride!O139 )</f>
        <v>0</v>
      </c>
      <c r="P139" s="237">
        <f xml:space="preserve"> IF( ISBLANK( InpOverride!P139), F_Inputs!P139, InpOverride!P139 )</f>
        <v>0</v>
      </c>
      <c r="Q139" s="237">
        <f xml:space="preserve"> IF( ISBLANK( InpOverride!Q139), F_Inputs!Q139, InpOverride!Q139 )</f>
        <v>0</v>
      </c>
      <c r="R139" s="237">
        <f xml:space="preserve"> IF( ISBLANK( InpOverride!R139), F_Inputs!R139, InpOverride!R139 )</f>
        <v>0</v>
      </c>
      <c r="S139" s="237">
        <f xml:space="preserve"> IF( ISBLANK( InpOverride!S139), F_Inputs!S139, InpOverride!S139 )</f>
        <v>0</v>
      </c>
      <c r="T139" s="237">
        <f xml:space="preserve"> IF( ISBLANK( InpOverride!T139), F_Inputs!T139, InpOverride!T139 )</f>
        <v>0</v>
      </c>
      <c r="U139" s="237">
        <f xml:space="preserve"> IF( ISBLANK( InpOverride!U139), F_Inputs!U139, InpOverride!U139 )</f>
        <v>0</v>
      </c>
      <c r="V139" s="237">
        <f xml:space="preserve"> IF( ISBLANK( InpOverride!V139), F_Inputs!V139, InpOverride!V139 )</f>
        <v>0</v>
      </c>
      <c r="W139" s="237">
        <f xml:space="preserve"> IF( ISBLANK( InpOverride!W139), F_Inputs!W139, InpOverride!W139 )</f>
        <v>0</v>
      </c>
      <c r="X139" s="237">
        <f xml:space="preserve"> IF( ISBLANK( InpOverride!X139), F_Inputs!X139, InpOverride!X139 )</f>
        <v>0</v>
      </c>
      <c r="Y139" s="237">
        <f xml:space="preserve"> IF( ISBLANK( InpOverride!Y139), F_Inputs!Y139, InpOverride!Y139 )</f>
        <v>0</v>
      </c>
      <c r="Z139" s="237">
        <f xml:space="preserve"> IF( ISBLANK( InpOverride!Z139), F_Inputs!Z139, InpOverride!Z139 )</f>
        <v>0</v>
      </c>
      <c r="AA139" s="237">
        <f xml:space="preserve"> IF( ISBLANK( InpOverride!AA139), F_Inputs!AA139, InpOverride!AA139 )</f>
        <v>0</v>
      </c>
      <c r="AB139" s="237">
        <f xml:space="preserve"> IF( ISBLANK( InpOverride!AB139), F_Inputs!AB139, InpOverride!AB139 )</f>
        <v>0</v>
      </c>
      <c r="AC139" s="237">
        <f xml:space="preserve"> IF( ISBLANK( InpOverride!AC139), F_Inputs!AC139, InpOverride!AC139 )</f>
        <v>0</v>
      </c>
      <c r="AD139" s="237">
        <f xml:space="preserve"> IF( ISBLANK( InpOverride!AD139), F_Inputs!AD139, InpOverride!AD139 )</f>
        <v>0</v>
      </c>
      <c r="AE139" s="237">
        <f xml:space="preserve"> IF( ISBLANK( InpOverride!AE139), F_Inputs!AE139, InpOverride!AE139 )</f>
        <v>0</v>
      </c>
      <c r="AF139" s="238">
        <f xml:space="preserve"> IF( ISBLANK( InpOverride!AF139), F_Inputs!AF139, InpOverride!AF139 )</f>
        <v>0</v>
      </c>
    </row>
    <row r="140" spans="1:32" s="99" customFormat="1">
      <c r="A140" s="188"/>
      <c r="B140" s="334" t="s">
        <v>1180</v>
      </c>
      <c r="C140" s="189" t="s">
        <v>484</v>
      </c>
      <c r="D140" s="189" t="s">
        <v>209</v>
      </c>
      <c r="E140" s="197" t="s">
        <v>210</v>
      </c>
      <c r="F140" s="200"/>
      <c r="G140" s="189"/>
      <c r="H140" s="402">
        <f xml:space="preserve"> IF( ISBLANK( InpOverride!H140), F_Inputs!H140, InpOverride!H140 )</f>
        <v>0</v>
      </c>
      <c r="I140" s="403">
        <f xml:space="preserve"> IF( ISBLANK( InpOverride!I140), F_Inputs!I140, InpOverride!I140 )</f>
        <v>0</v>
      </c>
      <c r="J140" s="403">
        <f xml:space="preserve"> IF( ISBLANK( InpOverride!J140), F_Inputs!J140, InpOverride!J140 )</f>
        <v>0</v>
      </c>
      <c r="K140" s="403">
        <f xml:space="preserve"> IF( ISBLANK( InpOverride!K140), F_Inputs!K140, InpOverride!K140 )</f>
        <v>0</v>
      </c>
      <c r="L140" s="403">
        <f xml:space="preserve"> IF( ISBLANK( InpOverride!L140), F_Inputs!L140, InpOverride!L140 )</f>
        <v>0</v>
      </c>
      <c r="M140" s="403">
        <f xml:space="preserve"> IF( ISBLANK( InpOverride!M140), F_Inputs!M140, InpOverride!M140 )</f>
        <v>0</v>
      </c>
      <c r="N140" s="403">
        <f xml:space="preserve"> IF( ISBLANK( InpOverride!N140), F_Inputs!N140, InpOverride!N140 )</f>
        <v>0</v>
      </c>
      <c r="O140" s="403">
        <f xml:space="preserve"> IF( ISBLANK( InpOverride!O140), F_Inputs!O140, InpOverride!O140 )</f>
        <v>0</v>
      </c>
      <c r="P140" s="403">
        <f xml:space="preserve"> IF( ISBLANK( InpOverride!P140), F_Inputs!P140, InpOverride!P140 )</f>
        <v>0</v>
      </c>
      <c r="Q140" s="403">
        <f xml:space="preserve"> IF( ISBLANK( InpOverride!Q140), F_Inputs!Q140, InpOverride!Q140 )</f>
        <v>0</v>
      </c>
      <c r="R140" s="403">
        <f xml:space="preserve"> IF( ISBLANK( InpOverride!R140), F_Inputs!R140, InpOverride!R140 )</f>
        <v>0</v>
      </c>
      <c r="S140" s="403">
        <f xml:space="preserve"> IF( ISBLANK( InpOverride!S140), F_Inputs!S140, InpOverride!S140 )</f>
        <v>0</v>
      </c>
      <c r="T140" s="403">
        <f xml:space="preserve"> IF( ISBLANK( InpOverride!T140), F_Inputs!T140, InpOverride!T140 )</f>
        <v>0</v>
      </c>
      <c r="U140" s="403">
        <f xml:space="preserve"> IF( ISBLANK( InpOverride!U140), F_Inputs!U140, InpOverride!U140 )</f>
        <v>0</v>
      </c>
      <c r="V140" s="403">
        <f xml:space="preserve"> IF( ISBLANK( InpOverride!V140), F_Inputs!V140, InpOverride!V140 )</f>
        <v>0</v>
      </c>
      <c r="W140" s="403">
        <f xml:space="preserve"> IF( ISBLANK( InpOverride!W140), F_Inputs!W140, InpOverride!W140 )</f>
        <v>0</v>
      </c>
      <c r="X140" s="403">
        <f xml:space="preserve"> IF( ISBLANK( InpOverride!X140), F_Inputs!X140, InpOverride!X140 )</f>
        <v>0</v>
      </c>
      <c r="Y140" s="403">
        <f xml:space="preserve"> IF( ISBLANK( InpOverride!Y140), F_Inputs!Y140, InpOverride!Y140 )</f>
        <v>0</v>
      </c>
      <c r="Z140" s="403">
        <f xml:space="preserve"> IF( ISBLANK( InpOverride!Z140), F_Inputs!Z140, InpOverride!Z140 )</f>
        <v>0</v>
      </c>
      <c r="AA140" s="403">
        <f xml:space="preserve"> IF( ISBLANK( InpOverride!AA140), F_Inputs!AA140, InpOverride!AA140 )</f>
        <v>0</v>
      </c>
      <c r="AB140" s="403">
        <f xml:space="preserve"> IF( ISBLANK( InpOverride!AB140), F_Inputs!AB140, InpOverride!AB140 )</f>
        <v>0</v>
      </c>
      <c r="AC140" s="403">
        <f xml:space="preserve"> IF( ISBLANK( InpOverride!AC140), F_Inputs!AC140, InpOverride!AC140 )</f>
        <v>0</v>
      </c>
      <c r="AD140" s="403">
        <f xml:space="preserve"> IF( ISBLANK( InpOverride!AD140), F_Inputs!AD140, InpOverride!AD140 )</f>
        <v>0</v>
      </c>
      <c r="AE140" s="403">
        <f xml:space="preserve"> IF( ISBLANK( InpOverride!AE140), F_Inputs!AE140, InpOverride!AE140 )</f>
        <v>0</v>
      </c>
      <c r="AF140" s="404">
        <f xml:space="preserve"> IF( ISBLANK( InpOverride!AF140), F_Inputs!AF140, InpOverride!AF140 )</f>
        <v>0</v>
      </c>
    </row>
    <row r="141" spans="1:32" s="99" customFormat="1">
      <c r="A141" s="187"/>
      <c r="B141" s="37" t="s">
        <v>1181</v>
      </c>
      <c r="C141" s="194" t="s">
        <v>486</v>
      </c>
      <c r="D141" s="194" t="s">
        <v>215</v>
      </c>
      <c r="E141" s="196" t="s">
        <v>210</v>
      </c>
      <c r="F141" s="199"/>
      <c r="G141" s="37">
        <f xml:space="preserve"> IF( ISBLANK( InpOverride!G141), F_Inputs!G141, InpOverride!G141 )</f>
        <v>0</v>
      </c>
      <c r="H141" s="199"/>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6"/>
    </row>
    <row r="142" spans="1:32" s="99" customFormat="1">
      <c r="A142" s="188"/>
      <c r="B142" s="334" t="s">
        <v>1182</v>
      </c>
      <c r="C142" s="189" t="s">
        <v>488</v>
      </c>
      <c r="D142" s="189" t="s">
        <v>224</v>
      </c>
      <c r="E142" s="197" t="s">
        <v>210</v>
      </c>
      <c r="F142" s="200"/>
      <c r="G142" s="189"/>
      <c r="H142" s="405">
        <f xml:space="preserve"> IF( ISBLANK( InpOverride!H142), F_Inputs!H142, InpOverride!H142 )</f>
        <v>0</v>
      </c>
      <c r="I142" s="406">
        <f xml:space="preserve"> IF( ISBLANK( InpOverride!I142), F_Inputs!I142, InpOverride!I142 )</f>
        <v>0</v>
      </c>
      <c r="J142" s="406">
        <f xml:space="preserve"> IF( ISBLANK( InpOverride!J142), F_Inputs!J142, InpOverride!J142 )</f>
        <v>0</v>
      </c>
      <c r="K142" s="406">
        <f xml:space="preserve"> IF( ISBLANK( InpOverride!K142), F_Inputs!K142, InpOverride!K142 )</f>
        <v>0</v>
      </c>
      <c r="L142" s="406">
        <f xml:space="preserve"> IF( ISBLANK( InpOverride!L142), F_Inputs!L142, InpOverride!L142 )</f>
        <v>0</v>
      </c>
      <c r="M142" s="406">
        <f xml:space="preserve"> IF( ISBLANK( InpOverride!M142), F_Inputs!M142, InpOverride!M142 )</f>
        <v>0</v>
      </c>
      <c r="N142" s="406">
        <f xml:space="preserve"> IF( ISBLANK( InpOverride!N142), F_Inputs!N142, InpOverride!N142 )</f>
        <v>0</v>
      </c>
      <c r="O142" s="406">
        <f xml:space="preserve"> IF( ISBLANK( InpOverride!O142), F_Inputs!O142, InpOverride!O142 )</f>
        <v>0</v>
      </c>
      <c r="P142" s="406">
        <f xml:space="preserve"> IF( ISBLANK( InpOverride!P142), F_Inputs!P142, InpOverride!P142 )</f>
        <v>0</v>
      </c>
      <c r="Q142" s="406">
        <f xml:space="preserve"> IF( ISBLANK( InpOverride!Q142), F_Inputs!Q142, InpOverride!Q142 )</f>
        <v>0</v>
      </c>
      <c r="R142" s="406">
        <f xml:space="preserve"> IF( ISBLANK( InpOverride!R142), F_Inputs!R142, InpOverride!R142 )</f>
        <v>0</v>
      </c>
      <c r="S142" s="406">
        <f xml:space="preserve"> IF( ISBLANK( InpOverride!S142), F_Inputs!S142, InpOverride!S142 )</f>
        <v>0</v>
      </c>
      <c r="T142" s="406">
        <f xml:space="preserve"> IF( ISBLANK( InpOverride!T142), F_Inputs!T142, InpOverride!T142 )</f>
        <v>0</v>
      </c>
      <c r="U142" s="406">
        <f xml:space="preserve"> IF( ISBLANK( InpOverride!U142), F_Inputs!U142, InpOverride!U142 )</f>
        <v>0</v>
      </c>
      <c r="V142" s="406">
        <f xml:space="preserve"> IF( ISBLANK( InpOverride!V142), F_Inputs!V142, InpOverride!V142 )</f>
        <v>0</v>
      </c>
      <c r="W142" s="406">
        <f xml:space="preserve"> IF( ISBLANK( InpOverride!W142), F_Inputs!W142, InpOverride!W142 )</f>
        <v>0</v>
      </c>
      <c r="X142" s="406">
        <f xml:space="preserve"> IF( ISBLANK( InpOverride!X142), F_Inputs!X142, InpOverride!X142 )</f>
        <v>0</v>
      </c>
      <c r="Y142" s="406">
        <f xml:space="preserve"> IF( ISBLANK( InpOverride!Y142), F_Inputs!Y142, InpOverride!Y142 )</f>
        <v>0</v>
      </c>
      <c r="Z142" s="406">
        <f xml:space="preserve"> IF( ISBLANK( InpOverride!Z142), F_Inputs!Z142, InpOverride!Z142 )</f>
        <v>0</v>
      </c>
      <c r="AA142" s="406">
        <f xml:space="preserve"> IF( ISBLANK( InpOverride!AA142), F_Inputs!AA142, InpOverride!AA142 )</f>
        <v>0</v>
      </c>
      <c r="AB142" s="406">
        <f xml:space="preserve"> IF( ISBLANK( InpOverride!AB142), F_Inputs!AB142, InpOverride!AB142 )</f>
        <v>0</v>
      </c>
      <c r="AC142" s="406">
        <f xml:space="preserve"> IF( ISBLANK( InpOverride!AC142), F_Inputs!AC142, InpOverride!AC142 )</f>
        <v>0</v>
      </c>
      <c r="AD142" s="406">
        <f xml:space="preserve"> IF( ISBLANK( InpOverride!AD142), F_Inputs!AD142, InpOverride!AD142 )</f>
        <v>0</v>
      </c>
      <c r="AE142" s="406">
        <f xml:space="preserve"> IF( ISBLANK( InpOverride!AE142), F_Inputs!AE142, InpOverride!AE142 )</f>
        <v>0</v>
      </c>
      <c r="AF142" s="407">
        <f xml:space="preserve"> IF( ISBLANK( InpOverride!AF142), F_Inputs!AF142, InpOverride!AF142 )</f>
        <v>0</v>
      </c>
    </row>
    <row r="143" spans="1:32" s="99" customFormat="1" ht="13.8" thickBot="1">
      <c r="A143" s="190"/>
      <c r="B143" s="333" t="s">
        <v>1183</v>
      </c>
      <c r="C143" s="191" t="s">
        <v>490</v>
      </c>
      <c r="D143" s="191" t="s">
        <v>209</v>
      </c>
      <c r="E143" s="195" t="s">
        <v>210</v>
      </c>
      <c r="F143" s="198"/>
      <c r="G143" s="191"/>
      <c r="H143" s="408">
        <f xml:space="preserve"> IF( ISBLANK( InpOverride!H143), F_Inputs!H143, InpOverride!H143 )</f>
        <v>0</v>
      </c>
      <c r="I143" s="409">
        <f xml:space="preserve"> IF( ISBLANK( InpOverride!I143), F_Inputs!I143, InpOverride!I143 )</f>
        <v>0</v>
      </c>
      <c r="J143" s="409">
        <f xml:space="preserve"> IF( ISBLANK( InpOverride!J143), F_Inputs!J143, InpOverride!J143 )</f>
        <v>0</v>
      </c>
      <c r="K143" s="409">
        <f xml:space="preserve"> IF( ISBLANK( InpOverride!K143), F_Inputs!K143, InpOverride!K143 )</f>
        <v>0</v>
      </c>
      <c r="L143" s="409">
        <f xml:space="preserve"> IF( ISBLANK( InpOverride!L143), F_Inputs!L143, InpOverride!L143 )</f>
        <v>0</v>
      </c>
      <c r="M143" s="409">
        <f xml:space="preserve"> IF( ISBLANK( InpOverride!M143), F_Inputs!M143, InpOverride!M143 )</f>
        <v>0</v>
      </c>
      <c r="N143" s="409">
        <f xml:space="preserve"> IF( ISBLANK( InpOverride!N143), F_Inputs!N143, InpOverride!N143 )</f>
        <v>0</v>
      </c>
      <c r="O143" s="409">
        <f xml:space="preserve"> IF( ISBLANK( InpOverride!O143), F_Inputs!O143, InpOverride!O143 )</f>
        <v>0</v>
      </c>
      <c r="P143" s="409">
        <f xml:space="preserve"> IF( ISBLANK( InpOverride!P143), F_Inputs!P143, InpOverride!P143 )</f>
        <v>0</v>
      </c>
      <c r="Q143" s="409">
        <f xml:space="preserve"> IF( ISBLANK( InpOverride!Q143), F_Inputs!Q143, InpOverride!Q143 )</f>
        <v>0</v>
      </c>
      <c r="R143" s="409">
        <f xml:space="preserve"> IF( ISBLANK( InpOverride!R143), F_Inputs!R143, InpOverride!R143 )</f>
        <v>0</v>
      </c>
      <c r="S143" s="409">
        <f xml:space="preserve"> IF( ISBLANK( InpOverride!S143), F_Inputs!S143, InpOverride!S143 )</f>
        <v>0</v>
      </c>
      <c r="T143" s="409">
        <f xml:space="preserve"> IF( ISBLANK( InpOverride!T143), F_Inputs!T143, InpOverride!T143 )</f>
        <v>0</v>
      </c>
      <c r="U143" s="409">
        <f xml:space="preserve"> IF( ISBLANK( InpOverride!U143), F_Inputs!U143, InpOverride!U143 )</f>
        <v>0</v>
      </c>
      <c r="V143" s="409">
        <f xml:space="preserve"> IF( ISBLANK( InpOverride!V143), F_Inputs!V143, InpOverride!V143 )</f>
        <v>0</v>
      </c>
      <c r="W143" s="409">
        <f xml:space="preserve"> IF( ISBLANK( InpOverride!W143), F_Inputs!W143, InpOverride!W143 )</f>
        <v>0</v>
      </c>
      <c r="X143" s="409">
        <f xml:space="preserve"> IF( ISBLANK( InpOverride!X143), F_Inputs!X143, InpOverride!X143 )</f>
        <v>0</v>
      </c>
      <c r="Y143" s="409">
        <f xml:space="preserve"> IF( ISBLANK( InpOverride!Y143), F_Inputs!Y143, InpOverride!Y143 )</f>
        <v>0</v>
      </c>
      <c r="Z143" s="409">
        <f xml:space="preserve"> IF( ISBLANK( InpOverride!Z143), F_Inputs!Z143, InpOverride!Z143 )</f>
        <v>0</v>
      </c>
      <c r="AA143" s="409">
        <f xml:space="preserve"> IF( ISBLANK( InpOverride!AA143), F_Inputs!AA143, InpOverride!AA143 )</f>
        <v>0</v>
      </c>
      <c r="AB143" s="409">
        <f xml:space="preserve"> IF( ISBLANK( InpOverride!AB143), F_Inputs!AB143, InpOverride!AB143 )</f>
        <v>0</v>
      </c>
      <c r="AC143" s="409">
        <f xml:space="preserve"> IF( ISBLANK( InpOverride!AC143), F_Inputs!AC143, InpOverride!AC143 )</f>
        <v>0</v>
      </c>
      <c r="AD143" s="409">
        <f xml:space="preserve"> IF( ISBLANK( InpOverride!AD143), F_Inputs!AD143, InpOverride!AD143 )</f>
        <v>0</v>
      </c>
      <c r="AE143" s="409">
        <f xml:space="preserve"> IF( ISBLANK( InpOverride!AE143), F_Inputs!AE143, InpOverride!AE143 )</f>
        <v>0</v>
      </c>
      <c r="AF143" s="410">
        <f xml:space="preserve"> IF( ISBLANK( InpOverride!AF143), F_Inputs!AF143, InpOverride!AF143 )</f>
        <v>0</v>
      </c>
    </row>
    <row r="144" spans="1:32" s="99" customFormat="1">
      <c r="A144" s="187"/>
      <c r="B144" s="37" t="s">
        <v>1184</v>
      </c>
      <c r="C144" s="194" t="s">
        <v>492</v>
      </c>
      <c r="D144" s="194" t="s">
        <v>215</v>
      </c>
      <c r="E144" s="196" t="s">
        <v>210</v>
      </c>
      <c r="F144" s="336">
        <f xml:space="preserve"> IF( ISBLANK( InpOverride!F144), F_Inputs!F144, InpOverride!F144 )</f>
        <v>0</v>
      </c>
      <c r="G144" s="194"/>
      <c r="H144" s="199"/>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6"/>
    </row>
    <row r="145" spans="1:32" s="99" customFormat="1">
      <c r="A145" s="187"/>
      <c r="B145" s="37" t="s">
        <v>1185</v>
      </c>
      <c r="C145" s="194" t="s">
        <v>494</v>
      </c>
      <c r="D145" s="194" t="s">
        <v>209</v>
      </c>
      <c r="E145" s="196" t="s">
        <v>210</v>
      </c>
      <c r="F145" s="199"/>
      <c r="G145" s="194"/>
      <c r="H145" s="236">
        <f xml:space="preserve"> IF( ISBLANK( InpOverride!H145), F_Inputs!H145, InpOverride!H145 )</f>
        <v>0</v>
      </c>
      <c r="I145" s="237">
        <f xml:space="preserve"> IF( ISBLANK( InpOverride!I145), F_Inputs!I145, InpOverride!I145 )</f>
        <v>0</v>
      </c>
      <c r="J145" s="237">
        <f xml:space="preserve"> IF( ISBLANK( InpOverride!J145), F_Inputs!J145, InpOverride!J145 )</f>
        <v>0</v>
      </c>
      <c r="K145" s="237">
        <f xml:space="preserve"> IF( ISBLANK( InpOverride!K145), F_Inputs!K145, InpOverride!K145 )</f>
        <v>0</v>
      </c>
      <c r="L145" s="237">
        <f xml:space="preserve"> IF( ISBLANK( InpOverride!L145), F_Inputs!L145, InpOverride!L145 )</f>
        <v>0</v>
      </c>
      <c r="M145" s="237">
        <f xml:space="preserve"> IF( ISBLANK( InpOverride!M145), F_Inputs!M145, InpOverride!M145 )</f>
        <v>0</v>
      </c>
      <c r="N145" s="237">
        <f xml:space="preserve"> IF( ISBLANK( InpOverride!N145), F_Inputs!N145, InpOverride!N145 )</f>
        <v>0</v>
      </c>
      <c r="O145" s="237">
        <f xml:space="preserve"> IF( ISBLANK( InpOverride!O145), F_Inputs!O145, InpOverride!O145 )</f>
        <v>0</v>
      </c>
      <c r="P145" s="237">
        <f xml:space="preserve"> IF( ISBLANK( InpOverride!P145), F_Inputs!P145, InpOverride!P145 )</f>
        <v>0</v>
      </c>
      <c r="Q145" s="237">
        <f xml:space="preserve"> IF( ISBLANK( InpOverride!Q145), F_Inputs!Q145, InpOverride!Q145 )</f>
        <v>0</v>
      </c>
      <c r="R145" s="237">
        <f xml:space="preserve"> IF( ISBLANK( InpOverride!R145), F_Inputs!R145, InpOverride!R145 )</f>
        <v>0</v>
      </c>
      <c r="S145" s="237">
        <f xml:space="preserve"> IF( ISBLANK( InpOverride!S145), F_Inputs!S145, InpOverride!S145 )</f>
        <v>0</v>
      </c>
      <c r="T145" s="237">
        <f xml:space="preserve"> IF( ISBLANK( InpOverride!T145), F_Inputs!T145, InpOverride!T145 )</f>
        <v>0</v>
      </c>
      <c r="U145" s="237">
        <f xml:space="preserve"> IF( ISBLANK( InpOverride!U145), F_Inputs!U145, InpOverride!U145 )</f>
        <v>0</v>
      </c>
      <c r="V145" s="237">
        <f xml:space="preserve"> IF( ISBLANK( InpOverride!V145), F_Inputs!V145, InpOverride!V145 )</f>
        <v>0</v>
      </c>
      <c r="W145" s="237">
        <f xml:space="preserve"> IF( ISBLANK( InpOverride!W145), F_Inputs!W145, InpOverride!W145 )</f>
        <v>0</v>
      </c>
      <c r="X145" s="237">
        <f xml:space="preserve"> IF( ISBLANK( InpOverride!X145), F_Inputs!X145, InpOverride!X145 )</f>
        <v>0</v>
      </c>
      <c r="Y145" s="237">
        <f xml:space="preserve"> IF( ISBLANK( InpOverride!Y145), F_Inputs!Y145, InpOverride!Y145 )</f>
        <v>0</v>
      </c>
      <c r="Z145" s="237">
        <f xml:space="preserve"> IF( ISBLANK( InpOverride!Z145), F_Inputs!Z145, InpOverride!Z145 )</f>
        <v>0</v>
      </c>
      <c r="AA145" s="237">
        <f xml:space="preserve"> IF( ISBLANK( InpOverride!AA145), F_Inputs!AA145, InpOverride!AA145 )</f>
        <v>0</v>
      </c>
      <c r="AB145" s="237">
        <f xml:space="preserve"> IF( ISBLANK( InpOverride!AB145), F_Inputs!AB145, InpOverride!AB145 )</f>
        <v>0</v>
      </c>
      <c r="AC145" s="237">
        <f xml:space="preserve"> IF( ISBLANK( InpOverride!AC145), F_Inputs!AC145, InpOverride!AC145 )</f>
        <v>0</v>
      </c>
      <c r="AD145" s="237">
        <f xml:space="preserve"> IF( ISBLANK( InpOverride!AD145), F_Inputs!AD145, InpOverride!AD145 )</f>
        <v>0</v>
      </c>
      <c r="AE145" s="237">
        <f xml:space="preserve"> IF( ISBLANK( InpOverride!AE145), F_Inputs!AE145, InpOverride!AE145 )</f>
        <v>0</v>
      </c>
      <c r="AF145" s="238">
        <f xml:space="preserve"> IF( ISBLANK( InpOverride!AF145), F_Inputs!AF145, InpOverride!AF145 )</f>
        <v>0</v>
      </c>
    </row>
    <row r="146" spans="1:32" s="99" customFormat="1">
      <c r="A146" s="188"/>
      <c r="B146" s="334" t="s">
        <v>1186</v>
      </c>
      <c r="C146" s="189" t="s">
        <v>496</v>
      </c>
      <c r="D146" s="189" t="s">
        <v>209</v>
      </c>
      <c r="E146" s="197" t="s">
        <v>210</v>
      </c>
      <c r="F146" s="200"/>
      <c r="G146" s="189"/>
      <c r="H146" s="402">
        <f xml:space="preserve"> IF( ISBLANK( InpOverride!H146), F_Inputs!H146, InpOverride!H146 )</f>
        <v>0</v>
      </c>
      <c r="I146" s="403">
        <f xml:space="preserve"> IF( ISBLANK( InpOverride!I146), F_Inputs!I146, InpOverride!I146 )</f>
        <v>0</v>
      </c>
      <c r="J146" s="403">
        <f xml:space="preserve"> IF( ISBLANK( InpOverride!J146), F_Inputs!J146, InpOverride!J146 )</f>
        <v>0</v>
      </c>
      <c r="K146" s="403">
        <f xml:space="preserve"> IF( ISBLANK( InpOverride!K146), F_Inputs!K146, InpOverride!K146 )</f>
        <v>0</v>
      </c>
      <c r="L146" s="403">
        <f xml:space="preserve"> IF( ISBLANK( InpOverride!L146), F_Inputs!L146, InpOverride!L146 )</f>
        <v>0</v>
      </c>
      <c r="M146" s="403">
        <f xml:space="preserve"> IF( ISBLANK( InpOverride!M146), F_Inputs!M146, InpOverride!M146 )</f>
        <v>0</v>
      </c>
      <c r="N146" s="403">
        <f xml:space="preserve"> IF( ISBLANK( InpOverride!N146), F_Inputs!N146, InpOverride!N146 )</f>
        <v>0</v>
      </c>
      <c r="O146" s="403">
        <f xml:space="preserve"> IF( ISBLANK( InpOverride!O146), F_Inputs!O146, InpOverride!O146 )</f>
        <v>0</v>
      </c>
      <c r="P146" s="403">
        <f xml:space="preserve"> IF( ISBLANK( InpOverride!P146), F_Inputs!P146, InpOverride!P146 )</f>
        <v>0</v>
      </c>
      <c r="Q146" s="403">
        <f xml:space="preserve"> IF( ISBLANK( InpOverride!Q146), F_Inputs!Q146, InpOverride!Q146 )</f>
        <v>0</v>
      </c>
      <c r="R146" s="403">
        <f xml:space="preserve"> IF( ISBLANK( InpOverride!R146), F_Inputs!R146, InpOverride!R146 )</f>
        <v>0</v>
      </c>
      <c r="S146" s="403">
        <f xml:space="preserve"> IF( ISBLANK( InpOverride!S146), F_Inputs!S146, InpOverride!S146 )</f>
        <v>0</v>
      </c>
      <c r="T146" s="403">
        <f xml:space="preserve"> IF( ISBLANK( InpOverride!T146), F_Inputs!T146, InpOverride!T146 )</f>
        <v>0</v>
      </c>
      <c r="U146" s="403">
        <f xml:space="preserve"> IF( ISBLANK( InpOverride!U146), F_Inputs!U146, InpOverride!U146 )</f>
        <v>0</v>
      </c>
      <c r="V146" s="403">
        <f xml:space="preserve"> IF( ISBLANK( InpOverride!V146), F_Inputs!V146, InpOverride!V146 )</f>
        <v>0</v>
      </c>
      <c r="W146" s="403">
        <f xml:space="preserve"> IF( ISBLANK( InpOverride!W146), F_Inputs!W146, InpOverride!W146 )</f>
        <v>0</v>
      </c>
      <c r="X146" s="403">
        <f xml:space="preserve"> IF( ISBLANK( InpOverride!X146), F_Inputs!X146, InpOverride!X146 )</f>
        <v>0</v>
      </c>
      <c r="Y146" s="403">
        <f xml:space="preserve"> IF( ISBLANK( InpOverride!Y146), F_Inputs!Y146, InpOverride!Y146 )</f>
        <v>0</v>
      </c>
      <c r="Z146" s="403">
        <f xml:space="preserve"> IF( ISBLANK( InpOverride!Z146), F_Inputs!Z146, InpOverride!Z146 )</f>
        <v>0</v>
      </c>
      <c r="AA146" s="403">
        <f xml:space="preserve"> IF( ISBLANK( InpOverride!AA146), F_Inputs!AA146, InpOverride!AA146 )</f>
        <v>0</v>
      </c>
      <c r="AB146" s="403">
        <f xml:space="preserve"> IF( ISBLANK( InpOverride!AB146), F_Inputs!AB146, InpOverride!AB146 )</f>
        <v>0</v>
      </c>
      <c r="AC146" s="403">
        <f xml:space="preserve"> IF( ISBLANK( InpOverride!AC146), F_Inputs!AC146, InpOverride!AC146 )</f>
        <v>0</v>
      </c>
      <c r="AD146" s="403">
        <f xml:space="preserve"> IF( ISBLANK( InpOverride!AD146), F_Inputs!AD146, InpOverride!AD146 )</f>
        <v>0</v>
      </c>
      <c r="AE146" s="403">
        <f xml:space="preserve"> IF( ISBLANK( InpOverride!AE146), F_Inputs!AE146, InpOverride!AE146 )</f>
        <v>0</v>
      </c>
      <c r="AF146" s="404">
        <f xml:space="preserve"> IF( ISBLANK( InpOverride!AF146), F_Inputs!AF146, InpOverride!AF146 )</f>
        <v>0</v>
      </c>
    </row>
    <row r="147" spans="1:32" s="99" customFormat="1">
      <c r="A147" s="187"/>
      <c r="B147" s="37" t="s">
        <v>1187</v>
      </c>
      <c r="C147" s="194" t="s">
        <v>498</v>
      </c>
      <c r="D147" s="194" t="s">
        <v>215</v>
      </c>
      <c r="E147" s="196" t="s">
        <v>210</v>
      </c>
      <c r="F147" s="199"/>
      <c r="G147" s="37">
        <f xml:space="preserve"> IF( ISBLANK( InpOverride!G147), F_Inputs!G147, InpOverride!G147 )</f>
        <v>0</v>
      </c>
      <c r="H147" s="199"/>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6"/>
    </row>
    <row r="148" spans="1:32" s="99" customFormat="1">
      <c r="A148" s="188"/>
      <c r="B148" s="334" t="s">
        <v>1188</v>
      </c>
      <c r="C148" s="189" t="s">
        <v>500</v>
      </c>
      <c r="D148" s="189" t="s">
        <v>224</v>
      </c>
      <c r="E148" s="197" t="s">
        <v>210</v>
      </c>
      <c r="F148" s="200"/>
      <c r="G148" s="189"/>
      <c r="H148" s="405">
        <f xml:space="preserve"> IF( ISBLANK( InpOverride!H148), F_Inputs!H148, InpOverride!H148 )</f>
        <v>0</v>
      </c>
      <c r="I148" s="406">
        <f xml:space="preserve"> IF( ISBLANK( InpOverride!I148), F_Inputs!I148, InpOverride!I148 )</f>
        <v>0</v>
      </c>
      <c r="J148" s="406">
        <f xml:space="preserve"> IF( ISBLANK( InpOverride!J148), F_Inputs!J148, InpOverride!J148 )</f>
        <v>0</v>
      </c>
      <c r="K148" s="406">
        <f xml:space="preserve"> IF( ISBLANK( InpOverride!K148), F_Inputs!K148, InpOverride!K148 )</f>
        <v>0</v>
      </c>
      <c r="L148" s="406">
        <f xml:space="preserve"> IF( ISBLANK( InpOverride!L148), F_Inputs!L148, InpOverride!L148 )</f>
        <v>0</v>
      </c>
      <c r="M148" s="406">
        <f xml:space="preserve"> IF( ISBLANK( InpOverride!M148), F_Inputs!M148, InpOverride!M148 )</f>
        <v>0</v>
      </c>
      <c r="N148" s="406">
        <f xml:space="preserve"> IF( ISBLANK( InpOverride!N148), F_Inputs!N148, InpOverride!N148 )</f>
        <v>0</v>
      </c>
      <c r="O148" s="406">
        <f xml:space="preserve"> IF( ISBLANK( InpOverride!O148), F_Inputs!O148, InpOverride!O148 )</f>
        <v>0</v>
      </c>
      <c r="P148" s="406">
        <f xml:space="preserve"> IF( ISBLANK( InpOverride!P148), F_Inputs!P148, InpOverride!P148 )</f>
        <v>0</v>
      </c>
      <c r="Q148" s="406">
        <f xml:space="preserve"> IF( ISBLANK( InpOverride!Q148), F_Inputs!Q148, InpOverride!Q148 )</f>
        <v>0</v>
      </c>
      <c r="R148" s="406">
        <f xml:space="preserve"> IF( ISBLANK( InpOverride!R148), F_Inputs!R148, InpOverride!R148 )</f>
        <v>0</v>
      </c>
      <c r="S148" s="406">
        <f xml:space="preserve"> IF( ISBLANK( InpOverride!S148), F_Inputs!S148, InpOverride!S148 )</f>
        <v>0</v>
      </c>
      <c r="T148" s="406">
        <f xml:space="preserve"> IF( ISBLANK( InpOverride!T148), F_Inputs!T148, InpOverride!T148 )</f>
        <v>0</v>
      </c>
      <c r="U148" s="406">
        <f xml:space="preserve"> IF( ISBLANK( InpOverride!U148), F_Inputs!U148, InpOverride!U148 )</f>
        <v>0</v>
      </c>
      <c r="V148" s="406">
        <f xml:space="preserve"> IF( ISBLANK( InpOverride!V148), F_Inputs!V148, InpOverride!V148 )</f>
        <v>0</v>
      </c>
      <c r="W148" s="406">
        <f xml:space="preserve"> IF( ISBLANK( InpOverride!W148), F_Inputs!W148, InpOverride!W148 )</f>
        <v>0</v>
      </c>
      <c r="X148" s="406">
        <f xml:space="preserve"> IF( ISBLANK( InpOverride!X148), F_Inputs!X148, InpOverride!X148 )</f>
        <v>0</v>
      </c>
      <c r="Y148" s="406">
        <f xml:space="preserve"> IF( ISBLANK( InpOverride!Y148), F_Inputs!Y148, InpOverride!Y148 )</f>
        <v>0</v>
      </c>
      <c r="Z148" s="406">
        <f xml:space="preserve"> IF( ISBLANK( InpOverride!Z148), F_Inputs!Z148, InpOverride!Z148 )</f>
        <v>0</v>
      </c>
      <c r="AA148" s="406">
        <f xml:space="preserve"> IF( ISBLANK( InpOverride!AA148), F_Inputs!AA148, InpOverride!AA148 )</f>
        <v>0</v>
      </c>
      <c r="AB148" s="406">
        <f xml:space="preserve"> IF( ISBLANK( InpOverride!AB148), F_Inputs!AB148, InpOverride!AB148 )</f>
        <v>0</v>
      </c>
      <c r="AC148" s="406">
        <f xml:space="preserve"> IF( ISBLANK( InpOverride!AC148), F_Inputs!AC148, InpOverride!AC148 )</f>
        <v>0</v>
      </c>
      <c r="AD148" s="406">
        <f xml:space="preserve"> IF( ISBLANK( InpOverride!AD148), F_Inputs!AD148, InpOverride!AD148 )</f>
        <v>0</v>
      </c>
      <c r="AE148" s="406">
        <f xml:space="preserve"> IF( ISBLANK( InpOverride!AE148), F_Inputs!AE148, InpOverride!AE148 )</f>
        <v>0</v>
      </c>
      <c r="AF148" s="407">
        <f xml:space="preserve"> IF( ISBLANK( InpOverride!AF148), F_Inputs!AF148, InpOverride!AF148 )</f>
        <v>0</v>
      </c>
    </row>
    <row r="149" spans="1:32" s="99" customFormat="1" ht="13.8" thickBot="1">
      <c r="A149" s="190"/>
      <c r="B149" s="333" t="s">
        <v>1189</v>
      </c>
      <c r="C149" s="191" t="s">
        <v>502</v>
      </c>
      <c r="D149" s="191" t="s">
        <v>209</v>
      </c>
      <c r="E149" s="195" t="s">
        <v>210</v>
      </c>
      <c r="F149" s="198"/>
      <c r="G149" s="191"/>
      <c r="H149" s="408">
        <f xml:space="preserve"> IF( ISBLANK( InpOverride!H149), F_Inputs!H149, InpOverride!H149 )</f>
        <v>0</v>
      </c>
      <c r="I149" s="409">
        <f xml:space="preserve"> IF( ISBLANK( InpOverride!I149), F_Inputs!I149, InpOverride!I149 )</f>
        <v>0</v>
      </c>
      <c r="J149" s="409">
        <f xml:space="preserve"> IF( ISBLANK( InpOverride!J149), F_Inputs!J149, InpOverride!J149 )</f>
        <v>0</v>
      </c>
      <c r="K149" s="409">
        <f xml:space="preserve"> IF( ISBLANK( InpOverride!K149), F_Inputs!K149, InpOverride!K149 )</f>
        <v>0</v>
      </c>
      <c r="L149" s="409">
        <f xml:space="preserve"> IF( ISBLANK( InpOverride!L149), F_Inputs!L149, InpOverride!L149 )</f>
        <v>0</v>
      </c>
      <c r="M149" s="409">
        <f xml:space="preserve"> IF( ISBLANK( InpOverride!M149), F_Inputs!M149, InpOverride!M149 )</f>
        <v>0</v>
      </c>
      <c r="N149" s="409">
        <f xml:space="preserve"> IF( ISBLANK( InpOverride!N149), F_Inputs!N149, InpOverride!N149 )</f>
        <v>0</v>
      </c>
      <c r="O149" s="409">
        <f xml:space="preserve"> IF( ISBLANK( InpOverride!O149), F_Inputs!O149, InpOverride!O149 )</f>
        <v>0</v>
      </c>
      <c r="P149" s="409">
        <f xml:space="preserve"> IF( ISBLANK( InpOverride!P149), F_Inputs!P149, InpOverride!P149 )</f>
        <v>0</v>
      </c>
      <c r="Q149" s="409">
        <f xml:space="preserve"> IF( ISBLANK( InpOverride!Q149), F_Inputs!Q149, InpOverride!Q149 )</f>
        <v>0</v>
      </c>
      <c r="R149" s="409">
        <f xml:space="preserve"> IF( ISBLANK( InpOverride!R149), F_Inputs!R149, InpOverride!R149 )</f>
        <v>0</v>
      </c>
      <c r="S149" s="409">
        <f xml:space="preserve"> IF( ISBLANK( InpOverride!S149), F_Inputs!S149, InpOverride!S149 )</f>
        <v>0</v>
      </c>
      <c r="T149" s="409">
        <f xml:space="preserve"> IF( ISBLANK( InpOverride!T149), F_Inputs!T149, InpOverride!T149 )</f>
        <v>0</v>
      </c>
      <c r="U149" s="409">
        <f xml:space="preserve"> IF( ISBLANK( InpOverride!U149), F_Inputs!U149, InpOverride!U149 )</f>
        <v>0</v>
      </c>
      <c r="V149" s="409">
        <f xml:space="preserve"> IF( ISBLANK( InpOverride!V149), F_Inputs!V149, InpOverride!V149 )</f>
        <v>0</v>
      </c>
      <c r="W149" s="409">
        <f xml:space="preserve"> IF( ISBLANK( InpOverride!W149), F_Inputs!W149, InpOverride!W149 )</f>
        <v>0</v>
      </c>
      <c r="X149" s="409">
        <f xml:space="preserve"> IF( ISBLANK( InpOverride!X149), F_Inputs!X149, InpOverride!X149 )</f>
        <v>0</v>
      </c>
      <c r="Y149" s="409">
        <f xml:space="preserve"> IF( ISBLANK( InpOverride!Y149), F_Inputs!Y149, InpOverride!Y149 )</f>
        <v>0</v>
      </c>
      <c r="Z149" s="409">
        <f xml:space="preserve"> IF( ISBLANK( InpOverride!Z149), F_Inputs!Z149, InpOverride!Z149 )</f>
        <v>0</v>
      </c>
      <c r="AA149" s="409">
        <f xml:space="preserve"> IF( ISBLANK( InpOverride!AA149), F_Inputs!AA149, InpOverride!AA149 )</f>
        <v>0</v>
      </c>
      <c r="AB149" s="409">
        <f xml:space="preserve"> IF( ISBLANK( InpOverride!AB149), F_Inputs!AB149, InpOverride!AB149 )</f>
        <v>0</v>
      </c>
      <c r="AC149" s="409">
        <f xml:space="preserve"> IF( ISBLANK( InpOverride!AC149), F_Inputs!AC149, InpOverride!AC149 )</f>
        <v>0</v>
      </c>
      <c r="AD149" s="409">
        <f xml:space="preserve"> IF( ISBLANK( InpOverride!AD149), F_Inputs!AD149, InpOverride!AD149 )</f>
        <v>0</v>
      </c>
      <c r="AE149" s="409">
        <f xml:space="preserve"> IF( ISBLANK( InpOverride!AE149), F_Inputs!AE149, InpOverride!AE149 )</f>
        <v>0</v>
      </c>
      <c r="AF149" s="410">
        <f xml:space="preserve"> IF( ISBLANK( InpOverride!AF149), F_Inputs!AF149, InpOverride!AF149 )</f>
        <v>0</v>
      </c>
    </row>
    <row r="150" spans="1:32" s="99" customFormat="1">
      <c r="A150" s="187"/>
      <c r="B150" s="37" t="s">
        <v>1190</v>
      </c>
      <c r="C150" s="194" t="s">
        <v>504</v>
      </c>
      <c r="D150" s="194" t="s">
        <v>215</v>
      </c>
      <c r="E150" s="196" t="s">
        <v>210</v>
      </c>
      <c r="F150" s="336">
        <f xml:space="preserve"> IF( ISBLANK( InpOverride!F150), F_Inputs!F150, InpOverride!F150 )</f>
        <v>0</v>
      </c>
      <c r="G150" s="194"/>
      <c r="H150" s="199"/>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6"/>
    </row>
    <row r="151" spans="1:32" s="99" customFormat="1">
      <c r="A151" s="187"/>
      <c r="B151" s="37" t="s">
        <v>1191</v>
      </c>
      <c r="C151" s="194" t="s">
        <v>506</v>
      </c>
      <c r="D151" s="194" t="s">
        <v>209</v>
      </c>
      <c r="E151" s="196" t="s">
        <v>210</v>
      </c>
      <c r="F151" s="199"/>
      <c r="G151" s="194"/>
      <c r="H151" s="236">
        <f xml:space="preserve"> IF( ISBLANK( InpOverride!H151), F_Inputs!H151, InpOverride!H151 )</f>
        <v>0</v>
      </c>
      <c r="I151" s="237">
        <f xml:space="preserve"> IF( ISBLANK( InpOverride!I151), F_Inputs!I151, InpOverride!I151 )</f>
        <v>0</v>
      </c>
      <c r="J151" s="237">
        <f xml:space="preserve"> IF( ISBLANK( InpOverride!J151), F_Inputs!J151, InpOverride!J151 )</f>
        <v>0</v>
      </c>
      <c r="K151" s="237">
        <f xml:space="preserve"> IF( ISBLANK( InpOverride!K151), F_Inputs!K151, InpOverride!K151 )</f>
        <v>0</v>
      </c>
      <c r="L151" s="237">
        <f xml:space="preserve"> IF( ISBLANK( InpOverride!L151), F_Inputs!L151, InpOverride!L151 )</f>
        <v>0</v>
      </c>
      <c r="M151" s="237">
        <f xml:space="preserve"> IF( ISBLANK( InpOverride!M151), F_Inputs!M151, InpOverride!M151 )</f>
        <v>0</v>
      </c>
      <c r="N151" s="237">
        <f xml:space="preserve"> IF( ISBLANK( InpOverride!N151), F_Inputs!N151, InpOverride!N151 )</f>
        <v>0</v>
      </c>
      <c r="O151" s="237">
        <f xml:space="preserve"> IF( ISBLANK( InpOverride!O151), F_Inputs!O151, InpOverride!O151 )</f>
        <v>0</v>
      </c>
      <c r="P151" s="237">
        <f xml:space="preserve"> IF( ISBLANK( InpOverride!P151), F_Inputs!P151, InpOverride!P151 )</f>
        <v>0</v>
      </c>
      <c r="Q151" s="237">
        <f xml:space="preserve"> IF( ISBLANK( InpOverride!Q151), F_Inputs!Q151, InpOverride!Q151 )</f>
        <v>0</v>
      </c>
      <c r="R151" s="237">
        <f xml:space="preserve"> IF( ISBLANK( InpOverride!R151), F_Inputs!R151, InpOverride!R151 )</f>
        <v>0</v>
      </c>
      <c r="S151" s="237">
        <f xml:space="preserve"> IF( ISBLANK( InpOverride!S151), F_Inputs!S151, InpOverride!S151 )</f>
        <v>0</v>
      </c>
      <c r="T151" s="237">
        <f xml:space="preserve"> IF( ISBLANK( InpOverride!T151), F_Inputs!T151, InpOverride!T151 )</f>
        <v>0</v>
      </c>
      <c r="U151" s="237">
        <f xml:space="preserve"> IF( ISBLANK( InpOverride!U151), F_Inputs!U151, InpOverride!U151 )</f>
        <v>0</v>
      </c>
      <c r="V151" s="237">
        <f xml:space="preserve"> IF( ISBLANK( InpOverride!V151), F_Inputs!V151, InpOverride!V151 )</f>
        <v>0</v>
      </c>
      <c r="W151" s="237">
        <f xml:space="preserve"> IF( ISBLANK( InpOverride!W151), F_Inputs!W151, InpOverride!W151 )</f>
        <v>0</v>
      </c>
      <c r="X151" s="237">
        <f xml:space="preserve"> IF( ISBLANK( InpOverride!X151), F_Inputs!X151, InpOverride!X151 )</f>
        <v>0</v>
      </c>
      <c r="Y151" s="237">
        <f xml:space="preserve"> IF( ISBLANK( InpOverride!Y151), F_Inputs!Y151, InpOverride!Y151 )</f>
        <v>0</v>
      </c>
      <c r="Z151" s="237">
        <f xml:space="preserve"> IF( ISBLANK( InpOverride!Z151), F_Inputs!Z151, InpOverride!Z151 )</f>
        <v>0</v>
      </c>
      <c r="AA151" s="237">
        <f xml:space="preserve"> IF( ISBLANK( InpOverride!AA151), F_Inputs!AA151, InpOverride!AA151 )</f>
        <v>0</v>
      </c>
      <c r="AB151" s="237">
        <f xml:space="preserve"> IF( ISBLANK( InpOverride!AB151), F_Inputs!AB151, InpOverride!AB151 )</f>
        <v>0</v>
      </c>
      <c r="AC151" s="237">
        <f xml:space="preserve"> IF( ISBLANK( InpOverride!AC151), F_Inputs!AC151, InpOverride!AC151 )</f>
        <v>0</v>
      </c>
      <c r="AD151" s="237">
        <f xml:space="preserve"> IF( ISBLANK( InpOverride!AD151), F_Inputs!AD151, InpOverride!AD151 )</f>
        <v>0</v>
      </c>
      <c r="AE151" s="237">
        <f xml:space="preserve"> IF( ISBLANK( InpOverride!AE151), F_Inputs!AE151, InpOverride!AE151 )</f>
        <v>0</v>
      </c>
      <c r="AF151" s="238">
        <f xml:space="preserve"> IF( ISBLANK( InpOverride!AF151), F_Inputs!AF151, InpOverride!AF151 )</f>
        <v>0</v>
      </c>
    </row>
    <row r="152" spans="1:32" s="99" customFormat="1">
      <c r="A152" s="188"/>
      <c r="B152" s="334" t="s">
        <v>1192</v>
      </c>
      <c r="C152" s="189" t="s">
        <v>508</v>
      </c>
      <c r="D152" s="189" t="s">
        <v>209</v>
      </c>
      <c r="E152" s="197" t="s">
        <v>210</v>
      </c>
      <c r="F152" s="200"/>
      <c r="G152" s="189"/>
      <c r="H152" s="402">
        <f xml:space="preserve"> IF( ISBLANK( InpOverride!H152), F_Inputs!H152, InpOverride!H152 )</f>
        <v>0</v>
      </c>
      <c r="I152" s="403">
        <f xml:space="preserve"> IF( ISBLANK( InpOverride!I152), F_Inputs!I152, InpOverride!I152 )</f>
        <v>0</v>
      </c>
      <c r="J152" s="403">
        <f xml:space="preserve"> IF( ISBLANK( InpOverride!J152), F_Inputs!J152, InpOverride!J152 )</f>
        <v>0</v>
      </c>
      <c r="K152" s="403">
        <f xml:space="preserve"> IF( ISBLANK( InpOverride!K152), F_Inputs!K152, InpOverride!K152 )</f>
        <v>0</v>
      </c>
      <c r="L152" s="403">
        <f xml:space="preserve"> IF( ISBLANK( InpOverride!L152), F_Inputs!L152, InpOverride!L152 )</f>
        <v>0</v>
      </c>
      <c r="M152" s="403">
        <f xml:space="preserve"> IF( ISBLANK( InpOverride!M152), F_Inputs!M152, InpOverride!M152 )</f>
        <v>0</v>
      </c>
      <c r="N152" s="403">
        <f xml:space="preserve"> IF( ISBLANK( InpOverride!N152), F_Inputs!N152, InpOverride!N152 )</f>
        <v>0</v>
      </c>
      <c r="O152" s="403">
        <f xml:space="preserve"> IF( ISBLANK( InpOverride!O152), F_Inputs!O152, InpOverride!O152 )</f>
        <v>0</v>
      </c>
      <c r="P152" s="403">
        <f xml:space="preserve"> IF( ISBLANK( InpOverride!P152), F_Inputs!P152, InpOverride!P152 )</f>
        <v>0</v>
      </c>
      <c r="Q152" s="403">
        <f xml:space="preserve"> IF( ISBLANK( InpOverride!Q152), F_Inputs!Q152, InpOverride!Q152 )</f>
        <v>0</v>
      </c>
      <c r="R152" s="403">
        <f xml:space="preserve"> IF( ISBLANK( InpOverride!R152), F_Inputs!R152, InpOverride!R152 )</f>
        <v>0</v>
      </c>
      <c r="S152" s="403">
        <f xml:space="preserve"> IF( ISBLANK( InpOverride!S152), F_Inputs!S152, InpOverride!S152 )</f>
        <v>0</v>
      </c>
      <c r="T152" s="403">
        <f xml:space="preserve"> IF( ISBLANK( InpOverride!T152), F_Inputs!T152, InpOverride!T152 )</f>
        <v>0</v>
      </c>
      <c r="U152" s="403">
        <f xml:space="preserve"> IF( ISBLANK( InpOverride!U152), F_Inputs!U152, InpOverride!U152 )</f>
        <v>0</v>
      </c>
      <c r="V152" s="403">
        <f xml:space="preserve"> IF( ISBLANK( InpOverride!V152), F_Inputs!V152, InpOverride!V152 )</f>
        <v>0</v>
      </c>
      <c r="W152" s="403">
        <f xml:space="preserve"> IF( ISBLANK( InpOverride!W152), F_Inputs!W152, InpOverride!W152 )</f>
        <v>0</v>
      </c>
      <c r="X152" s="403">
        <f xml:space="preserve"> IF( ISBLANK( InpOverride!X152), F_Inputs!X152, InpOverride!X152 )</f>
        <v>0</v>
      </c>
      <c r="Y152" s="403">
        <f xml:space="preserve"> IF( ISBLANK( InpOverride!Y152), F_Inputs!Y152, InpOverride!Y152 )</f>
        <v>0</v>
      </c>
      <c r="Z152" s="403">
        <f xml:space="preserve"> IF( ISBLANK( InpOverride!Z152), F_Inputs!Z152, InpOverride!Z152 )</f>
        <v>0</v>
      </c>
      <c r="AA152" s="403">
        <f xml:space="preserve"> IF( ISBLANK( InpOverride!AA152), F_Inputs!AA152, InpOverride!AA152 )</f>
        <v>0</v>
      </c>
      <c r="AB152" s="403">
        <f xml:space="preserve"> IF( ISBLANK( InpOverride!AB152), F_Inputs!AB152, InpOverride!AB152 )</f>
        <v>0</v>
      </c>
      <c r="AC152" s="403">
        <f xml:space="preserve"> IF( ISBLANK( InpOverride!AC152), F_Inputs!AC152, InpOverride!AC152 )</f>
        <v>0</v>
      </c>
      <c r="AD152" s="403">
        <f xml:space="preserve"> IF( ISBLANK( InpOverride!AD152), F_Inputs!AD152, InpOverride!AD152 )</f>
        <v>0</v>
      </c>
      <c r="AE152" s="403">
        <f xml:space="preserve"> IF( ISBLANK( InpOverride!AE152), F_Inputs!AE152, InpOverride!AE152 )</f>
        <v>0</v>
      </c>
      <c r="AF152" s="404">
        <f xml:space="preserve"> IF( ISBLANK( InpOverride!AF152), F_Inputs!AF152, InpOverride!AF152 )</f>
        <v>0</v>
      </c>
    </row>
    <row r="153" spans="1:32" s="99" customFormat="1">
      <c r="A153" s="187"/>
      <c r="B153" s="37" t="s">
        <v>1193</v>
      </c>
      <c r="C153" s="194" t="s">
        <v>510</v>
      </c>
      <c r="D153" s="194" t="s">
        <v>215</v>
      </c>
      <c r="E153" s="196" t="s">
        <v>210</v>
      </c>
      <c r="F153" s="199"/>
      <c r="G153" s="37">
        <f xml:space="preserve"> IF( ISBLANK( InpOverride!G153), F_Inputs!G153, InpOverride!G153 )</f>
        <v>0</v>
      </c>
      <c r="H153" s="199"/>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6"/>
    </row>
    <row r="154" spans="1:32" s="99" customFormat="1">
      <c r="A154" s="188"/>
      <c r="B154" s="334" t="s">
        <v>1194</v>
      </c>
      <c r="C154" s="189" t="s">
        <v>512</v>
      </c>
      <c r="D154" s="189" t="s">
        <v>224</v>
      </c>
      <c r="E154" s="197" t="s">
        <v>210</v>
      </c>
      <c r="F154" s="200"/>
      <c r="G154" s="189"/>
      <c r="H154" s="405">
        <f xml:space="preserve"> IF( ISBLANK( InpOverride!H154), F_Inputs!H154, InpOverride!H154 )</f>
        <v>0</v>
      </c>
      <c r="I154" s="406">
        <f xml:space="preserve"> IF( ISBLANK( InpOverride!I154), F_Inputs!I154, InpOverride!I154 )</f>
        <v>0</v>
      </c>
      <c r="J154" s="406">
        <f xml:space="preserve"> IF( ISBLANK( InpOverride!J154), F_Inputs!J154, InpOverride!J154 )</f>
        <v>0</v>
      </c>
      <c r="K154" s="406">
        <f xml:space="preserve"> IF( ISBLANK( InpOverride!K154), F_Inputs!K154, InpOverride!K154 )</f>
        <v>0</v>
      </c>
      <c r="L154" s="406">
        <f xml:space="preserve"> IF( ISBLANK( InpOverride!L154), F_Inputs!L154, InpOverride!L154 )</f>
        <v>0</v>
      </c>
      <c r="M154" s="406">
        <f xml:space="preserve"> IF( ISBLANK( InpOverride!M154), F_Inputs!M154, InpOverride!M154 )</f>
        <v>0</v>
      </c>
      <c r="N154" s="406">
        <f xml:space="preserve"> IF( ISBLANK( InpOverride!N154), F_Inputs!N154, InpOverride!N154 )</f>
        <v>0</v>
      </c>
      <c r="O154" s="406">
        <f xml:space="preserve"> IF( ISBLANK( InpOverride!O154), F_Inputs!O154, InpOverride!O154 )</f>
        <v>0</v>
      </c>
      <c r="P154" s="406">
        <f xml:space="preserve"> IF( ISBLANK( InpOverride!P154), F_Inputs!P154, InpOverride!P154 )</f>
        <v>0</v>
      </c>
      <c r="Q154" s="406">
        <f xml:space="preserve"> IF( ISBLANK( InpOverride!Q154), F_Inputs!Q154, InpOverride!Q154 )</f>
        <v>0</v>
      </c>
      <c r="R154" s="406">
        <f xml:space="preserve"> IF( ISBLANK( InpOverride!R154), F_Inputs!R154, InpOverride!R154 )</f>
        <v>0</v>
      </c>
      <c r="S154" s="406">
        <f xml:space="preserve"> IF( ISBLANK( InpOverride!S154), F_Inputs!S154, InpOverride!S154 )</f>
        <v>0</v>
      </c>
      <c r="T154" s="406">
        <f xml:space="preserve"> IF( ISBLANK( InpOverride!T154), F_Inputs!T154, InpOverride!T154 )</f>
        <v>0</v>
      </c>
      <c r="U154" s="406">
        <f xml:space="preserve"> IF( ISBLANK( InpOverride!U154), F_Inputs!U154, InpOverride!U154 )</f>
        <v>0</v>
      </c>
      <c r="V154" s="406">
        <f xml:space="preserve"> IF( ISBLANK( InpOverride!V154), F_Inputs!V154, InpOverride!V154 )</f>
        <v>0</v>
      </c>
      <c r="W154" s="406">
        <f xml:space="preserve"> IF( ISBLANK( InpOverride!W154), F_Inputs!W154, InpOverride!W154 )</f>
        <v>0</v>
      </c>
      <c r="X154" s="406">
        <f xml:space="preserve"> IF( ISBLANK( InpOverride!X154), F_Inputs!X154, InpOverride!X154 )</f>
        <v>0</v>
      </c>
      <c r="Y154" s="406">
        <f xml:space="preserve"> IF( ISBLANK( InpOverride!Y154), F_Inputs!Y154, InpOverride!Y154 )</f>
        <v>0</v>
      </c>
      <c r="Z154" s="406">
        <f xml:space="preserve"> IF( ISBLANK( InpOverride!Z154), F_Inputs!Z154, InpOverride!Z154 )</f>
        <v>0</v>
      </c>
      <c r="AA154" s="406">
        <f xml:space="preserve"> IF( ISBLANK( InpOverride!AA154), F_Inputs!AA154, InpOverride!AA154 )</f>
        <v>0</v>
      </c>
      <c r="AB154" s="406">
        <f xml:space="preserve"> IF( ISBLANK( InpOverride!AB154), F_Inputs!AB154, InpOverride!AB154 )</f>
        <v>0</v>
      </c>
      <c r="AC154" s="406">
        <f xml:space="preserve"> IF( ISBLANK( InpOverride!AC154), F_Inputs!AC154, InpOverride!AC154 )</f>
        <v>0</v>
      </c>
      <c r="AD154" s="406">
        <f xml:space="preserve"> IF( ISBLANK( InpOverride!AD154), F_Inputs!AD154, InpOverride!AD154 )</f>
        <v>0</v>
      </c>
      <c r="AE154" s="406">
        <f xml:space="preserve"> IF( ISBLANK( InpOverride!AE154), F_Inputs!AE154, InpOverride!AE154 )</f>
        <v>0</v>
      </c>
      <c r="AF154" s="407">
        <f xml:space="preserve"> IF( ISBLANK( InpOverride!AF154), F_Inputs!AF154, InpOverride!AF154 )</f>
        <v>0</v>
      </c>
    </row>
    <row r="155" spans="1:32" s="99" customFormat="1" ht="13.8" thickBot="1">
      <c r="A155" s="190"/>
      <c r="B155" s="333" t="s">
        <v>1195</v>
      </c>
      <c r="C155" s="191" t="s">
        <v>514</v>
      </c>
      <c r="D155" s="191" t="s">
        <v>209</v>
      </c>
      <c r="E155" s="195" t="s">
        <v>210</v>
      </c>
      <c r="F155" s="198"/>
      <c r="G155" s="191"/>
      <c r="H155" s="408">
        <f xml:space="preserve"> IF( ISBLANK( InpOverride!H155), F_Inputs!H155, InpOverride!H155 )</f>
        <v>0</v>
      </c>
      <c r="I155" s="409">
        <f xml:space="preserve"> IF( ISBLANK( InpOverride!I155), F_Inputs!I155, InpOverride!I155 )</f>
        <v>0</v>
      </c>
      <c r="J155" s="409">
        <f xml:space="preserve"> IF( ISBLANK( InpOverride!J155), F_Inputs!J155, InpOverride!J155 )</f>
        <v>0</v>
      </c>
      <c r="K155" s="409">
        <f xml:space="preserve"> IF( ISBLANK( InpOverride!K155), F_Inputs!K155, InpOverride!K155 )</f>
        <v>0</v>
      </c>
      <c r="L155" s="409">
        <f xml:space="preserve"> IF( ISBLANK( InpOverride!L155), F_Inputs!L155, InpOverride!L155 )</f>
        <v>0</v>
      </c>
      <c r="M155" s="409">
        <f xml:space="preserve"> IF( ISBLANK( InpOverride!M155), F_Inputs!M155, InpOverride!M155 )</f>
        <v>0</v>
      </c>
      <c r="N155" s="409">
        <f xml:space="preserve"> IF( ISBLANK( InpOverride!N155), F_Inputs!N155, InpOverride!N155 )</f>
        <v>0</v>
      </c>
      <c r="O155" s="409">
        <f xml:space="preserve"> IF( ISBLANK( InpOverride!O155), F_Inputs!O155, InpOverride!O155 )</f>
        <v>0</v>
      </c>
      <c r="P155" s="409">
        <f xml:space="preserve"> IF( ISBLANK( InpOverride!P155), F_Inputs!P155, InpOverride!P155 )</f>
        <v>0</v>
      </c>
      <c r="Q155" s="409">
        <f xml:space="preserve"> IF( ISBLANK( InpOverride!Q155), F_Inputs!Q155, InpOverride!Q155 )</f>
        <v>0</v>
      </c>
      <c r="R155" s="409">
        <f xml:space="preserve"> IF( ISBLANK( InpOverride!R155), F_Inputs!R155, InpOverride!R155 )</f>
        <v>0</v>
      </c>
      <c r="S155" s="409">
        <f xml:space="preserve"> IF( ISBLANK( InpOverride!S155), F_Inputs!S155, InpOverride!S155 )</f>
        <v>0</v>
      </c>
      <c r="T155" s="409">
        <f xml:space="preserve"> IF( ISBLANK( InpOverride!T155), F_Inputs!T155, InpOverride!T155 )</f>
        <v>0</v>
      </c>
      <c r="U155" s="409">
        <f xml:space="preserve"> IF( ISBLANK( InpOverride!U155), F_Inputs!U155, InpOverride!U155 )</f>
        <v>0</v>
      </c>
      <c r="V155" s="409">
        <f xml:space="preserve"> IF( ISBLANK( InpOverride!V155), F_Inputs!V155, InpOverride!V155 )</f>
        <v>0</v>
      </c>
      <c r="W155" s="409">
        <f xml:space="preserve"> IF( ISBLANK( InpOverride!W155), F_Inputs!W155, InpOverride!W155 )</f>
        <v>0</v>
      </c>
      <c r="X155" s="409">
        <f xml:space="preserve"> IF( ISBLANK( InpOverride!X155), F_Inputs!X155, InpOverride!X155 )</f>
        <v>0</v>
      </c>
      <c r="Y155" s="409">
        <f xml:space="preserve"> IF( ISBLANK( InpOverride!Y155), F_Inputs!Y155, InpOverride!Y155 )</f>
        <v>0</v>
      </c>
      <c r="Z155" s="409">
        <f xml:space="preserve"> IF( ISBLANK( InpOverride!Z155), F_Inputs!Z155, InpOverride!Z155 )</f>
        <v>0</v>
      </c>
      <c r="AA155" s="409">
        <f xml:space="preserve"> IF( ISBLANK( InpOverride!AA155), F_Inputs!AA155, InpOverride!AA155 )</f>
        <v>0</v>
      </c>
      <c r="AB155" s="409">
        <f xml:space="preserve"> IF( ISBLANK( InpOverride!AB155), F_Inputs!AB155, InpOverride!AB155 )</f>
        <v>0</v>
      </c>
      <c r="AC155" s="409">
        <f xml:space="preserve"> IF( ISBLANK( InpOverride!AC155), F_Inputs!AC155, InpOverride!AC155 )</f>
        <v>0</v>
      </c>
      <c r="AD155" s="409">
        <f xml:space="preserve"> IF( ISBLANK( InpOverride!AD155), F_Inputs!AD155, InpOverride!AD155 )</f>
        <v>0</v>
      </c>
      <c r="AE155" s="409">
        <f xml:space="preserve"> IF( ISBLANK( InpOverride!AE155), F_Inputs!AE155, InpOverride!AE155 )</f>
        <v>0</v>
      </c>
      <c r="AF155" s="410">
        <f xml:space="preserve"> IF( ISBLANK( InpOverride!AF155), F_Inputs!AF155, InpOverride!AF155 )</f>
        <v>0</v>
      </c>
    </row>
    <row r="156" spans="1:32" s="99" customFormat="1">
      <c r="A156" s="187"/>
      <c r="B156" s="37" t="s">
        <v>1196</v>
      </c>
      <c r="C156" s="194" t="s">
        <v>516</v>
      </c>
      <c r="D156" s="194" t="s">
        <v>215</v>
      </c>
      <c r="E156" s="196" t="s">
        <v>210</v>
      </c>
      <c r="F156" s="336">
        <f xml:space="preserve"> IF( ISBLANK( InpOverride!F156), F_Inputs!F156, InpOverride!F156 )</f>
        <v>0</v>
      </c>
      <c r="G156" s="194"/>
      <c r="H156" s="199"/>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6"/>
    </row>
    <row r="157" spans="1:32" s="99" customFormat="1">
      <c r="A157" s="187"/>
      <c r="B157" s="37" t="s">
        <v>1197</v>
      </c>
      <c r="C157" s="194" t="s">
        <v>518</v>
      </c>
      <c r="D157" s="194" t="s">
        <v>209</v>
      </c>
      <c r="E157" s="196" t="s">
        <v>210</v>
      </c>
      <c r="F157" s="199"/>
      <c r="G157" s="194"/>
      <c r="H157" s="236">
        <f xml:space="preserve"> IF( ISBLANK( InpOverride!H157), F_Inputs!H157, InpOverride!H157 )</f>
        <v>0</v>
      </c>
      <c r="I157" s="237">
        <f xml:space="preserve"> IF( ISBLANK( InpOverride!I157), F_Inputs!I157, InpOverride!I157 )</f>
        <v>0</v>
      </c>
      <c r="J157" s="237">
        <f xml:space="preserve"> IF( ISBLANK( InpOverride!J157), F_Inputs!J157, InpOverride!J157 )</f>
        <v>0</v>
      </c>
      <c r="K157" s="237">
        <f xml:space="preserve"> IF( ISBLANK( InpOverride!K157), F_Inputs!K157, InpOverride!K157 )</f>
        <v>0</v>
      </c>
      <c r="L157" s="237">
        <f xml:space="preserve"> IF( ISBLANK( InpOverride!L157), F_Inputs!L157, InpOverride!L157 )</f>
        <v>0</v>
      </c>
      <c r="M157" s="237">
        <f xml:space="preserve"> IF( ISBLANK( InpOverride!M157), F_Inputs!M157, InpOverride!M157 )</f>
        <v>0</v>
      </c>
      <c r="N157" s="237">
        <f xml:space="preserve"> IF( ISBLANK( InpOverride!N157), F_Inputs!N157, InpOverride!N157 )</f>
        <v>0</v>
      </c>
      <c r="O157" s="237">
        <f xml:space="preserve"> IF( ISBLANK( InpOverride!O157), F_Inputs!O157, InpOverride!O157 )</f>
        <v>0</v>
      </c>
      <c r="P157" s="237">
        <f xml:space="preserve"> IF( ISBLANK( InpOverride!P157), F_Inputs!P157, InpOverride!P157 )</f>
        <v>0</v>
      </c>
      <c r="Q157" s="237">
        <f xml:space="preserve"> IF( ISBLANK( InpOverride!Q157), F_Inputs!Q157, InpOverride!Q157 )</f>
        <v>0</v>
      </c>
      <c r="R157" s="237">
        <f xml:space="preserve"> IF( ISBLANK( InpOverride!R157), F_Inputs!R157, InpOverride!R157 )</f>
        <v>0</v>
      </c>
      <c r="S157" s="237">
        <f xml:space="preserve"> IF( ISBLANK( InpOverride!S157), F_Inputs!S157, InpOverride!S157 )</f>
        <v>0</v>
      </c>
      <c r="T157" s="237">
        <f xml:space="preserve"> IF( ISBLANK( InpOverride!T157), F_Inputs!T157, InpOverride!T157 )</f>
        <v>0</v>
      </c>
      <c r="U157" s="237">
        <f xml:space="preserve"> IF( ISBLANK( InpOverride!U157), F_Inputs!U157, InpOverride!U157 )</f>
        <v>0</v>
      </c>
      <c r="V157" s="237">
        <f xml:space="preserve"> IF( ISBLANK( InpOverride!V157), F_Inputs!V157, InpOverride!V157 )</f>
        <v>0</v>
      </c>
      <c r="W157" s="237">
        <f xml:space="preserve"> IF( ISBLANK( InpOverride!W157), F_Inputs!W157, InpOverride!W157 )</f>
        <v>0</v>
      </c>
      <c r="X157" s="237">
        <f xml:space="preserve"> IF( ISBLANK( InpOverride!X157), F_Inputs!X157, InpOverride!X157 )</f>
        <v>0</v>
      </c>
      <c r="Y157" s="237">
        <f xml:space="preserve"> IF( ISBLANK( InpOverride!Y157), F_Inputs!Y157, InpOverride!Y157 )</f>
        <v>0</v>
      </c>
      <c r="Z157" s="237">
        <f xml:space="preserve"> IF( ISBLANK( InpOverride!Z157), F_Inputs!Z157, InpOverride!Z157 )</f>
        <v>0</v>
      </c>
      <c r="AA157" s="237">
        <f xml:space="preserve"> IF( ISBLANK( InpOverride!AA157), F_Inputs!AA157, InpOverride!AA157 )</f>
        <v>0</v>
      </c>
      <c r="AB157" s="237">
        <f xml:space="preserve"> IF( ISBLANK( InpOverride!AB157), F_Inputs!AB157, InpOverride!AB157 )</f>
        <v>0</v>
      </c>
      <c r="AC157" s="237">
        <f xml:space="preserve"> IF( ISBLANK( InpOverride!AC157), F_Inputs!AC157, InpOverride!AC157 )</f>
        <v>0</v>
      </c>
      <c r="AD157" s="237">
        <f xml:space="preserve"> IF( ISBLANK( InpOverride!AD157), F_Inputs!AD157, InpOverride!AD157 )</f>
        <v>0</v>
      </c>
      <c r="AE157" s="237">
        <f xml:space="preserve"> IF( ISBLANK( InpOverride!AE157), F_Inputs!AE157, InpOverride!AE157 )</f>
        <v>0</v>
      </c>
      <c r="AF157" s="238">
        <f xml:space="preserve"> IF( ISBLANK( InpOverride!AF157), F_Inputs!AF157, InpOverride!AF157 )</f>
        <v>0</v>
      </c>
    </row>
    <row r="158" spans="1:32" s="99" customFormat="1">
      <c r="A158" s="188"/>
      <c r="B158" s="334" t="s">
        <v>1198</v>
      </c>
      <c r="C158" s="189" t="s">
        <v>520</v>
      </c>
      <c r="D158" s="189" t="s">
        <v>209</v>
      </c>
      <c r="E158" s="197" t="s">
        <v>210</v>
      </c>
      <c r="F158" s="200"/>
      <c r="G158" s="189"/>
      <c r="H158" s="402">
        <f xml:space="preserve"> IF( ISBLANK( InpOverride!H158), F_Inputs!H158, InpOverride!H158 )</f>
        <v>0</v>
      </c>
      <c r="I158" s="403">
        <f xml:space="preserve"> IF( ISBLANK( InpOverride!I158), F_Inputs!I158, InpOverride!I158 )</f>
        <v>0</v>
      </c>
      <c r="J158" s="403">
        <f xml:space="preserve"> IF( ISBLANK( InpOverride!J158), F_Inputs!J158, InpOverride!J158 )</f>
        <v>0</v>
      </c>
      <c r="K158" s="403">
        <f xml:space="preserve"> IF( ISBLANK( InpOverride!K158), F_Inputs!K158, InpOverride!K158 )</f>
        <v>0</v>
      </c>
      <c r="L158" s="403">
        <f xml:space="preserve"> IF( ISBLANK( InpOverride!L158), F_Inputs!L158, InpOverride!L158 )</f>
        <v>0</v>
      </c>
      <c r="M158" s="403">
        <f xml:space="preserve"> IF( ISBLANK( InpOverride!M158), F_Inputs!M158, InpOverride!M158 )</f>
        <v>0</v>
      </c>
      <c r="N158" s="403">
        <f xml:space="preserve"> IF( ISBLANK( InpOverride!N158), F_Inputs!N158, InpOverride!N158 )</f>
        <v>0</v>
      </c>
      <c r="O158" s="403">
        <f xml:space="preserve"> IF( ISBLANK( InpOverride!O158), F_Inputs!O158, InpOverride!O158 )</f>
        <v>0</v>
      </c>
      <c r="P158" s="403">
        <f xml:space="preserve"> IF( ISBLANK( InpOverride!P158), F_Inputs!P158, InpOverride!P158 )</f>
        <v>0</v>
      </c>
      <c r="Q158" s="403">
        <f xml:space="preserve"> IF( ISBLANK( InpOverride!Q158), F_Inputs!Q158, InpOverride!Q158 )</f>
        <v>0</v>
      </c>
      <c r="R158" s="403">
        <f xml:space="preserve"> IF( ISBLANK( InpOverride!R158), F_Inputs!R158, InpOverride!R158 )</f>
        <v>0</v>
      </c>
      <c r="S158" s="403">
        <f xml:space="preserve"> IF( ISBLANK( InpOverride!S158), F_Inputs!S158, InpOverride!S158 )</f>
        <v>0</v>
      </c>
      <c r="T158" s="403">
        <f xml:space="preserve"> IF( ISBLANK( InpOverride!T158), F_Inputs!T158, InpOverride!T158 )</f>
        <v>0</v>
      </c>
      <c r="U158" s="403">
        <f xml:space="preserve"> IF( ISBLANK( InpOverride!U158), F_Inputs!U158, InpOverride!U158 )</f>
        <v>0</v>
      </c>
      <c r="V158" s="403">
        <f xml:space="preserve"> IF( ISBLANK( InpOverride!V158), F_Inputs!V158, InpOverride!V158 )</f>
        <v>0</v>
      </c>
      <c r="W158" s="403">
        <f xml:space="preserve"> IF( ISBLANK( InpOverride!W158), F_Inputs!W158, InpOverride!W158 )</f>
        <v>0</v>
      </c>
      <c r="X158" s="403">
        <f xml:space="preserve"> IF( ISBLANK( InpOverride!X158), F_Inputs!X158, InpOverride!X158 )</f>
        <v>0</v>
      </c>
      <c r="Y158" s="403">
        <f xml:space="preserve"> IF( ISBLANK( InpOverride!Y158), F_Inputs!Y158, InpOverride!Y158 )</f>
        <v>0</v>
      </c>
      <c r="Z158" s="403">
        <f xml:space="preserve"> IF( ISBLANK( InpOverride!Z158), F_Inputs!Z158, InpOverride!Z158 )</f>
        <v>0</v>
      </c>
      <c r="AA158" s="403">
        <f xml:space="preserve"> IF( ISBLANK( InpOverride!AA158), F_Inputs!AA158, InpOverride!AA158 )</f>
        <v>0</v>
      </c>
      <c r="AB158" s="403">
        <f xml:space="preserve"> IF( ISBLANK( InpOverride!AB158), F_Inputs!AB158, InpOverride!AB158 )</f>
        <v>0</v>
      </c>
      <c r="AC158" s="403">
        <f xml:space="preserve"> IF( ISBLANK( InpOverride!AC158), F_Inputs!AC158, InpOverride!AC158 )</f>
        <v>0</v>
      </c>
      <c r="AD158" s="403">
        <f xml:space="preserve"> IF( ISBLANK( InpOverride!AD158), F_Inputs!AD158, InpOverride!AD158 )</f>
        <v>0</v>
      </c>
      <c r="AE158" s="403">
        <f xml:space="preserve"> IF( ISBLANK( InpOverride!AE158), F_Inputs!AE158, InpOverride!AE158 )</f>
        <v>0</v>
      </c>
      <c r="AF158" s="404">
        <f xml:space="preserve"> IF( ISBLANK( InpOverride!AF158), F_Inputs!AF158, InpOverride!AF158 )</f>
        <v>0</v>
      </c>
    </row>
    <row r="159" spans="1:32" s="99" customFormat="1">
      <c r="A159" s="187"/>
      <c r="B159" s="37" t="s">
        <v>1199</v>
      </c>
      <c r="C159" s="194" t="s">
        <v>522</v>
      </c>
      <c r="D159" s="194" t="s">
        <v>215</v>
      </c>
      <c r="E159" s="196" t="s">
        <v>210</v>
      </c>
      <c r="F159" s="199"/>
      <c r="G159" s="37">
        <f xml:space="preserve"> IF( ISBLANK( InpOverride!G159), F_Inputs!G159, InpOverride!G159 )</f>
        <v>0</v>
      </c>
      <c r="H159" s="199"/>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6"/>
    </row>
    <row r="160" spans="1:32" s="99" customFormat="1">
      <c r="A160" s="188"/>
      <c r="B160" s="334" t="s">
        <v>1200</v>
      </c>
      <c r="C160" s="189" t="s">
        <v>524</v>
      </c>
      <c r="D160" s="189" t="s">
        <v>224</v>
      </c>
      <c r="E160" s="197" t="s">
        <v>210</v>
      </c>
      <c r="F160" s="200"/>
      <c r="G160" s="189"/>
      <c r="H160" s="405">
        <f xml:space="preserve"> IF( ISBLANK( InpOverride!H160), F_Inputs!H160, InpOverride!H160 )</f>
        <v>0</v>
      </c>
      <c r="I160" s="406">
        <f xml:space="preserve"> IF( ISBLANK( InpOverride!I160), F_Inputs!I160, InpOverride!I160 )</f>
        <v>0</v>
      </c>
      <c r="J160" s="406">
        <f xml:space="preserve"> IF( ISBLANK( InpOverride!J160), F_Inputs!J160, InpOverride!J160 )</f>
        <v>0</v>
      </c>
      <c r="K160" s="406">
        <f xml:space="preserve"> IF( ISBLANK( InpOverride!K160), F_Inputs!K160, InpOverride!K160 )</f>
        <v>0</v>
      </c>
      <c r="L160" s="406">
        <f xml:space="preserve"> IF( ISBLANK( InpOverride!L160), F_Inputs!L160, InpOverride!L160 )</f>
        <v>0</v>
      </c>
      <c r="M160" s="406">
        <f xml:space="preserve"> IF( ISBLANK( InpOverride!M160), F_Inputs!M160, InpOverride!M160 )</f>
        <v>0</v>
      </c>
      <c r="N160" s="406">
        <f xml:space="preserve"> IF( ISBLANK( InpOverride!N160), F_Inputs!N160, InpOverride!N160 )</f>
        <v>0</v>
      </c>
      <c r="O160" s="406">
        <f xml:space="preserve"> IF( ISBLANK( InpOverride!O160), F_Inputs!O160, InpOverride!O160 )</f>
        <v>0</v>
      </c>
      <c r="P160" s="406">
        <f xml:space="preserve"> IF( ISBLANK( InpOverride!P160), F_Inputs!P160, InpOverride!P160 )</f>
        <v>0</v>
      </c>
      <c r="Q160" s="406">
        <f xml:space="preserve"> IF( ISBLANK( InpOverride!Q160), F_Inputs!Q160, InpOverride!Q160 )</f>
        <v>0</v>
      </c>
      <c r="R160" s="406">
        <f xml:space="preserve"> IF( ISBLANK( InpOverride!R160), F_Inputs!R160, InpOverride!R160 )</f>
        <v>0</v>
      </c>
      <c r="S160" s="406">
        <f xml:space="preserve"> IF( ISBLANK( InpOverride!S160), F_Inputs!S160, InpOverride!S160 )</f>
        <v>0</v>
      </c>
      <c r="T160" s="406">
        <f xml:space="preserve"> IF( ISBLANK( InpOverride!T160), F_Inputs!T160, InpOverride!T160 )</f>
        <v>0</v>
      </c>
      <c r="U160" s="406">
        <f xml:space="preserve"> IF( ISBLANK( InpOverride!U160), F_Inputs!U160, InpOverride!U160 )</f>
        <v>0</v>
      </c>
      <c r="V160" s="406">
        <f xml:space="preserve"> IF( ISBLANK( InpOverride!V160), F_Inputs!V160, InpOverride!V160 )</f>
        <v>0</v>
      </c>
      <c r="W160" s="406">
        <f xml:space="preserve"> IF( ISBLANK( InpOverride!W160), F_Inputs!W160, InpOverride!W160 )</f>
        <v>0</v>
      </c>
      <c r="X160" s="406">
        <f xml:space="preserve"> IF( ISBLANK( InpOverride!X160), F_Inputs!X160, InpOverride!X160 )</f>
        <v>0</v>
      </c>
      <c r="Y160" s="406">
        <f xml:space="preserve"> IF( ISBLANK( InpOverride!Y160), F_Inputs!Y160, InpOverride!Y160 )</f>
        <v>0</v>
      </c>
      <c r="Z160" s="406">
        <f xml:space="preserve"> IF( ISBLANK( InpOverride!Z160), F_Inputs!Z160, InpOverride!Z160 )</f>
        <v>0</v>
      </c>
      <c r="AA160" s="406">
        <f xml:space="preserve"> IF( ISBLANK( InpOverride!AA160), F_Inputs!AA160, InpOverride!AA160 )</f>
        <v>0</v>
      </c>
      <c r="AB160" s="406">
        <f xml:space="preserve"> IF( ISBLANK( InpOverride!AB160), F_Inputs!AB160, InpOverride!AB160 )</f>
        <v>0</v>
      </c>
      <c r="AC160" s="406">
        <f xml:space="preserve"> IF( ISBLANK( InpOverride!AC160), F_Inputs!AC160, InpOverride!AC160 )</f>
        <v>0</v>
      </c>
      <c r="AD160" s="406">
        <f xml:space="preserve"> IF( ISBLANK( InpOverride!AD160), F_Inputs!AD160, InpOverride!AD160 )</f>
        <v>0</v>
      </c>
      <c r="AE160" s="406">
        <f xml:space="preserve"> IF( ISBLANK( InpOverride!AE160), F_Inputs!AE160, InpOverride!AE160 )</f>
        <v>0</v>
      </c>
      <c r="AF160" s="407">
        <f xml:space="preserve"> IF( ISBLANK( InpOverride!AF160), F_Inputs!AF160, InpOverride!AF160 )</f>
        <v>0</v>
      </c>
    </row>
    <row r="161" spans="1:32" s="99" customFormat="1" ht="13.8" thickBot="1">
      <c r="A161" s="190"/>
      <c r="B161" s="333" t="s">
        <v>1201</v>
      </c>
      <c r="C161" s="191" t="s">
        <v>526</v>
      </c>
      <c r="D161" s="191" t="s">
        <v>209</v>
      </c>
      <c r="E161" s="195" t="s">
        <v>210</v>
      </c>
      <c r="F161" s="198"/>
      <c r="G161" s="191"/>
      <c r="H161" s="408">
        <f xml:space="preserve"> IF( ISBLANK( InpOverride!H161), F_Inputs!H161, InpOverride!H161 )</f>
        <v>0</v>
      </c>
      <c r="I161" s="409">
        <f xml:space="preserve"> IF( ISBLANK( InpOverride!I161), F_Inputs!I161, InpOverride!I161 )</f>
        <v>0</v>
      </c>
      <c r="J161" s="409">
        <f xml:space="preserve"> IF( ISBLANK( InpOverride!J161), F_Inputs!J161, InpOverride!J161 )</f>
        <v>0</v>
      </c>
      <c r="K161" s="409">
        <f xml:space="preserve"> IF( ISBLANK( InpOverride!K161), F_Inputs!K161, InpOverride!K161 )</f>
        <v>0</v>
      </c>
      <c r="L161" s="409">
        <f xml:space="preserve"> IF( ISBLANK( InpOverride!L161), F_Inputs!L161, InpOverride!L161 )</f>
        <v>0</v>
      </c>
      <c r="M161" s="409">
        <f xml:space="preserve"> IF( ISBLANK( InpOverride!M161), F_Inputs!M161, InpOverride!M161 )</f>
        <v>0</v>
      </c>
      <c r="N161" s="409">
        <f xml:space="preserve"> IF( ISBLANK( InpOverride!N161), F_Inputs!N161, InpOverride!N161 )</f>
        <v>0</v>
      </c>
      <c r="O161" s="409">
        <f xml:space="preserve"> IF( ISBLANK( InpOverride!O161), F_Inputs!O161, InpOverride!O161 )</f>
        <v>0</v>
      </c>
      <c r="P161" s="409">
        <f xml:space="preserve"> IF( ISBLANK( InpOverride!P161), F_Inputs!P161, InpOverride!P161 )</f>
        <v>0</v>
      </c>
      <c r="Q161" s="409">
        <f xml:space="preserve"> IF( ISBLANK( InpOverride!Q161), F_Inputs!Q161, InpOverride!Q161 )</f>
        <v>0</v>
      </c>
      <c r="R161" s="409">
        <f xml:space="preserve"> IF( ISBLANK( InpOverride!R161), F_Inputs!R161, InpOverride!R161 )</f>
        <v>0</v>
      </c>
      <c r="S161" s="409">
        <f xml:space="preserve"> IF( ISBLANK( InpOverride!S161), F_Inputs!S161, InpOverride!S161 )</f>
        <v>0</v>
      </c>
      <c r="T161" s="409">
        <f xml:space="preserve"> IF( ISBLANK( InpOverride!T161), F_Inputs!T161, InpOverride!T161 )</f>
        <v>0</v>
      </c>
      <c r="U161" s="409">
        <f xml:space="preserve"> IF( ISBLANK( InpOverride!U161), F_Inputs!U161, InpOverride!U161 )</f>
        <v>0</v>
      </c>
      <c r="V161" s="409">
        <f xml:space="preserve"> IF( ISBLANK( InpOverride!V161), F_Inputs!V161, InpOverride!V161 )</f>
        <v>0</v>
      </c>
      <c r="W161" s="409">
        <f xml:space="preserve"> IF( ISBLANK( InpOverride!W161), F_Inputs!W161, InpOverride!W161 )</f>
        <v>0</v>
      </c>
      <c r="X161" s="409">
        <f xml:space="preserve"> IF( ISBLANK( InpOverride!X161), F_Inputs!X161, InpOverride!X161 )</f>
        <v>0</v>
      </c>
      <c r="Y161" s="409">
        <f xml:space="preserve"> IF( ISBLANK( InpOverride!Y161), F_Inputs!Y161, InpOverride!Y161 )</f>
        <v>0</v>
      </c>
      <c r="Z161" s="409">
        <f xml:space="preserve"> IF( ISBLANK( InpOverride!Z161), F_Inputs!Z161, InpOverride!Z161 )</f>
        <v>0</v>
      </c>
      <c r="AA161" s="409">
        <f xml:space="preserve"> IF( ISBLANK( InpOverride!AA161), F_Inputs!AA161, InpOverride!AA161 )</f>
        <v>0</v>
      </c>
      <c r="AB161" s="409">
        <f xml:space="preserve"> IF( ISBLANK( InpOverride!AB161), F_Inputs!AB161, InpOverride!AB161 )</f>
        <v>0</v>
      </c>
      <c r="AC161" s="409">
        <f xml:space="preserve"> IF( ISBLANK( InpOverride!AC161), F_Inputs!AC161, InpOverride!AC161 )</f>
        <v>0</v>
      </c>
      <c r="AD161" s="409">
        <f xml:space="preserve"> IF( ISBLANK( InpOverride!AD161), F_Inputs!AD161, InpOverride!AD161 )</f>
        <v>0</v>
      </c>
      <c r="AE161" s="409">
        <f xml:space="preserve"> IF( ISBLANK( InpOverride!AE161), F_Inputs!AE161, InpOverride!AE161 )</f>
        <v>0</v>
      </c>
      <c r="AF161" s="410">
        <f xml:space="preserve"> IF( ISBLANK( InpOverride!AF161), F_Inputs!AF161, InpOverride!AF161 )</f>
        <v>0</v>
      </c>
    </row>
    <row r="162" spans="1:32" s="99" customFormat="1">
      <c r="A162" s="187"/>
      <c r="B162" s="37" t="s">
        <v>1202</v>
      </c>
      <c r="C162" s="194" t="s">
        <v>528</v>
      </c>
      <c r="D162" s="194" t="s">
        <v>215</v>
      </c>
      <c r="E162" s="196" t="s">
        <v>210</v>
      </c>
      <c r="F162" s="336">
        <f xml:space="preserve"> IF( ISBLANK( InpOverride!F162), F_Inputs!F162, InpOverride!F162 )</f>
        <v>0</v>
      </c>
      <c r="G162" s="194"/>
      <c r="H162" s="199"/>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6"/>
    </row>
    <row r="163" spans="1:32" s="99" customFormat="1">
      <c r="A163" s="187"/>
      <c r="B163" s="37" t="s">
        <v>1203</v>
      </c>
      <c r="C163" s="194" t="s">
        <v>530</v>
      </c>
      <c r="D163" s="194" t="s">
        <v>209</v>
      </c>
      <c r="E163" s="196" t="s">
        <v>210</v>
      </c>
      <c r="F163" s="199"/>
      <c r="G163" s="194"/>
      <c r="H163" s="236">
        <f xml:space="preserve"> IF( ISBLANK( InpOverride!H163), F_Inputs!H163, InpOverride!H163 )</f>
        <v>0</v>
      </c>
      <c r="I163" s="237">
        <f xml:space="preserve"> IF( ISBLANK( InpOverride!I163), F_Inputs!I163, InpOverride!I163 )</f>
        <v>0</v>
      </c>
      <c r="J163" s="237">
        <f xml:space="preserve"> IF( ISBLANK( InpOverride!J163), F_Inputs!J163, InpOverride!J163 )</f>
        <v>0</v>
      </c>
      <c r="K163" s="237">
        <f xml:space="preserve"> IF( ISBLANK( InpOverride!K163), F_Inputs!K163, InpOverride!K163 )</f>
        <v>0</v>
      </c>
      <c r="L163" s="237">
        <f xml:space="preserve"> IF( ISBLANK( InpOverride!L163), F_Inputs!L163, InpOverride!L163 )</f>
        <v>0</v>
      </c>
      <c r="M163" s="237">
        <f xml:space="preserve"> IF( ISBLANK( InpOverride!M163), F_Inputs!M163, InpOverride!M163 )</f>
        <v>0</v>
      </c>
      <c r="N163" s="237">
        <f xml:space="preserve"> IF( ISBLANK( InpOverride!N163), F_Inputs!N163, InpOverride!N163 )</f>
        <v>0</v>
      </c>
      <c r="O163" s="237">
        <f xml:space="preserve"> IF( ISBLANK( InpOverride!O163), F_Inputs!O163, InpOverride!O163 )</f>
        <v>0</v>
      </c>
      <c r="P163" s="237">
        <f xml:space="preserve"> IF( ISBLANK( InpOverride!P163), F_Inputs!P163, InpOverride!P163 )</f>
        <v>0</v>
      </c>
      <c r="Q163" s="237">
        <f xml:space="preserve"> IF( ISBLANK( InpOverride!Q163), F_Inputs!Q163, InpOverride!Q163 )</f>
        <v>0</v>
      </c>
      <c r="R163" s="237">
        <f xml:space="preserve"> IF( ISBLANK( InpOverride!R163), F_Inputs!R163, InpOverride!R163 )</f>
        <v>0</v>
      </c>
      <c r="S163" s="237">
        <f xml:space="preserve"> IF( ISBLANK( InpOverride!S163), F_Inputs!S163, InpOverride!S163 )</f>
        <v>0</v>
      </c>
      <c r="T163" s="237">
        <f xml:space="preserve"> IF( ISBLANK( InpOverride!T163), F_Inputs!T163, InpOverride!T163 )</f>
        <v>0</v>
      </c>
      <c r="U163" s="237">
        <f xml:space="preserve"> IF( ISBLANK( InpOverride!U163), F_Inputs!U163, InpOverride!U163 )</f>
        <v>0</v>
      </c>
      <c r="V163" s="237">
        <f xml:space="preserve"> IF( ISBLANK( InpOverride!V163), F_Inputs!V163, InpOverride!V163 )</f>
        <v>0</v>
      </c>
      <c r="W163" s="237">
        <f xml:space="preserve"> IF( ISBLANK( InpOverride!W163), F_Inputs!W163, InpOverride!W163 )</f>
        <v>0</v>
      </c>
      <c r="X163" s="237">
        <f xml:space="preserve"> IF( ISBLANK( InpOverride!X163), F_Inputs!X163, InpOverride!X163 )</f>
        <v>0</v>
      </c>
      <c r="Y163" s="237">
        <f xml:space="preserve"> IF( ISBLANK( InpOverride!Y163), F_Inputs!Y163, InpOverride!Y163 )</f>
        <v>0</v>
      </c>
      <c r="Z163" s="237">
        <f xml:space="preserve"> IF( ISBLANK( InpOverride!Z163), F_Inputs!Z163, InpOverride!Z163 )</f>
        <v>0</v>
      </c>
      <c r="AA163" s="237">
        <f xml:space="preserve"> IF( ISBLANK( InpOverride!AA163), F_Inputs!AA163, InpOverride!AA163 )</f>
        <v>0</v>
      </c>
      <c r="AB163" s="237">
        <f xml:space="preserve"> IF( ISBLANK( InpOverride!AB163), F_Inputs!AB163, InpOverride!AB163 )</f>
        <v>0</v>
      </c>
      <c r="AC163" s="237">
        <f xml:space="preserve"> IF( ISBLANK( InpOverride!AC163), F_Inputs!AC163, InpOverride!AC163 )</f>
        <v>0</v>
      </c>
      <c r="AD163" s="237">
        <f xml:space="preserve"> IF( ISBLANK( InpOverride!AD163), F_Inputs!AD163, InpOverride!AD163 )</f>
        <v>0</v>
      </c>
      <c r="AE163" s="237">
        <f xml:space="preserve"> IF( ISBLANK( InpOverride!AE163), F_Inputs!AE163, InpOverride!AE163 )</f>
        <v>0</v>
      </c>
      <c r="AF163" s="238">
        <f xml:space="preserve"> IF( ISBLANK( InpOverride!AF163), F_Inputs!AF163, InpOverride!AF163 )</f>
        <v>0</v>
      </c>
    </row>
    <row r="164" spans="1:32" s="99" customFormat="1">
      <c r="A164" s="188"/>
      <c r="B164" s="334" t="s">
        <v>1204</v>
      </c>
      <c r="C164" s="189" t="s">
        <v>532</v>
      </c>
      <c r="D164" s="189" t="s">
        <v>209</v>
      </c>
      <c r="E164" s="197" t="s">
        <v>210</v>
      </c>
      <c r="F164" s="200"/>
      <c r="G164" s="189"/>
      <c r="H164" s="402">
        <f xml:space="preserve"> IF( ISBLANK( InpOverride!H164), F_Inputs!H164, InpOverride!H164 )</f>
        <v>0</v>
      </c>
      <c r="I164" s="403">
        <f xml:space="preserve"> IF( ISBLANK( InpOverride!I164), F_Inputs!I164, InpOverride!I164 )</f>
        <v>0</v>
      </c>
      <c r="J164" s="403">
        <f xml:space="preserve"> IF( ISBLANK( InpOverride!J164), F_Inputs!J164, InpOverride!J164 )</f>
        <v>0</v>
      </c>
      <c r="K164" s="403">
        <f xml:space="preserve"> IF( ISBLANK( InpOverride!K164), F_Inputs!K164, InpOverride!K164 )</f>
        <v>0</v>
      </c>
      <c r="L164" s="403">
        <f xml:space="preserve"> IF( ISBLANK( InpOverride!L164), F_Inputs!L164, InpOverride!L164 )</f>
        <v>0</v>
      </c>
      <c r="M164" s="403">
        <f xml:space="preserve"> IF( ISBLANK( InpOverride!M164), F_Inputs!M164, InpOverride!M164 )</f>
        <v>0</v>
      </c>
      <c r="N164" s="403">
        <f xml:space="preserve"> IF( ISBLANK( InpOverride!N164), F_Inputs!N164, InpOverride!N164 )</f>
        <v>0</v>
      </c>
      <c r="O164" s="403">
        <f xml:space="preserve"> IF( ISBLANK( InpOverride!O164), F_Inputs!O164, InpOverride!O164 )</f>
        <v>0</v>
      </c>
      <c r="P164" s="403">
        <f xml:space="preserve"> IF( ISBLANK( InpOverride!P164), F_Inputs!P164, InpOverride!P164 )</f>
        <v>0</v>
      </c>
      <c r="Q164" s="403">
        <f xml:space="preserve"> IF( ISBLANK( InpOverride!Q164), F_Inputs!Q164, InpOverride!Q164 )</f>
        <v>0</v>
      </c>
      <c r="R164" s="403">
        <f xml:space="preserve"> IF( ISBLANK( InpOverride!R164), F_Inputs!R164, InpOverride!R164 )</f>
        <v>0</v>
      </c>
      <c r="S164" s="403">
        <f xml:space="preserve"> IF( ISBLANK( InpOverride!S164), F_Inputs!S164, InpOverride!S164 )</f>
        <v>0</v>
      </c>
      <c r="T164" s="403">
        <f xml:space="preserve"> IF( ISBLANK( InpOverride!T164), F_Inputs!T164, InpOverride!T164 )</f>
        <v>0</v>
      </c>
      <c r="U164" s="403">
        <f xml:space="preserve"> IF( ISBLANK( InpOverride!U164), F_Inputs!U164, InpOverride!U164 )</f>
        <v>0</v>
      </c>
      <c r="V164" s="403">
        <f xml:space="preserve"> IF( ISBLANK( InpOverride!V164), F_Inputs!V164, InpOverride!V164 )</f>
        <v>0</v>
      </c>
      <c r="W164" s="403">
        <f xml:space="preserve"> IF( ISBLANK( InpOverride!W164), F_Inputs!W164, InpOverride!W164 )</f>
        <v>0</v>
      </c>
      <c r="X164" s="403">
        <f xml:space="preserve"> IF( ISBLANK( InpOverride!X164), F_Inputs!X164, InpOverride!X164 )</f>
        <v>0</v>
      </c>
      <c r="Y164" s="403">
        <f xml:space="preserve"> IF( ISBLANK( InpOverride!Y164), F_Inputs!Y164, InpOverride!Y164 )</f>
        <v>0</v>
      </c>
      <c r="Z164" s="403">
        <f xml:space="preserve"> IF( ISBLANK( InpOverride!Z164), F_Inputs!Z164, InpOverride!Z164 )</f>
        <v>0</v>
      </c>
      <c r="AA164" s="403">
        <f xml:space="preserve"> IF( ISBLANK( InpOverride!AA164), F_Inputs!AA164, InpOverride!AA164 )</f>
        <v>0</v>
      </c>
      <c r="AB164" s="403">
        <f xml:space="preserve"> IF( ISBLANK( InpOverride!AB164), F_Inputs!AB164, InpOverride!AB164 )</f>
        <v>0</v>
      </c>
      <c r="AC164" s="403">
        <f xml:space="preserve"> IF( ISBLANK( InpOverride!AC164), F_Inputs!AC164, InpOverride!AC164 )</f>
        <v>0</v>
      </c>
      <c r="AD164" s="403">
        <f xml:space="preserve"> IF( ISBLANK( InpOverride!AD164), F_Inputs!AD164, InpOverride!AD164 )</f>
        <v>0</v>
      </c>
      <c r="AE164" s="403">
        <f xml:space="preserve"> IF( ISBLANK( InpOverride!AE164), F_Inputs!AE164, InpOverride!AE164 )</f>
        <v>0</v>
      </c>
      <c r="AF164" s="404">
        <f xml:space="preserve"> IF( ISBLANK( InpOverride!AF164), F_Inputs!AF164, InpOverride!AF164 )</f>
        <v>0</v>
      </c>
    </row>
    <row r="165" spans="1:32" s="99" customFormat="1">
      <c r="A165" s="187"/>
      <c r="B165" s="37" t="s">
        <v>1205</v>
      </c>
      <c r="C165" s="194" t="s">
        <v>534</v>
      </c>
      <c r="D165" s="194" t="s">
        <v>215</v>
      </c>
      <c r="E165" s="196" t="s">
        <v>210</v>
      </c>
      <c r="F165" s="199"/>
      <c r="G165" s="37">
        <f xml:space="preserve"> IF( ISBLANK( InpOverride!G165), F_Inputs!G165, InpOverride!G165 )</f>
        <v>0</v>
      </c>
      <c r="H165" s="199"/>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6"/>
    </row>
    <row r="166" spans="1:32" s="99" customFormat="1">
      <c r="A166" s="188"/>
      <c r="B166" s="334" t="s">
        <v>1206</v>
      </c>
      <c r="C166" s="189" t="s">
        <v>536</v>
      </c>
      <c r="D166" s="189" t="s">
        <v>224</v>
      </c>
      <c r="E166" s="197" t="s">
        <v>210</v>
      </c>
      <c r="F166" s="200"/>
      <c r="G166" s="189"/>
      <c r="H166" s="405">
        <f xml:space="preserve"> IF( ISBLANK( InpOverride!H166), F_Inputs!H166, InpOverride!H166 )</f>
        <v>0</v>
      </c>
      <c r="I166" s="406">
        <f xml:space="preserve"> IF( ISBLANK( InpOverride!I166), F_Inputs!I166, InpOverride!I166 )</f>
        <v>0</v>
      </c>
      <c r="J166" s="406">
        <f xml:space="preserve"> IF( ISBLANK( InpOverride!J166), F_Inputs!J166, InpOverride!J166 )</f>
        <v>0</v>
      </c>
      <c r="K166" s="406">
        <f xml:space="preserve"> IF( ISBLANK( InpOverride!K166), F_Inputs!K166, InpOverride!K166 )</f>
        <v>0</v>
      </c>
      <c r="L166" s="406">
        <f xml:space="preserve"> IF( ISBLANK( InpOverride!L166), F_Inputs!L166, InpOverride!L166 )</f>
        <v>0</v>
      </c>
      <c r="M166" s="406">
        <f xml:space="preserve"> IF( ISBLANK( InpOverride!M166), F_Inputs!M166, InpOverride!M166 )</f>
        <v>0</v>
      </c>
      <c r="N166" s="406">
        <f xml:space="preserve"> IF( ISBLANK( InpOverride!N166), F_Inputs!N166, InpOverride!N166 )</f>
        <v>0</v>
      </c>
      <c r="O166" s="406">
        <f xml:space="preserve"> IF( ISBLANK( InpOverride!O166), F_Inputs!O166, InpOverride!O166 )</f>
        <v>0</v>
      </c>
      <c r="P166" s="406">
        <f xml:space="preserve"> IF( ISBLANK( InpOverride!P166), F_Inputs!P166, InpOverride!P166 )</f>
        <v>0</v>
      </c>
      <c r="Q166" s="406">
        <f xml:space="preserve"> IF( ISBLANK( InpOverride!Q166), F_Inputs!Q166, InpOverride!Q166 )</f>
        <v>0</v>
      </c>
      <c r="R166" s="406">
        <f xml:space="preserve"> IF( ISBLANK( InpOverride!R166), F_Inputs!R166, InpOverride!R166 )</f>
        <v>0</v>
      </c>
      <c r="S166" s="406">
        <f xml:space="preserve"> IF( ISBLANK( InpOverride!S166), F_Inputs!S166, InpOverride!S166 )</f>
        <v>0</v>
      </c>
      <c r="T166" s="406">
        <f xml:space="preserve"> IF( ISBLANK( InpOverride!T166), F_Inputs!T166, InpOverride!T166 )</f>
        <v>0</v>
      </c>
      <c r="U166" s="406">
        <f xml:space="preserve"> IF( ISBLANK( InpOverride!U166), F_Inputs!U166, InpOverride!U166 )</f>
        <v>0</v>
      </c>
      <c r="V166" s="406">
        <f xml:space="preserve"> IF( ISBLANK( InpOverride!V166), F_Inputs!V166, InpOverride!V166 )</f>
        <v>0</v>
      </c>
      <c r="W166" s="406">
        <f xml:space="preserve"> IF( ISBLANK( InpOverride!W166), F_Inputs!W166, InpOverride!W166 )</f>
        <v>0</v>
      </c>
      <c r="X166" s="406">
        <f xml:space="preserve"> IF( ISBLANK( InpOverride!X166), F_Inputs!X166, InpOverride!X166 )</f>
        <v>0</v>
      </c>
      <c r="Y166" s="406">
        <f xml:space="preserve"> IF( ISBLANK( InpOverride!Y166), F_Inputs!Y166, InpOverride!Y166 )</f>
        <v>0</v>
      </c>
      <c r="Z166" s="406">
        <f xml:space="preserve"> IF( ISBLANK( InpOverride!Z166), F_Inputs!Z166, InpOverride!Z166 )</f>
        <v>0</v>
      </c>
      <c r="AA166" s="406">
        <f xml:space="preserve"> IF( ISBLANK( InpOverride!AA166), F_Inputs!AA166, InpOverride!AA166 )</f>
        <v>0</v>
      </c>
      <c r="AB166" s="406">
        <f xml:space="preserve"> IF( ISBLANK( InpOverride!AB166), F_Inputs!AB166, InpOverride!AB166 )</f>
        <v>0</v>
      </c>
      <c r="AC166" s="406">
        <f xml:space="preserve"> IF( ISBLANK( InpOverride!AC166), F_Inputs!AC166, InpOverride!AC166 )</f>
        <v>0</v>
      </c>
      <c r="AD166" s="406">
        <f xml:space="preserve"> IF( ISBLANK( InpOverride!AD166), F_Inputs!AD166, InpOverride!AD166 )</f>
        <v>0</v>
      </c>
      <c r="AE166" s="406">
        <f xml:space="preserve"> IF( ISBLANK( InpOverride!AE166), F_Inputs!AE166, InpOverride!AE166 )</f>
        <v>0</v>
      </c>
      <c r="AF166" s="407">
        <f xml:space="preserve"> IF( ISBLANK( InpOverride!AF166), F_Inputs!AF166, InpOverride!AF166 )</f>
        <v>0</v>
      </c>
    </row>
    <row r="167" spans="1:32" s="99" customFormat="1" ht="13.8" thickBot="1">
      <c r="A167" s="190"/>
      <c r="B167" s="333" t="s">
        <v>1207</v>
      </c>
      <c r="C167" s="191" t="s">
        <v>538</v>
      </c>
      <c r="D167" s="191" t="s">
        <v>209</v>
      </c>
      <c r="E167" s="195" t="s">
        <v>210</v>
      </c>
      <c r="F167" s="198"/>
      <c r="G167" s="191"/>
      <c r="H167" s="408">
        <f xml:space="preserve"> IF( ISBLANK( InpOverride!H167), F_Inputs!H167, InpOverride!H167 )</f>
        <v>0</v>
      </c>
      <c r="I167" s="409">
        <f xml:space="preserve"> IF( ISBLANK( InpOverride!I167), F_Inputs!I167, InpOverride!I167 )</f>
        <v>0</v>
      </c>
      <c r="J167" s="409">
        <f xml:space="preserve"> IF( ISBLANK( InpOverride!J167), F_Inputs!J167, InpOverride!J167 )</f>
        <v>0</v>
      </c>
      <c r="K167" s="409">
        <f xml:space="preserve"> IF( ISBLANK( InpOverride!K167), F_Inputs!K167, InpOverride!K167 )</f>
        <v>0</v>
      </c>
      <c r="L167" s="409">
        <f xml:space="preserve"> IF( ISBLANK( InpOverride!L167), F_Inputs!L167, InpOverride!L167 )</f>
        <v>0</v>
      </c>
      <c r="M167" s="409">
        <f xml:space="preserve"> IF( ISBLANK( InpOverride!M167), F_Inputs!M167, InpOverride!M167 )</f>
        <v>0</v>
      </c>
      <c r="N167" s="409">
        <f xml:space="preserve"> IF( ISBLANK( InpOverride!N167), F_Inputs!N167, InpOverride!N167 )</f>
        <v>0</v>
      </c>
      <c r="O167" s="409">
        <f xml:space="preserve"> IF( ISBLANK( InpOverride!O167), F_Inputs!O167, InpOverride!O167 )</f>
        <v>0</v>
      </c>
      <c r="P167" s="409">
        <f xml:space="preserve"> IF( ISBLANK( InpOverride!P167), F_Inputs!P167, InpOverride!P167 )</f>
        <v>0</v>
      </c>
      <c r="Q167" s="409">
        <f xml:space="preserve"> IF( ISBLANK( InpOverride!Q167), F_Inputs!Q167, InpOverride!Q167 )</f>
        <v>0</v>
      </c>
      <c r="R167" s="409">
        <f xml:space="preserve"> IF( ISBLANK( InpOverride!R167), F_Inputs!R167, InpOverride!R167 )</f>
        <v>0</v>
      </c>
      <c r="S167" s="409">
        <f xml:space="preserve"> IF( ISBLANK( InpOverride!S167), F_Inputs!S167, InpOverride!S167 )</f>
        <v>0</v>
      </c>
      <c r="T167" s="409">
        <f xml:space="preserve"> IF( ISBLANK( InpOverride!T167), F_Inputs!T167, InpOverride!T167 )</f>
        <v>0</v>
      </c>
      <c r="U167" s="409">
        <f xml:space="preserve"> IF( ISBLANK( InpOverride!U167), F_Inputs!U167, InpOverride!U167 )</f>
        <v>0</v>
      </c>
      <c r="V167" s="409">
        <f xml:space="preserve"> IF( ISBLANK( InpOverride!V167), F_Inputs!V167, InpOverride!V167 )</f>
        <v>0</v>
      </c>
      <c r="W167" s="409">
        <f xml:space="preserve"> IF( ISBLANK( InpOverride!W167), F_Inputs!W167, InpOverride!W167 )</f>
        <v>0</v>
      </c>
      <c r="X167" s="409">
        <f xml:space="preserve"> IF( ISBLANK( InpOverride!X167), F_Inputs!X167, InpOverride!X167 )</f>
        <v>0</v>
      </c>
      <c r="Y167" s="409">
        <f xml:space="preserve"> IF( ISBLANK( InpOverride!Y167), F_Inputs!Y167, InpOverride!Y167 )</f>
        <v>0</v>
      </c>
      <c r="Z167" s="409">
        <f xml:space="preserve"> IF( ISBLANK( InpOverride!Z167), F_Inputs!Z167, InpOverride!Z167 )</f>
        <v>0</v>
      </c>
      <c r="AA167" s="409">
        <f xml:space="preserve"> IF( ISBLANK( InpOverride!AA167), F_Inputs!AA167, InpOverride!AA167 )</f>
        <v>0</v>
      </c>
      <c r="AB167" s="409">
        <f xml:space="preserve"> IF( ISBLANK( InpOverride!AB167), F_Inputs!AB167, InpOverride!AB167 )</f>
        <v>0</v>
      </c>
      <c r="AC167" s="409">
        <f xml:space="preserve"> IF( ISBLANK( InpOverride!AC167), F_Inputs!AC167, InpOverride!AC167 )</f>
        <v>0</v>
      </c>
      <c r="AD167" s="409">
        <f xml:space="preserve"> IF( ISBLANK( InpOverride!AD167), F_Inputs!AD167, InpOverride!AD167 )</f>
        <v>0</v>
      </c>
      <c r="AE167" s="409">
        <f xml:space="preserve"> IF( ISBLANK( InpOverride!AE167), F_Inputs!AE167, InpOverride!AE167 )</f>
        <v>0</v>
      </c>
      <c r="AF167" s="410">
        <f xml:space="preserve"> IF( ISBLANK( InpOverride!AF167), F_Inputs!AF167, InpOverride!AF167 )</f>
        <v>0</v>
      </c>
    </row>
    <row r="168" spans="1:32" s="99" customFormat="1">
      <c r="A168" s="187"/>
      <c r="B168" s="37" t="s">
        <v>1208</v>
      </c>
      <c r="C168" s="194" t="s">
        <v>540</v>
      </c>
      <c r="D168" s="194" t="s">
        <v>215</v>
      </c>
      <c r="E168" s="196" t="s">
        <v>210</v>
      </c>
      <c r="F168" s="336">
        <f xml:space="preserve"> IF( ISBLANK( InpOverride!F168), F_Inputs!F168, InpOverride!F168 )</f>
        <v>0</v>
      </c>
      <c r="G168" s="194"/>
      <c r="H168" s="199"/>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6"/>
    </row>
    <row r="169" spans="1:32" s="99" customFormat="1">
      <c r="A169" s="187"/>
      <c r="B169" s="37" t="s">
        <v>1209</v>
      </c>
      <c r="C169" s="194" t="s">
        <v>542</v>
      </c>
      <c r="D169" s="194" t="s">
        <v>209</v>
      </c>
      <c r="E169" s="196" t="s">
        <v>210</v>
      </c>
      <c r="F169" s="199"/>
      <c r="G169" s="194"/>
      <c r="H169" s="236">
        <f xml:space="preserve"> IF( ISBLANK( InpOverride!H169), F_Inputs!H169, InpOverride!H169 )</f>
        <v>0</v>
      </c>
      <c r="I169" s="237">
        <f xml:space="preserve"> IF( ISBLANK( InpOverride!I169), F_Inputs!I169, InpOverride!I169 )</f>
        <v>0</v>
      </c>
      <c r="J169" s="237">
        <f xml:space="preserve"> IF( ISBLANK( InpOverride!J169), F_Inputs!J169, InpOverride!J169 )</f>
        <v>0</v>
      </c>
      <c r="K169" s="237">
        <f xml:space="preserve"> IF( ISBLANK( InpOverride!K169), F_Inputs!K169, InpOverride!K169 )</f>
        <v>0</v>
      </c>
      <c r="L169" s="237">
        <f xml:space="preserve"> IF( ISBLANK( InpOverride!L169), F_Inputs!L169, InpOverride!L169 )</f>
        <v>0</v>
      </c>
      <c r="M169" s="237">
        <f xml:space="preserve"> IF( ISBLANK( InpOverride!M169), F_Inputs!M169, InpOverride!M169 )</f>
        <v>0</v>
      </c>
      <c r="N169" s="237">
        <f xml:space="preserve"> IF( ISBLANK( InpOverride!N169), F_Inputs!N169, InpOverride!N169 )</f>
        <v>0</v>
      </c>
      <c r="O169" s="237">
        <f xml:space="preserve"> IF( ISBLANK( InpOverride!O169), F_Inputs!O169, InpOverride!O169 )</f>
        <v>0</v>
      </c>
      <c r="P169" s="237">
        <f xml:space="preserve"> IF( ISBLANK( InpOverride!P169), F_Inputs!P169, InpOverride!P169 )</f>
        <v>0</v>
      </c>
      <c r="Q169" s="237">
        <f xml:space="preserve"> IF( ISBLANK( InpOverride!Q169), F_Inputs!Q169, InpOverride!Q169 )</f>
        <v>0</v>
      </c>
      <c r="R169" s="237">
        <f xml:space="preserve"> IF( ISBLANK( InpOverride!R169), F_Inputs!R169, InpOverride!R169 )</f>
        <v>0</v>
      </c>
      <c r="S169" s="237">
        <f xml:space="preserve"> IF( ISBLANK( InpOverride!S169), F_Inputs!S169, InpOverride!S169 )</f>
        <v>0</v>
      </c>
      <c r="T169" s="237">
        <f xml:space="preserve"> IF( ISBLANK( InpOverride!T169), F_Inputs!T169, InpOverride!T169 )</f>
        <v>0</v>
      </c>
      <c r="U169" s="237">
        <f xml:space="preserve"> IF( ISBLANK( InpOverride!U169), F_Inputs!U169, InpOverride!U169 )</f>
        <v>0</v>
      </c>
      <c r="V169" s="237">
        <f xml:space="preserve"> IF( ISBLANK( InpOverride!V169), F_Inputs!V169, InpOverride!V169 )</f>
        <v>0</v>
      </c>
      <c r="W169" s="237">
        <f xml:space="preserve"> IF( ISBLANK( InpOverride!W169), F_Inputs!W169, InpOverride!W169 )</f>
        <v>0</v>
      </c>
      <c r="X169" s="237">
        <f xml:space="preserve"> IF( ISBLANK( InpOverride!X169), F_Inputs!X169, InpOverride!X169 )</f>
        <v>0</v>
      </c>
      <c r="Y169" s="237">
        <f xml:space="preserve"> IF( ISBLANK( InpOverride!Y169), F_Inputs!Y169, InpOverride!Y169 )</f>
        <v>0</v>
      </c>
      <c r="Z169" s="237">
        <f xml:space="preserve"> IF( ISBLANK( InpOverride!Z169), F_Inputs!Z169, InpOverride!Z169 )</f>
        <v>0</v>
      </c>
      <c r="AA169" s="237">
        <f xml:space="preserve"> IF( ISBLANK( InpOverride!AA169), F_Inputs!AA169, InpOverride!AA169 )</f>
        <v>0</v>
      </c>
      <c r="AB169" s="237">
        <f xml:space="preserve"> IF( ISBLANK( InpOverride!AB169), F_Inputs!AB169, InpOverride!AB169 )</f>
        <v>0</v>
      </c>
      <c r="AC169" s="237">
        <f xml:space="preserve"> IF( ISBLANK( InpOverride!AC169), F_Inputs!AC169, InpOverride!AC169 )</f>
        <v>0</v>
      </c>
      <c r="AD169" s="237">
        <f xml:space="preserve"> IF( ISBLANK( InpOverride!AD169), F_Inputs!AD169, InpOverride!AD169 )</f>
        <v>0</v>
      </c>
      <c r="AE169" s="237">
        <f xml:space="preserve"> IF( ISBLANK( InpOverride!AE169), F_Inputs!AE169, InpOverride!AE169 )</f>
        <v>0</v>
      </c>
      <c r="AF169" s="238">
        <f xml:space="preserve"> IF( ISBLANK( InpOverride!AF169), F_Inputs!AF169, InpOverride!AF169 )</f>
        <v>0</v>
      </c>
    </row>
    <row r="170" spans="1:32" s="99" customFormat="1">
      <c r="A170" s="188"/>
      <c r="B170" s="334" t="s">
        <v>1210</v>
      </c>
      <c r="C170" s="189" t="s">
        <v>544</v>
      </c>
      <c r="D170" s="189" t="s">
        <v>209</v>
      </c>
      <c r="E170" s="197" t="s">
        <v>210</v>
      </c>
      <c r="F170" s="200"/>
      <c r="G170" s="189"/>
      <c r="H170" s="402">
        <f xml:space="preserve"> IF( ISBLANK( InpOverride!H170), F_Inputs!H170, InpOverride!H170 )</f>
        <v>0</v>
      </c>
      <c r="I170" s="403">
        <f xml:space="preserve"> IF( ISBLANK( InpOverride!I170), F_Inputs!I170, InpOverride!I170 )</f>
        <v>0</v>
      </c>
      <c r="J170" s="403">
        <f xml:space="preserve"> IF( ISBLANK( InpOverride!J170), F_Inputs!J170, InpOverride!J170 )</f>
        <v>0</v>
      </c>
      <c r="K170" s="403">
        <f xml:space="preserve"> IF( ISBLANK( InpOverride!K170), F_Inputs!K170, InpOverride!K170 )</f>
        <v>0</v>
      </c>
      <c r="L170" s="403">
        <f xml:space="preserve"> IF( ISBLANK( InpOverride!L170), F_Inputs!L170, InpOverride!L170 )</f>
        <v>0</v>
      </c>
      <c r="M170" s="403">
        <f xml:space="preserve"> IF( ISBLANK( InpOverride!M170), F_Inputs!M170, InpOverride!M170 )</f>
        <v>0</v>
      </c>
      <c r="N170" s="403">
        <f xml:space="preserve"> IF( ISBLANK( InpOverride!N170), F_Inputs!N170, InpOverride!N170 )</f>
        <v>0</v>
      </c>
      <c r="O170" s="403">
        <f xml:space="preserve"> IF( ISBLANK( InpOverride!O170), F_Inputs!O170, InpOverride!O170 )</f>
        <v>0</v>
      </c>
      <c r="P170" s="403">
        <f xml:space="preserve"> IF( ISBLANK( InpOverride!P170), F_Inputs!P170, InpOverride!P170 )</f>
        <v>0</v>
      </c>
      <c r="Q170" s="403">
        <f xml:space="preserve"> IF( ISBLANK( InpOverride!Q170), F_Inputs!Q170, InpOverride!Q170 )</f>
        <v>0</v>
      </c>
      <c r="R170" s="403">
        <f xml:space="preserve"> IF( ISBLANK( InpOverride!R170), F_Inputs!R170, InpOverride!R170 )</f>
        <v>0</v>
      </c>
      <c r="S170" s="403">
        <f xml:space="preserve"> IF( ISBLANK( InpOverride!S170), F_Inputs!S170, InpOverride!S170 )</f>
        <v>0</v>
      </c>
      <c r="T170" s="403">
        <f xml:space="preserve"> IF( ISBLANK( InpOverride!T170), F_Inputs!T170, InpOverride!T170 )</f>
        <v>0</v>
      </c>
      <c r="U170" s="403">
        <f xml:space="preserve"> IF( ISBLANK( InpOverride!U170), F_Inputs!U170, InpOverride!U170 )</f>
        <v>0</v>
      </c>
      <c r="V170" s="403">
        <f xml:space="preserve"> IF( ISBLANK( InpOverride!V170), F_Inputs!V170, InpOverride!V170 )</f>
        <v>0</v>
      </c>
      <c r="W170" s="403">
        <f xml:space="preserve"> IF( ISBLANK( InpOverride!W170), F_Inputs!W170, InpOverride!W170 )</f>
        <v>0</v>
      </c>
      <c r="X170" s="403">
        <f xml:space="preserve"> IF( ISBLANK( InpOverride!X170), F_Inputs!X170, InpOverride!X170 )</f>
        <v>0</v>
      </c>
      <c r="Y170" s="403">
        <f xml:space="preserve"> IF( ISBLANK( InpOverride!Y170), F_Inputs!Y170, InpOverride!Y170 )</f>
        <v>0</v>
      </c>
      <c r="Z170" s="403">
        <f xml:space="preserve"> IF( ISBLANK( InpOverride!Z170), F_Inputs!Z170, InpOverride!Z170 )</f>
        <v>0</v>
      </c>
      <c r="AA170" s="403">
        <f xml:space="preserve"> IF( ISBLANK( InpOverride!AA170), F_Inputs!AA170, InpOverride!AA170 )</f>
        <v>0</v>
      </c>
      <c r="AB170" s="403">
        <f xml:space="preserve"> IF( ISBLANK( InpOverride!AB170), F_Inputs!AB170, InpOverride!AB170 )</f>
        <v>0</v>
      </c>
      <c r="AC170" s="403">
        <f xml:space="preserve"> IF( ISBLANK( InpOverride!AC170), F_Inputs!AC170, InpOverride!AC170 )</f>
        <v>0</v>
      </c>
      <c r="AD170" s="403">
        <f xml:space="preserve"> IF( ISBLANK( InpOverride!AD170), F_Inputs!AD170, InpOverride!AD170 )</f>
        <v>0</v>
      </c>
      <c r="AE170" s="403">
        <f xml:space="preserve"> IF( ISBLANK( InpOverride!AE170), F_Inputs!AE170, InpOverride!AE170 )</f>
        <v>0</v>
      </c>
      <c r="AF170" s="404">
        <f xml:space="preserve"> IF( ISBLANK( InpOverride!AF170), F_Inputs!AF170, InpOverride!AF170 )</f>
        <v>0</v>
      </c>
    </row>
    <row r="171" spans="1:32" s="99" customFormat="1">
      <c r="A171" s="187"/>
      <c r="B171" s="37" t="s">
        <v>1211</v>
      </c>
      <c r="C171" s="194" t="s">
        <v>546</v>
      </c>
      <c r="D171" s="194" t="s">
        <v>215</v>
      </c>
      <c r="E171" s="196" t="s">
        <v>210</v>
      </c>
      <c r="F171" s="199"/>
      <c r="G171" s="37">
        <f xml:space="preserve"> IF( ISBLANK( InpOverride!G171), F_Inputs!G171, InpOverride!G171 )</f>
        <v>0</v>
      </c>
      <c r="H171" s="199"/>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6"/>
    </row>
    <row r="172" spans="1:32" s="99" customFormat="1">
      <c r="A172" s="188"/>
      <c r="B172" s="334" t="s">
        <v>1212</v>
      </c>
      <c r="C172" s="189" t="s">
        <v>548</v>
      </c>
      <c r="D172" s="189" t="s">
        <v>224</v>
      </c>
      <c r="E172" s="197" t="s">
        <v>210</v>
      </c>
      <c r="F172" s="200"/>
      <c r="G172" s="189"/>
      <c r="H172" s="405">
        <f xml:space="preserve"> IF( ISBLANK( InpOverride!H172), F_Inputs!H172, InpOverride!H172 )</f>
        <v>0</v>
      </c>
      <c r="I172" s="406">
        <f xml:space="preserve"> IF( ISBLANK( InpOverride!I172), F_Inputs!I172, InpOverride!I172 )</f>
        <v>0</v>
      </c>
      <c r="J172" s="406">
        <f xml:space="preserve"> IF( ISBLANK( InpOverride!J172), F_Inputs!J172, InpOverride!J172 )</f>
        <v>0</v>
      </c>
      <c r="K172" s="406">
        <f xml:space="preserve"> IF( ISBLANK( InpOverride!K172), F_Inputs!K172, InpOverride!K172 )</f>
        <v>0</v>
      </c>
      <c r="L172" s="406">
        <f xml:space="preserve"> IF( ISBLANK( InpOverride!L172), F_Inputs!L172, InpOverride!L172 )</f>
        <v>0</v>
      </c>
      <c r="M172" s="406">
        <f xml:space="preserve"> IF( ISBLANK( InpOverride!M172), F_Inputs!M172, InpOverride!M172 )</f>
        <v>0</v>
      </c>
      <c r="N172" s="406">
        <f xml:space="preserve"> IF( ISBLANK( InpOverride!N172), F_Inputs!N172, InpOverride!N172 )</f>
        <v>0</v>
      </c>
      <c r="O172" s="406">
        <f xml:space="preserve"> IF( ISBLANK( InpOverride!O172), F_Inputs!O172, InpOverride!O172 )</f>
        <v>0</v>
      </c>
      <c r="P172" s="406">
        <f xml:space="preserve"> IF( ISBLANK( InpOverride!P172), F_Inputs!P172, InpOverride!P172 )</f>
        <v>0</v>
      </c>
      <c r="Q172" s="406">
        <f xml:space="preserve"> IF( ISBLANK( InpOverride!Q172), F_Inputs!Q172, InpOverride!Q172 )</f>
        <v>0</v>
      </c>
      <c r="R172" s="406">
        <f xml:space="preserve"> IF( ISBLANK( InpOverride!R172), F_Inputs!R172, InpOverride!R172 )</f>
        <v>0</v>
      </c>
      <c r="S172" s="406">
        <f xml:space="preserve"> IF( ISBLANK( InpOverride!S172), F_Inputs!S172, InpOverride!S172 )</f>
        <v>0</v>
      </c>
      <c r="T172" s="406">
        <f xml:space="preserve"> IF( ISBLANK( InpOverride!T172), F_Inputs!T172, InpOverride!T172 )</f>
        <v>0</v>
      </c>
      <c r="U172" s="406">
        <f xml:space="preserve"> IF( ISBLANK( InpOverride!U172), F_Inputs!U172, InpOverride!U172 )</f>
        <v>0</v>
      </c>
      <c r="V172" s="406">
        <f xml:space="preserve"> IF( ISBLANK( InpOverride!V172), F_Inputs!V172, InpOverride!V172 )</f>
        <v>0</v>
      </c>
      <c r="W172" s="406">
        <f xml:space="preserve"> IF( ISBLANK( InpOverride!W172), F_Inputs!W172, InpOverride!W172 )</f>
        <v>0</v>
      </c>
      <c r="X172" s="406">
        <f xml:space="preserve"> IF( ISBLANK( InpOverride!X172), F_Inputs!X172, InpOverride!X172 )</f>
        <v>0</v>
      </c>
      <c r="Y172" s="406">
        <f xml:space="preserve"> IF( ISBLANK( InpOverride!Y172), F_Inputs!Y172, InpOverride!Y172 )</f>
        <v>0</v>
      </c>
      <c r="Z172" s="406">
        <f xml:space="preserve"> IF( ISBLANK( InpOverride!Z172), F_Inputs!Z172, InpOverride!Z172 )</f>
        <v>0</v>
      </c>
      <c r="AA172" s="406">
        <f xml:space="preserve"> IF( ISBLANK( InpOverride!AA172), F_Inputs!AA172, InpOverride!AA172 )</f>
        <v>0</v>
      </c>
      <c r="AB172" s="406">
        <f xml:space="preserve"> IF( ISBLANK( InpOverride!AB172), F_Inputs!AB172, InpOverride!AB172 )</f>
        <v>0</v>
      </c>
      <c r="AC172" s="406">
        <f xml:space="preserve"> IF( ISBLANK( InpOverride!AC172), F_Inputs!AC172, InpOverride!AC172 )</f>
        <v>0</v>
      </c>
      <c r="AD172" s="406">
        <f xml:space="preserve"> IF( ISBLANK( InpOverride!AD172), F_Inputs!AD172, InpOverride!AD172 )</f>
        <v>0</v>
      </c>
      <c r="AE172" s="406">
        <f xml:space="preserve"> IF( ISBLANK( InpOverride!AE172), F_Inputs!AE172, InpOverride!AE172 )</f>
        <v>0</v>
      </c>
      <c r="AF172" s="407">
        <f xml:space="preserve"> IF( ISBLANK( InpOverride!AF172), F_Inputs!AF172, InpOverride!AF172 )</f>
        <v>0</v>
      </c>
    </row>
    <row r="173" spans="1:32" s="99" customFormat="1" ht="13.8" thickBot="1">
      <c r="A173" s="190"/>
      <c r="B173" s="37" t="s">
        <v>1213</v>
      </c>
      <c r="C173" s="194" t="s">
        <v>550</v>
      </c>
      <c r="D173" s="194" t="s">
        <v>209</v>
      </c>
      <c r="E173" s="196" t="s">
        <v>210</v>
      </c>
      <c r="F173" s="198"/>
      <c r="G173" s="191"/>
      <c r="H173" s="411">
        <f xml:space="preserve"> IF( ISBLANK( InpOverride!H173), F_Inputs!H173, InpOverride!H173 )</f>
        <v>0</v>
      </c>
      <c r="I173" s="412">
        <f xml:space="preserve"> IF( ISBLANK( InpOverride!I173), F_Inputs!I173, InpOverride!I173 )</f>
        <v>0</v>
      </c>
      <c r="J173" s="412">
        <f xml:space="preserve"> IF( ISBLANK( InpOverride!J173), F_Inputs!J173, InpOverride!J173 )</f>
        <v>0</v>
      </c>
      <c r="K173" s="412">
        <f xml:space="preserve"> IF( ISBLANK( InpOverride!K173), F_Inputs!K173, InpOverride!K173 )</f>
        <v>0</v>
      </c>
      <c r="L173" s="412">
        <f xml:space="preserve"> IF( ISBLANK( InpOverride!L173), F_Inputs!L173, InpOverride!L173 )</f>
        <v>0</v>
      </c>
      <c r="M173" s="412">
        <f xml:space="preserve"> IF( ISBLANK( InpOverride!M173), F_Inputs!M173, InpOverride!M173 )</f>
        <v>0</v>
      </c>
      <c r="N173" s="412">
        <f xml:space="preserve"> IF( ISBLANK( InpOverride!N173), F_Inputs!N173, InpOverride!N173 )</f>
        <v>0</v>
      </c>
      <c r="O173" s="412">
        <f xml:space="preserve"> IF( ISBLANK( InpOverride!O173), F_Inputs!O173, InpOverride!O173 )</f>
        <v>0</v>
      </c>
      <c r="P173" s="412">
        <f xml:space="preserve"> IF( ISBLANK( InpOverride!P173), F_Inputs!P173, InpOverride!P173 )</f>
        <v>0</v>
      </c>
      <c r="Q173" s="412">
        <f xml:space="preserve"> IF( ISBLANK( InpOverride!Q173), F_Inputs!Q173, InpOverride!Q173 )</f>
        <v>0</v>
      </c>
      <c r="R173" s="412">
        <f xml:space="preserve"> IF( ISBLANK( InpOverride!R173), F_Inputs!R173, InpOverride!R173 )</f>
        <v>0</v>
      </c>
      <c r="S173" s="412">
        <f xml:space="preserve"> IF( ISBLANK( InpOverride!S173), F_Inputs!S173, InpOverride!S173 )</f>
        <v>0</v>
      </c>
      <c r="T173" s="412">
        <f xml:space="preserve"> IF( ISBLANK( InpOverride!T173), F_Inputs!T173, InpOverride!T173 )</f>
        <v>0</v>
      </c>
      <c r="U173" s="412">
        <f xml:space="preserve"> IF( ISBLANK( InpOverride!U173), F_Inputs!U173, InpOverride!U173 )</f>
        <v>0</v>
      </c>
      <c r="V173" s="412">
        <f xml:space="preserve"> IF( ISBLANK( InpOverride!V173), F_Inputs!V173, InpOverride!V173 )</f>
        <v>0</v>
      </c>
      <c r="W173" s="412">
        <f xml:space="preserve"> IF( ISBLANK( InpOverride!W173), F_Inputs!W173, InpOverride!W173 )</f>
        <v>0</v>
      </c>
      <c r="X173" s="412">
        <f xml:space="preserve"> IF( ISBLANK( InpOverride!X173), F_Inputs!X173, InpOverride!X173 )</f>
        <v>0</v>
      </c>
      <c r="Y173" s="412">
        <f xml:space="preserve"> IF( ISBLANK( InpOverride!Y173), F_Inputs!Y173, InpOverride!Y173 )</f>
        <v>0</v>
      </c>
      <c r="Z173" s="412">
        <f xml:space="preserve"> IF( ISBLANK( InpOverride!Z173), F_Inputs!Z173, InpOverride!Z173 )</f>
        <v>0</v>
      </c>
      <c r="AA173" s="412">
        <f xml:space="preserve"> IF( ISBLANK( InpOverride!AA173), F_Inputs!AA173, InpOverride!AA173 )</f>
        <v>0</v>
      </c>
      <c r="AB173" s="412">
        <f xml:space="preserve"> IF( ISBLANK( InpOverride!AB173), F_Inputs!AB173, InpOverride!AB173 )</f>
        <v>0</v>
      </c>
      <c r="AC173" s="412">
        <f xml:space="preserve"> IF( ISBLANK( InpOverride!AC173), F_Inputs!AC173, InpOverride!AC173 )</f>
        <v>0</v>
      </c>
      <c r="AD173" s="412">
        <f xml:space="preserve"> IF( ISBLANK( InpOverride!AD173), F_Inputs!AD173, InpOverride!AD173 )</f>
        <v>0</v>
      </c>
      <c r="AE173" s="412">
        <f xml:space="preserve"> IF( ISBLANK( InpOverride!AE173), F_Inputs!AE173, InpOverride!AE173 )</f>
        <v>0</v>
      </c>
      <c r="AF173" s="413">
        <f xml:space="preserve"> IF( ISBLANK( InpOverride!AF173), F_Inputs!AF173, InpOverride!AF173 )</f>
        <v>0</v>
      </c>
    </row>
    <row r="174" spans="1:32" s="99" customFormat="1">
      <c r="A174" s="199"/>
      <c r="B174" s="335" t="s">
        <v>695</v>
      </c>
      <c r="C174" s="186" t="s">
        <v>696</v>
      </c>
      <c r="D174" s="186" t="s">
        <v>555</v>
      </c>
      <c r="E174" s="192" t="s">
        <v>210</v>
      </c>
      <c r="F174" s="193"/>
      <c r="G174" s="186"/>
      <c r="H174" s="414" t="str">
        <f>InpActive!J490</f>
        <v/>
      </c>
      <c r="I174" s="415" t="str">
        <f>InpActive!K490</f>
        <v/>
      </c>
      <c r="J174" s="415" t="str">
        <f>InpActive!L490</f>
        <v/>
      </c>
      <c r="K174" s="415" t="str">
        <f>InpActive!M490</f>
        <v/>
      </c>
      <c r="L174" s="415" t="str">
        <f>InpActive!N490</f>
        <v/>
      </c>
      <c r="M174" s="326"/>
      <c r="N174" s="326"/>
      <c r="O174" s="326"/>
      <c r="P174" s="326"/>
      <c r="Q174" s="326"/>
      <c r="R174" s="326"/>
      <c r="S174" s="326"/>
      <c r="T174" s="326"/>
      <c r="U174" s="326"/>
      <c r="V174" s="326"/>
      <c r="W174" s="326"/>
      <c r="X174" s="326"/>
      <c r="Y174" s="326"/>
      <c r="Z174" s="326"/>
      <c r="AA174" s="326"/>
      <c r="AB174" s="326"/>
      <c r="AC174" s="326"/>
      <c r="AD174" s="326"/>
      <c r="AE174" s="326"/>
      <c r="AF174" s="327"/>
    </row>
    <row r="175" spans="1:32" s="99" customFormat="1">
      <c r="A175" s="199"/>
      <c r="B175" s="336" t="s">
        <v>553</v>
      </c>
      <c r="C175" s="194" t="s">
        <v>554</v>
      </c>
      <c r="D175" s="194" t="s">
        <v>555</v>
      </c>
      <c r="E175" s="196" t="s">
        <v>210</v>
      </c>
      <c r="F175" s="199"/>
      <c r="G175" s="194"/>
      <c r="H175" s="416" t="str">
        <f>InpActive!J491</f>
        <v/>
      </c>
      <c r="I175" s="417" t="str">
        <f>InpActive!K491</f>
        <v/>
      </c>
      <c r="J175" s="417" t="str">
        <f>InpActive!L491</f>
        <v/>
      </c>
      <c r="K175" s="417" t="str">
        <f>InpActive!M491</f>
        <v/>
      </c>
      <c r="L175" s="417" t="str">
        <f>InpActive!N491</f>
        <v/>
      </c>
      <c r="M175" s="325"/>
      <c r="N175" s="325"/>
      <c r="O175" s="325"/>
      <c r="P175" s="325"/>
      <c r="Q175" s="325"/>
      <c r="R175" s="325"/>
      <c r="S175" s="325"/>
      <c r="T175" s="325"/>
      <c r="U175" s="325"/>
      <c r="V175" s="325"/>
      <c r="W175" s="325"/>
      <c r="X175" s="325"/>
      <c r="Y175" s="325"/>
      <c r="Z175" s="325"/>
      <c r="AA175" s="325"/>
      <c r="AB175" s="325"/>
      <c r="AC175" s="325"/>
      <c r="AD175" s="325"/>
      <c r="AE175" s="325"/>
      <c r="AF175" s="328"/>
    </row>
    <row r="176" spans="1:32" s="99" customFormat="1" ht="13.8" thickBot="1">
      <c r="A176" s="199"/>
      <c r="B176" s="336" t="s">
        <v>698</v>
      </c>
      <c r="C176" s="194" t="s">
        <v>699</v>
      </c>
      <c r="D176" s="194" t="s">
        <v>555</v>
      </c>
      <c r="E176" s="196" t="s">
        <v>210</v>
      </c>
      <c r="F176" s="199"/>
      <c r="G176" s="194"/>
      <c r="H176" s="416" t="str">
        <f>InpActive!J492</f>
        <v/>
      </c>
      <c r="I176" s="417" t="str">
        <f>InpActive!K492</f>
        <v/>
      </c>
      <c r="J176" s="417" t="str">
        <f>InpActive!L492</f>
        <v/>
      </c>
      <c r="K176" s="417" t="str">
        <f>InpActive!M492</f>
        <v/>
      </c>
      <c r="L176" s="417" t="str">
        <f>InpActive!N492</f>
        <v/>
      </c>
      <c r="M176" s="325"/>
      <c r="N176" s="325"/>
      <c r="O176" s="325"/>
      <c r="P176" s="325"/>
      <c r="Q176" s="325"/>
      <c r="R176" s="325"/>
      <c r="S176" s="325"/>
      <c r="T176" s="325"/>
      <c r="U176" s="325"/>
      <c r="V176" s="325"/>
      <c r="W176" s="325"/>
      <c r="X176" s="325"/>
      <c r="Y176" s="325"/>
      <c r="Z176" s="325"/>
      <c r="AA176" s="325"/>
      <c r="AB176" s="325"/>
      <c r="AC176" s="325"/>
      <c r="AD176" s="325"/>
      <c r="AE176" s="325"/>
      <c r="AF176" s="328"/>
    </row>
    <row r="177" spans="1:32" s="205" customFormat="1">
      <c r="A177" s="226"/>
      <c r="B177" s="226" t="s">
        <v>1040</v>
      </c>
      <c r="C177" s="227" t="s">
        <v>759</v>
      </c>
      <c r="D177" s="227" t="s">
        <v>90</v>
      </c>
      <c r="E177" s="228" t="s">
        <v>210</v>
      </c>
      <c r="F177" s="227"/>
      <c r="G177" s="227"/>
      <c r="H177" s="418">
        <f xml:space="preserve"> Calc!J1050</f>
        <v>0</v>
      </c>
      <c r="I177" s="348">
        <f xml:space="preserve"> Calc!K1050</f>
        <v>0</v>
      </c>
      <c r="J177" s="348">
        <f xml:space="preserve"> Calc!L1050</f>
        <v>0</v>
      </c>
      <c r="K177" s="348">
        <f xml:space="preserve"> Calc!M1050</f>
        <v>0</v>
      </c>
      <c r="L177" s="348">
        <f xml:space="preserve"> Calc!N1050</f>
        <v>0</v>
      </c>
      <c r="M177" s="348"/>
      <c r="N177" s="348"/>
      <c r="O177" s="348"/>
      <c r="P177" s="348"/>
      <c r="Q177" s="348"/>
      <c r="R177" s="348"/>
      <c r="S177" s="348"/>
      <c r="T177" s="348"/>
      <c r="U177" s="348"/>
      <c r="V177" s="348"/>
      <c r="W177" s="348"/>
      <c r="X177" s="348"/>
      <c r="Y177" s="348"/>
      <c r="Z177" s="348"/>
      <c r="AA177" s="348"/>
      <c r="AB177" s="348"/>
      <c r="AC177" s="348"/>
      <c r="AD177" s="348"/>
      <c r="AE177" s="348"/>
      <c r="AF177" s="349"/>
    </row>
    <row r="178" spans="1:32" s="205" customFormat="1" ht="13.8">
      <c r="A178" s="229"/>
      <c r="B178" s="229" t="s">
        <v>1214</v>
      </c>
      <c r="C178" s="205" t="s">
        <v>1215</v>
      </c>
      <c r="D178" s="205" t="s">
        <v>1216</v>
      </c>
      <c r="E178" s="230" t="s">
        <v>210</v>
      </c>
      <c r="H178" s="419">
        <f ca="1">NOW()</f>
        <v>45184.66770578704</v>
      </c>
      <c r="I178" s="206">
        <f ca="1">NOW()</f>
        <v>45184.66770578704</v>
      </c>
      <c r="J178" s="206">
        <f ca="1">NOW()</f>
        <v>45184.66770578704</v>
      </c>
      <c r="K178" s="206">
        <f ca="1">NOW()</f>
        <v>45184.66770578704</v>
      </c>
      <c r="L178" s="206">
        <f ca="1">NOW()</f>
        <v>45184.66770578704</v>
      </c>
      <c r="M178" s="206"/>
      <c r="N178" s="206"/>
      <c r="O178" s="206"/>
      <c r="P178" s="206"/>
      <c r="Q178" s="206"/>
      <c r="R178" s="206"/>
      <c r="S178" s="206"/>
      <c r="T178" s="206"/>
      <c r="U178" s="206"/>
      <c r="V178" s="206"/>
      <c r="W178" s="206"/>
      <c r="X178" s="206"/>
      <c r="Y178" s="206"/>
      <c r="Z178" s="206"/>
      <c r="AA178" s="206"/>
      <c r="AB178" s="206"/>
      <c r="AC178" s="206"/>
      <c r="AD178" s="206"/>
      <c r="AE178" s="206"/>
      <c r="AF178" s="329"/>
    </row>
    <row r="179" spans="1:32" s="205" customFormat="1" ht="42" thickBot="1">
      <c r="A179" s="231"/>
      <c r="B179" s="231" t="s">
        <v>1217</v>
      </c>
      <c r="C179" s="232" t="s">
        <v>1218</v>
      </c>
      <c r="D179" s="232" t="s">
        <v>1216</v>
      </c>
      <c r="E179" s="233" t="s">
        <v>210</v>
      </c>
      <c r="F179" s="232"/>
      <c r="G179" s="232"/>
      <c r="H179" s="420" t="str">
        <f ca="1">MID(CELL("filename"),SEARCH("[",CELL("filename"))+1,SEARCH("]",CELL("filename"))-SEARCH("[",CELL("filename"))-1)</f>
        <v>Bilateral-entry-adjustment-BEA-model-Dec-2020-v4.0.xlsx</v>
      </c>
      <c r="I179" s="330" t="str">
        <f ca="1">MID(CELL("filename"),SEARCH("[",CELL("filename"))+1,SEARCH("]",CELL("filename"))-SEARCH("[",CELL("filename"))-1)</f>
        <v>Bilateral-entry-adjustment-BEA-model-Dec-2020-v4.0.xlsx</v>
      </c>
      <c r="J179" s="330" t="str">
        <f ca="1">MID(CELL("filename"),SEARCH("[",CELL("filename"))+1,SEARCH("]",CELL("filename"))-SEARCH("[",CELL("filename"))-1)</f>
        <v>Bilateral-entry-adjustment-BEA-model-Dec-2020-v4.0.xlsx</v>
      </c>
      <c r="K179" s="330" t="str">
        <f ca="1">MID(CELL("filename"),SEARCH("[",CELL("filename"))+1,SEARCH("]",CELL("filename"))-SEARCH("[",CELL("filename"))-1)</f>
        <v>Bilateral-entry-adjustment-BEA-model-Dec-2020-v4.0.xlsx</v>
      </c>
      <c r="L179" s="330" t="str">
        <f ca="1">MID(CELL("filename"),SEARCH("[",CELL("filename"))+1,SEARCH("]",CELL("filename"))-SEARCH("[",CELL("filename"))-1)</f>
        <v>Bilateral-entry-adjustment-BEA-model-Dec-2020-v4.0.xlsx</v>
      </c>
      <c r="M179" s="330"/>
      <c r="N179" s="330"/>
      <c r="O179" s="330"/>
      <c r="P179" s="330"/>
      <c r="Q179" s="330"/>
      <c r="R179" s="330"/>
      <c r="S179" s="330"/>
      <c r="T179" s="330"/>
      <c r="U179" s="330"/>
      <c r="V179" s="330"/>
      <c r="W179" s="330"/>
      <c r="X179" s="330"/>
      <c r="Y179" s="330"/>
      <c r="Z179" s="330"/>
      <c r="AA179" s="330"/>
      <c r="AB179" s="330"/>
      <c r="AC179" s="330"/>
      <c r="AD179" s="330"/>
      <c r="AE179" s="330"/>
      <c r="AF179" s="331"/>
    </row>
  </sheetData>
  <sheetProtection sort="0"/>
  <conditionalFormatting sqref="B177:B1048576 B1:B174">
    <cfRule type="duplicateValues" dxfId="25" priority="3"/>
  </conditionalFormatting>
  <conditionalFormatting sqref="B175">
    <cfRule type="duplicateValues" dxfId="24" priority="2"/>
  </conditionalFormatting>
  <conditionalFormatting sqref="B176">
    <cfRule type="duplicateValues" dxfId="23" priority="1"/>
  </conditionalFormatting>
  <pageMargins left="0.70866141732283472" right="0.70866141732283472" top="0.74803149606299213" bottom="0.74803149606299213" header="0.31496062992125984" footer="0.31496062992125984"/>
  <pageSetup paperSize="9" scale="22"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FF"/>
    <outlinePr summaryBelow="0" summaryRight="0"/>
    <pageSetUpPr fitToPage="1"/>
  </sheetPr>
  <dimension ref="A1:N160"/>
  <sheetViews>
    <sheetView zoomScale="85" zoomScaleNormal="85" workbookViewId="0"/>
  </sheetViews>
  <sheetFormatPr defaultColWidth="0" defaultRowHeight="13.2" zeroHeight="1" outlineLevelRow="1"/>
  <cols>
    <col min="1" max="2" width="1.44140625" style="76" customWidth="1"/>
    <col min="3" max="3" width="1.44140625" style="77" customWidth="1"/>
    <col min="4" max="4" width="1.44140625" style="78" customWidth="1"/>
    <col min="5" max="5" width="96.44140625" customWidth="1"/>
    <col min="6" max="6" width="12.5546875" customWidth="1"/>
    <col min="7" max="7" width="6.88671875" customWidth="1"/>
    <col min="8" max="9" width="7.109375" customWidth="1"/>
    <col min="10" max="14" width="12.5546875" customWidth="1"/>
    <col min="15" max="16384" width="9.109375" hidden="1"/>
  </cols>
  <sheetData>
    <row r="1" spans="1:14" ht="24.6">
      <c r="A1" s="21" t="str">
        <f ca="1" xml:space="preserve"> RIGHT(CELL("filename", $A$1), LEN(CELL("filename", $A$1)) - SEARCH("]", CELL("filename", $A$1)))</f>
        <v>Checks</v>
      </c>
      <c r="B1" s="21"/>
      <c r="C1" s="22"/>
      <c r="D1" s="129"/>
      <c r="E1" s="129"/>
      <c r="F1" s="166"/>
      <c r="G1" s="166"/>
      <c r="H1" s="135"/>
      <c r="I1" s="129"/>
      <c r="J1" s="130"/>
      <c r="K1" s="129"/>
      <c r="L1" s="129"/>
      <c r="M1" s="129"/>
      <c r="N1" s="168"/>
    </row>
    <row r="2" spans="1:14" ht="12.75" customHeight="1">
      <c r="A2" s="131"/>
      <c r="B2" s="131"/>
      <c r="C2" s="132"/>
      <c r="D2" s="175"/>
      <c r="E2" s="180" t="str">
        <f xml:space="preserve"> Time!E$25</f>
        <v>Model period ending</v>
      </c>
      <c r="F2" s="180"/>
      <c r="G2" s="180"/>
      <c r="H2" s="180"/>
      <c r="I2" s="180"/>
      <c r="J2" s="153">
        <f xml:space="preserve"> Time!J$25</f>
        <v>44286</v>
      </c>
      <c r="K2" s="153">
        <f xml:space="preserve"> Time!K$25</f>
        <v>44651</v>
      </c>
      <c r="L2" s="153">
        <f xml:space="preserve"> Time!L$25</f>
        <v>45016</v>
      </c>
      <c r="M2" s="153">
        <f xml:space="preserve"> Time!M$25</f>
        <v>45382</v>
      </c>
      <c r="N2" s="153">
        <f xml:space="preserve"> Time!N$25</f>
        <v>45747</v>
      </c>
    </row>
    <row r="3" spans="1:14" ht="12.75" customHeight="1">
      <c r="A3" s="131"/>
      <c r="B3" s="131"/>
      <c r="C3" s="132"/>
      <c r="D3" s="175"/>
      <c r="E3" s="166" t="str">
        <f xml:space="preserve"> Time!E$99</f>
        <v>Timeline label</v>
      </c>
      <c r="F3" s="180"/>
      <c r="G3" s="180"/>
      <c r="H3" s="166"/>
      <c r="I3" s="166"/>
      <c r="J3" s="166" t="str">
        <f xml:space="preserve"> Time!J$99</f>
        <v>Forecast</v>
      </c>
      <c r="K3" s="166" t="str">
        <f xml:space="preserve"> Time!K$99</f>
        <v>Forecast</v>
      </c>
      <c r="L3" s="166" t="str">
        <f xml:space="preserve"> Time!L$99</f>
        <v>Forecast</v>
      </c>
      <c r="M3" s="166" t="str">
        <f xml:space="preserve"> Time!M$99</f>
        <v>Forecast</v>
      </c>
      <c r="N3" s="166" t="str">
        <f xml:space="preserve"> Time!N$99</f>
        <v>Forecast</v>
      </c>
    </row>
    <row r="4" spans="1:14" s="69" customFormat="1" ht="12.75" customHeight="1">
      <c r="A4" s="66"/>
      <c r="B4" s="66"/>
      <c r="C4" s="67"/>
      <c r="D4" s="68"/>
      <c r="E4" s="68" t="str">
        <f xml:space="preserve"> Time!E$121</f>
        <v>Financial year ending</v>
      </c>
      <c r="F4" s="68"/>
      <c r="G4" s="68"/>
      <c r="H4" s="68"/>
      <c r="I4" s="68"/>
      <c r="J4" s="68">
        <f xml:space="preserve"> Time!J$121</f>
        <v>2021</v>
      </c>
      <c r="K4" s="68">
        <f xml:space="preserve"> Time!K$121</f>
        <v>2022</v>
      </c>
      <c r="L4" s="68">
        <f xml:space="preserve"> Time!L$121</f>
        <v>2023</v>
      </c>
      <c r="M4" s="68">
        <f xml:space="preserve"> Time!M$121</f>
        <v>2024</v>
      </c>
      <c r="N4" s="68">
        <f xml:space="preserve"> Time!N$121</f>
        <v>2025</v>
      </c>
    </row>
    <row r="5" spans="1:14" ht="12.75" customHeight="1">
      <c r="A5" s="131"/>
      <c r="B5" s="131"/>
      <c r="C5" s="132"/>
      <c r="D5" s="175"/>
      <c r="E5" s="175" t="str">
        <f xml:space="preserve"> Time!E$10</f>
        <v>Model column counter</v>
      </c>
      <c r="F5" s="124" t="s">
        <v>556</v>
      </c>
      <c r="G5" s="144"/>
      <c r="H5" s="124" t="s">
        <v>557</v>
      </c>
      <c r="I5" s="175"/>
      <c r="J5" s="179">
        <f xml:space="preserve"> Time!J$10</f>
        <v>1</v>
      </c>
      <c r="K5" s="179">
        <f xml:space="preserve"> Time!K$10</f>
        <v>2</v>
      </c>
      <c r="L5" s="179">
        <f xml:space="preserve"> Time!L$10</f>
        <v>3</v>
      </c>
      <c r="M5" s="179">
        <f xml:space="preserve"> Time!M$10</f>
        <v>4</v>
      </c>
      <c r="N5" s="179">
        <f xml:space="preserve"> Time!N$10</f>
        <v>5</v>
      </c>
    </row>
    <row r="6" spans="1:14">
      <c r="A6" s="111"/>
      <c r="B6" s="111"/>
      <c r="D6" s="172"/>
      <c r="E6" s="152"/>
      <c r="F6" s="152"/>
      <c r="G6" s="152"/>
      <c r="H6" s="152"/>
      <c r="I6" s="152"/>
      <c r="J6" s="13"/>
      <c r="K6" s="13"/>
      <c r="L6" s="13"/>
      <c r="M6" s="13"/>
      <c r="N6" s="9"/>
    </row>
    <row r="7" spans="1:14" s="6" customFormat="1">
      <c r="A7" s="176" t="s">
        <v>1219</v>
      </c>
      <c r="B7" s="176"/>
      <c r="C7" s="136"/>
      <c r="D7" s="176"/>
      <c r="E7" s="176"/>
      <c r="F7" s="176"/>
      <c r="G7" s="176"/>
      <c r="H7" s="176"/>
      <c r="I7" s="176"/>
      <c r="J7" s="176"/>
      <c r="K7" s="176"/>
      <c r="L7" s="176"/>
      <c r="M7" s="176"/>
      <c r="N7" s="176"/>
    </row>
    <row r="8" spans="1:14">
      <c r="A8" s="111"/>
      <c r="B8" s="111"/>
      <c r="D8" s="172"/>
      <c r="E8" s="152"/>
      <c r="F8" s="152"/>
      <c r="G8" s="152"/>
      <c r="H8" s="152"/>
      <c r="I8" s="152"/>
      <c r="J8" s="13"/>
      <c r="K8" s="13"/>
      <c r="L8" s="13"/>
      <c r="M8" s="13"/>
      <c r="N8" s="9"/>
    </row>
    <row r="9" spans="1:14">
      <c r="A9" s="111"/>
      <c r="B9" s="111"/>
      <c r="D9" s="172"/>
      <c r="E9" s="152" t="s">
        <v>1220</v>
      </c>
      <c r="F9" s="149">
        <f xml:space="preserve"> SUM(F11:F152)</f>
        <v>0</v>
      </c>
      <c r="G9" s="14" t="s">
        <v>599</v>
      </c>
      <c r="H9" s="152"/>
      <c r="I9" s="152"/>
      <c r="J9" s="13"/>
      <c r="K9" s="13"/>
      <c r="L9" s="13"/>
      <c r="M9" s="13"/>
      <c r="N9" s="9"/>
    </row>
    <row r="10" spans="1:14">
      <c r="A10" s="111"/>
      <c r="B10" s="111"/>
      <c r="D10" s="172"/>
      <c r="E10" s="152"/>
      <c r="F10" s="152"/>
      <c r="G10" s="152"/>
      <c r="H10" s="152"/>
      <c r="I10" s="152"/>
      <c r="J10" s="13"/>
      <c r="K10" s="13"/>
      <c r="L10" s="13"/>
      <c r="M10" s="13"/>
      <c r="N10" s="9"/>
    </row>
    <row r="11" spans="1:14">
      <c r="A11" s="90"/>
      <c r="B11" s="86"/>
      <c r="C11" s="91"/>
      <c r="D11" s="92"/>
      <c r="E11" s="93"/>
      <c r="F11" s="93"/>
      <c r="G11" s="93"/>
      <c r="H11" s="87"/>
      <c r="I11" s="85"/>
      <c r="J11" s="89"/>
      <c r="K11" s="89"/>
      <c r="L11" s="89"/>
      <c r="M11" s="89"/>
      <c r="N11" s="88"/>
    </row>
    <row r="12" spans="1:14">
      <c r="A12" s="111"/>
      <c r="B12" s="111"/>
      <c r="D12" s="172"/>
      <c r="E12" s="152"/>
      <c r="F12" s="152"/>
      <c r="G12" s="79"/>
      <c r="H12" s="152"/>
      <c r="I12" s="152"/>
      <c r="J12" s="13"/>
      <c r="K12" s="13"/>
      <c r="L12" s="13"/>
      <c r="M12" s="13"/>
      <c r="N12" s="9"/>
    </row>
    <row r="13" spans="1:14">
      <c r="A13" s="96" t="s">
        <v>1221</v>
      </c>
      <c r="B13" s="111"/>
      <c r="D13" s="172"/>
      <c r="E13" s="152"/>
      <c r="F13" s="152"/>
      <c r="G13" s="79"/>
      <c r="H13" s="152"/>
      <c r="I13" s="152"/>
      <c r="J13" s="13"/>
      <c r="K13" s="13"/>
      <c r="L13" s="13"/>
      <c r="M13" s="13"/>
      <c r="N13" s="9"/>
    </row>
    <row r="14" spans="1:14">
      <c r="A14" s="111"/>
      <c r="B14" s="111"/>
      <c r="D14" s="172"/>
      <c r="E14" s="152"/>
      <c r="F14" s="152"/>
      <c r="G14" s="79"/>
      <c r="H14" s="152"/>
      <c r="I14" s="152"/>
      <c r="J14" s="13"/>
      <c r="K14" s="13"/>
      <c r="L14" s="13"/>
      <c r="M14" s="13"/>
      <c r="N14" s="9"/>
    </row>
    <row r="15" spans="1:14" s="152" customFormat="1" collapsed="1">
      <c r="A15" s="111"/>
      <c r="B15" s="111" t="s">
        <v>1222</v>
      </c>
      <c r="C15" s="77"/>
      <c r="D15" s="172"/>
      <c r="G15" s="79"/>
      <c r="J15" s="13"/>
      <c r="K15" s="13"/>
      <c r="L15" s="13"/>
      <c r="M15" s="13"/>
      <c r="N15" s="9"/>
    </row>
    <row r="16" spans="1:14" s="152" customFormat="1" ht="12.9" hidden="1" customHeight="1" outlineLevel="1">
      <c r="A16" s="111"/>
      <c r="B16" s="111"/>
      <c r="C16" s="77"/>
      <c r="D16" s="172"/>
      <c r="E16" s="79" t="str">
        <f>InpActive!E36</f>
        <v xml:space="preserve">English incumbent company check - flag is set to 1 if this is a Welsh company. </v>
      </c>
      <c r="F16" s="94">
        <f>InpActive!F36</f>
        <v>0</v>
      </c>
      <c r="G16" s="79" t="str">
        <f>InpActive!G36</f>
        <v>Check</v>
      </c>
      <c r="J16" s="13"/>
      <c r="K16" s="13"/>
      <c r="L16" s="13"/>
      <c r="M16" s="13"/>
      <c r="N16" s="9"/>
    </row>
    <row r="17" spans="1:14" s="152" customFormat="1">
      <c r="A17" s="111"/>
      <c r="B17" s="111"/>
      <c r="C17" s="77"/>
      <c r="D17" s="172"/>
      <c r="G17" s="79"/>
      <c r="J17" s="13"/>
      <c r="K17" s="13"/>
      <c r="L17" s="13"/>
      <c r="M17" s="13"/>
      <c r="N17" s="9"/>
    </row>
    <row r="18" spans="1:14" collapsed="1">
      <c r="A18" s="111"/>
      <c r="B18" s="111" t="s">
        <v>1223</v>
      </c>
      <c r="D18" s="172"/>
      <c r="E18" s="152"/>
      <c r="F18" s="152"/>
      <c r="G18" s="79"/>
      <c r="H18" s="152"/>
      <c r="I18" s="152"/>
      <c r="J18" s="13"/>
      <c r="K18" s="13"/>
      <c r="L18" s="13"/>
      <c r="M18" s="13"/>
      <c r="N18" s="9"/>
    </row>
    <row r="19" spans="1:14" ht="12.9" hidden="1" customHeight="1" outlineLevel="1">
      <c r="A19" s="111"/>
      <c r="B19" s="111"/>
      <c r="D19" s="172"/>
      <c r="E19" s="79" t="str">
        <f>InpActive!E447</f>
        <v>Capacity ~ company forecasts - Post-2020 incumbent cumulative capacity (ICC) - consistency validation check</v>
      </c>
      <c r="F19" s="94">
        <f>InpActive!F447</f>
        <v>0</v>
      </c>
      <c r="G19" s="79" t="str">
        <f>InpActive!G447</f>
        <v>Check</v>
      </c>
      <c r="H19" s="152"/>
      <c r="I19" s="152"/>
      <c r="J19" s="13"/>
      <c r="K19" s="13"/>
      <c r="L19" s="13"/>
      <c r="M19" s="13"/>
      <c r="N19" s="9"/>
    </row>
    <row r="20" spans="1:14" ht="12.9" hidden="1" customHeight="1" outlineLevel="1">
      <c r="A20" s="111"/>
      <c r="B20" s="111"/>
      <c r="D20" s="172"/>
      <c r="E20" s="79" t="str">
        <f>InpActive!E483</f>
        <v>Capacity ~ company forecasts - Post-2020 bilateral cumulative capacity - forecast (BCCf) - consistency validation check</v>
      </c>
      <c r="F20" s="94">
        <f>InpActive!F483</f>
        <v>0</v>
      </c>
      <c r="G20" s="79" t="str">
        <f>InpActive!G483</f>
        <v>Check</v>
      </c>
      <c r="H20" s="152"/>
      <c r="I20" s="152"/>
      <c r="J20" s="13"/>
      <c r="K20" s="13"/>
      <c r="L20" s="13"/>
      <c r="M20" s="13"/>
      <c r="N20" s="9"/>
    </row>
    <row r="21" spans="1:14">
      <c r="A21" s="111"/>
      <c r="B21" s="111"/>
      <c r="D21" s="172"/>
      <c r="E21" s="152"/>
      <c r="F21" s="152"/>
      <c r="G21" s="79"/>
      <c r="H21" s="152"/>
      <c r="I21" s="152"/>
      <c r="J21" s="13"/>
      <c r="K21" s="13"/>
      <c r="L21" s="13"/>
      <c r="M21" s="13"/>
      <c r="N21" s="9"/>
    </row>
    <row r="22" spans="1:14" collapsed="1">
      <c r="A22" s="111"/>
      <c r="B22" s="111" t="s">
        <v>1224</v>
      </c>
      <c r="D22" s="172"/>
      <c r="E22" s="152"/>
      <c r="F22" s="152"/>
      <c r="G22" s="79"/>
      <c r="H22" s="152"/>
      <c r="I22" s="152"/>
      <c r="J22" s="13"/>
      <c r="K22" s="13"/>
      <c r="L22" s="13"/>
      <c r="M22" s="13"/>
      <c r="N22" s="9"/>
    </row>
    <row r="23" spans="1:14" ht="12.9" hidden="1" customHeight="1" outlineLevel="1">
      <c r="A23" s="111"/>
      <c r="B23" s="111"/>
      <c r="D23" s="172"/>
      <c r="E23" s="79" t="str">
        <f xml:space="preserve"> InpActive!E$53</f>
        <v>WRZ 1 - WRZ name - consistency validation check</v>
      </c>
      <c r="F23" s="94">
        <f xml:space="preserve"> InpActive!F$53</f>
        <v>0</v>
      </c>
      <c r="G23" s="79" t="str">
        <f xml:space="preserve"> InpActive!G$53</f>
        <v>Check</v>
      </c>
      <c r="H23" s="152"/>
      <c r="I23" s="152"/>
      <c r="J23" s="13"/>
      <c r="K23" s="13"/>
      <c r="L23" s="13"/>
      <c r="M23" s="13"/>
      <c r="N23" s="9"/>
    </row>
    <row r="24" spans="1:14" ht="12.9" hidden="1" customHeight="1" outlineLevel="1">
      <c r="A24" s="111"/>
      <c r="B24" s="111"/>
      <c r="D24" s="172"/>
      <c r="E24" s="79" t="str">
        <f xml:space="preserve"> InpActive!E$66</f>
        <v>WRZ 2 - WRZ name - consistency validation check</v>
      </c>
      <c r="F24" s="94">
        <f xml:space="preserve"> InpActive!F$66</f>
        <v>0</v>
      </c>
      <c r="G24" s="79" t="str">
        <f xml:space="preserve"> InpActive!G$66</f>
        <v>Check</v>
      </c>
      <c r="H24" s="152"/>
      <c r="I24" s="152"/>
      <c r="J24" s="13"/>
      <c r="K24" s="13"/>
      <c r="L24" s="13"/>
      <c r="M24" s="13"/>
      <c r="N24" s="9"/>
    </row>
    <row r="25" spans="1:14" ht="12.9" hidden="1" customHeight="1" outlineLevel="1">
      <c r="A25" s="111"/>
      <c r="B25" s="111"/>
      <c r="D25" s="172"/>
      <c r="E25" s="79" t="str">
        <f xml:space="preserve"> InpActive!E$79</f>
        <v>WRZ 3 - WRZ name - consistency validation check</v>
      </c>
      <c r="F25" s="94">
        <f xml:space="preserve"> InpActive!F$79</f>
        <v>0</v>
      </c>
      <c r="G25" s="79" t="str">
        <f xml:space="preserve"> InpActive!G$79</f>
        <v>Check</v>
      </c>
      <c r="H25" s="152"/>
      <c r="I25" s="152"/>
      <c r="J25" s="13"/>
      <c r="K25" s="13"/>
      <c r="L25" s="13"/>
      <c r="M25" s="13"/>
      <c r="N25" s="9"/>
    </row>
    <row r="26" spans="1:14" ht="12.9" hidden="1" customHeight="1" outlineLevel="1">
      <c r="A26" s="111"/>
      <c r="B26" s="111"/>
      <c r="D26" s="172"/>
      <c r="E26" s="79" t="str">
        <f xml:space="preserve"> InpActive!E$92</f>
        <v>WRZ 4 - WRZ name - consistency validation check</v>
      </c>
      <c r="F26" s="94">
        <f xml:space="preserve"> InpActive!F$92</f>
        <v>0</v>
      </c>
      <c r="G26" s="79" t="str">
        <f xml:space="preserve"> InpActive!G$92</f>
        <v>Check</v>
      </c>
      <c r="H26" s="152"/>
      <c r="I26" s="152"/>
      <c r="J26" s="13"/>
      <c r="K26" s="13"/>
      <c r="L26" s="13"/>
      <c r="M26" s="13"/>
      <c r="N26" s="9"/>
    </row>
    <row r="27" spans="1:14" ht="12.9" hidden="1" customHeight="1" outlineLevel="1">
      <c r="A27" s="111"/>
      <c r="B27" s="111"/>
      <c r="D27" s="172"/>
      <c r="E27" s="79" t="str">
        <f xml:space="preserve"> InpActive!E$105</f>
        <v>WRZ 5 - WRZ name - consistency validation check</v>
      </c>
      <c r="F27" s="94">
        <f xml:space="preserve"> InpActive!F$105</f>
        <v>0</v>
      </c>
      <c r="G27" s="79" t="str">
        <f xml:space="preserve"> InpActive!G$105</f>
        <v>Check</v>
      </c>
      <c r="H27" s="152"/>
      <c r="I27" s="152"/>
      <c r="J27" s="13"/>
      <c r="K27" s="13"/>
      <c r="L27" s="13"/>
      <c r="M27" s="13"/>
      <c r="N27" s="9"/>
    </row>
    <row r="28" spans="1:14" ht="12.9" hidden="1" customHeight="1" outlineLevel="1">
      <c r="A28" s="111"/>
      <c r="B28" s="111"/>
      <c r="D28" s="172"/>
      <c r="E28" s="79" t="str">
        <f xml:space="preserve"> InpActive!E$118</f>
        <v>WRZ 6 - WRZ name - consistency validation check</v>
      </c>
      <c r="F28" s="94">
        <f xml:space="preserve"> InpActive!F$118</f>
        <v>0</v>
      </c>
      <c r="G28" s="79" t="str">
        <f xml:space="preserve"> InpActive!G$118</f>
        <v>Check</v>
      </c>
      <c r="H28" s="152"/>
      <c r="I28" s="152"/>
      <c r="J28" s="13"/>
      <c r="K28" s="13"/>
      <c r="L28" s="13"/>
      <c r="M28" s="13"/>
      <c r="N28" s="9"/>
    </row>
    <row r="29" spans="1:14" ht="12.9" hidden="1" customHeight="1" outlineLevel="1">
      <c r="A29" s="111"/>
      <c r="B29" s="111"/>
      <c r="D29" s="172"/>
      <c r="E29" s="79" t="str">
        <f xml:space="preserve"> InpActive!E$131</f>
        <v>WRZ 7 - WRZ name - consistency validation check</v>
      </c>
      <c r="F29" s="94">
        <f xml:space="preserve"> InpActive!F$131</f>
        <v>0</v>
      </c>
      <c r="G29" s="79" t="str">
        <f xml:space="preserve"> InpActive!G$131</f>
        <v>Check</v>
      </c>
      <c r="H29" s="152"/>
      <c r="I29" s="152"/>
      <c r="J29" s="13"/>
      <c r="K29" s="13"/>
      <c r="L29" s="13"/>
      <c r="M29" s="13"/>
      <c r="N29" s="9"/>
    </row>
    <row r="30" spans="1:14" ht="12.9" hidden="1" customHeight="1" outlineLevel="1">
      <c r="A30" s="111"/>
      <c r="B30" s="111"/>
      <c r="D30" s="172"/>
      <c r="E30" s="79" t="str">
        <f xml:space="preserve"> InpActive!E$144</f>
        <v>WRZ 8 - WRZ name - consistency validation check</v>
      </c>
      <c r="F30" s="94">
        <f xml:space="preserve"> InpActive!F$144</f>
        <v>0</v>
      </c>
      <c r="G30" s="79" t="str">
        <f xml:space="preserve"> InpActive!G$144</f>
        <v>Check</v>
      </c>
      <c r="H30" s="152"/>
      <c r="I30" s="152"/>
      <c r="J30" s="13"/>
      <c r="K30" s="13"/>
      <c r="L30" s="13"/>
      <c r="M30" s="13"/>
      <c r="N30" s="9"/>
    </row>
    <row r="31" spans="1:14" ht="12.9" hidden="1" customHeight="1" outlineLevel="1">
      <c r="A31" s="111"/>
      <c r="B31" s="111"/>
      <c r="D31" s="172"/>
      <c r="E31" s="79" t="str">
        <f xml:space="preserve"> InpActive!E$157</f>
        <v>WRZ 9 - WRZ name - consistency validation check</v>
      </c>
      <c r="F31" s="94">
        <f xml:space="preserve"> InpActive!F$157</f>
        <v>0</v>
      </c>
      <c r="G31" s="79" t="str">
        <f xml:space="preserve"> InpActive!G$157</f>
        <v>Check</v>
      </c>
      <c r="H31" s="152"/>
      <c r="I31" s="152"/>
      <c r="J31" s="13"/>
      <c r="K31" s="13"/>
      <c r="L31" s="13"/>
      <c r="M31" s="13"/>
      <c r="N31" s="9"/>
    </row>
    <row r="32" spans="1:14" ht="12.9" hidden="1" customHeight="1" outlineLevel="1">
      <c r="A32" s="111"/>
      <c r="B32" s="111"/>
      <c r="D32" s="172"/>
      <c r="E32" s="79" t="str">
        <f xml:space="preserve"> InpActive!E$170</f>
        <v>WRZ 10 - WRZ name - consistency validation check</v>
      </c>
      <c r="F32" s="94">
        <f xml:space="preserve"> InpActive!F$170</f>
        <v>0</v>
      </c>
      <c r="G32" s="79" t="str">
        <f xml:space="preserve"> InpActive!G$170</f>
        <v>Check</v>
      </c>
      <c r="H32" s="152"/>
      <c r="I32" s="152"/>
      <c r="J32" s="13"/>
      <c r="K32" s="13"/>
      <c r="L32" s="13"/>
      <c r="M32" s="13"/>
      <c r="N32" s="9"/>
    </row>
    <row r="33" spans="2:14" ht="12.9" hidden="1" customHeight="1" outlineLevel="1">
      <c r="B33" s="111"/>
      <c r="D33" s="172"/>
      <c r="E33" s="79" t="str">
        <f xml:space="preserve"> InpActive!E$183</f>
        <v>WRZ 11 - WRZ name - consistency validation check</v>
      </c>
      <c r="F33" s="94">
        <f xml:space="preserve"> InpActive!F$183</f>
        <v>0</v>
      </c>
      <c r="G33" s="79" t="str">
        <f xml:space="preserve"> InpActive!G$183</f>
        <v>Check</v>
      </c>
      <c r="H33" s="152"/>
      <c r="I33" s="152"/>
      <c r="J33" s="13"/>
      <c r="K33" s="13"/>
      <c r="L33" s="13"/>
      <c r="M33" s="13"/>
      <c r="N33" s="9"/>
    </row>
    <row r="34" spans="2:14" ht="12.9" hidden="1" customHeight="1" outlineLevel="1">
      <c r="B34" s="111"/>
      <c r="D34" s="172"/>
      <c r="E34" s="79" t="str">
        <f xml:space="preserve"> InpActive!E$196</f>
        <v>WRZ 12 - WRZ name - consistency validation check</v>
      </c>
      <c r="F34" s="94">
        <f xml:space="preserve"> InpActive!F$196</f>
        <v>0</v>
      </c>
      <c r="G34" s="79" t="str">
        <f xml:space="preserve"> InpActive!G$196</f>
        <v>Check</v>
      </c>
      <c r="H34" s="152"/>
      <c r="I34" s="152"/>
      <c r="J34" s="13"/>
      <c r="K34" s="13"/>
      <c r="L34" s="13"/>
      <c r="M34" s="13"/>
      <c r="N34" s="9"/>
    </row>
    <row r="35" spans="2:14" ht="12.9" hidden="1" customHeight="1" outlineLevel="1">
      <c r="B35" s="111"/>
      <c r="D35" s="172"/>
      <c r="E35" s="79" t="str">
        <f xml:space="preserve"> InpActive!E$209</f>
        <v>WRZ 13 - WRZ name - consistency validation check</v>
      </c>
      <c r="F35" s="94">
        <f xml:space="preserve"> InpActive!F$209</f>
        <v>0</v>
      </c>
      <c r="G35" s="79" t="str">
        <f xml:space="preserve"> InpActive!G$209</f>
        <v>Check</v>
      </c>
      <c r="H35" s="152"/>
      <c r="I35" s="152"/>
      <c r="J35" s="13"/>
      <c r="K35" s="13"/>
      <c r="L35" s="13"/>
      <c r="M35" s="13"/>
      <c r="N35" s="9"/>
    </row>
    <row r="36" spans="2:14" ht="12.9" hidden="1" customHeight="1" outlineLevel="1">
      <c r="B36" s="111"/>
      <c r="D36" s="172"/>
      <c r="E36" s="79" t="str">
        <f xml:space="preserve"> InpActive!E$222</f>
        <v>WRZ 14 - WRZ name - consistency validation check</v>
      </c>
      <c r="F36" s="94">
        <f xml:space="preserve"> InpActive!F$222</f>
        <v>0</v>
      </c>
      <c r="G36" s="79" t="str">
        <f xml:space="preserve"> InpActive!G$222</f>
        <v>Check</v>
      </c>
      <c r="H36" s="152"/>
      <c r="I36" s="152"/>
      <c r="J36" s="13"/>
      <c r="K36" s="13"/>
      <c r="L36" s="13"/>
      <c r="M36" s="13"/>
      <c r="N36" s="9"/>
    </row>
    <row r="37" spans="2:14" ht="12.9" hidden="1" customHeight="1" outlineLevel="1">
      <c r="B37" s="111"/>
      <c r="D37" s="172"/>
      <c r="E37" s="79" t="str">
        <f xml:space="preserve"> InpActive!E$235</f>
        <v>WRZ 15 - WRZ name - consistency validation check</v>
      </c>
      <c r="F37" s="94">
        <f xml:space="preserve"> InpActive!F$235</f>
        <v>0</v>
      </c>
      <c r="G37" s="79" t="str">
        <f xml:space="preserve"> InpActive!G$235</f>
        <v>Check</v>
      </c>
      <c r="H37" s="152"/>
      <c r="I37" s="152"/>
      <c r="J37" s="13"/>
      <c r="K37" s="13"/>
      <c r="L37" s="13"/>
      <c r="M37" s="13"/>
      <c r="N37" s="9"/>
    </row>
    <row r="38" spans="2:14" ht="12.9" hidden="1" customHeight="1" outlineLevel="1">
      <c r="B38" s="111"/>
      <c r="D38" s="172"/>
      <c r="E38" s="79" t="str">
        <f xml:space="preserve"> InpActive!E$248</f>
        <v>WRZ 16 - WRZ name - consistency validation check</v>
      </c>
      <c r="F38" s="94">
        <f xml:space="preserve"> InpActive!F$248</f>
        <v>0</v>
      </c>
      <c r="G38" s="79" t="str">
        <f xml:space="preserve"> InpActive!G$248</f>
        <v>Check</v>
      </c>
      <c r="H38" s="152"/>
      <c r="I38" s="152"/>
      <c r="J38" s="13"/>
      <c r="K38" s="13"/>
      <c r="L38" s="13"/>
      <c r="M38" s="13"/>
      <c r="N38" s="9"/>
    </row>
    <row r="39" spans="2:14" ht="12.9" hidden="1" customHeight="1" outlineLevel="1">
      <c r="B39" s="111"/>
      <c r="D39" s="172"/>
      <c r="E39" s="79" t="str">
        <f xml:space="preserve"> InpActive!E$261</f>
        <v>WRZ 17 - WRZ name - consistency validation check</v>
      </c>
      <c r="F39" s="94">
        <f xml:space="preserve"> InpActive!F$261</f>
        <v>0</v>
      </c>
      <c r="G39" s="79" t="str">
        <f xml:space="preserve"> InpActive!G$261</f>
        <v>Check</v>
      </c>
      <c r="H39" s="152"/>
      <c r="I39" s="152"/>
      <c r="J39" s="13"/>
      <c r="K39" s="13"/>
      <c r="L39" s="13"/>
      <c r="M39" s="13"/>
      <c r="N39" s="9"/>
    </row>
    <row r="40" spans="2:14" ht="12.9" hidden="1" customHeight="1" outlineLevel="1">
      <c r="B40" s="111"/>
      <c r="D40" s="172"/>
      <c r="E40" s="79" t="str">
        <f xml:space="preserve"> InpActive!E$274</f>
        <v>WRZ 18 - WRZ name - consistency validation check</v>
      </c>
      <c r="F40" s="94">
        <f xml:space="preserve"> InpActive!F$274</f>
        <v>0</v>
      </c>
      <c r="G40" s="79" t="str">
        <f xml:space="preserve"> InpActive!G$274</f>
        <v>Check</v>
      </c>
      <c r="H40" s="152"/>
      <c r="I40" s="152"/>
      <c r="J40" s="13"/>
      <c r="K40" s="13"/>
      <c r="L40" s="13"/>
      <c r="M40" s="13"/>
      <c r="N40" s="9"/>
    </row>
    <row r="41" spans="2:14" ht="12.9" hidden="1" customHeight="1" outlineLevel="1">
      <c r="B41" s="111"/>
      <c r="D41" s="172"/>
      <c r="E41" s="79" t="str">
        <f xml:space="preserve"> InpActive!E$287</f>
        <v>WRZ 19 - WRZ name - consistency validation check</v>
      </c>
      <c r="F41" s="94">
        <f xml:space="preserve"> InpActive!F$287</f>
        <v>0</v>
      </c>
      <c r="G41" s="79" t="str">
        <f xml:space="preserve"> InpActive!G$287</f>
        <v>Check</v>
      </c>
      <c r="H41" s="152"/>
      <c r="I41" s="152"/>
      <c r="J41" s="13"/>
      <c r="K41" s="13"/>
      <c r="L41" s="13"/>
      <c r="M41" s="13"/>
      <c r="N41" s="9"/>
    </row>
    <row r="42" spans="2:14" ht="12.9" hidden="1" customHeight="1" outlineLevel="1">
      <c r="B42" s="111"/>
      <c r="D42" s="172"/>
      <c r="E42" s="79" t="str">
        <f xml:space="preserve"> InpActive!E$300</f>
        <v>WRZ 20 - WRZ name - consistency validation check</v>
      </c>
      <c r="F42" s="94">
        <f xml:space="preserve"> InpActive!F$300</f>
        <v>0</v>
      </c>
      <c r="G42" s="79" t="str">
        <f xml:space="preserve"> InpActive!G$300</f>
        <v>Check</v>
      </c>
      <c r="H42" s="152"/>
      <c r="I42" s="152"/>
      <c r="J42" s="13"/>
      <c r="K42" s="13"/>
      <c r="L42" s="13"/>
      <c r="M42" s="13"/>
      <c r="N42" s="9"/>
    </row>
    <row r="43" spans="2:14" ht="12.9" hidden="1" customHeight="1" outlineLevel="1">
      <c r="B43" s="111"/>
      <c r="D43" s="172"/>
      <c r="E43" s="79" t="str">
        <f xml:space="preserve"> InpActive!E$313</f>
        <v>WRZ 21 - WRZ name - consistency validation check</v>
      </c>
      <c r="F43" s="94">
        <f xml:space="preserve"> InpActive!F$313</f>
        <v>0</v>
      </c>
      <c r="G43" s="79" t="str">
        <f xml:space="preserve"> InpActive!G$313</f>
        <v>Check</v>
      </c>
      <c r="H43" s="152"/>
      <c r="I43" s="152"/>
      <c r="J43" s="13"/>
      <c r="K43" s="13"/>
      <c r="L43" s="13"/>
      <c r="M43" s="13"/>
      <c r="N43" s="9"/>
    </row>
    <row r="44" spans="2:14" ht="12.9" hidden="1" customHeight="1" outlineLevel="1">
      <c r="B44" s="111"/>
      <c r="D44" s="172"/>
      <c r="E44" s="79" t="str">
        <f xml:space="preserve"> InpActive!E$326</f>
        <v>WRZ 22 - WRZ name - consistency validation check</v>
      </c>
      <c r="F44" s="94">
        <f xml:space="preserve"> InpActive!F$326</f>
        <v>0</v>
      </c>
      <c r="G44" s="79" t="str">
        <f xml:space="preserve"> InpActive!G$326</f>
        <v>Check</v>
      </c>
      <c r="H44" s="152"/>
      <c r="I44" s="152"/>
      <c r="J44" s="13"/>
      <c r="K44" s="13"/>
      <c r="L44" s="13"/>
      <c r="M44" s="13"/>
      <c r="N44" s="9"/>
    </row>
    <row r="45" spans="2:14" ht="12.9" hidden="1" customHeight="1" outlineLevel="1">
      <c r="B45" s="111"/>
      <c r="D45" s="172"/>
      <c r="E45" s="79" t="str">
        <f xml:space="preserve"> InpActive!E$339</f>
        <v>WRZ 23 - WRZ name - consistency validation check</v>
      </c>
      <c r="F45" s="94">
        <f xml:space="preserve"> InpActive!F$339</f>
        <v>0</v>
      </c>
      <c r="G45" s="79" t="str">
        <f xml:space="preserve"> InpActive!G$339</f>
        <v>Check</v>
      </c>
      <c r="H45" s="152"/>
      <c r="I45" s="152"/>
      <c r="J45" s="13"/>
      <c r="K45" s="13"/>
      <c r="L45" s="13"/>
      <c r="M45" s="13"/>
      <c r="N45" s="9"/>
    </row>
    <row r="46" spans="2:14" ht="12.9" hidden="1" customHeight="1" outlineLevel="1">
      <c r="B46" s="111"/>
      <c r="D46" s="172"/>
      <c r="E46" s="79" t="str">
        <f xml:space="preserve"> InpActive!E$352</f>
        <v>WRZ 24 - WRZ name - consistency validation check</v>
      </c>
      <c r="F46" s="94">
        <f xml:space="preserve"> InpActive!F$352</f>
        <v>0</v>
      </c>
      <c r="G46" s="79" t="str">
        <f xml:space="preserve"> InpActive!G$352</f>
        <v>Check</v>
      </c>
      <c r="H46" s="152"/>
      <c r="I46" s="152"/>
      <c r="J46" s="13"/>
      <c r="K46" s="13"/>
      <c r="L46" s="13"/>
      <c r="M46" s="13"/>
      <c r="N46" s="9"/>
    </row>
    <row r="47" spans="2:14" ht="12.9" hidden="1" customHeight="1" outlineLevel="1">
      <c r="B47" s="111"/>
      <c r="D47" s="172"/>
      <c r="E47" s="79" t="str">
        <f xml:space="preserve"> InpActive!E$365</f>
        <v>WRZ 25 - WRZ name - consistency validation check</v>
      </c>
      <c r="F47" s="94">
        <f xml:space="preserve"> InpActive!F$365</f>
        <v>0</v>
      </c>
      <c r="G47" s="79" t="str">
        <f xml:space="preserve"> InpActive!G$365</f>
        <v>Check</v>
      </c>
      <c r="H47" s="152"/>
      <c r="I47" s="152"/>
      <c r="J47" s="13"/>
      <c r="K47" s="13"/>
      <c r="L47" s="13"/>
      <c r="M47" s="13"/>
      <c r="N47" s="9"/>
    </row>
    <row r="48" spans="2:14" ht="12.9" hidden="1" customHeight="1" outlineLevel="1">
      <c r="B48" s="111"/>
      <c r="D48" s="172"/>
      <c r="E48" s="79" t="str">
        <f xml:space="preserve"> InpActive!E$378</f>
        <v>WRZ 26 - WRZ name - consistency validation check</v>
      </c>
      <c r="F48" s="94">
        <f xml:space="preserve"> InpActive!F$378</f>
        <v>0</v>
      </c>
      <c r="G48" s="79" t="str">
        <f xml:space="preserve"> InpActive!G$378</f>
        <v>Check</v>
      </c>
      <c r="H48" s="152"/>
      <c r="I48" s="152"/>
      <c r="J48" s="13"/>
      <c r="K48" s="13"/>
      <c r="L48" s="13"/>
      <c r="M48" s="13"/>
      <c r="N48" s="9"/>
    </row>
    <row r="49" spans="2:14" ht="12.9" hidden="1" customHeight="1" outlineLevel="1">
      <c r="B49" s="111"/>
      <c r="D49" s="172"/>
      <c r="E49" s="79" t="str">
        <f xml:space="preserve"> InpActive!E$391</f>
        <v>WRZ 27 - WRZ name - consistency validation check</v>
      </c>
      <c r="F49" s="94">
        <f xml:space="preserve"> InpActive!F$391</f>
        <v>0</v>
      </c>
      <c r="G49" s="79" t="str">
        <f xml:space="preserve"> InpActive!G$391</f>
        <v>Check</v>
      </c>
      <c r="H49" s="152"/>
      <c r="I49" s="152"/>
      <c r="J49" s="13"/>
      <c r="K49" s="13"/>
      <c r="L49" s="13"/>
      <c r="M49" s="13"/>
      <c r="N49" s="9"/>
    </row>
    <row r="50" spans="2:14" ht="12.9" hidden="1" customHeight="1" outlineLevel="1">
      <c r="B50" s="111"/>
      <c r="D50" s="172"/>
      <c r="E50" s="79" t="str">
        <f xml:space="preserve"> InpActive!E$404</f>
        <v>WRZ 28 - WRZ name - consistency validation check</v>
      </c>
      <c r="F50" s="94">
        <f xml:space="preserve"> InpActive!F$404</f>
        <v>0</v>
      </c>
      <c r="G50" s="79" t="str">
        <f xml:space="preserve"> InpActive!G$404</f>
        <v>Check</v>
      </c>
      <c r="H50" s="152"/>
      <c r="I50" s="152"/>
      <c r="J50" s="13"/>
      <c r="K50" s="13"/>
      <c r="L50" s="13"/>
      <c r="M50" s="13"/>
      <c r="N50" s="9"/>
    </row>
    <row r="51" spans="2:14">
      <c r="B51" s="111"/>
      <c r="D51" s="172"/>
      <c r="E51" s="79"/>
      <c r="F51" s="79"/>
      <c r="G51" s="79"/>
      <c r="H51" s="152"/>
      <c r="I51" s="152"/>
      <c r="J51" s="13"/>
      <c r="K51" s="13"/>
      <c r="L51" s="13"/>
      <c r="M51" s="13"/>
      <c r="N51" s="9"/>
    </row>
    <row r="52" spans="2:14" collapsed="1">
      <c r="B52" s="111" t="s">
        <v>1225</v>
      </c>
      <c r="D52" s="172"/>
      <c r="E52" s="79"/>
      <c r="F52" s="79"/>
      <c r="G52" s="79"/>
      <c r="H52" s="152"/>
      <c r="I52" s="152"/>
      <c r="J52" s="13"/>
      <c r="K52" s="13"/>
      <c r="L52" s="13"/>
      <c r="M52" s="13"/>
      <c r="N52" s="9"/>
    </row>
    <row r="53" spans="2:14" ht="12.9" hidden="1" customHeight="1" outlineLevel="1">
      <c r="B53" s="172"/>
      <c r="D53" s="172"/>
      <c r="E53" s="79" t="str">
        <f>InpActive!E55</f>
        <v>WRZ 1 - Annualised unit cost (AUC) of post-2020 capacity - completion validation check</v>
      </c>
      <c r="F53" s="94">
        <f>InpActive!F55</f>
        <v>0</v>
      </c>
      <c r="G53" s="79" t="str">
        <f>InpActive!G55</f>
        <v>Check</v>
      </c>
      <c r="H53" s="152"/>
      <c r="I53" s="152"/>
      <c r="J53" s="13"/>
      <c r="K53" s="13"/>
      <c r="L53" s="13"/>
      <c r="M53" s="13"/>
      <c r="N53" s="9"/>
    </row>
    <row r="54" spans="2:14" ht="12.9" hidden="1" customHeight="1" outlineLevel="1">
      <c r="B54" s="172"/>
      <c r="D54" s="172"/>
      <c r="E54" s="79" t="str">
        <f>InpActive!E68</f>
        <v>WRZ 2 - Annualised unit cost (AUC) of post-2020 capacity - completion validation check</v>
      </c>
      <c r="F54" s="94">
        <f>InpActive!F68</f>
        <v>0</v>
      </c>
      <c r="G54" s="79" t="str">
        <f>InpActive!G68</f>
        <v>Check</v>
      </c>
      <c r="H54" s="152"/>
      <c r="I54" s="152"/>
      <c r="J54" s="13"/>
      <c r="K54" s="13"/>
      <c r="L54" s="13"/>
      <c r="M54" s="13"/>
      <c r="N54" s="9"/>
    </row>
    <row r="55" spans="2:14" ht="12.9" hidden="1" customHeight="1" outlineLevel="1">
      <c r="B55" s="172"/>
      <c r="D55" s="172"/>
      <c r="E55" s="79" t="str">
        <f>InpActive!E81</f>
        <v>WRZ 3 - Annualised unit cost (AUC) of post-2020 capacity - completion validation check</v>
      </c>
      <c r="F55" s="94">
        <f>InpActive!F81</f>
        <v>0</v>
      </c>
      <c r="G55" s="79" t="str">
        <f>InpActive!G81</f>
        <v>Check</v>
      </c>
      <c r="H55" s="152"/>
      <c r="I55" s="152"/>
      <c r="J55" s="13"/>
      <c r="K55" s="13"/>
      <c r="L55" s="13"/>
      <c r="M55" s="13"/>
      <c r="N55" s="9"/>
    </row>
    <row r="56" spans="2:14" ht="12.9" hidden="1" customHeight="1" outlineLevel="1">
      <c r="B56" s="172"/>
      <c r="D56" s="172"/>
      <c r="E56" s="79" t="str">
        <f>InpActive!E94</f>
        <v>WRZ 4 - Annualised unit cost (AUC) of post-2020 capacity - completion validation check</v>
      </c>
      <c r="F56" s="94">
        <f>InpActive!F94</f>
        <v>0</v>
      </c>
      <c r="G56" s="79" t="str">
        <f>InpActive!G94</f>
        <v>Check</v>
      </c>
      <c r="H56" s="152"/>
      <c r="I56" s="152"/>
      <c r="J56" s="13"/>
      <c r="K56" s="13"/>
      <c r="L56" s="13"/>
      <c r="M56" s="13"/>
      <c r="N56" s="9"/>
    </row>
    <row r="57" spans="2:14" ht="12.9" hidden="1" customHeight="1" outlineLevel="1">
      <c r="B57" s="172"/>
      <c r="D57" s="172"/>
      <c r="E57" s="79" t="str">
        <f>InpActive!E107</f>
        <v>WRZ 5 - Annualised unit cost (AUC) of post-2020 capacity - completion validation check</v>
      </c>
      <c r="F57" s="94">
        <f>InpActive!F107</f>
        <v>0</v>
      </c>
      <c r="G57" s="79" t="str">
        <f>InpActive!G107</f>
        <v>Check</v>
      </c>
      <c r="H57" s="152"/>
      <c r="I57" s="152"/>
      <c r="J57" s="13"/>
      <c r="K57" s="13"/>
      <c r="L57" s="13"/>
      <c r="M57" s="13"/>
      <c r="N57" s="9"/>
    </row>
    <row r="58" spans="2:14" ht="12.9" hidden="1" customHeight="1" outlineLevel="1">
      <c r="B58" s="172"/>
      <c r="D58" s="172"/>
      <c r="E58" s="79" t="str">
        <f>InpActive!E120</f>
        <v>WRZ 6 - Annualised unit cost (AUC) of post-2020 capacity - completion validation check</v>
      </c>
      <c r="F58" s="94">
        <f>InpActive!F120</f>
        <v>0</v>
      </c>
      <c r="G58" s="79" t="str">
        <f>InpActive!G120</f>
        <v>Check</v>
      </c>
      <c r="H58" s="152"/>
      <c r="I58" s="152"/>
      <c r="J58" s="13"/>
      <c r="K58" s="13"/>
      <c r="L58" s="13"/>
      <c r="M58" s="13"/>
      <c r="N58" s="9"/>
    </row>
    <row r="59" spans="2:14" ht="12.9" hidden="1" customHeight="1" outlineLevel="1">
      <c r="B59" s="172"/>
      <c r="D59" s="172"/>
      <c r="E59" s="79" t="str">
        <f>InpActive!E133</f>
        <v>WRZ 7 - Annualised unit cost (AUC) of post-2020 capacity - completion validation check</v>
      </c>
      <c r="F59" s="94">
        <f>InpActive!F133</f>
        <v>0</v>
      </c>
      <c r="G59" s="79" t="str">
        <f>InpActive!G133</f>
        <v>Check</v>
      </c>
      <c r="H59" s="152"/>
      <c r="I59" s="152"/>
      <c r="J59" s="13"/>
      <c r="K59" s="13"/>
      <c r="L59" s="13"/>
      <c r="M59" s="13"/>
      <c r="N59" s="9"/>
    </row>
    <row r="60" spans="2:14" ht="12.9" hidden="1" customHeight="1" outlineLevel="1">
      <c r="B60" s="172"/>
      <c r="D60" s="172"/>
      <c r="E60" s="79" t="str">
        <f>InpActive!E146</f>
        <v>WRZ 8 - Annualised unit cost (AUC) of post-2020 capacity - completion validation check</v>
      </c>
      <c r="F60" s="94">
        <f>InpActive!F146</f>
        <v>0</v>
      </c>
      <c r="G60" s="79" t="str">
        <f>InpActive!G146</f>
        <v>Check</v>
      </c>
      <c r="H60" s="152"/>
      <c r="I60" s="152"/>
      <c r="J60" s="13"/>
      <c r="K60" s="13"/>
      <c r="L60" s="13"/>
      <c r="M60" s="13"/>
      <c r="N60" s="9"/>
    </row>
    <row r="61" spans="2:14" ht="12.9" hidden="1" customHeight="1" outlineLevel="1">
      <c r="B61" s="172"/>
      <c r="D61" s="172"/>
      <c r="E61" s="79" t="str">
        <f>InpActive!E159</f>
        <v>WRZ 9 - Annualised unit cost (AUC) of post-2020 capacity - completion validation check</v>
      </c>
      <c r="F61" s="94">
        <f>InpActive!F159</f>
        <v>0</v>
      </c>
      <c r="G61" s="79" t="str">
        <f>InpActive!G159</f>
        <v>Check</v>
      </c>
      <c r="H61" s="152"/>
      <c r="I61" s="152"/>
      <c r="J61" s="13"/>
      <c r="K61" s="13"/>
      <c r="L61" s="13"/>
      <c r="M61" s="13"/>
      <c r="N61" s="9"/>
    </row>
    <row r="62" spans="2:14" ht="12.9" hidden="1" customHeight="1" outlineLevel="1">
      <c r="B62" s="172"/>
      <c r="D62" s="172"/>
      <c r="E62" s="79" t="str">
        <f>InpActive!E172</f>
        <v>WRZ 10 - Annualised unit cost (AUC) of post-2020 capacity - completion validation check</v>
      </c>
      <c r="F62" s="94">
        <f>InpActive!F172</f>
        <v>0</v>
      </c>
      <c r="G62" s="79" t="str">
        <f>InpActive!G172</f>
        <v>Check</v>
      </c>
      <c r="H62" s="152"/>
      <c r="I62" s="152"/>
      <c r="J62" s="13"/>
      <c r="K62" s="13"/>
      <c r="L62" s="13"/>
      <c r="M62" s="13"/>
      <c r="N62" s="9"/>
    </row>
    <row r="63" spans="2:14" ht="12.9" hidden="1" customHeight="1" outlineLevel="1">
      <c r="B63" s="172"/>
      <c r="D63" s="172"/>
      <c r="E63" s="79" t="str">
        <f>InpActive!E185</f>
        <v>WRZ 11 - Annualised unit cost (AUC) of post-2020 capacity - completion validation check</v>
      </c>
      <c r="F63" s="94">
        <f>InpActive!F185</f>
        <v>0</v>
      </c>
      <c r="G63" s="79" t="str">
        <f>InpActive!G185</f>
        <v>Check</v>
      </c>
      <c r="H63" s="152"/>
      <c r="I63" s="152"/>
      <c r="J63" s="13"/>
      <c r="K63" s="13"/>
      <c r="L63" s="13"/>
      <c r="M63" s="13"/>
      <c r="N63" s="9"/>
    </row>
    <row r="64" spans="2:14" ht="12.9" hidden="1" customHeight="1" outlineLevel="1">
      <c r="B64" s="172"/>
      <c r="D64" s="172"/>
      <c r="E64" s="79" t="str">
        <f>InpActive!E198</f>
        <v>WRZ 12 - Annualised unit cost (AUC) of post-2020 capacity - completion validation check</v>
      </c>
      <c r="F64" s="94">
        <f>InpActive!F198</f>
        <v>0</v>
      </c>
      <c r="G64" s="79" t="str">
        <f>InpActive!G198</f>
        <v>Check</v>
      </c>
      <c r="H64" s="152"/>
      <c r="I64" s="152"/>
      <c r="J64" s="13"/>
      <c r="K64" s="13"/>
      <c r="L64" s="13"/>
      <c r="M64" s="13"/>
      <c r="N64" s="9"/>
    </row>
    <row r="65" spans="1:14" ht="12.9" hidden="1" customHeight="1" outlineLevel="1">
      <c r="A65" s="111"/>
      <c r="B65" s="172"/>
      <c r="D65" s="172"/>
      <c r="E65" s="79" t="str">
        <f>InpActive!E211</f>
        <v>WRZ 13 - Annualised unit cost (AUC) of post-2020 capacity - completion validation check</v>
      </c>
      <c r="F65" s="94">
        <f>InpActive!F211</f>
        <v>0</v>
      </c>
      <c r="G65" s="79" t="str">
        <f>InpActive!G211</f>
        <v>Check</v>
      </c>
      <c r="H65" s="152"/>
      <c r="I65" s="152"/>
      <c r="J65" s="13"/>
      <c r="K65" s="13"/>
      <c r="L65" s="13"/>
      <c r="M65" s="13"/>
      <c r="N65" s="9"/>
    </row>
    <row r="66" spans="1:14" ht="12.9" hidden="1" customHeight="1" outlineLevel="1">
      <c r="A66" s="111"/>
      <c r="B66" s="172"/>
      <c r="D66" s="172"/>
      <c r="E66" s="79" t="str">
        <f>InpActive!E224</f>
        <v>WRZ 14 - Annualised unit cost (AUC) of post-2020 capacity - completion validation check</v>
      </c>
      <c r="F66" s="94">
        <f>InpActive!F224</f>
        <v>0</v>
      </c>
      <c r="G66" s="79" t="str">
        <f>InpActive!G224</f>
        <v>Check</v>
      </c>
      <c r="H66" s="152"/>
      <c r="I66" s="152"/>
      <c r="J66" s="13"/>
      <c r="K66" s="13"/>
      <c r="L66" s="13"/>
      <c r="M66" s="13"/>
      <c r="N66" s="9"/>
    </row>
    <row r="67" spans="1:14" ht="12.9" hidden="1" customHeight="1" outlineLevel="1">
      <c r="A67" s="111"/>
      <c r="B67" s="172"/>
      <c r="D67" s="172"/>
      <c r="E67" s="79" t="str">
        <f>InpActive!E237</f>
        <v>WRZ 15 - Annualised unit cost (AUC) of post-2020 capacity - completion validation check</v>
      </c>
      <c r="F67" s="94">
        <f>InpActive!F237</f>
        <v>0</v>
      </c>
      <c r="G67" s="79" t="str">
        <f>InpActive!G237</f>
        <v>Check</v>
      </c>
      <c r="H67" s="152"/>
      <c r="I67" s="152"/>
      <c r="J67" s="13"/>
      <c r="K67" s="13"/>
      <c r="L67" s="13"/>
      <c r="M67" s="13"/>
      <c r="N67" s="9"/>
    </row>
    <row r="68" spans="1:14" ht="12.9" hidden="1" customHeight="1" outlineLevel="1">
      <c r="A68" s="111"/>
      <c r="B68" s="172"/>
      <c r="D68" s="172"/>
      <c r="E68" s="79" t="str">
        <f>InpActive!E250</f>
        <v>WRZ 16 - Annualised unit cost (AUC) of post-2020 capacity - completion validation check</v>
      </c>
      <c r="F68" s="94">
        <f>InpActive!F250</f>
        <v>0</v>
      </c>
      <c r="G68" s="79" t="str">
        <f>InpActive!G250</f>
        <v>Check</v>
      </c>
      <c r="H68" s="152"/>
      <c r="I68" s="152"/>
      <c r="J68" s="13"/>
      <c r="K68" s="13"/>
      <c r="L68" s="13"/>
      <c r="M68" s="13"/>
      <c r="N68" s="9"/>
    </row>
    <row r="69" spans="1:14" ht="12.9" hidden="1" customHeight="1" outlineLevel="1">
      <c r="A69" s="111"/>
      <c r="B69" s="172"/>
      <c r="D69" s="172"/>
      <c r="E69" s="79" t="str">
        <f>InpActive!E263</f>
        <v>WRZ 17 - Annualised unit cost (AUC) of post-2020 capacity - completion validation check</v>
      </c>
      <c r="F69" s="94">
        <f>InpActive!F263</f>
        <v>0</v>
      </c>
      <c r="G69" s="79" t="str">
        <f>InpActive!G263</f>
        <v>Check</v>
      </c>
      <c r="H69" s="152"/>
      <c r="I69" s="152"/>
      <c r="J69" s="13"/>
      <c r="K69" s="13"/>
      <c r="L69" s="13"/>
      <c r="M69" s="13"/>
      <c r="N69" s="9"/>
    </row>
    <row r="70" spans="1:14" ht="12.9" hidden="1" customHeight="1" outlineLevel="1">
      <c r="A70" s="111"/>
      <c r="B70" s="172"/>
      <c r="D70" s="172"/>
      <c r="E70" s="79" t="str">
        <f>InpActive!E276</f>
        <v>WRZ 18 - Annualised unit cost (AUC) of post-2020 capacity - completion validation check</v>
      </c>
      <c r="F70" s="94">
        <f>InpActive!F276</f>
        <v>0</v>
      </c>
      <c r="G70" s="79" t="str">
        <f>InpActive!G276</f>
        <v>Check</v>
      </c>
      <c r="H70" s="152"/>
      <c r="I70" s="152"/>
      <c r="J70" s="13"/>
      <c r="K70" s="13"/>
      <c r="L70" s="13"/>
      <c r="M70" s="13"/>
      <c r="N70" s="9"/>
    </row>
    <row r="71" spans="1:14" ht="12.9" hidden="1" customHeight="1" outlineLevel="1">
      <c r="A71" s="111"/>
      <c r="B71" s="172"/>
      <c r="D71" s="172"/>
      <c r="E71" s="79" t="str">
        <f>InpActive!E289</f>
        <v>WRZ 19 - Annualised unit cost (AUC) of post-2020 capacity - completion validation check</v>
      </c>
      <c r="F71" s="94">
        <f>InpActive!F289</f>
        <v>0</v>
      </c>
      <c r="G71" s="79" t="str">
        <f>InpActive!G289</f>
        <v>Check</v>
      </c>
      <c r="H71" s="152"/>
      <c r="I71" s="152"/>
      <c r="J71" s="13"/>
      <c r="K71" s="13"/>
      <c r="L71" s="13"/>
      <c r="M71" s="13"/>
      <c r="N71" s="9"/>
    </row>
    <row r="72" spans="1:14" ht="12.9" hidden="1" customHeight="1" outlineLevel="1">
      <c r="A72" s="111"/>
      <c r="B72" s="172"/>
      <c r="D72" s="172"/>
      <c r="E72" s="79" t="str">
        <f>InpActive!E302</f>
        <v>WRZ 20 - Annualised unit cost (AUC) of post-2020 capacity - completion validation check</v>
      </c>
      <c r="F72" s="94">
        <f>InpActive!F302</f>
        <v>0</v>
      </c>
      <c r="G72" s="79" t="str">
        <f>InpActive!G302</f>
        <v>Check</v>
      </c>
      <c r="H72" s="152"/>
      <c r="I72" s="152"/>
      <c r="J72" s="13"/>
      <c r="K72" s="13"/>
      <c r="L72" s="13"/>
      <c r="M72" s="13"/>
      <c r="N72" s="9"/>
    </row>
    <row r="73" spans="1:14" ht="12.9" hidden="1" customHeight="1" outlineLevel="1">
      <c r="A73" s="111"/>
      <c r="B73" s="172"/>
      <c r="D73" s="172"/>
      <c r="E73" s="79" t="str">
        <f>InpActive!E315</f>
        <v>WRZ 21 - Annualised unit cost (AUC) of post-2020 capacity - completion validation check</v>
      </c>
      <c r="F73" s="94">
        <f>InpActive!F315</f>
        <v>0</v>
      </c>
      <c r="G73" s="79" t="str">
        <f>InpActive!G315</f>
        <v>Check</v>
      </c>
      <c r="H73" s="152"/>
      <c r="I73" s="152"/>
      <c r="J73" s="13"/>
      <c r="K73" s="13"/>
      <c r="L73" s="13"/>
      <c r="M73" s="13"/>
      <c r="N73" s="9"/>
    </row>
    <row r="74" spans="1:14" ht="12.9" hidden="1" customHeight="1" outlineLevel="1">
      <c r="A74" s="111"/>
      <c r="B74" s="172"/>
      <c r="D74" s="172"/>
      <c r="E74" s="79" t="str">
        <f>InpActive!E328</f>
        <v>WRZ 22 - Annualised unit cost (AUC) of post-2020 capacity - completion validation check</v>
      </c>
      <c r="F74" s="94">
        <f>InpActive!F328</f>
        <v>0</v>
      </c>
      <c r="G74" s="79" t="str">
        <f>InpActive!G328</f>
        <v>Check</v>
      </c>
      <c r="H74" s="152"/>
      <c r="I74" s="152"/>
      <c r="J74" s="13"/>
      <c r="K74" s="13"/>
      <c r="L74" s="13"/>
      <c r="M74" s="13"/>
      <c r="N74" s="9"/>
    </row>
    <row r="75" spans="1:14" ht="12.9" hidden="1" customHeight="1" outlineLevel="1">
      <c r="A75" s="111"/>
      <c r="B75" s="172"/>
      <c r="D75" s="172"/>
      <c r="E75" s="79" t="str">
        <f>InpActive!E341</f>
        <v>WRZ 23 - Annualised unit cost (AUC) of post-2020 capacity - completion validation check</v>
      </c>
      <c r="F75" s="94">
        <f>InpActive!F341</f>
        <v>0</v>
      </c>
      <c r="G75" s="79" t="str">
        <f>InpActive!G341</f>
        <v>Check</v>
      </c>
      <c r="H75" s="152"/>
      <c r="I75" s="152"/>
      <c r="J75" s="13"/>
      <c r="K75" s="13"/>
      <c r="L75" s="13"/>
      <c r="M75" s="13"/>
      <c r="N75" s="9"/>
    </row>
    <row r="76" spans="1:14" ht="12.9" hidden="1" customHeight="1" outlineLevel="1">
      <c r="A76" s="111"/>
      <c r="B76" s="172"/>
      <c r="D76" s="172"/>
      <c r="E76" s="79" t="str">
        <f>InpActive!E354</f>
        <v>WRZ 24 - Annualised unit cost (AUC) of post-2020 capacity - completion validation check</v>
      </c>
      <c r="F76" s="94">
        <f>InpActive!F354</f>
        <v>0</v>
      </c>
      <c r="G76" s="79" t="str">
        <f>InpActive!G354</f>
        <v>Check</v>
      </c>
      <c r="H76" s="152"/>
      <c r="I76" s="152"/>
      <c r="J76" s="13"/>
      <c r="K76" s="13"/>
      <c r="L76" s="13"/>
      <c r="M76" s="13"/>
      <c r="N76" s="9"/>
    </row>
    <row r="77" spans="1:14" ht="12.9" hidden="1" customHeight="1" outlineLevel="1">
      <c r="A77" s="111"/>
      <c r="B77" s="172"/>
      <c r="D77" s="172"/>
      <c r="E77" s="79" t="str">
        <f>InpActive!E367</f>
        <v>WRZ 25 - Annualised unit cost (AUC) of post-2020 capacity - completion validation check</v>
      </c>
      <c r="F77" s="94">
        <f>InpActive!F367</f>
        <v>0</v>
      </c>
      <c r="G77" s="79" t="str">
        <f>InpActive!G367</f>
        <v>Check</v>
      </c>
      <c r="H77" s="152"/>
      <c r="I77" s="152"/>
      <c r="J77" s="13"/>
      <c r="K77" s="13"/>
      <c r="L77" s="13"/>
      <c r="M77" s="13"/>
      <c r="N77" s="9"/>
    </row>
    <row r="78" spans="1:14" ht="12.9" hidden="1" customHeight="1" outlineLevel="1">
      <c r="A78" s="111"/>
      <c r="B78" s="172"/>
      <c r="D78" s="172"/>
      <c r="E78" s="79" t="str">
        <f>InpActive!E380</f>
        <v>WRZ 26 - Annualised unit cost (AUC) of post-2020 capacity - completion validation check</v>
      </c>
      <c r="F78" s="94">
        <f>InpActive!F380</f>
        <v>0</v>
      </c>
      <c r="G78" s="79" t="str">
        <f>InpActive!G380</f>
        <v>Check</v>
      </c>
      <c r="H78" s="152"/>
      <c r="I78" s="152"/>
      <c r="J78" s="13"/>
      <c r="K78" s="13"/>
      <c r="L78" s="13"/>
      <c r="M78" s="13"/>
      <c r="N78" s="9"/>
    </row>
    <row r="79" spans="1:14" ht="12.9" hidden="1" customHeight="1" outlineLevel="1">
      <c r="A79" s="111"/>
      <c r="B79" s="172"/>
      <c r="D79" s="172"/>
      <c r="E79" s="79" t="str">
        <f>InpActive!E393</f>
        <v>WRZ 27 - Annualised unit cost (AUC) of post-2020 capacity - completion validation check</v>
      </c>
      <c r="F79" s="94">
        <f>InpActive!F393</f>
        <v>0</v>
      </c>
      <c r="G79" s="79" t="str">
        <f>InpActive!G393</f>
        <v>Check</v>
      </c>
      <c r="H79" s="152"/>
      <c r="I79" s="152"/>
      <c r="J79" s="13"/>
      <c r="K79" s="13"/>
      <c r="L79" s="13"/>
      <c r="M79" s="13"/>
      <c r="N79" s="9"/>
    </row>
    <row r="80" spans="1:14" ht="12.9" hidden="1" customHeight="1" outlineLevel="1">
      <c r="A80" s="111"/>
      <c r="B80" s="172"/>
      <c r="D80" s="172"/>
      <c r="E80" s="79" t="str">
        <f>InpActive!E406</f>
        <v>WRZ 28 - Annualised unit cost (AUC) of post-2020 capacity - completion validation check</v>
      </c>
      <c r="F80" s="94">
        <f>InpActive!F406</f>
        <v>0</v>
      </c>
      <c r="G80" s="79" t="str">
        <f>InpActive!G406</f>
        <v>Check</v>
      </c>
      <c r="H80" s="152"/>
      <c r="I80" s="152"/>
      <c r="J80" s="13"/>
      <c r="K80" s="13"/>
      <c r="L80" s="13"/>
      <c r="M80" s="13"/>
      <c r="N80" s="9"/>
    </row>
    <row r="81" spans="1:14">
      <c r="A81" s="111"/>
      <c r="B81" s="172"/>
      <c r="D81" s="172"/>
      <c r="E81" s="79"/>
      <c r="F81" s="79"/>
      <c r="G81" s="79"/>
      <c r="H81" s="152"/>
      <c r="I81" s="152"/>
      <c r="J81" s="13"/>
      <c r="K81" s="13"/>
      <c r="L81" s="13"/>
      <c r="M81" s="13"/>
      <c r="N81" s="9"/>
    </row>
    <row r="82" spans="1:14">
      <c r="A82" s="96" t="s">
        <v>1226</v>
      </c>
      <c r="B82" s="172"/>
      <c r="D82" s="172"/>
      <c r="E82" s="79"/>
      <c r="F82" s="79"/>
      <c r="G82" s="79"/>
      <c r="H82" s="152"/>
      <c r="I82" s="152"/>
      <c r="J82" s="13"/>
      <c r="K82" s="13"/>
      <c r="L82" s="13"/>
      <c r="M82" s="13"/>
      <c r="N82" s="9"/>
    </row>
    <row r="83" spans="1:14">
      <c r="A83" s="111"/>
      <c r="B83" s="172"/>
      <c r="D83" s="172"/>
      <c r="E83" s="79"/>
      <c r="F83" s="79"/>
      <c r="G83" s="79"/>
      <c r="H83" s="152"/>
      <c r="I83" s="152"/>
      <c r="J83" s="13"/>
      <c r="K83" s="13"/>
      <c r="L83" s="13"/>
      <c r="M83" s="13"/>
      <c r="N83" s="9"/>
    </row>
    <row r="84" spans="1:14" collapsed="1">
      <c r="A84" s="111"/>
      <c r="B84" s="111" t="s">
        <v>1227</v>
      </c>
      <c r="D84" s="172"/>
      <c r="E84" s="79"/>
      <c r="F84" s="79"/>
      <c r="G84" s="79"/>
      <c r="H84" s="152"/>
      <c r="I84" s="152"/>
      <c r="J84" s="13"/>
      <c r="K84" s="13"/>
      <c r="L84" s="13"/>
      <c r="M84" s="13"/>
      <c r="N84" s="9"/>
    </row>
    <row r="85" spans="1:14" ht="12.9" hidden="1" customHeight="1" outlineLevel="1">
      <c r="A85" s="111"/>
      <c r="B85" s="111"/>
      <c r="D85" s="172"/>
      <c r="E85" s="79" t="str">
        <f>Calc!E31</f>
        <v xml:space="preserve">WRZ 1 - Bilateral entry forecast (BEF) factor - capped at zero (i.e. is less than or equal to zero) check </v>
      </c>
      <c r="F85" s="94">
        <f>Calc!F32</f>
        <v>0</v>
      </c>
      <c r="G85" s="79" t="str">
        <f>Calc!G31</f>
        <v>Check</v>
      </c>
      <c r="H85" s="152"/>
      <c r="I85" s="152"/>
      <c r="J85" s="13"/>
      <c r="K85" s="13"/>
      <c r="L85" s="13"/>
      <c r="M85" s="13"/>
      <c r="N85" s="9"/>
    </row>
    <row r="86" spans="1:14" ht="12.9" hidden="1" customHeight="1" outlineLevel="1">
      <c r="A86" s="111"/>
      <c r="B86" s="111"/>
      <c r="D86" s="172"/>
      <c r="E86" s="79" t="str">
        <f>Calc!E67</f>
        <v xml:space="preserve">WRZ 2 - Bilateral entry forecast (BEF) factor - capped at zero (i.e. is less than or equal to zero) check </v>
      </c>
      <c r="F86" s="94">
        <f>Calc!F67</f>
        <v>0</v>
      </c>
      <c r="G86" s="79" t="str">
        <f>Calc!G67</f>
        <v>Check</v>
      </c>
      <c r="H86" s="152"/>
      <c r="I86" s="152"/>
      <c r="J86" s="13"/>
      <c r="K86" s="13"/>
      <c r="L86" s="13"/>
      <c r="M86" s="13"/>
      <c r="N86" s="9"/>
    </row>
    <row r="87" spans="1:14" ht="12.9" hidden="1" customHeight="1" outlineLevel="1">
      <c r="A87" s="111"/>
      <c r="B87" s="111"/>
      <c r="D87" s="172"/>
      <c r="E87" s="79" t="str">
        <f>Calc!E103</f>
        <v xml:space="preserve">WRZ 3 - Bilateral entry forecast (BEF) factor - capped at zero (i.e. is less than or equal to zero) check </v>
      </c>
      <c r="F87" s="94">
        <f>Calc!F103</f>
        <v>0</v>
      </c>
      <c r="G87" s="79" t="str">
        <f>Calc!G103</f>
        <v>Check</v>
      </c>
      <c r="H87" s="152"/>
      <c r="I87" s="152"/>
      <c r="J87" s="13"/>
      <c r="K87" s="13"/>
      <c r="L87" s="13"/>
      <c r="M87" s="13"/>
      <c r="N87" s="9"/>
    </row>
    <row r="88" spans="1:14" ht="12.9" hidden="1" customHeight="1" outlineLevel="1">
      <c r="A88" s="111"/>
      <c r="B88" s="111"/>
      <c r="D88" s="172"/>
      <c r="E88" s="79" t="str">
        <f>Calc!E139</f>
        <v xml:space="preserve">WRZ 4 - Bilateral entry forecast (BEF) factor - capped at zero (i.e. is less than or equal to zero) check </v>
      </c>
      <c r="F88" s="94">
        <f>Calc!F139</f>
        <v>0</v>
      </c>
      <c r="G88" s="79" t="str">
        <f>Calc!G139</f>
        <v>Check</v>
      </c>
      <c r="H88" s="79"/>
      <c r="I88" s="79"/>
      <c r="J88" s="79"/>
      <c r="K88" s="13"/>
      <c r="L88" s="13"/>
      <c r="M88" s="13"/>
      <c r="N88" s="9"/>
    </row>
    <row r="89" spans="1:14" ht="12.9" hidden="1" customHeight="1" outlineLevel="1">
      <c r="A89" s="111"/>
      <c r="B89" s="111"/>
      <c r="D89" s="172"/>
      <c r="E89" s="79" t="str">
        <f>Calc!E175</f>
        <v xml:space="preserve">WRZ 5 - Bilateral entry forecast (BEF) factor - capped at zero (i.e. is less than or equal to zero) check </v>
      </c>
      <c r="F89" s="94">
        <f>Calc!F175</f>
        <v>0</v>
      </c>
      <c r="G89" s="79" t="str">
        <f>Calc!G175</f>
        <v>Check</v>
      </c>
      <c r="H89" s="79"/>
      <c r="I89" s="79"/>
      <c r="J89" s="79"/>
      <c r="K89" s="13"/>
      <c r="L89" s="13"/>
      <c r="M89" s="13"/>
      <c r="N89" s="9"/>
    </row>
    <row r="90" spans="1:14" ht="12.9" hidden="1" customHeight="1" outlineLevel="1">
      <c r="A90" s="111"/>
      <c r="B90" s="111"/>
      <c r="D90" s="172"/>
      <c r="E90" s="79" t="str">
        <f>Calc!E211</f>
        <v xml:space="preserve">WRZ 6 - Bilateral entry forecast (BEF) factor - capped at zero (i.e. is less than or equal to zero) check </v>
      </c>
      <c r="F90" s="94">
        <f>Calc!F211</f>
        <v>0</v>
      </c>
      <c r="G90" s="79" t="str">
        <f>Calc!G211</f>
        <v>Check</v>
      </c>
      <c r="H90" s="79"/>
      <c r="I90" s="79"/>
      <c r="J90" s="79"/>
      <c r="K90" s="13"/>
      <c r="L90" s="13"/>
      <c r="M90" s="13"/>
      <c r="N90" s="9"/>
    </row>
    <row r="91" spans="1:14" ht="12.9" hidden="1" customHeight="1" outlineLevel="1">
      <c r="A91" s="111"/>
      <c r="B91" s="111"/>
      <c r="D91" s="172"/>
      <c r="E91" s="79" t="str">
        <f>Calc!E247</f>
        <v xml:space="preserve">WRZ 7 - Bilateral entry forecast (BEF) factor - capped at zero (i.e. is less than or equal to zero) check </v>
      </c>
      <c r="F91" s="94">
        <f>Calc!F247</f>
        <v>0</v>
      </c>
      <c r="G91" s="79" t="str">
        <f>Calc!G247</f>
        <v>Check</v>
      </c>
      <c r="H91" s="79"/>
      <c r="I91" s="79"/>
      <c r="J91" s="79"/>
      <c r="K91" s="13"/>
      <c r="L91" s="13"/>
      <c r="M91" s="13"/>
      <c r="N91" s="9"/>
    </row>
    <row r="92" spans="1:14" ht="12.9" hidden="1" customHeight="1" outlineLevel="1">
      <c r="A92" s="111"/>
      <c r="B92" s="111"/>
      <c r="D92" s="172"/>
      <c r="E92" s="79" t="str">
        <f>Calc!E283</f>
        <v xml:space="preserve">WRZ 8 - Bilateral entry forecast (BEF) factor - capped at zero (i.e. is less than or equal to zero) check </v>
      </c>
      <c r="F92" s="94">
        <f>Calc!F283</f>
        <v>0</v>
      </c>
      <c r="G92" s="79" t="str">
        <f>Calc!G283</f>
        <v>Check</v>
      </c>
      <c r="H92" s="79"/>
      <c r="I92" s="79"/>
      <c r="J92" s="79"/>
      <c r="K92" s="13"/>
      <c r="L92" s="13"/>
      <c r="M92" s="13"/>
      <c r="N92" s="9"/>
    </row>
    <row r="93" spans="1:14" ht="12.9" hidden="1" customHeight="1" outlineLevel="1">
      <c r="A93" s="111"/>
      <c r="B93" s="111"/>
      <c r="D93" s="172"/>
      <c r="E93" s="79" t="str">
        <f>Calc!E319</f>
        <v xml:space="preserve">WRZ 9 - Bilateral entry forecast (BEF) factor - capped at zero (i.e. is less than or equal to zero) check </v>
      </c>
      <c r="F93" s="94">
        <f>Calc!F319</f>
        <v>0</v>
      </c>
      <c r="G93" s="79" t="str">
        <f>Calc!G319</f>
        <v>Check</v>
      </c>
      <c r="H93" s="79"/>
      <c r="I93" s="79"/>
      <c r="J93" s="79"/>
      <c r="K93" s="13"/>
      <c r="L93" s="13"/>
      <c r="M93" s="13"/>
      <c r="N93" s="9"/>
    </row>
    <row r="94" spans="1:14" ht="12.9" hidden="1" customHeight="1" outlineLevel="1">
      <c r="A94" s="111"/>
      <c r="B94" s="111"/>
      <c r="D94" s="172"/>
      <c r="E94" s="79" t="str">
        <f>Calc!E355</f>
        <v xml:space="preserve">WRZ 10 - Bilateral entry forecast (BEF) factor - capped at zero (i.e. is less than or equal to zero) check </v>
      </c>
      <c r="F94" s="94">
        <f>Calc!F355</f>
        <v>0</v>
      </c>
      <c r="G94" s="79" t="str">
        <f>Calc!G355</f>
        <v>Check</v>
      </c>
      <c r="H94" s="79"/>
      <c r="I94" s="79"/>
      <c r="J94" s="79"/>
      <c r="K94" s="13"/>
      <c r="L94" s="13"/>
      <c r="M94" s="13"/>
      <c r="N94" s="9"/>
    </row>
    <row r="95" spans="1:14" ht="12.9" hidden="1" customHeight="1" outlineLevel="1">
      <c r="A95" s="111"/>
      <c r="B95" s="111"/>
      <c r="D95" s="172"/>
      <c r="E95" s="79" t="str">
        <f>Calc!E391</f>
        <v xml:space="preserve">WRZ 11 - Bilateral entry forecast (BEF) factor - capped at zero (i.e. is less than or equal to zero) check </v>
      </c>
      <c r="F95" s="94">
        <f>Calc!F391</f>
        <v>0</v>
      </c>
      <c r="G95" s="79" t="str">
        <f>Calc!G391</f>
        <v>Check</v>
      </c>
      <c r="H95" s="79"/>
      <c r="I95" s="79"/>
      <c r="J95" s="79"/>
      <c r="K95" s="13"/>
      <c r="L95" s="13"/>
      <c r="M95" s="13"/>
      <c r="N95" s="9"/>
    </row>
    <row r="96" spans="1:14" ht="12.9" hidden="1" customHeight="1" outlineLevel="1">
      <c r="A96" s="111"/>
      <c r="B96" s="111"/>
      <c r="D96" s="172"/>
      <c r="E96" s="79" t="str">
        <f>Calc!E427</f>
        <v xml:space="preserve">WRZ 12 - Bilateral entry forecast (BEF) factor - capped at zero (i.e. is less than or equal to zero) check </v>
      </c>
      <c r="F96" s="94">
        <f>Calc!F427</f>
        <v>0</v>
      </c>
      <c r="G96" s="79" t="str">
        <f>Calc!G427</f>
        <v>Check</v>
      </c>
      <c r="H96" s="79"/>
      <c r="I96" s="79"/>
      <c r="J96" s="79"/>
      <c r="K96" s="13"/>
      <c r="L96" s="13"/>
      <c r="M96" s="13"/>
      <c r="N96" s="9"/>
    </row>
    <row r="97" spans="2:14" ht="12.9" hidden="1" customHeight="1" outlineLevel="1">
      <c r="B97" s="111"/>
      <c r="D97" s="172"/>
      <c r="E97" s="79" t="str">
        <f>Calc!E463</f>
        <v xml:space="preserve">WRZ 13 - Bilateral entry forecast (BEF) factor - capped at zero (i.e. is less than or equal to zero) check </v>
      </c>
      <c r="F97" s="94">
        <f>Calc!F463</f>
        <v>0</v>
      </c>
      <c r="G97" s="79" t="str">
        <f>Calc!G463</f>
        <v>Check</v>
      </c>
      <c r="H97" s="79"/>
      <c r="I97" s="79"/>
      <c r="J97" s="79"/>
      <c r="K97" s="13"/>
      <c r="L97" s="13"/>
      <c r="M97" s="13"/>
      <c r="N97" s="9"/>
    </row>
    <row r="98" spans="2:14" ht="12.9" hidden="1" customHeight="1" outlineLevel="1">
      <c r="B98" s="111"/>
      <c r="D98" s="172"/>
      <c r="E98" s="79" t="str">
        <f>Calc!E499</f>
        <v xml:space="preserve">WRZ 14 - Bilateral entry forecast (BEF) factor - capped at zero (i.e. is less than or equal to zero) check </v>
      </c>
      <c r="F98" s="94">
        <f>Calc!F499</f>
        <v>0</v>
      </c>
      <c r="G98" s="79" t="str">
        <f>Calc!G499</f>
        <v>Check</v>
      </c>
      <c r="H98" s="79"/>
      <c r="I98" s="79"/>
      <c r="J98" s="79"/>
      <c r="K98" s="13"/>
      <c r="L98" s="13"/>
      <c r="M98" s="13"/>
      <c r="N98" s="9"/>
    </row>
    <row r="99" spans="2:14" ht="12.9" hidden="1" customHeight="1" outlineLevel="1">
      <c r="B99" s="111"/>
      <c r="D99" s="172"/>
      <c r="E99" s="79" t="str">
        <f>Calc!E535</f>
        <v xml:space="preserve">WRZ 15 - Bilateral entry forecast (BEF) factor - capped at zero (i.e. is less than or equal to zero) check </v>
      </c>
      <c r="F99" s="94">
        <f>Calc!F535</f>
        <v>0</v>
      </c>
      <c r="G99" s="79" t="str">
        <f>Calc!G535</f>
        <v>Check</v>
      </c>
      <c r="H99" s="79"/>
      <c r="I99" s="79"/>
      <c r="J99" s="79"/>
      <c r="K99" s="13"/>
      <c r="L99" s="13"/>
      <c r="M99" s="13"/>
      <c r="N99" s="9"/>
    </row>
    <row r="100" spans="2:14" ht="12.9" hidden="1" customHeight="1" outlineLevel="1">
      <c r="B100" s="111"/>
      <c r="D100" s="172"/>
      <c r="E100" s="79" t="str">
        <f>Calc!E571</f>
        <v xml:space="preserve">WRZ 16 - Bilateral entry forecast (BEF) factor - capped at zero (i.e. is less than or equal to zero) check </v>
      </c>
      <c r="F100" s="94">
        <f>Calc!F571</f>
        <v>0</v>
      </c>
      <c r="G100" s="79" t="str">
        <f>Calc!G571</f>
        <v>Check</v>
      </c>
      <c r="H100" s="79"/>
      <c r="I100" s="79"/>
      <c r="J100" s="79"/>
      <c r="K100" s="13"/>
      <c r="L100" s="13"/>
      <c r="M100" s="13"/>
      <c r="N100" s="9"/>
    </row>
    <row r="101" spans="2:14" ht="12.9" hidden="1" customHeight="1" outlineLevel="1">
      <c r="B101" s="111"/>
      <c r="D101" s="172"/>
      <c r="E101" s="79" t="str">
        <f>Calc!E607</f>
        <v xml:space="preserve">WRZ 17 - Bilateral entry forecast (BEF) factor - capped at zero (i.e. is less than or equal to zero) check </v>
      </c>
      <c r="F101" s="94">
        <f>Calc!F607</f>
        <v>0</v>
      </c>
      <c r="G101" s="79" t="str">
        <f>Calc!G607</f>
        <v>Check</v>
      </c>
      <c r="H101" s="79"/>
      <c r="I101" s="79"/>
      <c r="J101" s="79"/>
      <c r="K101" s="13"/>
      <c r="L101" s="13"/>
      <c r="M101" s="13"/>
      <c r="N101" s="9"/>
    </row>
    <row r="102" spans="2:14" ht="12.9" hidden="1" customHeight="1" outlineLevel="1">
      <c r="B102" s="111"/>
      <c r="D102" s="172"/>
      <c r="E102" s="79" t="str">
        <f>Calc!E643</f>
        <v xml:space="preserve">WRZ 18 - Bilateral entry forecast (BEF) factor - capped at zero (i.e. is less than or equal to zero) check </v>
      </c>
      <c r="F102" s="94">
        <f>Calc!F643</f>
        <v>0</v>
      </c>
      <c r="G102" s="79" t="str">
        <f>Calc!G643</f>
        <v>Check</v>
      </c>
      <c r="H102" s="79"/>
      <c r="I102" s="79"/>
      <c r="J102" s="79"/>
      <c r="K102" s="13"/>
      <c r="L102" s="13"/>
      <c r="M102" s="13"/>
      <c r="N102" s="9"/>
    </row>
    <row r="103" spans="2:14" ht="12.9" hidden="1" customHeight="1" outlineLevel="1">
      <c r="B103" s="111"/>
      <c r="D103" s="172"/>
      <c r="E103" s="79" t="str">
        <f>Calc!E679</f>
        <v xml:space="preserve">WRZ 19 - Bilateral entry forecast (BEF) factor - capped at zero (i.e. is less than or equal to zero) check </v>
      </c>
      <c r="F103" s="94">
        <f>Calc!F679</f>
        <v>0</v>
      </c>
      <c r="G103" s="79" t="str">
        <f>Calc!G679</f>
        <v>Check</v>
      </c>
      <c r="H103" s="152"/>
      <c r="I103" s="152"/>
      <c r="J103" s="79"/>
      <c r="K103" s="13"/>
      <c r="L103" s="13"/>
      <c r="M103" s="13"/>
      <c r="N103" s="9"/>
    </row>
    <row r="104" spans="2:14" ht="12.9" hidden="1" customHeight="1" outlineLevel="1">
      <c r="B104" s="111"/>
      <c r="D104" s="172"/>
      <c r="E104" s="79" t="str">
        <f>Calc!E715</f>
        <v xml:space="preserve">WRZ 20 - Bilateral entry forecast (BEF) factor - capped at zero (i.e. is less than or equal to zero) check </v>
      </c>
      <c r="F104" s="94">
        <f>Calc!F715</f>
        <v>0</v>
      </c>
      <c r="G104" s="79" t="str">
        <f>Calc!G715</f>
        <v>Check</v>
      </c>
      <c r="H104" s="152"/>
      <c r="I104" s="152"/>
      <c r="J104" s="79"/>
      <c r="K104" s="13"/>
      <c r="L104" s="13"/>
      <c r="M104" s="13"/>
      <c r="N104" s="9"/>
    </row>
    <row r="105" spans="2:14" ht="12.9" hidden="1" customHeight="1" outlineLevel="1">
      <c r="B105" s="111"/>
      <c r="D105" s="172"/>
      <c r="E105" s="79" t="str">
        <f>Calc!E751</f>
        <v xml:space="preserve">WRZ 21 - Bilateral entry forecast (BEF) factor - capped at zero (i.e. is less than or equal to zero) check </v>
      </c>
      <c r="F105" s="94">
        <f>Calc!F751</f>
        <v>0</v>
      </c>
      <c r="G105" s="79" t="str">
        <f>Calc!G751</f>
        <v>Check</v>
      </c>
      <c r="H105" s="152"/>
      <c r="I105" s="152"/>
      <c r="J105" s="79"/>
      <c r="K105" s="13"/>
      <c r="L105" s="13"/>
      <c r="M105" s="13"/>
      <c r="N105" s="9"/>
    </row>
    <row r="106" spans="2:14" ht="12.9" hidden="1" customHeight="1" outlineLevel="1">
      <c r="B106" s="111"/>
      <c r="D106" s="172"/>
      <c r="E106" s="79" t="str">
        <f>Calc!E787</f>
        <v xml:space="preserve">WRZ 22 - Bilateral entry forecast (BEF) factor - capped at zero (i.e. is less than or equal to zero) check </v>
      </c>
      <c r="F106" s="94">
        <f>Calc!F787</f>
        <v>0</v>
      </c>
      <c r="G106" s="79" t="str">
        <f>Calc!G787</f>
        <v>Check</v>
      </c>
      <c r="H106" s="152"/>
      <c r="I106" s="152"/>
      <c r="J106" s="79"/>
      <c r="K106" s="13"/>
      <c r="L106" s="13"/>
      <c r="M106" s="13"/>
      <c r="N106" s="9"/>
    </row>
    <row r="107" spans="2:14" ht="12.9" hidden="1" customHeight="1" outlineLevel="1">
      <c r="B107" s="111"/>
      <c r="D107" s="172"/>
      <c r="E107" s="79" t="str">
        <f>Calc!E823</f>
        <v xml:space="preserve">WRZ 23 - Bilateral entry forecast (BEF) factor - capped at zero (i.e. is less than or equal to zero) check </v>
      </c>
      <c r="F107" s="94">
        <f>Calc!F823</f>
        <v>0</v>
      </c>
      <c r="G107" s="79" t="str">
        <f>Calc!G823</f>
        <v>Check</v>
      </c>
      <c r="H107" s="152"/>
      <c r="I107" s="152"/>
      <c r="J107" s="79"/>
      <c r="K107" s="13"/>
      <c r="L107" s="13"/>
      <c r="M107" s="13"/>
      <c r="N107" s="9"/>
    </row>
    <row r="108" spans="2:14" ht="12.9" hidden="1" customHeight="1" outlineLevel="1">
      <c r="B108" s="111"/>
      <c r="D108" s="172"/>
      <c r="E108" s="79" t="str">
        <f>Calc!E859</f>
        <v xml:space="preserve">WRZ 24 - Bilateral entry forecast (BEF) factor - capped at zero (i.e. is less than or equal to zero) check </v>
      </c>
      <c r="F108" s="94">
        <f>Calc!F859</f>
        <v>0</v>
      </c>
      <c r="G108" s="79" t="str">
        <f>Calc!G859</f>
        <v>Check</v>
      </c>
      <c r="H108" s="152"/>
      <c r="I108" s="152"/>
      <c r="J108" s="79"/>
      <c r="K108" s="13"/>
      <c r="L108" s="13"/>
      <c r="M108" s="13"/>
      <c r="N108" s="9"/>
    </row>
    <row r="109" spans="2:14" ht="12.9" hidden="1" customHeight="1" outlineLevel="1">
      <c r="B109" s="111"/>
      <c r="D109" s="172"/>
      <c r="E109" s="79" t="str">
        <f>Calc!E895</f>
        <v xml:space="preserve">WRZ 25 - Bilateral entry forecast (BEF) factor - capped at zero (i.e. is less than or equal to zero) check </v>
      </c>
      <c r="F109" s="94">
        <f>Calc!F895</f>
        <v>0</v>
      </c>
      <c r="G109" s="79" t="str">
        <f>Calc!G895</f>
        <v>Check</v>
      </c>
      <c r="H109" s="152"/>
      <c r="I109" s="152"/>
      <c r="J109" s="79"/>
      <c r="K109" s="13"/>
      <c r="L109" s="13"/>
      <c r="M109" s="13"/>
      <c r="N109" s="9"/>
    </row>
    <row r="110" spans="2:14" ht="12.9" hidden="1" customHeight="1" outlineLevel="1">
      <c r="B110" s="111"/>
      <c r="D110" s="172"/>
      <c r="E110" s="79" t="str">
        <f>Calc!E931</f>
        <v xml:space="preserve">WRZ 26 - Bilateral entry forecast (BEF) factor - capped at zero (i.e. is less than or equal to zero) check </v>
      </c>
      <c r="F110" s="94">
        <f>Calc!F931</f>
        <v>0</v>
      </c>
      <c r="G110" s="79" t="str">
        <f>Calc!G931</f>
        <v>Check</v>
      </c>
      <c r="H110" s="152"/>
      <c r="I110" s="152"/>
      <c r="J110" s="79"/>
      <c r="K110" s="13"/>
      <c r="L110" s="13"/>
      <c r="M110" s="13"/>
      <c r="N110" s="9"/>
    </row>
    <row r="111" spans="2:14" ht="12.9" hidden="1" customHeight="1" outlineLevel="1">
      <c r="B111" s="111"/>
      <c r="D111" s="172"/>
      <c r="E111" s="79" t="str">
        <f>Calc!E967</f>
        <v xml:space="preserve">WRZ 27 - Bilateral entry forecast (BEF) factor - capped at zero (i.e. is less than or equal to zero) check </v>
      </c>
      <c r="F111" s="94">
        <f>Calc!F967</f>
        <v>0</v>
      </c>
      <c r="G111" s="79" t="str">
        <f>Calc!G967</f>
        <v>Check</v>
      </c>
      <c r="H111" s="152"/>
      <c r="I111" s="152"/>
      <c r="J111" s="79"/>
      <c r="K111" s="13"/>
      <c r="L111" s="13"/>
      <c r="M111" s="13"/>
      <c r="N111" s="9"/>
    </row>
    <row r="112" spans="2:14" ht="12.9" hidden="1" customHeight="1" outlineLevel="1">
      <c r="B112" s="111"/>
      <c r="D112" s="172"/>
      <c r="E112" s="79" t="str">
        <f>Calc!E1003</f>
        <v xml:space="preserve">WRZ 28 - Bilateral entry forecast (BEF) factor - capped at zero (i.e. is less than or equal to zero) check </v>
      </c>
      <c r="F112" s="94">
        <f>Calc!F1003</f>
        <v>0</v>
      </c>
      <c r="G112" s="79" t="str">
        <f>Calc!G1003</f>
        <v>Check</v>
      </c>
      <c r="H112" s="152"/>
      <c r="I112" s="152"/>
      <c r="J112" s="79"/>
      <c r="K112" s="13"/>
      <c r="L112" s="13"/>
      <c r="M112" s="13"/>
      <c r="N112" s="9"/>
    </row>
    <row r="113" spans="2:14">
      <c r="B113" s="111"/>
      <c r="D113" s="172"/>
      <c r="E113" s="79"/>
      <c r="F113" s="79"/>
      <c r="G113" s="79"/>
      <c r="H113" s="152"/>
      <c r="I113" s="152"/>
      <c r="J113" s="13"/>
      <c r="K113" s="13"/>
      <c r="L113" s="13"/>
      <c r="M113" s="13"/>
      <c r="N113" s="9"/>
    </row>
    <row r="114" spans="2:14" collapsed="1">
      <c r="B114" s="111" t="s">
        <v>1228</v>
      </c>
      <c r="D114" s="172"/>
      <c r="E114" s="79"/>
      <c r="F114" s="79"/>
      <c r="G114" s="79"/>
      <c r="H114" s="152"/>
      <c r="I114" s="152"/>
      <c r="J114" s="13"/>
      <c r="K114" s="13"/>
      <c r="L114" s="13"/>
      <c r="M114" s="13"/>
      <c r="N114" s="9"/>
    </row>
    <row r="115" spans="2:14" ht="12.9" hidden="1" customHeight="1" outlineLevel="1">
      <c r="B115" s="111"/>
      <c r="D115" s="172"/>
      <c r="E115" s="79" t="str">
        <f>Calc!E41</f>
        <v xml:space="preserve">WRZ 1 - BEA is zero or a negative (i.e. is less than or equal to zero) financial adjustment level check </v>
      </c>
      <c r="F115" s="94">
        <f>Calc!F41</f>
        <v>0</v>
      </c>
      <c r="G115" s="79" t="str">
        <f>Calc!G41</f>
        <v>Check</v>
      </c>
      <c r="H115" s="152"/>
      <c r="I115" s="152"/>
      <c r="J115" s="13"/>
      <c r="K115" s="13"/>
      <c r="L115" s="13"/>
      <c r="M115" s="13"/>
      <c r="N115" s="9"/>
    </row>
    <row r="116" spans="2:14" ht="12.9" hidden="1" customHeight="1" outlineLevel="1">
      <c r="B116" s="111"/>
      <c r="D116" s="172"/>
      <c r="E116" s="79" t="str">
        <f>Calc!E77</f>
        <v xml:space="preserve">WRZ 2 - BEA is zero or a negative (i.e. is less than or equal to zero) financial adjustment level check </v>
      </c>
      <c r="F116" s="94">
        <f>Calc!F77</f>
        <v>0</v>
      </c>
      <c r="G116" s="79" t="str">
        <f>Calc!G77</f>
        <v>Check</v>
      </c>
      <c r="H116" s="152"/>
      <c r="I116" s="152"/>
      <c r="J116" s="13"/>
      <c r="K116" s="13"/>
      <c r="L116" s="13"/>
      <c r="M116" s="13"/>
      <c r="N116" s="9"/>
    </row>
    <row r="117" spans="2:14" ht="12.9" hidden="1" customHeight="1" outlineLevel="1">
      <c r="B117" s="111"/>
      <c r="D117" s="172"/>
      <c r="E117" s="79" t="str">
        <f>Calc!E113</f>
        <v xml:space="preserve">WRZ 3 - BEA is zero or a negative (i.e. is less than or equal to zero) financial adjustment level check </v>
      </c>
      <c r="F117" s="94">
        <f>Calc!F113</f>
        <v>0</v>
      </c>
      <c r="G117" s="79" t="str">
        <f>Calc!G113</f>
        <v>Check</v>
      </c>
      <c r="H117" s="152"/>
      <c r="I117" s="152"/>
      <c r="J117" s="13"/>
      <c r="K117" s="13"/>
      <c r="L117" s="13"/>
      <c r="M117" s="13"/>
      <c r="N117" s="9"/>
    </row>
    <row r="118" spans="2:14" ht="12.9" hidden="1" customHeight="1" outlineLevel="1">
      <c r="B118" s="111"/>
      <c r="D118" s="172"/>
      <c r="E118" s="79" t="str">
        <f>Calc!E149</f>
        <v xml:space="preserve">WRZ 4 - BEA is zero or a negative (i.e. is less than or equal to zero) financial adjustment level check </v>
      </c>
      <c r="F118" s="94">
        <f>Calc!F149</f>
        <v>0</v>
      </c>
      <c r="G118" s="79" t="str">
        <f>Calc!G149</f>
        <v>Check</v>
      </c>
      <c r="H118" s="152"/>
      <c r="I118" s="152"/>
      <c r="J118" s="79"/>
      <c r="K118" s="13"/>
      <c r="L118" s="13"/>
      <c r="M118" s="13"/>
      <c r="N118" s="9"/>
    </row>
    <row r="119" spans="2:14" ht="12.9" hidden="1" customHeight="1" outlineLevel="1">
      <c r="B119" s="111"/>
      <c r="D119" s="172"/>
      <c r="E119" s="79" t="str">
        <f>Calc!E185</f>
        <v xml:space="preserve">WRZ 5 - BEA is zero or a negative (i.e. is less than or equal to zero) financial adjustment level check </v>
      </c>
      <c r="F119" s="94">
        <f>Calc!F185</f>
        <v>0</v>
      </c>
      <c r="G119" s="79" t="str">
        <f>Calc!G185</f>
        <v>Check</v>
      </c>
      <c r="H119" s="152"/>
      <c r="I119" s="152"/>
      <c r="J119" s="79"/>
      <c r="K119" s="13"/>
      <c r="L119" s="13"/>
      <c r="M119" s="13"/>
      <c r="N119" s="9"/>
    </row>
    <row r="120" spans="2:14" ht="12.9" hidden="1" customHeight="1" outlineLevel="1">
      <c r="B120" s="111"/>
      <c r="D120" s="172"/>
      <c r="E120" s="79" t="str">
        <f>Calc!E221</f>
        <v xml:space="preserve">WRZ 6 - BEA is zero or a negative (i.e. is less than or equal to zero) financial adjustment level check </v>
      </c>
      <c r="F120" s="94">
        <f>Calc!F221</f>
        <v>0</v>
      </c>
      <c r="G120" s="79" t="str">
        <f>Calc!G221</f>
        <v>Check</v>
      </c>
      <c r="H120" s="152"/>
      <c r="I120" s="152"/>
      <c r="J120" s="79"/>
      <c r="K120" s="13"/>
      <c r="L120" s="13"/>
      <c r="M120" s="13"/>
      <c r="N120" s="9"/>
    </row>
    <row r="121" spans="2:14" ht="12.9" hidden="1" customHeight="1" outlineLevel="1">
      <c r="B121" s="111"/>
      <c r="D121" s="172"/>
      <c r="E121" s="79" t="str">
        <f>Calc!E257</f>
        <v xml:space="preserve">WRZ 7 - BEA is zero or a negative (i.e. is less than or equal to zero) financial adjustment level check </v>
      </c>
      <c r="F121" s="94">
        <f>Calc!F257</f>
        <v>0</v>
      </c>
      <c r="G121" s="79" t="str">
        <f>Calc!G257</f>
        <v>Check</v>
      </c>
      <c r="H121" s="152"/>
      <c r="I121" s="152"/>
      <c r="J121" s="79"/>
      <c r="K121" s="13"/>
      <c r="L121" s="13"/>
      <c r="M121" s="13"/>
      <c r="N121" s="9"/>
    </row>
    <row r="122" spans="2:14" ht="12.9" hidden="1" customHeight="1" outlineLevel="1">
      <c r="B122" s="111"/>
      <c r="D122" s="172"/>
      <c r="E122" s="79" t="str">
        <f>Calc!E293</f>
        <v xml:space="preserve">WRZ 8 - BEA is zero or a negative (i.e. is less than or equal to zero) financial adjustment level check </v>
      </c>
      <c r="F122" s="94">
        <f>Calc!F293</f>
        <v>0</v>
      </c>
      <c r="G122" s="79" t="str">
        <f>Calc!G293</f>
        <v>Check</v>
      </c>
      <c r="H122" s="152"/>
      <c r="I122" s="152"/>
      <c r="J122" s="79"/>
      <c r="K122" s="13"/>
      <c r="L122" s="13"/>
      <c r="M122" s="13"/>
      <c r="N122" s="9"/>
    </row>
    <row r="123" spans="2:14" ht="12.9" hidden="1" customHeight="1" outlineLevel="1">
      <c r="B123" s="111"/>
      <c r="D123" s="172"/>
      <c r="E123" s="79" t="str">
        <f>Calc!E329</f>
        <v xml:space="preserve">WRZ 9 - BEA is zero or a negative (i.e. is less than or equal to zero) financial adjustment level check </v>
      </c>
      <c r="F123" s="94">
        <f>Calc!F329</f>
        <v>0</v>
      </c>
      <c r="G123" s="79" t="str">
        <f>Calc!G329</f>
        <v>Check</v>
      </c>
      <c r="H123" s="152"/>
      <c r="I123" s="152"/>
      <c r="J123" s="79"/>
      <c r="K123" s="13"/>
      <c r="L123" s="13"/>
      <c r="M123" s="13"/>
      <c r="N123" s="9"/>
    </row>
    <row r="124" spans="2:14" ht="12.9" hidden="1" customHeight="1" outlineLevel="1">
      <c r="B124" s="111"/>
      <c r="D124" s="172"/>
      <c r="E124" s="79" t="str">
        <f>Calc!E365</f>
        <v xml:space="preserve">WRZ 10 - BEA is zero or a negative (i.e. is less than or equal to zero) financial adjustment level check </v>
      </c>
      <c r="F124" s="94">
        <f>Calc!F365</f>
        <v>0</v>
      </c>
      <c r="G124" s="79" t="str">
        <f>Calc!G365</f>
        <v>Check</v>
      </c>
      <c r="H124" s="152"/>
      <c r="I124" s="152"/>
      <c r="J124" s="79"/>
      <c r="K124" s="13"/>
      <c r="L124" s="13"/>
      <c r="M124" s="13"/>
      <c r="N124" s="9"/>
    </row>
    <row r="125" spans="2:14" ht="12.9" hidden="1" customHeight="1" outlineLevel="1">
      <c r="B125" s="111"/>
      <c r="D125" s="172"/>
      <c r="E125" s="79" t="str">
        <f>Calc!E401</f>
        <v xml:space="preserve">WRZ 11 - BEA is zero or a negative (i.e. is less than or equal to zero) financial adjustment level check </v>
      </c>
      <c r="F125" s="94">
        <f>Calc!F401</f>
        <v>0</v>
      </c>
      <c r="G125" s="79" t="str">
        <f>Calc!G401</f>
        <v>Check</v>
      </c>
      <c r="H125" s="152"/>
      <c r="I125" s="152"/>
      <c r="J125" s="79"/>
      <c r="K125" s="13"/>
      <c r="L125" s="13"/>
      <c r="M125" s="13"/>
      <c r="N125" s="9"/>
    </row>
    <row r="126" spans="2:14" ht="12.9" hidden="1" customHeight="1" outlineLevel="1">
      <c r="B126" s="111"/>
      <c r="D126" s="172"/>
      <c r="E126" s="79" t="str">
        <f>Calc!E437</f>
        <v xml:space="preserve">WRZ 12 - BEA is zero or a negative (i.e. is less than or equal to zero) financial adjustment level check </v>
      </c>
      <c r="F126" s="94">
        <f>Calc!F437</f>
        <v>0</v>
      </c>
      <c r="G126" s="79" t="str">
        <f>Calc!G437</f>
        <v>Check</v>
      </c>
      <c r="H126" s="152"/>
      <c r="I126" s="152"/>
      <c r="J126" s="79"/>
      <c r="K126" s="13"/>
      <c r="L126" s="13"/>
      <c r="M126" s="13"/>
      <c r="N126" s="9"/>
    </row>
    <row r="127" spans="2:14" ht="12.9" hidden="1" customHeight="1" outlineLevel="1">
      <c r="B127" s="111"/>
      <c r="D127" s="172"/>
      <c r="E127" s="79" t="str">
        <f>Calc!E473</f>
        <v xml:space="preserve">WRZ 13 - BEA is zero or a negative (i.e. is less than or equal to zero) financial adjustment level check </v>
      </c>
      <c r="F127" s="94">
        <f>Calc!F473</f>
        <v>0</v>
      </c>
      <c r="G127" s="79" t="str">
        <f>Calc!G473</f>
        <v>Check</v>
      </c>
      <c r="H127" s="152"/>
      <c r="I127" s="152"/>
      <c r="J127" s="79"/>
      <c r="K127" s="13"/>
      <c r="L127" s="13"/>
      <c r="M127" s="13"/>
      <c r="N127" s="9"/>
    </row>
    <row r="128" spans="2:14" ht="12.9" hidden="1" customHeight="1" outlineLevel="1">
      <c r="B128" s="111"/>
      <c r="D128" s="172"/>
      <c r="E128" s="79" t="str">
        <f>Calc!E509</f>
        <v xml:space="preserve">WRZ 14 - BEA is zero or a negative (i.e. is less than or equal to zero) financial adjustment level check </v>
      </c>
      <c r="F128" s="94">
        <f>Calc!F509</f>
        <v>0</v>
      </c>
      <c r="G128" s="79" t="str">
        <f>Calc!G509</f>
        <v>Check</v>
      </c>
      <c r="H128" s="152"/>
      <c r="I128" s="152"/>
      <c r="J128" s="79"/>
      <c r="K128" s="13"/>
      <c r="L128" s="13"/>
      <c r="M128" s="13"/>
      <c r="N128" s="9"/>
    </row>
    <row r="129" spans="1:14" ht="12.9" hidden="1" customHeight="1" outlineLevel="1">
      <c r="A129" s="111"/>
      <c r="B129" s="111"/>
      <c r="D129" s="172"/>
      <c r="E129" s="79" t="str">
        <f>Calc!E545</f>
        <v xml:space="preserve">WRZ 15 - BEA is zero or a negative (i.e. is less than or equal to zero) financial adjustment level check </v>
      </c>
      <c r="F129" s="94">
        <f>Calc!F545</f>
        <v>0</v>
      </c>
      <c r="G129" s="79" t="str">
        <f>Calc!G545</f>
        <v>Check</v>
      </c>
      <c r="H129" s="152"/>
      <c r="I129" s="152"/>
      <c r="J129" s="79"/>
      <c r="K129" s="13"/>
      <c r="L129" s="13"/>
      <c r="M129" s="13"/>
      <c r="N129" s="9"/>
    </row>
    <row r="130" spans="1:14" ht="12.9" hidden="1" customHeight="1" outlineLevel="1">
      <c r="A130" s="111"/>
      <c r="B130" s="111"/>
      <c r="D130" s="172"/>
      <c r="E130" s="79" t="str">
        <f>Calc!E581</f>
        <v xml:space="preserve">WRZ 16 - BEA is zero or a negative (i.e. is less than or equal to zero) financial adjustment level check </v>
      </c>
      <c r="F130" s="94">
        <f>Calc!F581</f>
        <v>0</v>
      </c>
      <c r="G130" s="79" t="str">
        <f>Calc!G581</f>
        <v>Check</v>
      </c>
      <c r="H130" s="152"/>
      <c r="I130" s="152"/>
      <c r="J130" s="79"/>
      <c r="K130" s="13"/>
      <c r="L130" s="13"/>
      <c r="M130" s="13"/>
      <c r="N130" s="9"/>
    </row>
    <row r="131" spans="1:14" ht="12.9" hidden="1" customHeight="1" outlineLevel="1">
      <c r="A131" s="111"/>
      <c r="B131" s="111"/>
      <c r="D131" s="172"/>
      <c r="E131" s="79" t="str">
        <f>Calc!E617</f>
        <v xml:space="preserve">WRZ 17 - BEA is zero or a negative (i.e. is less than or equal to zero) financial adjustment level check </v>
      </c>
      <c r="F131" s="94">
        <f>Calc!F617</f>
        <v>0</v>
      </c>
      <c r="G131" s="79" t="str">
        <f>Calc!G617</f>
        <v>Check</v>
      </c>
      <c r="H131" s="152"/>
      <c r="I131" s="152"/>
      <c r="J131" s="79"/>
      <c r="K131" s="13"/>
      <c r="L131" s="13"/>
      <c r="M131" s="13"/>
      <c r="N131" s="9"/>
    </row>
    <row r="132" spans="1:14" ht="12.9" hidden="1" customHeight="1" outlineLevel="1">
      <c r="A132" s="111"/>
      <c r="B132" s="111"/>
      <c r="D132" s="172"/>
      <c r="E132" s="79" t="str">
        <f>Calc!E653</f>
        <v xml:space="preserve">WRZ 18 - BEA is zero or a negative (i.e. is less than or equal to zero) financial adjustment level check </v>
      </c>
      <c r="F132" s="94">
        <f>Calc!F653</f>
        <v>0</v>
      </c>
      <c r="G132" s="79" t="str">
        <f>Calc!G653</f>
        <v>Check</v>
      </c>
      <c r="H132" s="152"/>
      <c r="I132" s="152"/>
      <c r="J132" s="79"/>
      <c r="K132" s="13"/>
      <c r="L132" s="13"/>
      <c r="M132" s="13"/>
      <c r="N132" s="9"/>
    </row>
    <row r="133" spans="1:14" ht="12.9" hidden="1" customHeight="1" outlineLevel="1">
      <c r="A133" s="111"/>
      <c r="B133" s="111"/>
      <c r="D133" s="172"/>
      <c r="E133" s="79" t="str">
        <f>Calc!E689</f>
        <v xml:space="preserve">WRZ 19 - BEA is zero or a negative (i.e. is less than or equal to zero) financial adjustment level check </v>
      </c>
      <c r="F133" s="94">
        <f>Calc!F689</f>
        <v>0</v>
      </c>
      <c r="G133" s="79" t="str">
        <f>Calc!G689</f>
        <v>Check</v>
      </c>
      <c r="H133" s="152"/>
      <c r="I133" s="152"/>
      <c r="J133" s="79"/>
      <c r="K133" s="13"/>
      <c r="L133" s="13"/>
      <c r="M133" s="13"/>
      <c r="N133" s="9"/>
    </row>
    <row r="134" spans="1:14" ht="12.9" hidden="1" customHeight="1" outlineLevel="1">
      <c r="A134" s="111"/>
      <c r="B134" s="111"/>
      <c r="D134" s="172"/>
      <c r="E134" s="79" t="str">
        <f>Calc!E725</f>
        <v xml:space="preserve">WRZ 20 - BEA is zero or a negative (i.e. is less than or equal to zero) financial adjustment level check </v>
      </c>
      <c r="F134" s="94">
        <f>Calc!F725</f>
        <v>0</v>
      </c>
      <c r="G134" s="79" t="str">
        <f>Calc!G725</f>
        <v>Check</v>
      </c>
      <c r="H134" s="152"/>
      <c r="I134" s="152"/>
      <c r="J134" s="79"/>
      <c r="K134" s="13"/>
      <c r="L134" s="13"/>
      <c r="M134" s="13"/>
      <c r="N134" s="9"/>
    </row>
    <row r="135" spans="1:14" ht="12.9" hidden="1" customHeight="1" outlineLevel="1">
      <c r="A135" s="111"/>
      <c r="B135" s="111"/>
      <c r="D135" s="172"/>
      <c r="E135" s="79" t="str">
        <f>Calc!E761</f>
        <v xml:space="preserve">WRZ 21 - BEA is zero or a negative (i.e. is less than or equal to zero) financial adjustment level check </v>
      </c>
      <c r="F135" s="94">
        <f>Calc!F761</f>
        <v>0</v>
      </c>
      <c r="G135" s="79" t="str">
        <f>Calc!G761</f>
        <v>Check</v>
      </c>
      <c r="H135" s="152"/>
      <c r="I135" s="152"/>
      <c r="J135" s="79"/>
      <c r="K135" s="13"/>
      <c r="L135" s="13"/>
      <c r="M135" s="13"/>
      <c r="N135" s="9"/>
    </row>
    <row r="136" spans="1:14" ht="12.9" hidden="1" customHeight="1" outlineLevel="1">
      <c r="A136" s="111"/>
      <c r="B136" s="111"/>
      <c r="D136" s="172"/>
      <c r="E136" s="79" t="str">
        <f>Calc!E797</f>
        <v xml:space="preserve">WRZ 22 - BEA is zero or a negative (i.e. is less than or equal to zero) financial adjustment level check </v>
      </c>
      <c r="F136" s="94">
        <f>Calc!F797</f>
        <v>0</v>
      </c>
      <c r="G136" s="79" t="str">
        <f>Calc!G797</f>
        <v>Check</v>
      </c>
      <c r="H136" s="152"/>
      <c r="I136" s="152"/>
      <c r="J136" s="79"/>
      <c r="K136" s="13"/>
      <c r="L136" s="13"/>
      <c r="M136" s="13"/>
      <c r="N136" s="9"/>
    </row>
    <row r="137" spans="1:14" ht="12.9" hidden="1" customHeight="1" outlineLevel="1">
      <c r="A137" s="111"/>
      <c r="B137" s="111"/>
      <c r="D137" s="172"/>
      <c r="E137" s="79" t="str">
        <f>Calc!E833</f>
        <v xml:space="preserve">WRZ 23 - BEA is zero or a negative (i.e. is less than or equal to zero) financial adjustment level check </v>
      </c>
      <c r="F137" s="94">
        <f>Calc!F833</f>
        <v>0</v>
      </c>
      <c r="G137" s="79" t="str">
        <f>Calc!G833</f>
        <v>Check</v>
      </c>
      <c r="H137" s="152"/>
      <c r="I137" s="152"/>
      <c r="J137" s="79"/>
      <c r="K137" s="13"/>
      <c r="L137" s="13"/>
      <c r="M137" s="13"/>
      <c r="N137" s="9"/>
    </row>
    <row r="138" spans="1:14" ht="12.9" hidden="1" customHeight="1" outlineLevel="1">
      <c r="A138" s="111"/>
      <c r="B138" s="111"/>
      <c r="D138" s="172"/>
      <c r="E138" s="79" t="str">
        <f>Calc!E869</f>
        <v xml:space="preserve">WRZ 24 - BEA is zero or a negative (i.e. is less than or equal to zero) financial adjustment level check </v>
      </c>
      <c r="F138" s="94">
        <f>Calc!F869</f>
        <v>0</v>
      </c>
      <c r="G138" s="79" t="str">
        <f>Calc!G869</f>
        <v>Check</v>
      </c>
      <c r="H138" s="152"/>
      <c r="I138" s="152"/>
      <c r="J138" s="79"/>
      <c r="K138" s="13"/>
      <c r="L138" s="13"/>
      <c r="M138" s="13"/>
      <c r="N138" s="9"/>
    </row>
    <row r="139" spans="1:14" ht="12.9" hidden="1" customHeight="1" outlineLevel="1">
      <c r="A139" s="111"/>
      <c r="B139" s="111"/>
      <c r="D139" s="172"/>
      <c r="E139" s="79" t="str">
        <f>Calc!E905</f>
        <v xml:space="preserve">WRZ 25 - BEA is zero or a negative (i.e. is less than or equal to zero) financial adjustment level check </v>
      </c>
      <c r="F139" s="94">
        <f>Calc!F905</f>
        <v>0</v>
      </c>
      <c r="G139" s="79" t="str">
        <f>Calc!G905</f>
        <v>Check</v>
      </c>
      <c r="H139" s="152"/>
      <c r="I139" s="152"/>
      <c r="J139" s="79"/>
      <c r="K139" s="13"/>
      <c r="L139" s="13"/>
      <c r="M139" s="13"/>
      <c r="N139" s="9"/>
    </row>
    <row r="140" spans="1:14" ht="12.9" hidden="1" customHeight="1" outlineLevel="1">
      <c r="A140" s="111"/>
      <c r="B140" s="111"/>
      <c r="D140" s="172"/>
      <c r="E140" s="79" t="str">
        <f>Calc!E941</f>
        <v xml:space="preserve">WRZ 26 - BEA is zero or a negative (i.e. is less than or equal to zero) financial adjustment level check </v>
      </c>
      <c r="F140" s="94">
        <f>Calc!F941</f>
        <v>0</v>
      </c>
      <c r="G140" s="79" t="str">
        <f>Calc!G941</f>
        <v>Check</v>
      </c>
      <c r="H140" s="152"/>
      <c r="I140" s="152"/>
      <c r="J140" s="79"/>
      <c r="K140" s="13"/>
      <c r="L140" s="13"/>
      <c r="M140" s="13"/>
      <c r="N140" s="9"/>
    </row>
    <row r="141" spans="1:14" ht="12.9" hidden="1" customHeight="1" outlineLevel="1">
      <c r="A141" s="111"/>
      <c r="B141" s="111"/>
      <c r="D141" s="172"/>
      <c r="E141" s="79" t="str">
        <f>Calc!E977</f>
        <v xml:space="preserve">WRZ 27 - BEA is zero or a negative (i.e. is less than or equal to zero) financial adjustment level check </v>
      </c>
      <c r="F141" s="94">
        <f>Calc!F977</f>
        <v>0</v>
      </c>
      <c r="G141" s="79" t="str">
        <f>Calc!G977</f>
        <v>Check</v>
      </c>
      <c r="H141" s="152"/>
      <c r="I141" s="152"/>
      <c r="J141" s="79"/>
      <c r="K141" s="13"/>
      <c r="L141" s="13"/>
      <c r="M141" s="13"/>
      <c r="N141" s="9"/>
    </row>
    <row r="142" spans="1:14" ht="12.9" hidden="1" customHeight="1" outlineLevel="1">
      <c r="A142" s="111"/>
      <c r="B142" s="111"/>
      <c r="D142" s="172"/>
      <c r="E142" s="79" t="str">
        <f>Calc!E1013</f>
        <v xml:space="preserve">WRZ 28 - BEA is zero or a negative (i.e. is less than or equal to zero) financial adjustment level check </v>
      </c>
      <c r="F142" s="94">
        <f>Calc!F1013</f>
        <v>0</v>
      </c>
      <c r="G142" s="79" t="str">
        <f>Calc!G1013</f>
        <v>Check</v>
      </c>
      <c r="H142" s="152"/>
      <c r="I142" s="152"/>
      <c r="J142" s="79"/>
      <c r="K142" s="13"/>
      <c r="L142" s="13"/>
      <c r="M142" s="13"/>
      <c r="N142" s="9"/>
    </row>
    <row r="143" spans="1:14">
      <c r="A143" s="111"/>
      <c r="B143" s="111"/>
      <c r="D143" s="172"/>
      <c r="E143" s="79"/>
      <c r="F143" s="79"/>
      <c r="G143" s="79"/>
      <c r="H143" s="152"/>
      <c r="I143" s="152"/>
      <c r="J143" s="13"/>
      <c r="K143" s="13"/>
      <c r="L143" s="13"/>
      <c r="M143" s="13"/>
      <c r="N143" s="9"/>
    </row>
    <row r="144" spans="1:14" s="152" customFormat="1" collapsed="1">
      <c r="A144" s="111"/>
      <c r="B144" s="111" t="s">
        <v>1229</v>
      </c>
      <c r="C144" s="77"/>
      <c r="D144" s="172"/>
      <c r="E144" s="79"/>
      <c r="F144" s="79"/>
      <c r="G144" s="79"/>
      <c r="J144" s="13"/>
      <c r="K144" s="13"/>
      <c r="L144" s="13"/>
      <c r="M144" s="13"/>
      <c r="N144" s="9"/>
    </row>
    <row r="145" spans="1:14" s="152" customFormat="1" ht="12.9" hidden="1" customHeight="1" outlineLevel="1">
      <c r="A145" s="111"/>
      <c r="B145" s="111"/>
      <c r="C145" s="77"/>
      <c r="D145" s="172"/>
      <c r="E145" s="14" t="str">
        <f>Calc!E1054</f>
        <v xml:space="preserve">BEA is zero for the years prior to the bilateral market opening in 1 April 2022 check </v>
      </c>
      <c r="F145" s="94">
        <f>Calc!F1054</f>
        <v>0</v>
      </c>
      <c r="G145" s="14" t="str">
        <f>Calc!G1054</f>
        <v>Check</v>
      </c>
      <c r="J145" s="13"/>
      <c r="K145" s="13"/>
      <c r="L145" s="13"/>
      <c r="M145" s="13"/>
      <c r="N145" s="9"/>
    </row>
    <row r="146" spans="1:14" s="152" customFormat="1">
      <c r="A146" s="111"/>
      <c r="B146" s="111"/>
      <c r="C146" s="77"/>
      <c r="D146" s="172"/>
      <c r="E146" s="14"/>
      <c r="F146" s="79"/>
      <c r="G146" s="79"/>
      <c r="J146" s="13"/>
      <c r="K146" s="13"/>
      <c r="L146" s="13"/>
      <c r="M146" s="13"/>
      <c r="N146" s="9"/>
    </row>
    <row r="147" spans="1:14">
      <c r="A147" s="96" t="s">
        <v>1230</v>
      </c>
      <c r="B147" s="111"/>
      <c r="D147" s="172"/>
      <c r="E147" s="79"/>
      <c r="F147" s="79"/>
      <c r="G147" s="79"/>
      <c r="H147" s="152"/>
      <c r="I147" s="152"/>
      <c r="J147" s="13"/>
      <c r="K147" s="13"/>
      <c r="L147" s="13"/>
      <c r="M147" s="13"/>
      <c r="N147" s="9"/>
    </row>
    <row r="148" spans="1:14">
      <c r="A148" s="96"/>
      <c r="B148" s="111"/>
      <c r="D148" s="172"/>
      <c r="E148" s="79"/>
      <c r="F148" s="79"/>
      <c r="G148" s="79"/>
      <c r="H148" s="152"/>
      <c r="I148" s="152"/>
      <c r="J148" s="13"/>
      <c r="K148" s="13"/>
      <c r="L148" s="13"/>
      <c r="M148" s="13"/>
      <c r="N148" s="9"/>
    </row>
    <row r="149" spans="1:14" collapsed="1">
      <c r="A149" s="111"/>
      <c r="B149" s="111" t="s">
        <v>1231</v>
      </c>
      <c r="D149" s="172"/>
      <c r="E149" s="79"/>
      <c r="F149" s="79"/>
      <c r="G149" s="79"/>
      <c r="H149" s="152"/>
      <c r="I149" s="152"/>
      <c r="J149" s="13"/>
      <c r="K149" s="13"/>
      <c r="L149" s="13"/>
      <c r="M149" s="13"/>
      <c r="N149" s="9"/>
    </row>
    <row r="150" spans="1:14" ht="12.9" hidden="1" customHeight="1" outlineLevel="1">
      <c r="A150" s="111"/>
      <c r="B150" s="111"/>
      <c r="D150" s="172"/>
      <c r="E150" s="79" t="str">
        <f>Time!E$113</f>
        <v>Modelling period check</v>
      </c>
      <c r="F150" s="94">
        <f>Time!F$113</f>
        <v>0</v>
      </c>
      <c r="G150" s="79" t="str">
        <f>Time!G$113</f>
        <v>check</v>
      </c>
      <c r="H150" s="152"/>
      <c r="I150" s="152"/>
      <c r="J150" s="13"/>
      <c r="K150" s="13"/>
      <c r="L150" s="13"/>
      <c r="M150" s="13"/>
      <c r="N150" s="9"/>
    </row>
    <row r="151" spans="1:14">
      <c r="A151" s="111"/>
      <c r="B151" s="111"/>
      <c r="D151" s="172"/>
      <c r="E151" s="152"/>
      <c r="F151" s="152"/>
      <c r="G151" s="152"/>
      <c r="H151" s="152"/>
      <c r="I151" s="152"/>
      <c r="J151" s="13"/>
      <c r="K151" s="13"/>
      <c r="L151" s="13"/>
      <c r="M151" s="13"/>
      <c r="N151" s="9"/>
    </row>
    <row r="152" spans="1:14">
      <c r="A152" s="90"/>
      <c r="B152" s="86"/>
      <c r="C152" s="91"/>
      <c r="D152" s="92"/>
      <c r="E152" s="93"/>
      <c r="F152" s="93"/>
      <c r="G152" s="93"/>
      <c r="H152" s="87"/>
      <c r="I152" s="85"/>
      <c r="J152" s="89"/>
      <c r="K152" s="89"/>
      <c r="L152" s="89"/>
      <c r="M152" s="89"/>
      <c r="N152" s="88"/>
    </row>
    <row r="153" spans="1:14">
      <c r="A153" s="111"/>
      <c r="B153" s="111"/>
      <c r="D153" s="172"/>
      <c r="E153" s="152"/>
      <c r="F153" s="152"/>
      <c r="G153" s="152"/>
      <c r="H153" s="152"/>
      <c r="I153" s="152"/>
      <c r="J153" s="82"/>
      <c r="K153" s="82"/>
      <c r="L153" s="82"/>
      <c r="M153" s="82"/>
      <c r="N153" s="83"/>
    </row>
    <row r="154" spans="1:14">
      <c r="A154" s="111"/>
      <c r="B154" s="111"/>
      <c r="D154" s="172"/>
      <c r="E154" s="152"/>
      <c r="F154" s="152"/>
      <c r="G154" s="152"/>
      <c r="H154" s="152"/>
      <c r="I154" s="152"/>
      <c r="J154" s="13"/>
      <c r="K154" s="13"/>
      <c r="L154" s="13"/>
      <c r="M154" s="13"/>
      <c r="N154" s="9"/>
    </row>
    <row r="155" spans="1:14" s="58" customFormat="1">
      <c r="A155" s="177" t="s">
        <v>150</v>
      </c>
      <c r="B155" s="177"/>
      <c r="C155" s="137"/>
      <c r="D155" s="138"/>
      <c r="E155" s="137"/>
      <c r="F155" s="139"/>
      <c r="G155" s="177"/>
      <c r="H155" s="177"/>
      <c r="I155" s="177"/>
      <c r="J155" s="177"/>
      <c r="K155" s="177"/>
      <c r="L155" s="177"/>
      <c r="M155" s="177"/>
      <c r="N155" s="177"/>
    </row>
    <row r="156" spans="1:14">
      <c r="A156" s="111"/>
      <c r="B156" s="111"/>
      <c r="D156" s="172"/>
      <c r="E156" s="152"/>
      <c r="F156" s="152"/>
      <c r="G156" s="152"/>
      <c r="H156" s="152"/>
      <c r="I156" s="152"/>
      <c r="J156" s="152"/>
      <c r="K156" s="152"/>
      <c r="L156" s="152"/>
      <c r="M156" s="152"/>
      <c r="N156" s="152"/>
    </row>
    <row r="157" spans="1:14">
      <c r="A157" s="111"/>
      <c r="B157" s="111"/>
      <c r="D157" s="172"/>
      <c r="E157" s="152"/>
      <c r="F157" s="152"/>
      <c r="G157" s="152"/>
      <c r="H157" s="152"/>
      <c r="I157" s="152"/>
      <c r="J157" s="152"/>
      <c r="K157" s="152"/>
      <c r="L157" s="152"/>
      <c r="M157" s="152"/>
      <c r="N157" s="152"/>
    </row>
    <row r="158" spans="1:14">
      <c r="A158" s="111"/>
      <c r="B158" s="111"/>
      <c r="D158" s="172"/>
      <c r="E158" s="152"/>
      <c r="F158" s="152"/>
      <c r="G158" s="152"/>
      <c r="H158" s="152"/>
      <c r="I158" s="152"/>
      <c r="J158" s="152"/>
      <c r="K158" s="152"/>
      <c r="L158" s="152"/>
      <c r="M158" s="152"/>
      <c r="N158" s="152"/>
    </row>
    <row r="159" spans="1:14">
      <c r="A159" s="111"/>
      <c r="B159" s="111"/>
      <c r="D159" s="172"/>
      <c r="E159" s="152"/>
      <c r="F159" s="152"/>
      <c r="G159" s="152"/>
      <c r="H159" s="152"/>
      <c r="I159" s="152"/>
      <c r="J159" s="152"/>
      <c r="K159" s="152"/>
      <c r="L159" s="152"/>
      <c r="M159" s="152"/>
      <c r="N159" s="152"/>
    </row>
    <row r="160" spans="1:14">
      <c r="A160" s="111"/>
      <c r="B160" s="111"/>
      <c r="D160" s="172"/>
      <c r="E160" s="152"/>
      <c r="F160" s="152"/>
      <c r="G160" s="152"/>
      <c r="H160" s="152"/>
      <c r="I160" s="152"/>
      <c r="J160" s="152"/>
      <c r="K160" s="152"/>
      <c r="L160" s="152"/>
      <c r="M160" s="152"/>
      <c r="N160" s="152"/>
    </row>
  </sheetData>
  <conditionalFormatting sqref="F9">
    <cfRule type="cellIs" dxfId="22" priority="45" stopIfTrue="1" operator="notEqual">
      <formula>0</formula>
    </cfRule>
    <cfRule type="cellIs" dxfId="21" priority="46" stopIfTrue="1" operator="equal">
      <formula>""</formula>
    </cfRule>
  </conditionalFormatting>
  <conditionalFormatting sqref="F23:F50">
    <cfRule type="cellIs" dxfId="20" priority="29" stopIfTrue="1" operator="notEqual">
      <formula>0</formula>
    </cfRule>
    <cfRule type="cellIs" dxfId="19" priority="30" stopIfTrue="1" operator="equal">
      <formula>""</formula>
    </cfRule>
  </conditionalFormatting>
  <conditionalFormatting sqref="F150">
    <cfRule type="cellIs" dxfId="18" priority="27" stopIfTrue="1" operator="notEqual">
      <formula>0</formula>
    </cfRule>
    <cfRule type="cellIs" dxfId="17" priority="28" stopIfTrue="1" operator="equal">
      <formula>""</formula>
    </cfRule>
  </conditionalFormatting>
  <conditionalFormatting sqref="F115:F142">
    <cfRule type="cellIs" dxfId="16" priority="23" stopIfTrue="1" operator="notEqual">
      <formula>0</formula>
    </cfRule>
    <cfRule type="cellIs" dxfId="15" priority="24" stopIfTrue="1" operator="equal">
      <formula>""</formula>
    </cfRule>
  </conditionalFormatting>
  <conditionalFormatting sqref="F85:F112">
    <cfRule type="cellIs" dxfId="14" priority="21" stopIfTrue="1" operator="notEqual">
      <formula>0</formula>
    </cfRule>
    <cfRule type="cellIs" dxfId="13" priority="22" stopIfTrue="1" operator="equal">
      <formula>""</formula>
    </cfRule>
  </conditionalFormatting>
  <conditionalFormatting sqref="F53:F80">
    <cfRule type="cellIs" dxfId="12" priority="11" stopIfTrue="1" operator="notEqual">
      <formula>0</formula>
    </cfRule>
    <cfRule type="cellIs" dxfId="11" priority="12" stopIfTrue="1" operator="equal">
      <formula>""</formula>
    </cfRule>
  </conditionalFormatting>
  <conditionalFormatting sqref="F19">
    <cfRule type="cellIs" dxfId="10" priority="9" stopIfTrue="1" operator="notEqual">
      <formula>0</formula>
    </cfRule>
    <cfRule type="cellIs" dxfId="9" priority="10" stopIfTrue="1" operator="equal">
      <formula>""</formula>
    </cfRule>
  </conditionalFormatting>
  <conditionalFormatting sqref="F20">
    <cfRule type="cellIs" dxfId="8" priority="7" stopIfTrue="1" operator="notEqual">
      <formula>0</formula>
    </cfRule>
    <cfRule type="cellIs" dxfId="7" priority="8" stopIfTrue="1" operator="equal">
      <formula>""</formula>
    </cfRule>
  </conditionalFormatting>
  <conditionalFormatting sqref="F16">
    <cfRule type="cellIs" dxfId="6" priority="3" stopIfTrue="1" operator="notEqual">
      <formula>0</formula>
    </cfRule>
    <cfRule type="cellIs" dxfId="5" priority="4" stopIfTrue="1" operator="equal">
      <formula>""</formula>
    </cfRule>
  </conditionalFormatting>
  <conditionalFormatting sqref="F145">
    <cfRule type="cellIs" dxfId="4" priority="1" stopIfTrue="1" operator="notEqual">
      <formula>0</formula>
    </cfRule>
    <cfRule type="cellIs" dxfId="3" priority="2" stopIfTrue="1" operator="equal">
      <formula>""</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F67BACB4-8626-4335-87F2-65E7346CF828}">
            <xm:f xml:space="preserve"> InpActive!$F$20</xm:f>
            <x14:dxf>
              <fill>
                <patternFill>
                  <bgColor indexed="44"/>
                </patternFill>
              </fill>
            </x14:dxf>
          </x14:cfRule>
          <x14:cfRule type="cellIs" priority="67" stopIfTrue="1" operator="equal" id="{18E51C71-BCA3-472E-9FC9-AD74F05B6741}">
            <xm:f>InpActive!$F$19</xm:f>
            <x14:dxf>
              <fill>
                <patternFill>
                  <bgColor indexed="47"/>
                </patternFill>
              </fill>
            </x14:dxf>
          </x14:cfRule>
          <xm:sqref>J3:N3</xm:sqref>
        </x14:conditionalFormatting>
        <x14:conditionalFormatting xmlns:xm="http://schemas.microsoft.com/office/excel/2006/main">
          <x14:cfRule type="cellIs" priority="65" operator="equal" id="{7633A5A4-F082-4436-A43B-6911C06A41FA}">
            <xm:f>InpActive!$F$21</xm:f>
            <x14:dxf>
              <fill>
                <patternFill>
                  <bgColor rgb="FFD9D9D9"/>
                </patternFill>
              </fill>
            </x14:dxf>
          </x14:cfRule>
          <xm:sqref>K3:N3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D9D9D9"/>
    <pageSetUpPr fitToPage="1"/>
  </sheetPr>
  <dimension ref="A1:AC93"/>
  <sheetViews>
    <sheetView zoomScale="85" zoomScaleNormal="85" workbookViewId="0"/>
  </sheetViews>
  <sheetFormatPr defaultColWidth="0" defaultRowHeight="13.2"/>
  <cols>
    <col min="1" max="1" width="1.44140625" style="28" customWidth="1"/>
    <col min="2" max="4" width="1.44140625" style="26" customWidth="1"/>
    <col min="5" max="5" width="2.5546875" style="26" customWidth="1"/>
    <col min="6" max="6" width="4.5546875" style="26" customWidth="1"/>
    <col min="7" max="7" width="2.5546875" style="26" customWidth="1"/>
    <col min="8" max="8" width="39.88671875" style="29" customWidth="1"/>
    <col min="9" max="9" width="2.5546875" style="26" customWidth="1"/>
    <col min="10" max="10" width="4.5546875" style="26" customWidth="1"/>
    <col min="11" max="11" width="2.5546875" style="72" customWidth="1"/>
    <col min="12" max="12" width="2.5546875" style="26" customWidth="1"/>
    <col min="13" max="13" width="30.5546875" style="26" customWidth="1"/>
    <col min="14" max="14" width="2.5546875" style="72" customWidth="1"/>
    <col min="15" max="15" width="2.5546875" style="26" customWidth="1"/>
    <col min="16" max="16" width="4.5546875" style="26" customWidth="1"/>
    <col min="17" max="18" width="2.5546875" style="26" customWidth="1"/>
    <col min="19" max="19" width="30.5546875" style="26" customWidth="1"/>
    <col min="20" max="21" width="2.5546875" style="26" customWidth="1"/>
    <col min="22" max="22" width="5.5546875" style="26" customWidth="1"/>
    <col min="23" max="24" width="2.5546875" style="26" customWidth="1"/>
    <col min="25" max="25" width="43.88671875" style="26" bestFit="1" customWidth="1"/>
    <col min="26" max="29" width="2.5546875" style="26" customWidth="1"/>
    <col min="30" max="16384" width="9.109375" style="375" hidden="1"/>
  </cols>
  <sheetData>
    <row r="1" spans="1:29" ht="30">
      <c r="A1" s="377" t="str">
        <f ca="1" xml:space="preserve"> RIGHT(CELL("filename", $A$1), LEN(CELL("filename", $A$1)) - SEARCH("]", CELL("filename", $A$1)))</f>
        <v>Style Guide</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row>
    <row r="3" spans="1:29">
      <c r="A3" s="111"/>
      <c r="B3" s="172"/>
      <c r="C3" s="172"/>
      <c r="D3" s="172"/>
      <c r="E3" s="172"/>
      <c r="F3" s="172"/>
      <c r="G3" s="172"/>
      <c r="I3" s="172"/>
      <c r="J3" s="172"/>
      <c r="K3" s="172"/>
      <c r="L3" s="172"/>
      <c r="M3" s="172"/>
      <c r="N3" s="172"/>
      <c r="O3" s="172"/>
      <c r="P3" s="172"/>
      <c r="Q3" s="172"/>
      <c r="R3" s="172"/>
      <c r="S3" s="172"/>
      <c r="T3" s="172"/>
      <c r="U3" s="172"/>
      <c r="V3" s="172"/>
      <c r="W3" s="172"/>
      <c r="X3" s="172"/>
      <c r="Y3" s="172"/>
      <c r="Z3" s="172"/>
      <c r="AA3" s="172"/>
      <c r="AB3" s="172"/>
      <c r="AC3" s="172"/>
    </row>
    <row r="4" spans="1:29" ht="12.75" customHeight="1">
      <c r="A4" s="176" t="s">
        <v>41</v>
      </c>
      <c r="B4" s="176"/>
      <c r="C4" s="136"/>
      <c r="D4" s="30"/>
      <c r="E4" s="176"/>
      <c r="F4" s="176"/>
      <c r="G4" s="176"/>
      <c r="H4" s="176"/>
      <c r="I4" s="176"/>
      <c r="J4" s="176"/>
      <c r="K4" s="176"/>
      <c r="L4" s="176"/>
      <c r="M4" s="176"/>
      <c r="N4" s="176"/>
      <c r="O4" s="176"/>
      <c r="P4" s="176"/>
      <c r="Q4" s="176"/>
      <c r="R4" s="176"/>
      <c r="S4" s="176"/>
      <c r="T4" s="176"/>
      <c r="U4" s="176"/>
      <c r="V4" s="136"/>
      <c r="W4" s="136"/>
      <c r="X4" s="136"/>
      <c r="Y4" s="136"/>
      <c r="Z4" s="136"/>
      <c r="AA4" s="136"/>
      <c r="AB4" s="136"/>
      <c r="AC4" s="136"/>
    </row>
    <row r="5" spans="1:29">
      <c r="A5" s="32"/>
      <c r="B5" s="32"/>
      <c r="C5" s="33"/>
      <c r="D5" s="74"/>
      <c r="E5" s="34"/>
      <c r="F5" s="35"/>
      <c r="G5" s="36"/>
      <c r="H5" s="37"/>
      <c r="I5" s="37"/>
      <c r="J5" s="37"/>
      <c r="K5" s="37"/>
      <c r="L5" s="37"/>
      <c r="M5" s="37"/>
      <c r="N5" s="37"/>
      <c r="O5" s="37"/>
      <c r="P5" s="37"/>
      <c r="Q5" s="37"/>
      <c r="R5" s="37"/>
      <c r="S5" s="37"/>
      <c r="T5" s="37"/>
      <c r="U5" s="37"/>
      <c r="V5" s="37"/>
      <c r="W5" s="37"/>
      <c r="X5" s="37"/>
      <c r="Y5" s="37"/>
      <c r="Z5" s="37"/>
      <c r="AA5" s="37"/>
      <c r="AB5" s="37"/>
      <c r="AC5" s="37"/>
    </row>
    <row r="6" spans="1:29">
      <c r="A6" s="32"/>
      <c r="B6" s="32"/>
      <c r="C6" s="33"/>
      <c r="D6" s="74"/>
      <c r="E6" s="37"/>
      <c r="F6" s="37"/>
      <c r="G6" s="37"/>
      <c r="H6" s="38" t="s">
        <v>42</v>
      </c>
      <c r="I6" s="35"/>
      <c r="J6" s="35" t="s">
        <v>43</v>
      </c>
      <c r="K6" s="35"/>
      <c r="L6" s="37"/>
      <c r="M6" s="37"/>
      <c r="N6" s="37"/>
      <c r="O6" s="37"/>
      <c r="P6" s="37"/>
      <c r="Q6" s="37"/>
      <c r="R6" s="37"/>
      <c r="S6" s="37"/>
      <c r="T6" s="37"/>
      <c r="U6" s="37"/>
      <c r="V6" s="37"/>
      <c r="W6" s="37"/>
      <c r="X6" s="37"/>
      <c r="Y6" s="37"/>
      <c r="Z6" s="37"/>
      <c r="AA6" s="37"/>
      <c r="AB6" s="37"/>
      <c r="AC6" s="37"/>
    </row>
    <row r="7" spans="1:29">
      <c r="A7" s="32"/>
      <c r="B7" s="32"/>
      <c r="C7" s="33"/>
      <c r="D7" s="74"/>
      <c r="E7" s="37"/>
      <c r="F7" s="37"/>
      <c r="G7" s="37"/>
      <c r="H7" s="39"/>
      <c r="I7" s="35"/>
      <c r="J7" s="35"/>
      <c r="K7" s="35"/>
      <c r="L7" s="37"/>
      <c r="M7" s="37"/>
      <c r="N7" s="37"/>
      <c r="O7" s="37"/>
      <c r="P7" s="37"/>
      <c r="Q7" s="37"/>
      <c r="R7" s="37"/>
      <c r="S7" s="37"/>
      <c r="T7" s="37"/>
      <c r="U7" s="37"/>
      <c r="V7" s="37"/>
      <c r="W7" s="37"/>
      <c r="X7" s="37"/>
      <c r="Y7" s="37"/>
      <c r="Z7" s="37"/>
      <c r="AA7" s="37"/>
      <c r="AB7" s="37"/>
      <c r="AC7" s="37"/>
    </row>
    <row r="8" spans="1:29">
      <c r="A8" s="32"/>
      <c r="B8" s="32"/>
      <c r="C8" s="33"/>
      <c r="D8" s="74"/>
      <c r="E8" s="37"/>
      <c r="F8" s="37"/>
      <c r="G8" s="37"/>
      <c r="H8" s="40" t="s">
        <v>44</v>
      </c>
      <c r="I8" s="35"/>
      <c r="J8" s="35" t="s">
        <v>45</v>
      </c>
      <c r="K8" s="35"/>
      <c r="L8" s="37"/>
      <c r="M8" s="37"/>
      <c r="N8" s="37"/>
      <c r="O8" s="37"/>
      <c r="P8" s="37"/>
      <c r="Q8" s="37"/>
      <c r="R8" s="37"/>
      <c r="S8" s="37"/>
      <c r="T8" s="37"/>
      <c r="U8" s="37"/>
      <c r="V8" s="37"/>
      <c r="W8" s="37"/>
      <c r="X8" s="37"/>
      <c r="Y8" s="37"/>
      <c r="Z8" s="37"/>
      <c r="AA8" s="37"/>
      <c r="AB8" s="37"/>
      <c r="AC8" s="37"/>
    </row>
    <row r="9" spans="1:29">
      <c r="A9" s="32"/>
      <c r="B9" s="32"/>
      <c r="C9" s="33"/>
      <c r="D9" s="74"/>
      <c r="E9" s="37"/>
      <c r="F9" s="37"/>
      <c r="G9" s="37"/>
      <c r="H9" s="39"/>
      <c r="I9" s="35"/>
      <c r="J9" s="35"/>
      <c r="K9" s="35"/>
      <c r="L9" s="37"/>
      <c r="M9" s="37"/>
      <c r="N9" s="37"/>
      <c r="O9" s="37"/>
      <c r="P9" s="37"/>
      <c r="Q9" s="37"/>
      <c r="R9" s="37"/>
      <c r="S9" s="37"/>
      <c r="T9" s="37"/>
      <c r="U9" s="37"/>
      <c r="V9" s="37"/>
      <c r="W9" s="37"/>
      <c r="X9" s="37"/>
      <c r="Y9" s="37"/>
      <c r="Z9" s="37"/>
      <c r="AA9" s="37"/>
      <c r="AB9" s="37"/>
      <c r="AC9" s="37"/>
    </row>
    <row r="10" spans="1:29">
      <c r="A10" s="32"/>
      <c r="B10" s="32"/>
      <c r="C10" s="33"/>
      <c r="D10" s="74"/>
      <c r="E10" s="37"/>
      <c r="F10" s="37"/>
      <c r="G10" s="37"/>
      <c r="H10" s="390" t="s">
        <v>46</v>
      </c>
      <c r="I10" s="35"/>
      <c r="J10" s="35" t="s">
        <v>47</v>
      </c>
      <c r="K10" s="35"/>
      <c r="L10" s="37"/>
      <c r="M10" s="37"/>
      <c r="N10" s="37"/>
      <c r="O10" s="37"/>
      <c r="P10" s="37"/>
      <c r="Q10" s="37"/>
      <c r="R10" s="37"/>
      <c r="S10" s="37"/>
      <c r="T10" s="37"/>
      <c r="U10" s="37"/>
      <c r="V10" s="37"/>
      <c r="W10" s="37"/>
      <c r="X10" s="37"/>
      <c r="Y10" s="37"/>
      <c r="Z10" s="37"/>
      <c r="AA10" s="37"/>
      <c r="AB10" s="37"/>
      <c r="AC10" s="37"/>
    </row>
    <row r="11" spans="1:29">
      <c r="A11" s="32"/>
      <c r="B11" s="32"/>
      <c r="C11" s="33"/>
      <c r="D11" s="74"/>
      <c r="E11" s="37"/>
      <c r="F11" s="37"/>
      <c r="G11" s="37"/>
      <c r="H11" s="39"/>
      <c r="I11" s="35"/>
      <c r="J11" s="35"/>
      <c r="K11" s="35"/>
      <c r="L11" s="37"/>
      <c r="M11" s="37"/>
      <c r="N11" s="37"/>
      <c r="O11" s="37"/>
      <c r="P11" s="37"/>
      <c r="Q11" s="37"/>
      <c r="R11" s="37"/>
      <c r="S11" s="37"/>
      <c r="T11" s="37"/>
      <c r="U11" s="37"/>
      <c r="V11" s="37"/>
      <c r="W11" s="37"/>
      <c r="X11" s="37"/>
      <c r="Y11" s="37"/>
      <c r="Z11" s="37"/>
      <c r="AA11" s="37"/>
      <c r="AB11" s="37"/>
      <c r="AC11" s="37"/>
    </row>
    <row r="12" spans="1:29">
      <c r="A12" s="32"/>
      <c r="B12" s="32"/>
      <c r="C12" s="33"/>
      <c r="D12" s="74"/>
      <c r="E12" s="37"/>
      <c r="F12" s="37"/>
      <c r="G12" s="37"/>
      <c r="H12" s="41" t="s">
        <v>48</v>
      </c>
      <c r="I12" s="35"/>
      <c r="J12" s="35" t="s">
        <v>49</v>
      </c>
      <c r="K12" s="35"/>
      <c r="L12" s="37"/>
      <c r="M12" s="37"/>
      <c r="N12" s="37"/>
      <c r="O12" s="37"/>
      <c r="P12" s="37"/>
      <c r="Q12" s="37"/>
      <c r="R12" s="37"/>
      <c r="S12" s="37"/>
      <c r="T12" s="37"/>
      <c r="U12" s="37"/>
      <c r="V12" s="37"/>
      <c r="W12" s="37"/>
      <c r="X12" s="37"/>
      <c r="Y12" s="37"/>
      <c r="Z12" s="37"/>
      <c r="AA12" s="37"/>
      <c r="AB12" s="37"/>
      <c r="AC12" s="37"/>
    </row>
    <row r="13" spans="1:29">
      <c r="A13" s="32"/>
      <c r="B13" s="32"/>
      <c r="C13" s="33"/>
      <c r="D13" s="74"/>
      <c r="E13" s="37"/>
      <c r="F13" s="37"/>
      <c r="G13" s="37"/>
      <c r="H13" s="39"/>
      <c r="I13" s="35"/>
      <c r="J13" s="35"/>
      <c r="K13" s="35"/>
      <c r="L13" s="37"/>
      <c r="M13" s="37"/>
      <c r="N13" s="37"/>
      <c r="O13" s="37"/>
      <c r="P13" s="37"/>
      <c r="Q13" s="37"/>
      <c r="R13" s="37"/>
      <c r="S13" s="37"/>
      <c r="T13" s="37"/>
      <c r="U13" s="37"/>
      <c r="V13" s="37"/>
      <c r="W13" s="37"/>
      <c r="X13" s="37"/>
      <c r="Y13" s="37"/>
      <c r="Z13" s="37"/>
      <c r="AA13" s="37"/>
      <c r="AB13" s="37"/>
      <c r="AC13" s="37"/>
    </row>
    <row r="14" spans="1:29">
      <c r="A14" s="32"/>
      <c r="B14" s="32"/>
      <c r="C14" s="33"/>
      <c r="D14" s="74"/>
      <c r="E14" s="172"/>
      <c r="F14" s="172"/>
      <c r="G14" s="172"/>
      <c r="H14" s="42" t="s">
        <v>50</v>
      </c>
      <c r="I14" s="35"/>
      <c r="J14" s="35" t="s">
        <v>51</v>
      </c>
      <c r="K14" s="35"/>
      <c r="L14" s="172"/>
      <c r="M14" s="172"/>
      <c r="N14" s="172"/>
      <c r="O14" s="172"/>
      <c r="P14" s="172"/>
      <c r="Q14" s="172"/>
      <c r="R14" s="172"/>
      <c r="S14" s="172"/>
      <c r="T14" s="172"/>
      <c r="U14" s="172"/>
      <c r="V14" s="172"/>
      <c r="W14" s="172"/>
      <c r="X14" s="172"/>
      <c r="Y14" s="172"/>
      <c r="Z14" s="172"/>
      <c r="AA14" s="172"/>
      <c r="AB14" s="172"/>
      <c r="AC14" s="172"/>
    </row>
    <row r="15" spans="1:29">
      <c r="A15" s="111"/>
      <c r="B15" s="111"/>
      <c r="C15" s="77"/>
      <c r="D15" s="74"/>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row>
    <row r="16" spans="1:29">
      <c r="A16" s="111"/>
      <c r="B16" s="111"/>
      <c r="C16" s="77"/>
      <c r="D16" s="74"/>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row>
    <row r="17" spans="1:29" ht="12.75" customHeight="1">
      <c r="A17" s="176" t="s">
        <v>52</v>
      </c>
      <c r="B17" s="176"/>
      <c r="C17" s="136"/>
      <c r="D17" s="30"/>
      <c r="E17" s="176"/>
      <c r="F17" s="176"/>
      <c r="G17" s="176"/>
      <c r="H17" s="176"/>
      <c r="I17" s="176"/>
      <c r="J17" s="176"/>
      <c r="K17" s="176"/>
      <c r="L17" s="176"/>
      <c r="M17" s="176"/>
      <c r="N17" s="176"/>
      <c r="O17" s="176"/>
      <c r="P17" s="176"/>
      <c r="Q17" s="176"/>
      <c r="R17" s="176"/>
      <c r="S17" s="176"/>
      <c r="T17" s="176"/>
      <c r="U17" s="176"/>
      <c r="V17" s="136"/>
      <c r="W17" s="136"/>
      <c r="X17" s="136"/>
      <c r="Y17" s="136"/>
      <c r="Z17" s="136"/>
      <c r="AA17" s="136"/>
      <c r="AB17" s="136"/>
      <c r="AC17" s="136"/>
    </row>
    <row r="18" spans="1:29">
      <c r="A18" s="43"/>
      <c r="B18" s="43"/>
      <c r="C18" s="44"/>
      <c r="D18" s="75"/>
      <c r="E18" s="31"/>
      <c r="F18" s="31"/>
      <c r="G18" s="35"/>
      <c r="H18" s="37"/>
      <c r="I18" s="37"/>
      <c r="J18" s="37"/>
      <c r="K18" s="37"/>
      <c r="L18" s="37"/>
      <c r="M18" s="37"/>
      <c r="N18" s="37"/>
      <c r="O18" s="37"/>
      <c r="P18" s="37"/>
      <c r="Q18" s="37"/>
      <c r="R18" s="37"/>
      <c r="S18" s="37"/>
      <c r="T18" s="37"/>
      <c r="U18" s="37"/>
      <c r="V18" s="37"/>
      <c r="W18" s="37"/>
      <c r="X18" s="37"/>
      <c r="Y18" s="37"/>
      <c r="Z18" s="37"/>
      <c r="AA18" s="37"/>
      <c r="AB18" s="37"/>
      <c r="AC18" s="37"/>
    </row>
    <row r="19" spans="1:29">
      <c r="A19" s="43"/>
      <c r="B19" s="43" t="s">
        <v>53</v>
      </c>
      <c r="C19" s="44"/>
      <c r="D19" s="75"/>
      <c r="E19" s="31"/>
      <c r="F19" s="31"/>
      <c r="G19" s="35"/>
      <c r="H19" s="37"/>
      <c r="I19" s="37"/>
      <c r="J19" s="37"/>
      <c r="K19" s="37"/>
      <c r="L19" s="37"/>
      <c r="M19" s="37"/>
      <c r="N19" s="37"/>
      <c r="O19" s="37"/>
      <c r="P19" s="37"/>
      <c r="Q19" s="37"/>
      <c r="R19" s="37"/>
      <c r="S19" s="37"/>
      <c r="T19" s="37"/>
      <c r="U19" s="37"/>
      <c r="V19" s="37"/>
      <c r="W19" s="37"/>
      <c r="X19" s="37"/>
      <c r="Y19" s="37"/>
      <c r="Z19" s="37"/>
      <c r="AA19" s="37"/>
      <c r="AB19" s="37"/>
      <c r="AC19" s="37"/>
    </row>
    <row r="20" spans="1:29">
      <c r="A20" s="43"/>
      <c r="B20" s="43"/>
      <c r="C20" s="44"/>
      <c r="D20" s="75"/>
      <c r="E20" s="37"/>
      <c r="F20" s="37"/>
      <c r="G20" s="37"/>
      <c r="H20" s="45" t="s">
        <v>54</v>
      </c>
      <c r="I20" s="35"/>
      <c r="J20" s="31" t="s">
        <v>55</v>
      </c>
      <c r="K20" s="31"/>
      <c r="L20" s="37"/>
      <c r="M20" s="37"/>
      <c r="N20" s="37"/>
      <c r="O20" s="37"/>
      <c r="P20" s="37"/>
      <c r="Q20" s="37"/>
      <c r="R20" s="37"/>
      <c r="S20" s="37"/>
      <c r="T20" s="37"/>
      <c r="U20" s="37"/>
      <c r="V20" s="37"/>
      <c r="W20" s="37"/>
      <c r="X20" s="37"/>
      <c r="Y20" s="37"/>
      <c r="Z20" s="37"/>
      <c r="AA20" s="37"/>
      <c r="AB20" s="37"/>
      <c r="AC20" s="37"/>
    </row>
    <row r="21" spans="1:29">
      <c r="A21" s="43"/>
      <c r="B21" s="43"/>
      <c r="C21" s="44"/>
      <c r="D21" s="75"/>
      <c r="E21" s="37"/>
      <c r="F21" s="37"/>
      <c r="G21" s="37"/>
      <c r="H21" s="31"/>
      <c r="I21" s="35"/>
      <c r="J21" s="35"/>
      <c r="K21" s="35"/>
      <c r="L21" s="37"/>
      <c r="M21" s="37"/>
      <c r="N21" s="37"/>
      <c r="O21" s="37"/>
      <c r="P21" s="37"/>
      <c r="Q21" s="37"/>
      <c r="R21" s="37"/>
      <c r="S21" s="37"/>
      <c r="T21" s="37"/>
      <c r="U21" s="37"/>
      <c r="V21" s="37"/>
      <c r="W21" s="37"/>
      <c r="X21" s="37"/>
      <c r="Y21" s="37"/>
      <c r="Z21" s="37"/>
      <c r="AA21" s="37"/>
      <c r="AB21" s="37"/>
      <c r="AC21" s="37"/>
    </row>
    <row r="22" spans="1:29">
      <c r="A22" s="43"/>
      <c r="B22" s="43"/>
      <c r="C22" s="44"/>
      <c r="D22" s="75"/>
      <c r="E22" s="37"/>
      <c r="F22" s="37"/>
      <c r="G22" s="37"/>
      <c r="H22" s="46" t="s">
        <v>56</v>
      </c>
      <c r="I22" s="35"/>
      <c r="J22" s="31" t="s">
        <v>57</v>
      </c>
      <c r="K22" s="31"/>
      <c r="L22" s="37"/>
      <c r="M22" s="37"/>
      <c r="N22" s="37"/>
      <c r="O22" s="37"/>
      <c r="P22" s="37"/>
      <c r="Q22" s="37"/>
      <c r="R22" s="37"/>
      <c r="S22" s="37"/>
      <c r="T22" s="37"/>
      <c r="U22" s="37"/>
      <c r="V22" s="37"/>
      <c r="W22" s="37"/>
      <c r="X22" s="37"/>
      <c r="Y22" s="37"/>
      <c r="Z22" s="37"/>
      <c r="AA22" s="37"/>
      <c r="AB22" s="37"/>
      <c r="AC22" s="37"/>
    </row>
    <row r="23" spans="1:29">
      <c r="A23" s="43"/>
      <c r="B23" s="43"/>
      <c r="C23" s="44"/>
      <c r="D23" s="75"/>
      <c r="E23" s="37"/>
      <c r="F23" s="37"/>
      <c r="G23" s="37"/>
      <c r="H23" s="31"/>
      <c r="I23" s="35"/>
      <c r="J23" s="31"/>
      <c r="K23" s="31"/>
      <c r="L23" s="37"/>
      <c r="M23" s="37"/>
      <c r="N23" s="37"/>
      <c r="O23" s="37"/>
      <c r="P23" s="37"/>
      <c r="Q23" s="37"/>
      <c r="R23" s="37"/>
      <c r="S23" s="37"/>
      <c r="T23" s="37"/>
      <c r="U23" s="37"/>
      <c r="V23" s="37"/>
      <c r="W23" s="37"/>
      <c r="X23" s="37"/>
      <c r="Y23" s="37"/>
      <c r="Z23" s="37"/>
      <c r="AA23" s="37"/>
      <c r="AB23" s="37"/>
      <c r="AC23" s="37"/>
    </row>
    <row r="24" spans="1:29">
      <c r="A24" s="43"/>
      <c r="B24" s="43"/>
      <c r="C24" s="44"/>
      <c r="D24" s="75"/>
      <c r="E24" s="37"/>
      <c r="F24" s="37"/>
      <c r="G24" s="37"/>
      <c r="H24" s="31" t="s">
        <v>58</v>
      </c>
      <c r="I24" s="35"/>
      <c r="J24" s="37" t="s">
        <v>59</v>
      </c>
      <c r="K24" s="37"/>
      <c r="L24" s="37"/>
      <c r="M24" s="37"/>
      <c r="N24" s="37"/>
      <c r="O24" s="37"/>
      <c r="P24" s="37"/>
      <c r="Q24" s="37"/>
      <c r="R24" s="37"/>
      <c r="S24" s="37"/>
      <c r="T24" s="37"/>
      <c r="U24" s="37"/>
      <c r="V24" s="37"/>
      <c r="W24" s="37"/>
      <c r="X24" s="37"/>
      <c r="Y24" s="37"/>
      <c r="Z24" s="37"/>
      <c r="AA24" s="37"/>
      <c r="AB24" s="37"/>
      <c r="AC24" s="37"/>
    </row>
    <row r="25" spans="1:29">
      <c r="A25" s="43"/>
      <c r="B25" s="43"/>
      <c r="C25" s="44"/>
      <c r="D25" s="75"/>
      <c r="E25" s="37"/>
      <c r="F25" s="37"/>
      <c r="G25" s="37"/>
      <c r="H25" s="31"/>
      <c r="I25" s="35"/>
      <c r="J25" s="37"/>
      <c r="K25" s="37"/>
      <c r="L25" s="37"/>
      <c r="M25" s="37"/>
      <c r="N25" s="37"/>
      <c r="O25" s="37"/>
      <c r="P25" s="37"/>
      <c r="Q25" s="37"/>
      <c r="R25" s="37"/>
      <c r="S25" s="37"/>
      <c r="T25" s="37"/>
      <c r="U25" s="37"/>
      <c r="V25" s="37"/>
      <c r="W25" s="37"/>
      <c r="X25" s="37"/>
      <c r="Y25" s="37"/>
      <c r="Z25" s="37"/>
      <c r="AA25" s="37"/>
      <c r="AB25" s="37"/>
      <c r="AC25" s="37"/>
    </row>
    <row r="26" spans="1:29">
      <c r="A26" s="43"/>
      <c r="B26" s="43" t="s">
        <v>60</v>
      </c>
      <c r="C26" s="44"/>
      <c r="D26" s="75"/>
      <c r="E26" s="37"/>
      <c r="F26" s="37"/>
      <c r="G26" s="37"/>
      <c r="H26" s="31"/>
      <c r="I26" s="35"/>
      <c r="J26" s="31"/>
      <c r="K26" s="31"/>
      <c r="L26" s="37"/>
      <c r="M26" s="37"/>
      <c r="N26" s="37"/>
      <c r="O26" s="37"/>
      <c r="P26" s="37"/>
      <c r="Q26" s="37"/>
      <c r="R26" s="37"/>
      <c r="S26" s="37"/>
      <c r="T26" s="37"/>
      <c r="U26" s="37"/>
      <c r="V26" s="37"/>
      <c r="W26" s="37"/>
      <c r="X26" s="37"/>
      <c r="Y26" s="37"/>
      <c r="Z26" s="37"/>
      <c r="AA26" s="37"/>
      <c r="AB26" s="37"/>
      <c r="AC26" s="37"/>
    </row>
    <row r="27" spans="1:29">
      <c r="A27" s="43"/>
      <c r="B27" s="43"/>
      <c r="C27" s="44"/>
      <c r="D27" s="75"/>
      <c r="E27" s="37"/>
      <c r="F27" s="37"/>
      <c r="G27" s="37"/>
      <c r="H27" s="47" t="s">
        <v>61</v>
      </c>
      <c r="I27" s="35"/>
      <c r="J27" s="31" t="s">
        <v>62</v>
      </c>
      <c r="K27" s="31"/>
      <c r="L27" s="37"/>
      <c r="M27" s="37"/>
      <c r="N27" s="37"/>
      <c r="O27" s="37"/>
      <c r="P27" s="37"/>
      <c r="Q27" s="37"/>
      <c r="R27" s="37"/>
      <c r="S27" s="37"/>
      <c r="T27" s="37"/>
      <c r="U27" s="37"/>
      <c r="V27" s="37"/>
      <c r="W27" s="37"/>
      <c r="X27" s="37"/>
      <c r="Y27" s="37"/>
      <c r="Z27" s="37"/>
      <c r="AA27" s="37"/>
      <c r="AB27" s="37"/>
      <c r="AC27" s="37"/>
    </row>
    <row r="28" spans="1:29">
      <c r="A28" s="43"/>
      <c r="B28" s="43"/>
      <c r="C28" s="44"/>
      <c r="D28" s="75"/>
      <c r="E28" s="37"/>
      <c r="F28" s="37"/>
      <c r="G28" s="37"/>
      <c r="H28" s="31"/>
      <c r="I28" s="35"/>
      <c r="J28" s="31"/>
      <c r="K28" s="31"/>
      <c r="L28" s="37"/>
      <c r="M28" s="37"/>
      <c r="N28" s="37"/>
      <c r="O28" s="37"/>
      <c r="P28" s="37"/>
      <c r="Q28" s="37"/>
      <c r="R28" s="37"/>
      <c r="S28" s="37"/>
      <c r="T28" s="37"/>
      <c r="U28" s="37"/>
      <c r="V28" s="37"/>
      <c r="W28" s="37"/>
      <c r="X28" s="37"/>
      <c r="Y28" s="37"/>
      <c r="Z28" s="37"/>
      <c r="AA28" s="37"/>
      <c r="AB28" s="37"/>
      <c r="AC28" s="37"/>
    </row>
    <row r="29" spans="1:29">
      <c r="A29" s="43"/>
      <c r="B29" s="43"/>
      <c r="C29" s="44"/>
      <c r="D29" s="75"/>
      <c r="E29" s="37"/>
      <c r="F29" s="37"/>
      <c r="G29" s="37"/>
      <c r="H29" s="48" t="s">
        <v>63</v>
      </c>
      <c r="I29" s="35"/>
      <c r="J29" s="31" t="s">
        <v>64</v>
      </c>
      <c r="K29" s="31"/>
      <c r="L29" s="37"/>
      <c r="M29" s="37"/>
      <c r="N29" s="37"/>
      <c r="O29" s="37"/>
      <c r="P29" s="37"/>
      <c r="Q29" s="37"/>
      <c r="R29" s="37"/>
      <c r="S29" s="37"/>
      <c r="T29" s="37"/>
      <c r="U29" s="37"/>
      <c r="V29" s="37"/>
      <c r="W29" s="37"/>
      <c r="X29" s="37"/>
      <c r="Y29" s="37"/>
      <c r="Z29" s="37"/>
      <c r="AA29" s="37"/>
      <c r="AB29" s="37"/>
      <c r="AC29" s="37"/>
    </row>
    <row r="30" spans="1:29">
      <c r="A30" s="43"/>
      <c r="B30" s="43"/>
      <c r="C30" s="44"/>
      <c r="D30" s="75"/>
      <c r="E30" s="37"/>
      <c r="F30" s="37"/>
      <c r="G30" s="37"/>
      <c r="H30" s="31"/>
      <c r="I30" s="35"/>
      <c r="J30" s="37"/>
      <c r="K30" s="37"/>
      <c r="L30" s="37"/>
      <c r="M30" s="37"/>
      <c r="N30" s="37"/>
      <c r="O30" s="37"/>
      <c r="P30" s="37"/>
      <c r="Q30" s="37"/>
      <c r="R30" s="37"/>
      <c r="S30" s="37"/>
      <c r="T30" s="37"/>
      <c r="U30" s="37"/>
      <c r="V30" s="37"/>
      <c r="W30" s="37"/>
      <c r="X30" s="37"/>
      <c r="Y30" s="37"/>
      <c r="Z30" s="37"/>
      <c r="AA30" s="37"/>
      <c r="AB30" s="37"/>
      <c r="AC30" s="37"/>
    </row>
    <row r="31" spans="1:29">
      <c r="A31" s="43"/>
      <c r="B31" s="43"/>
      <c r="C31" s="44"/>
      <c r="D31" s="75"/>
      <c r="E31" s="37"/>
      <c r="F31" s="37"/>
      <c r="G31" s="37"/>
      <c r="H31" s="49" t="s">
        <v>65</v>
      </c>
      <c r="I31" s="35"/>
      <c r="J31" s="31" t="s">
        <v>66</v>
      </c>
      <c r="K31" s="31"/>
      <c r="L31" s="37"/>
      <c r="M31" s="37"/>
      <c r="N31" s="37"/>
      <c r="O31" s="37"/>
      <c r="P31" s="37"/>
      <c r="Q31" s="37"/>
      <c r="R31" s="37"/>
      <c r="S31" s="37"/>
      <c r="T31" s="37"/>
      <c r="U31" s="37"/>
      <c r="V31" s="37"/>
      <c r="W31" s="37"/>
      <c r="X31" s="37"/>
      <c r="Y31" s="37"/>
      <c r="Z31" s="37"/>
      <c r="AA31" s="37"/>
      <c r="AB31" s="37"/>
      <c r="AC31" s="37"/>
    </row>
    <row r="32" spans="1:29">
      <c r="A32" s="43"/>
      <c r="B32" s="43"/>
      <c r="C32" s="44"/>
      <c r="D32" s="75"/>
      <c r="E32" s="37"/>
      <c r="F32" s="37"/>
      <c r="G32" s="37"/>
      <c r="H32" s="31"/>
      <c r="I32" s="35"/>
      <c r="J32" s="31"/>
      <c r="K32" s="31"/>
      <c r="L32" s="37"/>
      <c r="M32" s="37"/>
      <c r="N32" s="37"/>
      <c r="O32" s="37"/>
      <c r="P32" s="37"/>
      <c r="Q32" s="37"/>
      <c r="R32" s="37"/>
      <c r="S32" s="37"/>
      <c r="T32" s="37"/>
      <c r="U32" s="37"/>
      <c r="V32" s="37"/>
      <c r="W32" s="37"/>
      <c r="X32" s="37"/>
      <c r="Y32" s="37"/>
      <c r="Z32" s="37"/>
      <c r="AA32" s="37"/>
      <c r="AB32" s="37"/>
      <c r="AC32" s="37"/>
    </row>
    <row r="33" spans="1:29">
      <c r="A33" s="43"/>
      <c r="B33" s="43"/>
      <c r="C33" s="44"/>
      <c r="D33" s="75"/>
      <c r="E33" s="37"/>
      <c r="F33" s="37"/>
      <c r="G33" s="37"/>
      <c r="H33" s="48" t="s">
        <v>67</v>
      </c>
      <c r="I33" s="35"/>
      <c r="J33" s="31" t="s">
        <v>68</v>
      </c>
      <c r="K33" s="31"/>
      <c r="L33" s="37"/>
      <c r="M33" s="37"/>
      <c r="N33" s="37"/>
      <c r="O33" s="37"/>
      <c r="P33" s="37"/>
      <c r="Q33" s="37"/>
      <c r="R33" s="37"/>
      <c r="S33" s="37"/>
      <c r="T33" s="37"/>
      <c r="U33" s="37"/>
      <c r="V33" s="37"/>
      <c r="W33" s="37"/>
      <c r="X33" s="37"/>
      <c r="Y33" s="37"/>
      <c r="Z33" s="37"/>
      <c r="AA33" s="37"/>
      <c r="AB33" s="37"/>
      <c r="AC33" s="37"/>
    </row>
    <row r="34" spans="1:29">
      <c r="A34" s="43"/>
      <c r="B34" s="43"/>
      <c r="C34" s="44"/>
      <c r="D34" s="75"/>
      <c r="E34" s="37"/>
      <c r="F34" s="37"/>
      <c r="G34" s="37"/>
      <c r="H34" s="35"/>
      <c r="I34" s="35"/>
      <c r="J34" s="31"/>
      <c r="K34" s="31"/>
      <c r="L34" s="37"/>
      <c r="M34" s="37"/>
      <c r="N34" s="37"/>
      <c r="O34" s="37"/>
      <c r="P34" s="37"/>
      <c r="Q34" s="37"/>
      <c r="R34" s="37"/>
      <c r="S34" s="37"/>
      <c r="T34" s="37"/>
      <c r="U34" s="37"/>
      <c r="V34" s="37"/>
      <c r="W34" s="37"/>
      <c r="X34" s="37"/>
      <c r="Y34" s="37"/>
      <c r="Z34" s="37"/>
      <c r="AA34" s="37"/>
      <c r="AB34" s="37"/>
      <c r="AC34" s="37"/>
    </row>
    <row r="35" spans="1:29">
      <c r="A35" s="43"/>
      <c r="B35" s="43" t="s">
        <v>69</v>
      </c>
      <c r="C35" s="44"/>
      <c r="D35" s="75"/>
      <c r="E35" s="37"/>
      <c r="F35" s="37"/>
      <c r="G35" s="37"/>
      <c r="H35" s="31"/>
      <c r="I35" s="35"/>
      <c r="J35" s="31"/>
      <c r="K35" s="31"/>
      <c r="L35" s="37"/>
      <c r="M35" s="37"/>
      <c r="N35" s="37"/>
      <c r="O35" s="37"/>
      <c r="P35" s="37"/>
      <c r="Q35" s="37"/>
      <c r="R35" s="37"/>
      <c r="S35" s="37"/>
      <c r="T35" s="37"/>
      <c r="U35" s="37"/>
      <c r="V35" s="37"/>
      <c r="W35" s="37"/>
      <c r="X35" s="37"/>
      <c r="Y35" s="37"/>
      <c r="Z35" s="37"/>
      <c r="AA35" s="37"/>
      <c r="AB35" s="37"/>
      <c r="AC35" s="37"/>
    </row>
    <row r="36" spans="1:29">
      <c r="A36" s="43"/>
      <c r="B36" s="43"/>
      <c r="C36" s="44"/>
      <c r="D36" s="75"/>
      <c r="E36" s="37"/>
      <c r="F36" s="37"/>
      <c r="G36" s="37"/>
      <c r="H36" s="50" t="s">
        <v>70</v>
      </c>
      <c r="I36" s="35"/>
      <c r="J36" s="31" t="s">
        <v>71</v>
      </c>
      <c r="K36" s="31"/>
      <c r="L36" s="37"/>
      <c r="M36" s="37"/>
      <c r="N36" s="37"/>
      <c r="O36" s="37"/>
      <c r="P36" s="37"/>
      <c r="Q36" s="37"/>
      <c r="R36" s="37"/>
      <c r="S36" s="37"/>
      <c r="T36" s="37"/>
      <c r="U36" s="37"/>
      <c r="V36" s="37"/>
      <c r="W36" s="37"/>
      <c r="X36" s="37"/>
      <c r="Y36" s="37"/>
      <c r="Z36" s="37"/>
      <c r="AA36" s="37"/>
      <c r="AB36" s="37"/>
      <c r="AC36" s="37"/>
    </row>
    <row r="37" spans="1:29">
      <c r="A37" s="43"/>
      <c r="B37" s="43"/>
      <c r="C37" s="44"/>
      <c r="D37" s="75"/>
      <c r="E37" s="37"/>
      <c r="F37" s="37"/>
      <c r="G37" s="37"/>
      <c r="H37" s="37"/>
      <c r="I37" s="35"/>
      <c r="J37" s="31"/>
      <c r="K37" s="31"/>
      <c r="L37" s="37"/>
      <c r="M37" s="37"/>
      <c r="N37" s="37"/>
      <c r="O37" s="37"/>
      <c r="P37" s="37"/>
      <c r="Q37" s="37"/>
      <c r="R37" s="37"/>
      <c r="S37" s="37"/>
      <c r="T37" s="37"/>
      <c r="U37" s="37"/>
      <c r="V37" s="37"/>
      <c r="W37" s="37"/>
      <c r="X37" s="37"/>
      <c r="Y37" s="37"/>
      <c r="Z37" s="37"/>
      <c r="AA37" s="37"/>
      <c r="AB37" s="37"/>
      <c r="AC37" s="37"/>
    </row>
    <row r="38" spans="1:29">
      <c r="A38" s="43"/>
      <c r="B38" s="43"/>
      <c r="C38" s="44"/>
      <c r="D38" s="75"/>
      <c r="E38" s="37"/>
      <c r="F38" s="37"/>
      <c r="G38" s="37"/>
      <c r="H38" s="51" t="s">
        <v>72</v>
      </c>
      <c r="I38" s="31"/>
      <c r="J38" s="35" t="s">
        <v>73</v>
      </c>
      <c r="K38" s="35"/>
      <c r="L38" s="37"/>
      <c r="M38" s="37"/>
      <c r="N38" s="37"/>
      <c r="O38" s="37"/>
      <c r="P38" s="37"/>
      <c r="Q38" s="37"/>
      <c r="R38" s="37"/>
      <c r="S38" s="37"/>
      <c r="T38" s="37"/>
      <c r="U38" s="37"/>
      <c r="V38" s="37"/>
      <c r="W38" s="37"/>
      <c r="X38" s="37"/>
      <c r="Y38" s="37"/>
      <c r="Z38" s="37"/>
      <c r="AA38" s="37"/>
      <c r="AB38" s="37"/>
      <c r="AC38" s="37"/>
    </row>
    <row r="39" spans="1:29">
      <c r="A39" s="43"/>
      <c r="B39" s="43"/>
      <c r="C39" s="44"/>
      <c r="D39" s="75"/>
      <c r="E39" s="37"/>
      <c r="F39" s="37"/>
      <c r="G39" s="37"/>
      <c r="H39" s="31"/>
      <c r="I39" s="35"/>
      <c r="J39" s="31"/>
      <c r="K39" s="31"/>
      <c r="L39" s="37"/>
      <c r="M39" s="37"/>
      <c r="N39" s="37"/>
      <c r="O39" s="37"/>
      <c r="P39" s="37"/>
      <c r="Q39" s="37"/>
      <c r="R39" s="37"/>
      <c r="S39" s="37"/>
      <c r="T39" s="37"/>
      <c r="U39" s="37"/>
      <c r="V39" s="37"/>
      <c r="W39" s="37"/>
      <c r="X39" s="37"/>
      <c r="Y39" s="37"/>
      <c r="Z39" s="37"/>
      <c r="AA39" s="37"/>
      <c r="AB39" s="37"/>
      <c r="AC39" s="37"/>
    </row>
    <row r="40" spans="1:29">
      <c r="A40" s="43"/>
      <c r="B40" s="43"/>
      <c r="C40" s="44"/>
      <c r="D40" s="75"/>
      <c r="E40" s="37"/>
      <c r="F40" s="37"/>
      <c r="G40" s="37"/>
      <c r="H40" s="52" t="s">
        <v>74</v>
      </c>
      <c r="I40" s="35"/>
      <c r="J40" s="31" t="s">
        <v>75</v>
      </c>
      <c r="K40" s="31"/>
      <c r="L40" s="37"/>
      <c r="M40" s="37"/>
      <c r="N40" s="37"/>
      <c r="O40" s="37"/>
      <c r="P40" s="37"/>
      <c r="Q40" s="37"/>
      <c r="R40" s="37"/>
      <c r="S40" s="37"/>
      <c r="T40" s="37"/>
      <c r="U40" s="37"/>
      <c r="V40" s="37"/>
      <c r="W40" s="37"/>
      <c r="X40" s="37"/>
      <c r="Y40" s="37"/>
      <c r="Z40" s="37"/>
      <c r="AA40" s="37"/>
      <c r="AB40" s="37"/>
      <c r="AC40" s="37"/>
    </row>
    <row r="41" spans="1:29">
      <c r="A41" s="43"/>
      <c r="B41" s="43"/>
      <c r="C41" s="44"/>
      <c r="D41" s="75"/>
      <c r="E41" s="37"/>
      <c r="F41" s="37"/>
      <c r="G41" s="37"/>
      <c r="H41" s="37"/>
      <c r="I41" s="35"/>
      <c r="J41" s="31"/>
      <c r="K41" s="31"/>
      <c r="L41" s="37"/>
      <c r="M41" s="37"/>
      <c r="N41" s="37"/>
      <c r="O41" s="37"/>
      <c r="P41" s="37"/>
      <c r="Q41" s="37"/>
      <c r="R41" s="37"/>
      <c r="S41" s="37"/>
      <c r="T41" s="37"/>
      <c r="U41" s="37"/>
      <c r="V41" s="37"/>
      <c r="W41" s="37"/>
      <c r="X41" s="37"/>
      <c r="Y41" s="37"/>
      <c r="Z41" s="37"/>
      <c r="AA41" s="37"/>
      <c r="AB41" s="37"/>
      <c r="AC41" s="37"/>
    </row>
    <row r="42" spans="1:29">
      <c r="A42" s="43"/>
      <c r="B42" s="43"/>
      <c r="C42" s="44"/>
      <c r="D42" s="75"/>
      <c r="E42" s="37"/>
      <c r="F42" s="37"/>
      <c r="G42" s="37"/>
      <c r="H42" s="53" t="s">
        <v>76</v>
      </c>
      <c r="I42" s="35"/>
      <c r="J42" s="31" t="s">
        <v>77</v>
      </c>
      <c r="K42" s="31"/>
      <c r="L42" s="37"/>
      <c r="M42" s="37"/>
      <c r="N42" s="37"/>
      <c r="O42" s="37"/>
      <c r="P42" s="37"/>
      <c r="Q42" s="37"/>
      <c r="R42" s="37"/>
      <c r="S42" s="37"/>
      <c r="T42" s="37"/>
      <c r="U42" s="37"/>
      <c r="V42" s="37"/>
      <c r="W42" s="37"/>
      <c r="X42" s="37"/>
      <c r="Y42" s="37"/>
      <c r="Z42" s="37"/>
      <c r="AA42" s="37"/>
      <c r="AB42" s="37"/>
      <c r="AC42" s="37"/>
    </row>
    <row r="43" spans="1:29">
      <c r="A43" s="111"/>
      <c r="B43" s="372"/>
      <c r="C43" s="73"/>
      <c r="D43" s="74"/>
      <c r="E43" s="172"/>
      <c r="F43" s="172"/>
      <c r="G43" s="172"/>
      <c r="H43" s="37"/>
      <c r="I43" s="172"/>
      <c r="J43" s="172"/>
      <c r="K43" s="172"/>
      <c r="L43" s="172"/>
      <c r="M43" s="172"/>
      <c r="N43" s="172"/>
      <c r="O43" s="172"/>
      <c r="P43" s="172"/>
      <c r="Q43" s="172"/>
      <c r="R43" s="172"/>
      <c r="S43" s="172"/>
      <c r="T43" s="172"/>
      <c r="U43" s="172"/>
      <c r="V43" s="172"/>
      <c r="W43" s="172"/>
      <c r="X43" s="172"/>
      <c r="Y43" s="172"/>
      <c r="Z43" s="172"/>
      <c r="AA43" s="172"/>
      <c r="AB43" s="172"/>
      <c r="AC43" s="172"/>
    </row>
    <row r="44" spans="1:29">
      <c r="A44" s="111"/>
      <c r="B44" s="372"/>
      <c r="C44" s="73"/>
      <c r="D44" s="74"/>
      <c r="E44" s="172"/>
      <c r="F44" s="172"/>
      <c r="G44" s="172"/>
      <c r="H44" s="54" t="s">
        <v>78</v>
      </c>
      <c r="I44" s="172"/>
      <c r="J44" s="31" t="s">
        <v>79</v>
      </c>
      <c r="K44" s="31"/>
      <c r="L44" s="172"/>
      <c r="M44" s="172"/>
      <c r="N44" s="172"/>
      <c r="O44" s="172"/>
      <c r="P44" s="172"/>
      <c r="Q44" s="172"/>
      <c r="R44" s="172"/>
      <c r="S44" s="172"/>
      <c r="T44" s="172"/>
      <c r="U44" s="172"/>
      <c r="V44" s="172"/>
      <c r="W44" s="172"/>
      <c r="X44" s="172"/>
      <c r="Y44" s="172"/>
      <c r="Z44" s="172"/>
      <c r="AA44" s="172"/>
      <c r="AB44" s="172"/>
      <c r="AC44" s="172"/>
    </row>
    <row r="45" spans="1:29">
      <c r="A45" s="111"/>
      <c r="B45" s="372"/>
      <c r="C45" s="73"/>
      <c r="D45" s="74"/>
      <c r="E45" s="172"/>
      <c r="F45" s="172"/>
      <c r="G45" s="172"/>
      <c r="H45" s="37"/>
      <c r="I45" s="172"/>
      <c r="J45" s="172"/>
      <c r="K45" s="172"/>
      <c r="L45" s="172"/>
      <c r="M45" s="172"/>
      <c r="N45" s="172"/>
      <c r="O45" s="172"/>
      <c r="P45" s="172"/>
      <c r="Q45" s="172"/>
      <c r="R45" s="172"/>
      <c r="S45" s="172"/>
      <c r="T45" s="172"/>
      <c r="U45" s="172"/>
      <c r="V45" s="172"/>
      <c r="W45" s="172"/>
      <c r="X45" s="172"/>
      <c r="Y45" s="172"/>
      <c r="Z45" s="172"/>
      <c r="AA45" s="172"/>
      <c r="AB45" s="172"/>
      <c r="AC45" s="172"/>
    </row>
    <row r="46" spans="1:29">
      <c r="A46" s="111"/>
      <c r="B46" s="372"/>
      <c r="C46" s="73"/>
      <c r="D46" s="74"/>
      <c r="E46" s="172"/>
      <c r="F46" s="172"/>
      <c r="G46" s="172"/>
      <c r="H46" s="84" t="s">
        <v>80</v>
      </c>
      <c r="I46" s="172"/>
      <c r="J46" s="172" t="s">
        <v>81</v>
      </c>
      <c r="K46" s="172"/>
      <c r="L46" s="172"/>
      <c r="M46" s="172"/>
      <c r="N46" s="172"/>
      <c r="O46" s="172"/>
      <c r="P46" s="172"/>
      <c r="Q46" s="172"/>
      <c r="R46" s="172"/>
      <c r="S46" s="172"/>
      <c r="T46" s="172"/>
      <c r="U46" s="172"/>
      <c r="V46" s="172"/>
      <c r="W46" s="172"/>
      <c r="X46" s="172"/>
      <c r="Y46" s="172"/>
      <c r="Z46" s="172"/>
      <c r="AA46" s="172"/>
      <c r="AB46" s="172"/>
      <c r="AC46" s="172"/>
    </row>
    <row r="47" spans="1:29">
      <c r="A47" s="111"/>
      <c r="B47" s="372"/>
      <c r="C47" s="73"/>
      <c r="D47" s="74"/>
      <c r="E47" s="172"/>
      <c r="F47" s="172"/>
      <c r="G47" s="172"/>
      <c r="H47" s="37"/>
      <c r="I47" s="172"/>
      <c r="J47" s="172"/>
      <c r="K47" s="172"/>
      <c r="L47" s="172"/>
      <c r="M47" s="172"/>
      <c r="N47" s="172"/>
      <c r="O47" s="172"/>
      <c r="P47" s="172"/>
      <c r="Q47" s="172"/>
      <c r="R47" s="172"/>
      <c r="S47" s="172"/>
      <c r="T47" s="172"/>
      <c r="U47" s="172"/>
      <c r="V47" s="172"/>
      <c r="W47" s="172"/>
      <c r="X47" s="172"/>
      <c r="Y47" s="172"/>
      <c r="Z47" s="172"/>
      <c r="AA47" s="172"/>
      <c r="AB47" s="172"/>
      <c r="AC47" s="172"/>
    </row>
    <row r="48" spans="1:29">
      <c r="A48" s="43"/>
      <c r="B48" s="43" t="s">
        <v>82</v>
      </c>
      <c r="C48" s="44"/>
      <c r="D48" s="75"/>
      <c r="E48" s="37"/>
      <c r="F48" s="37"/>
      <c r="G48" s="37"/>
      <c r="H48" s="31"/>
      <c r="I48" s="35"/>
      <c r="J48" s="31"/>
      <c r="K48" s="31"/>
      <c r="L48" s="37"/>
      <c r="M48" s="37"/>
      <c r="N48" s="37"/>
      <c r="O48" s="37"/>
      <c r="P48" s="37"/>
      <c r="Q48" s="37"/>
      <c r="R48" s="37"/>
      <c r="S48" s="37"/>
      <c r="T48" s="37"/>
      <c r="U48" s="37"/>
      <c r="V48" s="37"/>
      <c r="W48" s="37"/>
      <c r="X48" s="37"/>
      <c r="Y48" s="37"/>
      <c r="Z48" s="37"/>
      <c r="AA48" s="37"/>
      <c r="AB48" s="37"/>
      <c r="AC48" s="37"/>
    </row>
    <row r="49" spans="1:29">
      <c r="A49" s="43"/>
      <c r="B49" s="43"/>
      <c r="C49" s="44"/>
      <c r="D49" s="75"/>
      <c r="E49" s="37"/>
      <c r="F49" s="37"/>
      <c r="G49" s="37"/>
      <c r="H49" s="55" t="s">
        <v>83</v>
      </c>
      <c r="I49" s="35"/>
      <c r="J49" s="31" t="s">
        <v>84</v>
      </c>
      <c r="K49" s="31"/>
      <c r="L49" s="37"/>
      <c r="M49" s="37"/>
      <c r="N49" s="37"/>
      <c r="O49" s="37"/>
      <c r="P49" s="37"/>
      <c r="Q49" s="37"/>
      <c r="R49" s="37"/>
      <c r="S49" s="37"/>
      <c r="T49" s="37"/>
      <c r="U49" s="37"/>
      <c r="V49" s="37"/>
      <c r="W49" s="37"/>
      <c r="X49" s="37"/>
      <c r="Y49" s="37"/>
      <c r="Z49" s="37"/>
      <c r="AA49" s="37"/>
      <c r="AB49" s="37"/>
      <c r="AC49" s="37"/>
    </row>
    <row r="50" spans="1:29">
      <c r="A50" s="43"/>
      <c r="B50" s="43"/>
      <c r="C50" s="44"/>
      <c r="D50" s="75"/>
      <c r="E50" s="37"/>
      <c r="F50" s="37"/>
      <c r="G50" s="37"/>
      <c r="H50" s="37"/>
      <c r="I50" s="35"/>
      <c r="J50" s="31"/>
      <c r="K50" s="31"/>
      <c r="L50" s="37"/>
      <c r="M50" s="37"/>
      <c r="N50" s="37"/>
      <c r="O50" s="37"/>
      <c r="P50" s="37"/>
      <c r="Q50" s="37"/>
      <c r="R50" s="37"/>
      <c r="S50" s="37"/>
      <c r="T50" s="37"/>
      <c r="U50" s="37"/>
      <c r="V50" s="37"/>
      <c r="W50" s="37"/>
      <c r="X50" s="37"/>
      <c r="Y50" s="37"/>
      <c r="Z50" s="37"/>
      <c r="AA50" s="37"/>
      <c r="AB50" s="37"/>
      <c r="AC50" s="37"/>
    </row>
    <row r="51" spans="1:29">
      <c r="A51" s="43"/>
      <c r="B51" s="43"/>
      <c r="C51" s="44"/>
      <c r="D51" s="75"/>
      <c r="E51" s="37"/>
      <c r="F51" s="37"/>
      <c r="G51" s="37"/>
      <c r="H51" s="56" t="s">
        <v>85</v>
      </c>
      <c r="I51" s="35"/>
      <c r="J51" s="31" t="s">
        <v>86</v>
      </c>
      <c r="K51" s="31"/>
      <c r="L51" s="37"/>
      <c r="M51" s="37"/>
      <c r="N51" s="37"/>
      <c r="O51" s="37"/>
      <c r="P51" s="37"/>
      <c r="Q51" s="37"/>
      <c r="R51" s="37"/>
      <c r="S51" s="37"/>
      <c r="T51" s="37"/>
      <c r="U51" s="37"/>
      <c r="V51" s="37"/>
      <c r="W51" s="37"/>
      <c r="X51" s="37"/>
      <c r="Y51" s="37"/>
      <c r="Z51" s="37"/>
      <c r="AA51" s="37"/>
      <c r="AB51" s="37"/>
      <c r="AC51" s="37"/>
    </row>
    <row r="52" spans="1:29">
      <c r="A52" s="43"/>
      <c r="B52" s="43"/>
      <c r="C52" s="44"/>
      <c r="D52" s="75"/>
      <c r="E52" s="37"/>
      <c r="F52" s="37"/>
      <c r="G52" s="37"/>
      <c r="H52" s="31"/>
      <c r="I52" s="35"/>
      <c r="J52" s="31"/>
      <c r="K52" s="31"/>
      <c r="L52" s="37"/>
      <c r="M52" s="37"/>
      <c r="N52" s="37"/>
      <c r="O52" s="37"/>
      <c r="P52" s="37"/>
      <c r="Q52" s="37"/>
      <c r="R52" s="37"/>
      <c r="S52" s="37"/>
      <c r="T52" s="37"/>
      <c r="U52" s="37"/>
      <c r="V52" s="37"/>
      <c r="W52" s="37"/>
      <c r="X52" s="37"/>
      <c r="Y52" s="37"/>
      <c r="Z52" s="37"/>
      <c r="AA52" s="37"/>
      <c r="AB52" s="37"/>
      <c r="AC52" s="37"/>
    </row>
    <row r="53" spans="1:29">
      <c r="A53" s="43"/>
      <c r="B53" s="43"/>
      <c r="C53" s="44"/>
      <c r="D53" s="75"/>
      <c r="E53" s="37"/>
      <c r="F53" s="37"/>
      <c r="G53" s="37"/>
      <c r="H53" s="57" t="s">
        <v>87</v>
      </c>
      <c r="I53" s="35"/>
      <c r="J53" s="31" t="s">
        <v>88</v>
      </c>
      <c r="K53" s="31"/>
      <c r="L53" s="37"/>
      <c r="M53" s="37"/>
      <c r="N53" s="37"/>
      <c r="O53" s="37"/>
      <c r="P53" s="37"/>
      <c r="Q53" s="37"/>
      <c r="R53" s="37"/>
      <c r="S53" s="37"/>
      <c r="T53" s="37"/>
      <c r="U53" s="37"/>
      <c r="V53" s="37"/>
      <c r="W53" s="37"/>
      <c r="X53" s="37"/>
      <c r="Y53" s="37"/>
      <c r="Z53" s="37"/>
      <c r="AA53" s="37"/>
      <c r="AB53" s="37"/>
      <c r="AC53" s="37"/>
    </row>
    <row r="54" spans="1:29">
      <c r="A54" s="43"/>
      <c r="B54" s="43"/>
      <c r="C54" s="44"/>
      <c r="D54" s="75"/>
      <c r="E54" s="31"/>
      <c r="F54" s="35"/>
      <c r="G54" s="35"/>
      <c r="H54" s="37"/>
      <c r="I54" s="37"/>
      <c r="J54" s="37"/>
      <c r="K54" s="37"/>
      <c r="L54" s="37"/>
      <c r="M54" s="37"/>
      <c r="N54" s="37"/>
      <c r="O54" s="37"/>
      <c r="P54" s="37"/>
      <c r="Q54" s="37"/>
      <c r="R54" s="37"/>
      <c r="S54" s="37"/>
      <c r="T54" s="37"/>
      <c r="U54" s="37"/>
      <c r="V54" s="37"/>
      <c r="W54" s="37"/>
      <c r="X54" s="37"/>
      <c r="Y54" s="37"/>
      <c r="Z54" s="37"/>
      <c r="AA54" s="37"/>
      <c r="AB54" s="37"/>
      <c r="AC54" s="37"/>
    </row>
    <row r="55" spans="1:29">
      <c r="A55" s="111"/>
      <c r="B55" s="111"/>
      <c r="C55" s="77"/>
      <c r="D55" s="172"/>
      <c r="E55" s="34"/>
      <c r="F55" s="172"/>
      <c r="G55" s="34"/>
      <c r="H55" s="172"/>
      <c r="I55" s="172"/>
      <c r="J55" s="172"/>
      <c r="K55" s="172"/>
      <c r="L55" s="172"/>
      <c r="M55" s="172"/>
      <c r="N55" s="172"/>
      <c r="O55" s="172"/>
      <c r="P55" s="172"/>
      <c r="Q55" s="172"/>
      <c r="R55" s="172"/>
      <c r="S55" s="172"/>
      <c r="T55" s="172"/>
      <c r="U55" s="172"/>
      <c r="V55" s="172"/>
      <c r="W55" s="172"/>
      <c r="X55" s="172"/>
      <c r="Y55" s="172"/>
      <c r="Z55" s="172"/>
      <c r="AA55" s="172"/>
      <c r="AB55" s="172"/>
      <c r="AC55" s="172"/>
    </row>
    <row r="56" spans="1:29" ht="12.75" customHeight="1">
      <c r="A56" s="176" t="s">
        <v>89</v>
      </c>
      <c r="B56" s="176"/>
      <c r="C56" s="136"/>
      <c r="D56" s="30"/>
      <c r="E56" s="176"/>
      <c r="F56" s="176"/>
      <c r="G56" s="176"/>
      <c r="H56" s="176"/>
      <c r="I56" s="176"/>
      <c r="J56" s="176"/>
      <c r="K56" s="176"/>
      <c r="L56" s="176"/>
      <c r="M56" s="176"/>
      <c r="N56" s="176"/>
      <c r="O56" s="176"/>
      <c r="P56" s="176"/>
      <c r="Q56" s="176"/>
      <c r="R56" s="176"/>
      <c r="S56" s="176"/>
      <c r="T56" s="176"/>
      <c r="U56" s="176"/>
      <c r="V56" s="136"/>
      <c r="W56" s="136"/>
      <c r="X56" s="136"/>
      <c r="Y56" s="136"/>
      <c r="Z56" s="136"/>
      <c r="AA56" s="136"/>
      <c r="AB56" s="136"/>
      <c r="AC56" s="136"/>
    </row>
    <row r="57" spans="1:29">
      <c r="A57" s="111"/>
      <c r="B57" s="372"/>
      <c r="C57" s="73"/>
      <c r="D57" s="74"/>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row>
    <row r="58" spans="1:29">
      <c r="A58" s="111"/>
      <c r="B58" s="372"/>
      <c r="C58" s="73"/>
      <c r="D58" s="74"/>
      <c r="E58" s="172"/>
      <c r="F58" s="172"/>
      <c r="G58" s="172"/>
      <c r="H58" s="172" t="s">
        <v>90</v>
      </c>
      <c r="I58" s="172" t="s">
        <v>91</v>
      </c>
      <c r="J58" s="172"/>
      <c r="K58" s="172"/>
      <c r="L58" s="172"/>
      <c r="M58" s="172"/>
      <c r="N58" s="172"/>
      <c r="O58" s="172"/>
      <c r="P58" s="172"/>
      <c r="Q58" s="172"/>
      <c r="R58" s="172"/>
      <c r="S58" s="172"/>
      <c r="T58" s="172"/>
      <c r="U58" s="172"/>
      <c r="V58" s="172"/>
      <c r="W58" s="172"/>
      <c r="X58" s="172"/>
      <c r="Y58" s="172"/>
      <c r="Z58" s="172"/>
      <c r="AA58" s="172"/>
      <c r="AB58" s="172"/>
      <c r="AC58" s="172"/>
    </row>
    <row r="59" spans="1:29">
      <c r="A59" s="111"/>
      <c r="B59" s="372"/>
      <c r="C59" s="73"/>
      <c r="D59" s="74"/>
      <c r="E59" s="172"/>
      <c r="F59" s="172"/>
      <c r="G59" s="172"/>
      <c r="H59" s="172" t="s">
        <v>92</v>
      </c>
      <c r="I59" s="172" t="s">
        <v>93</v>
      </c>
      <c r="J59" s="172"/>
      <c r="K59" s="172"/>
      <c r="L59" s="172"/>
      <c r="M59" s="172"/>
      <c r="N59" s="172"/>
      <c r="O59" s="172"/>
      <c r="P59" s="172"/>
      <c r="Q59" s="172"/>
      <c r="R59" s="172"/>
      <c r="S59" s="172"/>
      <c r="T59" s="172"/>
      <c r="U59" s="172"/>
      <c r="V59" s="172"/>
      <c r="W59" s="172"/>
      <c r="X59" s="172"/>
      <c r="Y59" s="172"/>
      <c r="Z59" s="172"/>
      <c r="AA59" s="172"/>
      <c r="AB59" s="172"/>
      <c r="AC59" s="172"/>
    </row>
    <row r="60" spans="1:29">
      <c r="A60" s="111"/>
      <c r="B60" s="372"/>
      <c r="C60" s="73"/>
      <c r="D60" s="74"/>
      <c r="E60" s="172"/>
      <c r="F60" s="172"/>
      <c r="G60" s="172"/>
      <c r="H60" s="172" t="s">
        <v>94</v>
      </c>
      <c r="I60" s="172" t="s">
        <v>95</v>
      </c>
      <c r="J60" s="172"/>
      <c r="K60" s="172"/>
      <c r="L60" s="172"/>
      <c r="M60" s="172"/>
      <c r="N60" s="172"/>
      <c r="O60" s="172"/>
      <c r="P60" s="172"/>
      <c r="Q60" s="172"/>
      <c r="R60" s="172"/>
      <c r="S60" s="172"/>
      <c r="T60" s="172"/>
      <c r="U60" s="172"/>
      <c r="V60" s="172"/>
      <c r="W60" s="172"/>
      <c r="X60" s="172"/>
      <c r="Y60" s="172"/>
      <c r="Z60" s="172"/>
      <c r="AA60" s="172"/>
      <c r="AB60" s="172"/>
      <c r="AC60" s="172"/>
    </row>
    <row r="61" spans="1:29">
      <c r="A61" s="111"/>
      <c r="B61" s="372"/>
      <c r="C61" s="73"/>
      <c r="D61" s="74"/>
      <c r="E61" s="172"/>
      <c r="F61" s="172"/>
      <c r="G61" s="172"/>
      <c r="H61" s="172" t="s">
        <v>96</v>
      </c>
      <c r="I61" s="375" t="s">
        <v>97</v>
      </c>
      <c r="J61" s="172"/>
      <c r="K61" s="172"/>
      <c r="L61" s="172"/>
      <c r="M61" s="172"/>
      <c r="N61" s="172"/>
      <c r="O61" s="172"/>
      <c r="P61" s="172"/>
      <c r="Q61" s="172"/>
      <c r="R61" s="172"/>
      <c r="S61" s="172"/>
      <c r="T61" s="172"/>
      <c r="U61" s="172"/>
      <c r="V61" s="172"/>
      <c r="W61" s="172"/>
      <c r="X61" s="172"/>
      <c r="Y61" s="172"/>
      <c r="Z61" s="172"/>
      <c r="AA61" s="172"/>
      <c r="AB61" s="172"/>
      <c r="AC61" s="172"/>
    </row>
    <row r="62" spans="1:29">
      <c r="A62" s="111"/>
      <c r="B62" s="372"/>
      <c r="C62" s="73"/>
      <c r="D62" s="74"/>
      <c r="E62" s="172"/>
      <c r="F62" s="172"/>
      <c r="G62" s="172"/>
      <c r="H62" s="172" t="s">
        <v>98</v>
      </c>
      <c r="I62" s="375" t="s">
        <v>99</v>
      </c>
      <c r="J62" s="172"/>
      <c r="K62" s="172"/>
      <c r="L62" s="172"/>
      <c r="M62" s="172"/>
      <c r="N62" s="172"/>
      <c r="O62" s="172"/>
      <c r="P62" s="172"/>
      <c r="Q62" s="172"/>
      <c r="R62" s="172"/>
      <c r="S62" s="172"/>
      <c r="T62" s="172"/>
      <c r="U62" s="172"/>
      <c r="V62" s="172"/>
      <c r="W62" s="172"/>
      <c r="X62" s="172"/>
      <c r="Y62" s="172"/>
      <c r="Z62" s="172"/>
      <c r="AA62" s="172"/>
      <c r="AB62" s="172"/>
      <c r="AC62" s="172"/>
    </row>
    <row r="63" spans="1:29">
      <c r="A63" s="111"/>
      <c r="B63" s="372"/>
      <c r="C63" s="73"/>
      <c r="D63" s="74"/>
      <c r="E63" s="172"/>
      <c r="F63" s="172"/>
      <c r="G63" s="375"/>
      <c r="H63" s="172" t="s">
        <v>100</v>
      </c>
      <c r="I63" s="375" t="s">
        <v>101</v>
      </c>
      <c r="J63" s="172"/>
      <c r="K63" s="172"/>
      <c r="L63" s="172"/>
      <c r="M63" s="172"/>
      <c r="N63" s="172"/>
      <c r="O63" s="172"/>
      <c r="P63" s="172"/>
      <c r="Q63" s="172"/>
      <c r="R63" s="172"/>
      <c r="S63" s="172"/>
      <c r="T63" s="172"/>
      <c r="U63" s="172"/>
      <c r="V63" s="172"/>
      <c r="W63" s="172"/>
      <c r="X63" s="172"/>
      <c r="Y63" s="172"/>
      <c r="Z63" s="172"/>
      <c r="AA63" s="172"/>
      <c r="AB63" s="172"/>
      <c r="AC63" s="172"/>
    </row>
    <row r="64" spans="1:29">
      <c r="A64" s="111"/>
      <c r="B64" s="372"/>
      <c r="C64" s="73"/>
      <c r="D64" s="74"/>
      <c r="E64" s="172"/>
      <c r="F64" s="172"/>
      <c r="G64" s="172"/>
      <c r="H64" s="172" t="s">
        <v>102</v>
      </c>
      <c r="I64" s="375" t="s">
        <v>103</v>
      </c>
      <c r="J64" s="172"/>
      <c r="K64" s="172"/>
      <c r="L64" s="172"/>
      <c r="M64" s="172"/>
      <c r="N64" s="172"/>
      <c r="O64" s="172"/>
      <c r="P64" s="172"/>
      <c r="Q64" s="172"/>
      <c r="R64" s="172"/>
      <c r="S64" s="172"/>
      <c r="T64" s="172"/>
      <c r="U64" s="172"/>
      <c r="V64" s="172"/>
      <c r="W64" s="172"/>
      <c r="X64" s="172"/>
      <c r="Y64" s="172"/>
      <c r="Z64" s="172"/>
      <c r="AA64" s="172"/>
      <c r="AB64" s="172"/>
      <c r="AC64" s="172"/>
    </row>
    <row r="65" spans="1:29">
      <c r="A65" s="111"/>
      <c r="B65" s="372"/>
      <c r="C65" s="73"/>
      <c r="D65" s="74"/>
      <c r="E65" s="172"/>
      <c r="F65" s="172"/>
      <c r="G65" s="172"/>
      <c r="H65" s="172" t="s">
        <v>104</v>
      </c>
      <c r="I65" s="375" t="s">
        <v>105</v>
      </c>
      <c r="J65" s="172"/>
      <c r="K65" s="172"/>
      <c r="L65" s="172"/>
      <c r="M65" s="172"/>
      <c r="N65" s="172"/>
      <c r="O65" s="172"/>
      <c r="P65" s="172"/>
      <c r="Q65" s="172"/>
      <c r="R65" s="172"/>
      <c r="S65" s="172"/>
      <c r="T65" s="172"/>
      <c r="U65" s="172"/>
      <c r="V65" s="172"/>
      <c r="W65" s="172"/>
      <c r="X65" s="172"/>
      <c r="Y65" s="172"/>
      <c r="Z65" s="172"/>
      <c r="AA65" s="172"/>
      <c r="AB65" s="172"/>
      <c r="AC65" s="172"/>
    </row>
    <row r="66" spans="1:29">
      <c r="A66" s="111"/>
      <c r="B66" s="372"/>
      <c r="C66" s="73"/>
      <c r="D66" s="74"/>
      <c r="E66" s="172"/>
      <c r="F66" s="172"/>
      <c r="G66" s="172"/>
      <c r="H66" s="172" t="s">
        <v>106</v>
      </c>
      <c r="I66" s="172" t="s">
        <v>107</v>
      </c>
      <c r="J66" s="172"/>
      <c r="K66" s="172"/>
      <c r="L66" s="172"/>
      <c r="M66" s="172"/>
      <c r="N66" s="172"/>
      <c r="O66" s="172"/>
      <c r="P66" s="172"/>
      <c r="Q66" s="172"/>
      <c r="R66" s="172"/>
      <c r="S66" s="172"/>
      <c r="T66" s="172"/>
      <c r="U66" s="172"/>
      <c r="V66" s="172"/>
      <c r="W66" s="172"/>
      <c r="X66" s="172"/>
      <c r="Y66" s="172"/>
      <c r="Z66" s="172"/>
      <c r="AA66" s="172"/>
      <c r="AB66" s="172"/>
      <c r="AC66" s="172"/>
    </row>
    <row r="67" spans="1:29">
      <c r="A67" s="111"/>
      <c r="B67" s="372"/>
      <c r="C67" s="73"/>
      <c r="D67" s="74"/>
      <c r="E67" s="172"/>
      <c r="F67" s="172"/>
      <c r="G67" s="172"/>
      <c r="H67" s="172" t="s">
        <v>108</v>
      </c>
      <c r="I67" s="172" t="s">
        <v>109</v>
      </c>
      <c r="J67" s="172"/>
      <c r="K67" s="172"/>
      <c r="L67" s="172"/>
      <c r="M67" s="172"/>
      <c r="N67" s="172"/>
      <c r="O67" s="172"/>
      <c r="P67" s="172"/>
      <c r="Q67" s="172"/>
      <c r="R67" s="172"/>
      <c r="S67" s="172"/>
      <c r="T67" s="172"/>
      <c r="U67" s="172"/>
      <c r="V67" s="172"/>
      <c r="W67" s="172"/>
      <c r="X67" s="172"/>
      <c r="Y67" s="172"/>
      <c r="Z67" s="172"/>
      <c r="AA67" s="172"/>
      <c r="AB67" s="172"/>
      <c r="AC67" s="172"/>
    </row>
    <row r="68" spans="1:29">
      <c r="A68" s="111"/>
      <c r="B68" s="372"/>
      <c r="C68" s="73"/>
      <c r="D68" s="74"/>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row>
    <row r="69" spans="1:29">
      <c r="A69" s="111"/>
      <c r="B69" s="372"/>
      <c r="C69" s="73"/>
      <c r="D69" s="74"/>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row>
    <row r="70" spans="1:29" ht="12.75" customHeight="1">
      <c r="A70" s="176" t="s">
        <v>110</v>
      </c>
      <c r="B70" s="176"/>
      <c r="C70" s="136"/>
      <c r="D70" s="30"/>
      <c r="E70" s="176"/>
      <c r="F70" s="176"/>
      <c r="G70" s="176"/>
      <c r="H70" s="176"/>
      <c r="I70" s="176"/>
      <c r="J70" s="176"/>
      <c r="K70" s="176"/>
      <c r="L70" s="176"/>
      <c r="M70" s="176"/>
      <c r="N70" s="176"/>
      <c r="O70" s="176"/>
      <c r="P70" s="176"/>
      <c r="Q70" s="176"/>
      <c r="R70" s="176"/>
      <c r="S70" s="176"/>
      <c r="T70" s="176"/>
      <c r="U70" s="176"/>
      <c r="V70" s="136"/>
      <c r="W70" s="136"/>
      <c r="X70" s="136"/>
      <c r="Y70" s="136"/>
      <c r="Z70" s="136"/>
      <c r="AA70" s="136"/>
      <c r="AB70" s="136"/>
      <c r="AC70" s="136"/>
    </row>
    <row r="71" spans="1:29" ht="12.75" customHeight="1">
      <c r="A71" s="131"/>
      <c r="B71" s="131"/>
      <c r="C71" s="175"/>
      <c r="D71" s="212"/>
      <c r="E71" s="131"/>
      <c r="F71" s="131"/>
      <c r="G71" s="131"/>
      <c r="H71" s="213"/>
      <c r="I71" s="213"/>
      <c r="J71" s="213"/>
      <c r="K71" s="213"/>
      <c r="L71" s="213"/>
      <c r="M71" s="213"/>
      <c r="N71" s="213"/>
      <c r="O71" s="213"/>
      <c r="P71" s="213"/>
      <c r="Q71" s="213"/>
      <c r="R71" s="213"/>
      <c r="S71" s="213"/>
      <c r="T71" s="131"/>
      <c r="U71" s="131"/>
      <c r="V71" s="175"/>
      <c r="W71" s="175"/>
      <c r="X71" s="175"/>
      <c r="Y71" s="175"/>
      <c r="Z71" s="175"/>
      <c r="AA71" s="175"/>
      <c r="AB71" s="175"/>
      <c r="AC71" s="175"/>
    </row>
    <row r="72" spans="1:29" ht="12.75" customHeight="1">
      <c r="A72" s="131"/>
      <c r="B72" s="131"/>
      <c r="C72" s="175"/>
      <c r="D72" s="212"/>
      <c r="E72" s="131"/>
      <c r="F72" s="131"/>
      <c r="G72" s="131"/>
      <c r="H72" s="214" t="s">
        <v>111</v>
      </c>
      <c r="I72" s="215" t="s">
        <v>112</v>
      </c>
      <c r="J72" s="216"/>
      <c r="K72" s="216"/>
      <c r="L72" s="216"/>
      <c r="M72" s="214" t="s">
        <v>113</v>
      </c>
      <c r="N72" s="216"/>
      <c r="O72" s="216"/>
      <c r="P72" s="216"/>
      <c r="Q72" s="213"/>
      <c r="R72" s="217"/>
      <c r="S72" s="218" t="s">
        <v>114</v>
      </c>
      <c r="T72" s="375"/>
      <c r="U72" s="131"/>
      <c r="V72" s="175"/>
      <c r="W72" s="175"/>
      <c r="X72" s="175"/>
      <c r="Y72" s="175"/>
      <c r="Z72" s="175"/>
      <c r="AA72" s="175"/>
      <c r="AB72" s="175"/>
      <c r="AC72" s="175"/>
    </row>
    <row r="73" spans="1:29" ht="12.75" customHeight="1">
      <c r="A73" s="131"/>
      <c r="B73" s="131"/>
      <c r="C73" s="175"/>
      <c r="D73" s="212"/>
      <c r="E73" s="131"/>
      <c r="F73" s="131"/>
      <c r="G73" s="131"/>
      <c r="H73" s="219" t="s">
        <v>115</v>
      </c>
      <c r="I73" s="219" t="s">
        <v>116</v>
      </c>
      <c r="J73" s="216"/>
      <c r="K73" s="216"/>
      <c r="L73" s="216"/>
      <c r="M73" s="220" t="s">
        <v>104</v>
      </c>
      <c r="N73" s="216"/>
      <c r="O73" s="216"/>
      <c r="P73" s="216"/>
      <c r="Q73" s="213"/>
      <c r="R73" s="219"/>
      <c r="S73" s="221"/>
      <c r="T73" s="375"/>
      <c r="U73" s="131"/>
      <c r="V73" s="175"/>
      <c r="W73" s="175"/>
      <c r="X73" s="175"/>
      <c r="Y73" s="175"/>
      <c r="Z73" s="175"/>
      <c r="AA73" s="175"/>
      <c r="AB73" s="175"/>
      <c r="AC73" s="175"/>
    </row>
    <row r="74" spans="1:29" ht="12.75" customHeight="1">
      <c r="A74" s="131"/>
      <c r="B74" s="131"/>
      <c r="C74" s="175"/>
      <c r="D74" s="212"/>
      <c r="E74" s="131"/>
      <c r="F74" s="131"/>
      <c r="G74" s="131"/>
      <c r="H74" s="219" t="s">
        <v>117</v>
      </c>
      <c r="I74" s="219" t="s">
        <v>118</v>
      </c>
      <c r="J74" s="216"/>
      <c r="K74" s="216"/>
      <c r="L74" s="216"/>
      <c r="M74" s="220" t="s">
        <v>102</v>
      </c>
      <c r="N74" s="216"/>
      <c r="O74" s="216"/>
      <c r="P74" s="216"/>
      <c r="Q74" s="213"/>
      <c r="R74" s="219"/>
      <c r="S74" s="221"/>
      <c r="T74" s="375"/>
      <c r="U74" s="131"/>
      <c r="V74" s="175"/>
      <c r="W74" s="175"/>
      <c r="X74" s="175"/>
      <c r="Y74" s="175"/>
      <c r="Z74" s="175"/>
      <c r="AA74" s="175"/>
      <c r="AB74" s="175"/>
      <c r="AC74" s="175"/>
    </row>
    <row r="75" spans="1:29" ht="12.75" customHeight="1">
      <c r="A75" s="131"/>
      <c r="B75" s="131"/>
      <c r="C75" s="175"/>
      <c r="D75" s="212"/>
      <c r="E75" s="131"/>
      <c r="F75" s="131"/>
      <c r="G75" s="131"/>
      <c r="H75" s="219" t="s">
        <v>119</v>
      </c>
      <c r="I75" s="219" t="s">
        <v>120</v>
      </c>
      <c r="J75" s="216"/>
      <c r="K75" s="216"/>
      <c r="L75" s="216"/>
      <c r="M75" s="220" t="s">
        <v>104</v>
      </c>
      <c r="N75" s="216"/>
      <c r="O75" s="216"/>
      <c r="P75" s="216"/>
      <c r="Q75" s="213"/>
      <c r="R75" s="219"/>
      <c r="S75" s="221"/>
      <c r="T75" s="375"/>
      <c r="U75" s="131"/>
      <c r="V75" s="175"/>
      <c r="W75" s="175"/>
      <c r="X75" s="175"/>
      <c r="Y75" s="175"/>
      <c r="Z75" s="175"/>
      <c r="AA75" s="175"/>
      <c r="AB75" s="175"/>
      <c r="AC75" s="175"/>
    </row>
    <row r="76" spans="1:29" ht="12.75" customHeight="1">
      <c r="A76" s="131"/>
      <c r="B76" s="131"/>
      <c r="C76" s="175"/>
      <c r="D76" s="212"/>
      <c r="E76" s="131"/>
      <c r="F76" s="131"/>
      <c r="G76" s="131"/>
      <c r="H76" s="219" t="s">
        <v>121</v>
      </c>
      <c r="I76" s="219" t="s">
        <v>122</v>
      </c>
      <c r="J76" s="216"/>
      <c r="K76" s="216"/>
      <c r="L76" s="216"/>
      <c r="M76" s="220" t="s">
        <v>102</v>
      </c>
      <c r="N76" s="216"/>
      <c r="O76" s="216"/>
      <c r="P76" s="216"/>
      <c r="Q76" s="213"/>
      <c r="R76" s="219"/>
      <c r="S76" s="221">
        <v>1</v>
      </c>
      <c r="T76" s="375"/>
      <c r="U76" s="131"/>
      <c r="V76" s="175"/>
      <c r="W76" s="175"/>
      <c r="X76" s="175"/>
      <c r="Y76" s="175"/>
      <c r="Z76" s="175"/>
      <c r="AA76" s="175"/>
      <c r="AB76" s="175"/>
      <c r="AC76" s="175"/>
    </row>
    <row r="77" spans="1:29" ht="12.75" customHeight="1">
      <c r="A77" s="131"/>
      <c r="B77" s="131"/>
      <c r="C77" s="175"/>
      <c r="D77" s="212"/>
      <c r="E77" s="131"/>
      <c r="F77" s="131"/>
      <c r="G77" s="131"/>
      <c r="H77" s="219" t="s">
        <v>123</v>
      </c>
      <c r="I77" s="219" t="s">
        <v>124</v>
      </c>
      <c r="J77" s="216"/>
      <c r="K77" s="216"/>
      <c r="L77" s="216"/>
      <c r="M77" s="220" t="s">
        <v>102</v>
      </c>
      <c r="N77" s="216"/>
      <c r="O77" s="216"/>
      <c r="P77" s="216"/>
      <c r="Q77" s="213"/>
      <c r="R77" s="219"/>
      <c r="S77" s="221"/>
      <c r="T77" s="375"/>
      <c r="U77" s="131"/>
      <c r="V77" s="175"/>
      <c r="W77" s="175"/>
      <c r="X77" s="175"/>
      <c r="Y77" s="175"/>
      <c r="Z77" s="175"/>
      <c r="AA77" s="175"/>
      <c r="AB77" s="175"/>
      <c r="AC77" s="175"/>
    </row>
    <row r="78" spans="1:29" ht="12.75" customHeight="1">
      <c r="A78" s="131"/>
      <c r="B78" s="131"/>
      <c r="C78" s="175"/>
      <c r="D78" s="212"/>
      <c r="E78" s="131"/>
      <c r="F78" s="131"/>
      <c r="G78" s="131"/>
      <c r="H78" s="219" t="s">
        <v>125</v>
      </c>
      <c r="I78" s="219" t="s">
        <v>126</v>
      </c>
      <c r="J78" s="216"/>
      <c r="K78" s="216"/>
      <c r="L78" s="216"/>
      <c r="M78" s="220" t="s">
        <v>104</v>
      </c>
      <c r="N78" s="216"/>
      <c r="O78" s="216"/>
      <c r="P78" s="216"/>
      <c r="Q78" s="213"/>
      <c r="R78" s="219"/>
      <c r="S78" s="221"/>
      <c r="T78" s="375"/>
      <c r="U78" s="131"/>
      <c r="V78" s="175"/>
      <c r="W78" s="175"/>
      <c r="X78" s="175"/>
      <c r="Y78" s="175"/>
      <c r="Z78" s="175"/>
      <c r="AA78" s="175"/>
      <c r="AB78" s="175"/>
      <c r="AC78" s="175"/>
    </row>
    <row r="79" spans="1:29" ht="12.75" customHeight="1">
      <c r="A79" s="131"/>
      <c r="B79" s="131"/>
      <c r="C79" s="175"/>
      <c r="D79" s="212"/>
      <c r="E79" s="131"/>
      <c r="F79" s="131"/>
      <c r="G79" s="131"/>
      <c r="H79" s="219" t="s">
        <v>127</v>
      </c>
      <c r="I79" s="219" t="s">
        <v>128</v>
      </c>
      <c r="J79" s="216"/>
      <c r="K79" s="216"/>
      <c r="L79" s="216"/>
      <c r="M79" s="220" t="s">
        <v>104</v>
      </c>
      <c r="N79" s="216"/>
      <c r="O79" s="216"/>
      <c r="P79" s="216"/>
      <c r="Q79" s="213"/>
      <c r="R79" s="219"/>
      <c r="S79" s="221"/>
      <c r="T79" s="375"/>
      <c r="U79" s="131"/>
      <c r="V79" s="175"/>
      <c r="W79" s="175"/>
      <c r="X79" s="175"/>
      <c r="Y79" s="175"/>
      <c r="Z79" s="175"/>
      <c r="AA79" s="175"/>
      <c r="AB79" s="175"/>
      <c r="AC79" s="175"/>
    </row>
    <row r="80" spans="1:29" ht="12.75" customHeight="1">
      <c r="A80" s="131"/>
      <c r="B80" s="131"/>
      <c r="C80" s="175"/>
      <c r="D80" s="212"/>
      <c r="E80" s="131"/>
      <c r="F80" s="131"/>
      <c r="G80" s="131"/>
      <c r="H80" s="219" t="s">
        <v>129</v>
      </c>
      <c r="I80" s="219" t="s">
        <v>130</v>
      </c>
      <c r="J80" s="216"/>
      <c r="K80" s="216"/>
      <c r="L80" s="216"/>
      <c r="M80" s="220" t="s">
        <v>102</v>
      </c>
      <c r="N80" s="216"/>
      <c r="O80" s="216"/>
      <c r="P80" s="216"/>
      <c r="Q80" s="213"/>
      <c r="R80" s="219"/>
      <c r="S80" s="221"/>
      <c r="T80" s="375"/>
      <c r="U80" s="131"/>
      <c r="V80" s="175"/>
      <c r="W80" s="175"/>
      <c r="X80" s="175"/>
      <c r="Y80" s="175"/>
      <c r="Z80" s="175"/>
      <c r="AA80" s="175"/>
      <c r="AB80" s="175"/>
      <c r="AC80" s="175"/>
    </row>
    <row r="81" spans="1:29" ht="12.75" customHeight="1">
      <c r="A81" s="131"/>
      <c r="B81" s="131"/>
      <c r="C81" s="175"/>
      <c r="D81" s="212"/>
      <c r="E81" s="131"/>
      <c r="F81" s="131"/>
      <c r="G81" s="131"/>
      <c r="H81" s="219" t="s">
        <v>131</v>
      </c>
      <c r="I81" s="219" t="s">
        <v>132</v>
      </c>
      <c r="J81" s="216"/>
      <c r="K81" s="216"/>
      <c r="L81" s="216"/>
      <c r="M81" s="220" t="s">
        <v>104</v>
      </c>
      <c r="N81" s="216"/>
      <c r="O81" s="216"/>
      <c r="P81" s="216"/>
      <c r="Q81" s="213"/>
      <c r="R81" s="219"/>
      <c r="S81" s="221"/>
      <c r="T81" s="375"/>
      <c r="U81" s="131"/>
      <c r="V81" s="175"/>
      <c r="W81" s="175"/>
      <c r="X81" s="175"/>
      <c r="Y81" s="175"/>
      <c r="Z81" s="175"/>
      <c r="AA81" s="175"/>
      <c r="AB81" s="175"/>
      <c r="AC81" s="175"/>
    </row>
    <row r="82" spans="1:29" ht="12.75" customHeight="1">
      <c r="A82" s="131"/>
      <c r="B82" s="131"/>
      <c r="C82" s="175"/>
      <c r="D82" s="212"/>
      <c r="E82" s="131"/>
      <c r="F82" s="131"/>
      <c r="G82" s="131"/>
      <c r="H82" s="219" t="s">
        <v>133</v>
      </c>
      <c r="I82" s="219" t="s">
        <v>134</v>
      </c>
      <c r="J82" s="216"/>
      <c r="K82" s="216"/>
      <c r="L82" s="216"/>
      <c r="M82" s="220" t="s">
        <v>104</v>
      </c>
      <c r="N82" s="216"/>
      <c r="O82" s="216"/>
      <c r="P82" s="216"/>
      <c r="Q82" s="213"/>
      <c r="R82" s="219"/>
      <c r="S82" s="221"/>
      <c r="T82" s="375"/>
      <c r="U82" s="131"/>
      <c r="V82" s="175"/>
      <c r="W82" s="175"/>
      <c r="X82" s="175"/>
      <c r="Y82" s="175"/>
      <c r="Z82" s="175"/>
      <c r="AA82" s="175"/>
      <c r="AB82" s="175"/>
      <c r="AC82" s="175"/>
    </row>
    <row r="83" spans="1:29" ht="12.75" customHeight="1">
      <c r="A83" s="131"/>
      <c r="B83" s="131"/>
      <c r="C83" s="175"/>
      <c r="D83" s="212"/>
      <c r="E83" s="131"/>
      <c r="F83" s="131"/>
      <c r="G83" s="131"/>
      <c r="H83" s="219" t="s">
        <v>135</v>
      </c>
      <c r="I83" s="219" t="s">
        <v>136</v>
      </c>
      <c r="J83" s="216"/>
      <c r="K83" s="216"/>
      <c r="L83" s="216"/>
      <c r="M83" s="220" t="s">
        <v>102</v>
      </c>
      <c r="N83" s="216"/>
      <c r="O83" s="216"/>
      <c r="P83" s="216"/>
      <c r="Q83" s="213"/>
      <c r="R83" s="219"/>
      <c r="S83" s="221"/>
      <c r="T83" s="375"/>
      <c r="U83" s="131"/>
      <c r="V83" s="175"/>
      <c r="W83" s="175"/>
      <c r="X83" s="175"/>
      <c r="Y83" s="175"/>
      <c r="Z83" s="175"/>
      <c r="AA83" s="175"/>
      <c r="AB83" s="175"/>
      <c r="AC83" s="175"/>
    </row>
    <row r="84" spans="1:29" ht="12.75" customHeight="1">
      <c r="A84" s="131"/>
      <c r="B84" s="131"/>
      <c r="C84" s="175"/>
      <c r="D84" s="212"/>
      <c r="E84" s="131"/>
      <c r="F84" s="131"/>
      <c r="G84" s="131"/>
      <c r="H84" s="219" t="s">
        <v>137</v>
      </c>
      <c r="I84" s="219" t="s">
        <v>138</v>
      </c>
      <c r="J84" s="216"/>
      <c r="K84" s="216"/>
      <c r="L84" s="216"/>
      <c r="M84" s="220" t="s">
        <v>102</v>
      </c>
      <c r="N84" s="216"/>
      <c r="O84" s="216"/>
      <c r="P84" s="216"/>
      <c r="Q84" s="213"/>
      <c r="R84" s="219"/>
      <c r="S84" s="221"/>
      <c r="T84" s="375"/>
      <c r="U84" s="131"/>
      <c r="V84" s="175"/>
      <c r="W84" s="175"/>
      <c r="X84" s="175"/>
      <c r="Y84" s="175"/>
      <c r="Z84" s="175"/>
      <c r="AA84" s="175"/>
      <c r="AB84" s="175"/>
      <c r="AC84" s="175"/>
    </row>
    <row r="85" spans="1:29" ht="12.75" customHeight="1">
      <c r="A85" s="131"/>
      <c r="B85" s="131"/>
      <c r="C85" s="175"/>
      <c r="D85" s="212"/>
      <c r="E85" s="131"/>
      <c r="F85" s="131"/>
      <c r="G85" s="131"/>
      <c r="H85" s="219" t="s">
        <v>139</v>
      </c>
      <c r="I85" s="219" t="s">
        <v>140</v>
      </c>
      <c r="J85" s="216"/>
      <c r="K85" s="216"/>
      <c r="L85" s="216"/>
      <c r="M85" s="220" t="s">
        <v>102</v>
      </c>
      <c r="N85" s="216"/>
      <c r="O85" s="216"/>
      <c r="P85" s="216"/>
      <c r="Q85" s="213"/>
      <c r="R85" s="219"/>
      <c r="S85" s="221"/>
      <c r="T85" s="375"/>
      <c r="U85" s="131"/>
      <c r="V85" s="175"/>
      <c r="W85" s="175"/>
      <c r="X85" s="175"/>
      <c r="Y85" s="175"/>
      <c r="Z85" s="175"/>
      <c r="AA85" s="175"/>
      <c r="AB85" s="175"/>
      <c r="AC85" s="175"/>
    </row>
    <row r="86" spans="1:29" ht="12.75" customHeight="1">
      <c r="A86" s="131"/>
      <c r="B86" s="131"/>
      <c r="C86" s="175"/>
      <c r="D86" s="212"/>
      <c r="E86" s="131"/>
      <c r="F86" s="131"/>
      <c r="G86" s="131"/>
      <c r="H86" s="219" t="s">
        <v>141</v>
      </c>
      <c r="I86" s="219" t="s">
        <v>142</v>
      </c>
      <c r="J86" s="216"/>
      <c r="K86" s="216"/>
      <c r="L86" s="216"/>
      <c r="M86" s="220" t="s">
        <v>102</v>
      </c>
      <c r="N86" s="216"/>
      <c r="O86" s="216"/>
      <c r="P86" s="216"/>
      <c r="Q86" s="213"/>
      <c r="R86" s="219"/>
      <c r="S86" s="221"/>
      <c r="T86" s="375"/>
      <c r="U86" s="131"/>
      <c r="V86" s="175"/>
      <c r="W86" s="175"/>
      <c r="X86" s="175"/>
      <c r="Y86" s="175"/>
      <c r="Z86" s="175"/>
      <c r="AA86" s="175"/>
      <c r="AB86" s="175"/>
      <c r="AC86" s="175"/>
    </row>
    <row r="87" spans="1:29" ht="12.75" customHeight="1">
      <c r="A87" s="131"/>
      <c r="B87" s="131"/>
      <c r="C87" s="175"/>
      <c r="D87" s="212"/>
      <c r="E87" s="131"/>
      <c r="F87" s="131"/>
      <c r="G87" s="131"/>
      <c r="H87" s="219" t="s">
        <v>143</v>
      </c>
      <c r="I87" s="219" t="s">
        <v>144</v>
      </c>
      <c r="J87" s="216"/>
      <c r="K87" s="216"/>
      <c r="L87" s="216"/>
      <c r="M87" s="220" t="s">
        <v>102</v>
      </c>
      <c r="N87" s="216"/>
      <c r="O87" s="216"/>
      <c r="P87" s="216"/>
      <c r="Q87" s="213"/>
      <c r="R87" s="219"/>
      <c r="S87" s="221"/>
      <c r="T87" s="375"/>
      <c r="U87" s="131"/>
      <c r="V87" s="175"/>
      <c r="W87" s="175"/>
      <c r="X87" s="175"/>
      <c r="Y87" s="175"/>
      <c r="Z87" s="175"/>
      <c r="AA87" s="175"/>
      <c r="AB87" s="175"/>
      <c r="AC87" s="175"/>
    </row>
    <row r="88" spans="1:29" ht="12.75" customHeight="1">
      <c r="A88" s="131"/>
      <c r="B88" s="131"/>
      <c r="C88" s="175"/>
      <c r="D88" s="212"/>
      <c r="E88" s="131"/>
      <c r="F88" s="131"/>
      <c r="G88" s="131"/>
      <c r="H88" s="219" t="s">
        <v>145</v>
      </c>
      <c r="I88" s="219" t="s">
        <v>146</v>
      </c>
      <c r="J88" s="216"/>
      <c r="K88" s="216"/>
      <c r="L88" s="216"/>
      <c r="M88" s="220" t="s">
        <v>102</v>
      </c>
      <c r="N88" s="216"/>
      <c r="O88" s="216"/>
      <c r="P88" s="216"/>
      <c r="Q88" s="213"/>
      <c r="R88" s="219"/>
      <c r="S88" s="222">
        <v>1</v>
      </c>
      <c r="T88" s="375"/>
      <c r="U88" s="131"/>
      <c r="V88" s="175"/>
      <c r="W88" s="175"/>
      <c r="X88" s="175"/>
      <c r="Y88" s="175"/>
      <c r="Z88" s="175"/>
      <c r="AA88" s="175"/>
      <c r="AB88" s="175"/>
      <c r="AC88" s="175"/>
    </row>
    <row r="89" spans="1:29" ht="12.75" customHeight="1">
      <c r="A89" s="131"/>
      <c r="B89" s="131"/>
      <c r="C89" s="175"/>
      <c r="D89" s="212"/>
      <c r="E89" s="131"/>
      <c r="F89" s="131"/>
      <c r="G89" s="131"/>
      <c r="H89" s="219" t="s">
        <v>147</v>
      </c>
      <c r="I89" s="219" t="s">
        <v>148</v>
      </c>
      <c r="J89" s="216"/>
      <c r="K89" s="216"/>
      <c r="L89" s="216"/>
      <c r="M89" s="220" t="s">
        <v>102</v>
      </c>
      <c r="N89" s="216"/>
      <c r="O89" s="216"/>
      <c r="P89" s="216"/>
      <c r="Q89" s="213"/>
      <c r="R89" s="219"/>
      <c r="S89" s="223"/>
      <c r="T89" s="375"/>
      <c r="U89" s="131"/>
      <c r="V89" s="175"/>
      <c r="W89" s="175"/>
      <c r="X89" s="175"/>
      <c r="Y89" s="175"/>
      <c r="Z89" s="175"/>
      <c r="AA89" s="175"/>
      <c r="AB89" s="175"/>
      <c r="AC89" s="175"/>
    </row>
    <row r="90" spans="1:29" ht="12.75" customHeight="1">
      <c r="A90" s="131"/>
      <c r="B90" s="131"/>
      <c r="C90" s="175"/>
      <c r="D90" s="212"/>
      <c r="E90" s="131"/>
      <c r="F90" s="131"/>
      <c r="G90" s="131"/>
      <c r="H90" s="219" t="s">
        <v>149</v>
      </c>
      <c r="I90" s="219" t="s">
        <v>149</v>
      </c>
      <c r="J90" s="224"/>
      <c r="K90" s="224"/>
      <c r="L90" s="224"/>
      <c r="M90" s="224" t="s">
        <v>149</v>
      </c>
      <c r="N90" s="213"/>
      <c r="O90" s="213"/>
      <c r="P90" s="213"/>
      <c r="Q90" s="213"/>
      <c r="R90" s="213"/>
      <c r="S90" s="213"/>
      <c r="T90" s="131"/>
      <c r="U90" s="131"/>
      <c r="V90" s="175"/>
      <c r="W90" s="175"/>
      <c r="X90" s="175"/>
      <c r="Y90" s="175"/>
      <c r="Z90" s="175"/>
      <c r="AA90" s="175"/>
      <c r="AB90" s="175"/>
      <c r="AC90" s="175"/>
    </row>
    <row r="91" spans="1:29" ht="12.75" customHeight="1">
      <c r="A91" s="131"/>
      <c r="B91" s="131"/>
      <c r="C91" s="175"/>
      <c r="D91" s="212"/>
      <c r="E91" s="131"/>
      <c r="F91" s="131"/>
      <c r="G91" s="131"/>
      <c r="H91" s="131"/>
      <c r="I91" s="131"/>
      <c r="J91" s="131"/>
      <c r="K91" s="131"/>
      <c r="L91" s="131"/>
      <c r="M91" s="131"/>
      <c r="N91" s="131"/>
      <c r="O91" s="131"/>
      <c r="P91" s="131"/>
      <c r="Q91" s="131"/>
      <c r="R91" s="131"/>
      <c r="S91" s="131"/>
      <c r="T91" s="131"/>
      <c r="U91" s="131"/>
      <c r="V91" s="175"/>
      <c r="W91" s="175"/>
      <c r="X91" s="175"/>
      <c r="Y91" s="175"/>
      <c r="Z91" s="175"/>
      <c r="AA91" s="175"/>
      <c r="AB91" s="175"/>
      <c r="AC91" s="175"/>
    </row>
    <row r="92" spans="1:29">
      <c r="A92" s="111"/>
      <c r="B92" s="372"/>
      <c r="C92" s="73"/>
      <c r="D92" s="74"/>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row>
    <row r="93" spans="1:29" s="20" customFormat="1" ht="13.8">
      <c r="A93" s="378" t="s">
        <v>150</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row>
  </sheetData>
  <pageMargins left="0.70866141732283472" right="0.70866141732283472" top="0.74803149606299213" bottom="0.74803149606299213" header="0.31496062992125984" footer="0.31496062992125984"/>
  <pageSetup paperSize="9" scale="62"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9D9"/>
    <pageSetUpPr fitToPage="1"/>
  </sheetPr>
  <dimension ref="A1:M148"/>
  <sheetViews>
    <sheetView zoomScale="85" zoomScaleNormal="85" workbookViewId="0"/>
  </sheetViews>
  <sheetFormatPr defaultColWidth="0" defaultRowHeight="12.75" customHeight="1" zeroHeight="1"/>
  <cols>
    <col min="1" max="1" width="2.5546875" style="382" customWidth="1"/>
    <col min="2" max="2" width="36.5546875" style="382" bestFit="1" customWidth="1"/>
    <col min="3" max="3" width="3.44140625" style="382" customWidth="1"/>
    <col min="4" max="4" width="36.5546875" style="382" bestFit="1" customWidth="1"/>
    <col min="5" max="5" width="3.44140625" style="382" customWidth="1"/>
    <col min="6" max="6" width="54.88671875" style="382" customWidth="1"/>
    <col min="7" max="7" width="3.109375" style="382" customWidth="1"/>
    <col min="8" max="8" width="54.88671875" style="382" customWidth="1"/>
    <col min="9" max="9" width="3.109375" style="382" customWidth="1"/>
    <col min="10" max="10" width="40.5546875" style="382" customWidth="1"/>
    <col min="11" max="11" width="27.88671875" style="382" customWidth="1"/>
    <col min="12" max="12" width="63.109375" style="382" hidden="1" customWidth="1"/>
    <col min="13" max="16384" width="9.109375" style="382" hidden="1"/>
  </cols>
  <sheetData>
    <row r="1" spans="1:13" s="381" customFormat="1" ht="24.6">
      <c r="A1" s="379" t="str">
        <f ca="1" xml:space="preserve"> RIGHT(CELL("filename", $A$1), LEN(CELL("filename", $A$1)) - SEARCH("]", CELL("filename", $A$1)))</f>
        <v>ToC</v>
      </c>
      <c r="B1" s="380"/>
      <c r="C1" s="380"/>
      <c r="D1" s="380"/>
      <c r="E1" s="380"/>
      <c r="F1" s="380"/>
      <c r="G1" s="380"/>
      <c r="H1" s="380"/>
      <c r="I1" s="380"/>
      <c r="J1" s="380"/>
      <c r="K1" s="380"/>
      <c r="L1" s="380"/>
      <c r="M1" s="380"/>
    </row>
    <row r="2" spans="1:13" ht="13.2"/>
    <row r="3" spans="1:13" ht="13.2">
      <c r="B3" s="382" t="s">
        <v>151</v>
      </c>
      <c r="D3" s="383" t="s">
        <v>152</v>
      </c>
      <c r="F3" s="382" t="s">
        <v>153</v>
      </c>
      <c r="H3" s="383" t="s">
        <v>154</v>
      </c>
      <c r="J3" s="382" t="s">
        <v>155</v>
      </c>
    </row>
    <row r="4" spans="1:13" ht="13.2"/>
    <row r="5" spans="1:13" ht="13.2">
      <c r="B5" s="394" t="s">
        <v>156</v>
      </c>
      <c r="D5" s="384" t="s">
        <v>157</v>
      </c>
      <c r="F5" s="396" t="s">
        <v>158</v>
      </c>
      <c r="H5" s="391" t="s">
        <v>32</v>
      </c>
      <c r="J5" s="421" t="s">
        <v>159</v>
      </c>
    </row>
    <row r="6" spans="1:13" ht="66">
      <c r="B6" s="382" t="s">
        <v>160</v>
      </c>
      <c r="D6" s="388" t="s">
        <v>161</v>
      </c>
      <c r="F6" s="389" t="s">
        <v>162</v>
      </c>
      <c r="H6" s="388" t="s">
        <v>163</v>
      </c>
      <c r="J6" s="382" t="s">
        <v>164</v>
      </c>
    </row>
    <row r="7" spans="1:13" ht="13.2">
      <c r="F7" s="385"/>
    </row>
    <row r="8" spans="1:13" ht="13.2">
      <c r="B8" s="394" t="s">
        <v>165</v>
      </c>
      <c r="D8" s="384" t="s">
        <v>166</v>
      </c>
      <c r="F8" s="396" t="s">
        <v>28</v>
      </c>
      <c r="H8" s="391" t="s">
        <v>32</v>
      </c>
    </row>
    <row r="9" spans="1:13" ht="52.8">
      <c r="B9" s="382" t="s">
        <v>167</v>
      </c>
      <c r="D9" s="388" t="s">
        <v>168</v>
      </c>
      <c r="F9" s="389" t="s">
        <v>169</v>
      </c>
      <c r="H9" s="388" t="s">
        <v>170</v>
      </c>
    </row>
    <row r="10" spans="1:13" ht="13.2"/>
    <row r="11" spans="1:13" ht="13.2">
      <c r="B11" s="395" t="str">
        <f ca="1">$A$1</f>
        <v>ToC</v>
      </c>
      <c r="D11" s="384" t="s">
        <v>171</v>
      </c>
    </row>
    <row r="12" spans="1:13" ht="52.8">
      <c r="B12" s="382" t="s">
        <v>172</v>
      </c>
      <c r="D12" s="388" t="s">
        <v>173</v>
      </c>
    </row>
    <row r="13" spans="1:13" ht="13.2"/>
    <row r="14" spans="1:13" ht="13.2"/>
    <row r="15" spans="1:13" ht="13.2"/>
    <row r="16" spans="1:13" ht="13.2"/>
    <row r="17" spans="1:1" ht="13.2"/>
    <row r="18" spans="1:1" ht="13.2"/>
    <row r="19" spans="1:1" ht="13.2"/>
    <row r="20" spans="1:1" ht="13.2"/>
    <row r="21" spans="1:1" ht="13.2"/>
    <row r="22" spans="1:1" ht="13.2"/>
    <row r="23" spans="1:1" ht="13.2"/>
    <row r="24" spans="1:1" ht="13.2"/>
    <row r="25" spans="1:1" ht="13.2"/>
    <row r="26" spans="1:1" s="387" customFormat="1" ht="13.2">
      <c r="A26" s="386" t="s">
        <v>174</v>
      </c>
    </row>
    <row r="27" spans="1:1" ht="13.2"/>
    <row r="76" ht="13.2"/>
    <row r="77" ht="13.2"/>
    <row r="78" ht="13.2"/>
    <row r="79" ht="13.2"/>
    <row r="80" ht="13.2"/>
    <row r="81" ht="13.2"/>
    <row r="82" ht="13.2"/>
    <row r="83" ht="13.2"/>
    <row r="84" ht="13.2"/>
    <row r="85" ht="13.2"/>
    <row r="86" ht="13.2"/>
    <row r="87" ht="13.2"/>
    <row r="88" ht="13.2"/>
    <row r="89" ht="13.2"/>
    <row r="90" ht="13.2"/>
    <row r="91" ht="13.2"/>
    <row r="92" ht="13.2"/>
    <row r="93" ht="13.2"/>
    <row r="94" ht="13.2"/>
    <row r="95" ht="13.2"/>
    <row r="96" ht="13.2"/>
    <row r="97" ht="13.2"/>
    <row r="98" ht="13.2"/>
    <row r="99" ht="13.2"/>
    <row r="100" ht="13.2"/>
    <row r="101" ht="13.2"/>
    <row r="102" ht="13.2"/>
    <row r="103" ht="13.2"/>
    <row r="104" ht="13.2"/>
    <row r="105" ht="13.2"/>
    <row r="106" ht="13.2"/>
    <row r="107" ht="13.2"/>
    <row r="108" ht="13.2"/>
    <row r="109" ht="13.2"/>
    <row r="110" ht="13.2"/>
    <row r="111" ht="13.2"/>
    <row r="112" ht="13.2"/>
    <row r="113" ht="13.2"/>
    <row r="114" ht="13.2"/>
    <row r="115" ht="13.2"/>
    <row r="116" ht="13.2"/>
    <row r="117" ht="13.2"/>
    <row r="118" ht="13.2"/>
    <row r="119" ht="13.2"/>
    <row r="120" ht="13.2"/>
    <row r="121" ht="13.2"/>
    <row r="122" ht="13.2"/>
    <row r="123" ht="13.2"/>
    <row r="124" ht="13.2"/>
    <row r="125" ht="13.2"/>
    <row r="126" ht="13.2"/>
    <row r="127" ht="13.2"/>
    <row r="128"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AF"/>
    <pageSetUpPr fitToPage="1"/>
  </sheetPr>
  <dimension ref="A1:AF173"/>
  <sheetViews>
    <sheetView topLeftCell="F34" zoomScale="85" zoomScaleNormal="85" workbookViewId="0">
      <selection activeCell="H9" sqref="H9:O24"/>
    </sheetView>
  </sheetViews>
  <sheetFormatPr defaultColWidth="9.109375" defaultRowHeight="13.2"/>
  <cols>
    <col min="1" max="1" width="8.88671875" bestFit="1" customWidth="1"/>
    <col min="2" max="2" width="17.6640625" bestFit="1" customWidth="1"/>
    <col min="3" max="3" width="82.33203125" bestFit="1" customWidth="1"/>
    <col min="4" max="4" width="7.33203125" bestFit="1" customWidth="1"/>
    <col min="5" max="5" width="18.88671875" bestFit="1" customWidth="1"/>
    <col min="6" max="6" width="6.5546875" customWidth="1"/>
    <col min="7" max="7" width="9" customWidth="1"/>
    <col min="8" max="32" width="8.5546875" customWidth="1"/>
  </cols>
  <sheetData>
    <row r="1" spans="1:32">
      <c r="A1" s="152"/>
      <c r="B1" s="152"/>
      <c r="C1" s="152" t="s">
        <v>175</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2">
      <c r="A2" s="152" t="s">
        <v>112</v>
      </c>
      <c r="B2" s="152" t="s">
        <v>176</v>
      </c>
      <c r="C2" s="152" t="s">
        <v>177</v>
      </c>
      <c r="D2" s="152" t="s">
        <v>178</v>
      </c>
      <c r="E2" s="152" t="s">
        <v>179</v>
      </c>
      <c r="F2" s="152" t="s">
        <v>180</v>
      </c>
      <c r="G2" s="152" t="s">
        <v>181</v>
      </c>
      <c r="H2" s="152" t="s">
        <v>182</v>
      </c>
      <c r="I2" s="152" t="s">
        <v>183</v>
      </c>
      <c r="J2" s="152" t="s">
        <v>184</v>
      </c>
      <c r="K2" s="152" t="s">
        <v>185</v>
      </c>
      <c r="L2" s="152" t="s">
        <v>186</v>
      </c>
      <c r="M2" s="152" t="s">
        <v>187</v>
      </c>
      <c r="N2" s="152" t="s">
        <v>188</v>
      </c>
      <c r="O2" s="152" t="s">
        <v>189</v>
      </c>
      <c r="P2" s="152" t="s">
        <v>190</v>
      </c>
      <c r="Q2" s="152" t="s">
        <v>191</v>
      </c>
      <c r="R2" s="152" t="s">
        <v>192</v>
      </c>
      <c r="S2" s="152" t="s">
        <v>193</v>
      </c>
      <c r="T2" s="152" t="s">
        <v>194</v>
      </c>
      <c r="U2" s="152" t="s">
        <v>195</v>
      </c>
      <c r="V2" s="152" t="s">
        <v>196</v>
      </c>
      <c r="W2" s="152" t="s">
        <v>197</v>
      </c>
      <c r="X2" s="152" t="s">
        <v>198</v>
      </c>
      <c r="Y2" s="152" t="s">
        <v>199</v>
      </c>
      <c r="Z2" s="152" t="s">
        <v>200</v>
      </c>
      <c r="AA2" s="152" t="s">
        <v>201</v>
      </c>
      <c r="AB2" s="152" t="s">
        <v>202</v>
      </c>
      <c r="AC2" s="152" t="s">
        <v>203</v>
      </c>
      <c r="AD2" s="152" t="s">
        <v>204</v>
      </c>
      <c r="AE2" s="152" t="s">
        <v>205</v>
      </c>
      <c r="AF2" s="152" t="s">
        <v>206</v>
      </c>
    </row>
    <row r="4" spans="1:32">
      <c r="A4" s="152"/>
      <c r="B4" s="152" t="s">
        <v>207</v>
      </c>
      <c r="C4" s="152" t="s">
        <v>208</v>
      </c>
      <c r="D4" s="152" t="s">
        <v>209</v>
      </c>
      <c r="E4" s="152" t="s">
        <v>210</v>
      </c>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row>
    <row r="5" spans="1:32">
      <c r="A5" s="152"/>
      <c r="B5" s="152" t="s">
        <v>211</v>
      </c>
      <c r="C5" s="152" t="s">
        <v>212</v>
      </c>
      <c r="D5" s="152" t="s">
        <v>209</v>
      </c>
      <c r="E5" s="152" t="s">
        <v>210</v>
      </c>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row>
    <row r="6" spans="1:32">
      <c r="A6" s="152"/>
      <c r="B6" s="152" t="s">
        <v>213</v>
      </c>
      <c r="C6" s="152" t="s">
        <v>214</v>
      </c>
      <c r="D6" s="152" t="s">
        <v>215</v>
      </c>
      <c r="E6" s="152" t="s">
        <v>210</v>
      </c>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c r="A7" s="152"/>
      <c r="B7" s="152" t="s">
        <v>216</v>
      </c>
      <c r="C7" s="152" t="s">
        <v>217</v>
      </c>
      <c r="D7" s="152" t="s">
        <v>209</v>
      </c>
      <c r="E7" s="152" t="s">
        <v>210</v>
      </c>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row>
    <row r="8" spans="1:32">
      <c r="A8" s="152"/>
      <c r="B8" s="152" t="s">
        <v>218</v>
      </c>
      <c r="C8" s="152" t="s">
        <v>219</v>
      </c>
      <c r="D8" s="152" t="s">
        <v>209</v>
      </c>
      <c r="E8" s="152" t="s">
        <v>210</v>
      </c>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row>
    <row r="9" spans="1:32">
      <c r="A9" s="152"/>
      <c r="B9" s="152" t="s">
        <v>220</v>
      </c>
      <c r="C9" s="152" t="s">
        <v>221</v>
      </c>
      <c r="D9" s="152" t="s">
        <v>215</v>
      </c>
      <c r="E9" s="152" t="s">
        <v>210</v>
      </c>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row>
    <row r="10" spans="1:32">
      <c r="A10" s="152"/>
      <c r="B10" s="152" t="s">
        <v>222</v>
      </c>
      <c r="C10" s="152" t="s">
        <v>223</v>
      </c>
      <c r="D10" s="152" t="s">
        <v>224</v>
      </c>
      <c r="E10" s="152" t="s">
        <v>210</v>
      </c>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row>
    <row r="11" spans="1:32">
      <c r="A11" s="152"/>
      <c r="B11" s="152" t="s">
        <v>225</v>
      </c>
      <c r="C11" s="152" t="s">
        <v>226</v>
      </c>
      <c r="D11" s="152" t="s">
        <v>209</v>
      </c>
      <c r="E11" s="152" t="s">
        <v>210</v>
      </c>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row>
    <row r="12" spans="1:32">
      <c r="A12" s="152"/>
      <c r="B12" s="152" t="s">
        <v>227</v>
      </c>
      <c r="C12" s="152" t="s">
        <v>228</v>
      </c>
      <c r="D12" s="152" t="s">
        <v>215</v>
      </c>
      <c r="E12" s="152" t="s">
        <v>210</v>
      </c>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row>
    <row r="13" spans="1:32">
      <c r="A13" s="152"/>
      <c r="B13" s="152" t="s">
        <v>229</v>
      </c>
      <c r="C13" s="152" t="s">
        <v>230</v>
      </c>
      <c r="D13" s="152" t="s">
        <v>209</v>
      </c>
      <c r="E13" s="152" t="s">
        <v>210</v>
      </c>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row>
    <row r="14" spans="1:32">
      <c r="A14" s="152"/>
      <c r="B14" s="152" t="s">
        <v>231</v>
      </c>
      <c r="C14" s="152" t="s">
        <v>232</v>
      </c>
      <c r="D14" s="152" t="s">
        <v>209</v>
      </c>
      <c r="E14" s="152" t="s">
        <v>210</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row>
    <row r="15" spans="1:32">
      <c r="A15" s="152"/>
      <c r="B15" s="152" t="s">
        <v>233</v>
      </c>
      <c r="C15" s="152" t="s">
        <v>234</v>
      </c>
      <c r="D15" s="152" t="s">
        <v>215</v>
      </c>
      <c r="E15" s="152" t="s">
        <v>210</v>
      </c>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row>
    <row r="16" spans="1:32">
      <c r="A16" s="152"/>
      <c r="B16" s="152" t="s">
        <v>235</v>
      </c>
      <c r="C16" s="152" t="s">
        <v>236</v>
      </c>
      <c r="D16" s="152" t="s">
        <v>224</v>
      </c>
      <c r="E16" s="152" t="s">
        <v>210</v>
      </c>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row>
    <row r="17" spans="2:32">
      <c r="B17" s="152" t="s">
        <v>237</v>
      </c>
      <c r="C17" s="152" t="s">
        <v>238</v>
      </c>
      <c r="D17" s="152" t="s">
        <v>209</v>
      </c>
      <c r="E17" s="152" t="s">
        <v>210</v>
      </c>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row>
    <row r="18" spans="2:32">
      <c r="B18" s="152" t="s">
        <v>239</v>
      </c>
      <c r="C18" s="152" t="s">
        <v>240</v>
      </c>
      <c r="D18" s="152" t="s">
        <v>215</v>
      </c>
      <c r="E18" s="152" t="s">
        <v>210</v>
      </c>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row>
    <row r="19" spans="2:32">
      <c r="B19" s="152" t="s">
        <v>241</v>
      </c>
      <c r="C19" s="152" t="s">
        <v>242</v>
      </c>
      <c r="D19" s="152" t="s">
        <v>209</v>
      </c>
      <c r="E19" s="152" t="s">
        <v>210</v>
      </c>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row>
    <row r="20" spans="2:32">
      <c r="B20" s="152" t="s">
        <v>243</v>
      </c>
      <c r="C20" s="152" t="s">
        <v>244</v>
      </c>
      <c r="D20" s="152" t="s">
        <v>209</v>
      </c>
      <c r="E20" s="152" t="s">
        <v>210</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row>
    <row r="21" spans="2:32">
      <c r="B21" s="152" t="s">
        <v>245</v>
      </c>
      <c r="C21" s="152" t="s">
        <v>246</v>
      </c>
      <c r="D21" s="152" t="s">
        <v>215</v>
      </c>
      <c r="E21" s="152" t="s">
        <v>210</v>
      </c>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2">
      <c r="B22" s="152" t="s">
        <v>247</v>
      </c>
      <c r="C22" s="152" t="s">
        <v>248</v>
      </c>
      <c r="D22" s="152" t="s">
        <v>224</v>
      </c>
      <c r="E22" s="152" t="s">
        <v>210</v>
      </c>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3" spans="2:32">
      <c r="B23" s="152" t="s">
        <v>249</v>
      </c>
      <c r="C23" s="152" t="s">
        <v>250</v>
      </c>
      <c r="D23" s="152" t="s">
        <v>209</v>
      </c>
      <c r="E23" s="152" t="s">
        <v>210</v>
      </c>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row>
    <row r="24" spans="2:32">
      <c r="B24" s="152" t="s">
        <v>251</v>
      </c>
      <c r="C24" s="152" t="s">
        <v>252</v>
      </c>
      <c r="D24" s="152" t="s">
        <v>215</v>
      </c>
      <c r="E24" s="152" t="s">
        <v>210</v>
      </c>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2">
      <c r="B25" s="152" t="s">
        <v>253</v>
      </c>
      <c r="C25" s="152" t="s">
        <v>254</v>
      </c>
      <c r="D25" s="152" t="s">
        <v>209</v>
      </c>
      <c r="E25" s="152" t="s">
        <v>210</v>
      </c>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row>
    <row r="26" spans="2:32">
      <c r="B26" s="152" t="s">
        <v>255</v>
      </c>
      <c r="C26" s="152" t="s">
        <v>256</v>
      </c>
      <c r="D26" s="152" t="s">
        <v>209</v>
      </c>
      <c r="E26" s="152" t="s">
        <v>210</v>
      </c>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row>
    <row r="27" spans="2:32">
      <c r="B27" s="152" t="s">
        <v>257</v>
      </c>
      <c r="C27" s="152" t="s">
        <v>258</v>
      </c>
      <c r="D27" s="152" t="s">
        <v>215</v>
      </c>
      <c r="E27" s="152" t="s">
        <v>210</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2">
      <c r="B28" s="152" t="s">
        <v>259</v>
      </c>
      <c r="C28" s="152" t="s">
        <v>260</v>
      </c>
      <c r="D28" s="152" t="s">
        <v>224</v>
      </c>
      <c r="E28" s="152" t="s">
        <v>210</v>
      </c>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row>
    <row r="29" spans="2:32">
      <c r="B29" s="152" t="s">
        <v>261</v>
      </c>
      <c r="C29" s="152" t="s">
        <v>262</v>
      </c>
      <c r="D29" s="152" t="s">
        <v>209</v>
      </c>
      <c r="E29" s="152" t="s">
        <v>210</v>
      </c>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row>
    <row r="30" spans="2:32">
      <c r="B30" s="152" t="s">
        <v>263</v>
      </c>
      <c r="C30" s="152" t="s">
        <v>264</v>
      </c>
      <c r="D30" s="152" t="s">
        <v>215</v>
      </c>
      <c r="E30" s="152" t="s">
        <v>210</v>
      </c>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2:32">
      <c r="B31" s="152" t="s">
        <v>265</v>
      </c>
      <c r="C31" s="152" t="s">
        <v>266</v>
      </c>
      <c r="D31" s="152" t="s">
        <v>209</v>
      </c>
      <c r="E31" s="152" t="s">
        <v>210</v>
      </c>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row>
    <row r="32" spans="2:32">
      <c r="B32" s="152" t="s">
        <v>267</v>
      </c>
      <c r="C32" s="152" t="s">
        <v>268</v>
      </c>
      <c r="D32" s="152" t="s">
        <v>209</v>
      </c>
      <c r="E32" s="152" t="s">
        <v>210</v>
      </c>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row>
    <row r="33" spans="2:32">
      <c r="B33" s="152" t="s">
        <v>269</v>
      </c>
      <c r="C33" s="152" t="s">
        <v>270</v>
      </c>
      <c r="D33" s="152" t="s">
        <v>215</v>
      </c>
      <c r="E33" s="152" t="s">
        <v>210</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row>
    <row r="34" spans="2:32">
      <c r="B34" s="152" t="s">
        <v>271</v>
      </c>
      <c r="C34" s="152" t="s">
        <v>272</v>
      </c>
      <c r="D34" s="152" t="s">
        <v>224</v>
      </c>
      <c r="E34" s="152" t="s">
        <v>210</v>
      </c>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row>
    <row r="35" spans="2:32">
      <c r="B35" s="152" t="s">
        <v>273</v>
      </c>
      <c r="C35" s="152" t="s">
        <v>274</v>
      </c>
      <c r="D35" s="152" t="s">
        <v>209</v>
      </c>
      <c r="E35" s="152" t="s">
        <v>210</v>
      </c>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row>
    <row r="36" spans="2:32">
      <c r="B36" s="152" t="s">
        <v>275</v>
      </c>
      <c r="C36" s="152" t="s">
        <v>276</v>
      </c>
      <c r="D36" s="152" t="s">
        <v>215</v>
      </c>
      <c r="E36" s="152" t="s">
        <v>210</v>
      </c>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2:32">
      <c r="B37" s="152" t="s">
        <v>277</v>
      </c>
      <c r="C37" s="152" t="s">
        <v>278</v>
      </c>
      <c r="D37" s="152" t="s">
        <v>209</v>
      </c>
      <c r="E37" s="152" t="s">
        <v>210</v>
      </c>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row>
    <row r="38" spans="2:32">
      <c r="B38" s="152" t="s">
        <v>279</v>
      </c>
      <c r="C38" s="152" t="s">
        <v>280</v>
      </c>
      <c r="D38" s="152" t="s">
        <v>209</v>
      </c>
      <c r="E38" s="152" t="s">
        <v>210</v>
      </c>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2:32">
      <c r="B39" s="152" t="s">
        <v>281</v>
      </c>
      <c r="C39" s="152" t="s">
        <v>282</v>
      </c>
      <c r="D39" s="152" t="s">
        <v>215</v>
      </c>
      <c r="E39" s="152" t="s">
        <v>210</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row>
    <row r="40" spans="2:32">
      <c r="B40" s="152" t="s">
        <v>283</v>
      </c>
      <c r="C40" s="152" t="s">
        <v>284</v>
      </c>
      <c r="D40" s="152" t="s">
        <v>224</v>
      </c>
      <c r="E40" s="152" t="s">
        <v>210</v>
      </c>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row>
    <row r="41" spans="2:32">
      <c r="B41" s="152" t="s">
        <v>285</v>
      </c>
      <c r="C41" s="152" t="s">
        <v>286</v>
      </c>
      <c r="D41" s="152" t="s">
        <v>209</v>
      </c>
      <c r="E41" s="152" t="s">
        <v>210</v>
      </c>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row>
    <row r="42" spans="2:32">
      <c r="B42" s="152" t="s">
        <v>287</v>
      </c>
      <c r="C42" s="152" t="s">
        <v>288</v>
      </c>
      <c r="D42" s="152" t="s">
        <v>215</v>
      </c>
      <c r="E42" s="152" t="s">
        <v>210</v>
      </c>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row>
    <row r="43" spans="2:32">
      <c r="B43" s="152" t="s">
        <v>289</v>
      </c>
      <c r="C43" s="152" t="s">
        <v>290</v>
      </c>
      <c r="D43" s="152" t="s">
        <v>209</v>
      </c>
      <c r="E43" s="152" t="s">
        <v>210</v>
      </c>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row>
    <row r="44" spans="2:32">
      <c r="B44" s="152" t="s">
        <v>291</v>
      </c>
      <c r="C44" s="152" t="s">
        <v>292</v>
      </c>
      <c r="D44" s="152" t="s">
        <v>209</v>
      </c>
      <c r="E44" s="152" t="s">
        <v>210</v>
      </c>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row>
    <row r="45" spans="2:32">
      <c r="B45" s="152" t="s">
        <v>293</v>
      </c>
      <c r="C45" s="152" t="s">
        <v>294</v>
      </c>
      <c r="D45" s="152" t="s">
        <v>215</v>
      </c>
      <c r="E45" s="152" t="s">
        <v>210</v>
      </c>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row>
    <row r="46" spans="2:32">
      <c r="B46" s="152" t="s">
        <v>295</v>
      </c>
      <c r="C46" s="152" t="s">
        <v>296</v>
      </c>
      <c r="D46" s="152" t="s">
        <v>224</v>
      </c>
      <c r="E46" s="152" t="s">
        <v>210</v>
      </c>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row>
    <row r="47" spans="2:32">
      <c r="B47" s="152" t="s">
        <v>297</v>
      </c>
      <c r="C47" s="152" t="s">
        <v>298</v>
      </c>
      <c r="D47" s="152" t="s">
        <v>209</v>
      </c>
      <c r="E47" s="152" t="s">
        <v>210</v>
      </c>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row>
    <row r="48" spans="2:32">
      <c r="B48" s="152" t="s">
        <v>299</v>
      </c>
      <c r="C48" s="152" t="s">
        <v>300</v>
      </c>
      <c r="D48" s="152" t="s">
        <v>215</v>
      </c>
      <c r="E48" s="152" t="s">
        <v>210</v>
      </c>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row>
    <row r="49" spans="2:32">
      <c r="B49" s="152" t="s">
        <v>301</v>
      </c>
      <c r="C49" s="152" t="s">
        <v>302</v>
      </c>
      <c r="D49" s="152" t="s">
        <v>209</v>
      </c>
      <c r="E49" s="152" t="s">
        <v>210</v>
      </c>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row>
    <row r="50" spans="2:32">
      <c r="B50" s="152" t="s">
        <v>303</v>
      </c>
      <c r="C50" s="152" t="s">
        <v>304</v>
      </c>
      <c r="D50" s="152" t="s">
        <v>209</v>
      </c>
      <c r="E50" s="152" t="s">
        <v>210</v>
      </c>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row>
    <row r="51" spans="2:32">
      <c r="B51" s="152" t="s">
        <v>305</v>
      </c>
      <c r="C51" s="152" t="s">
        <v>306</v>
      </c>
      <c r="D51" s="152" t="s">
        <v>215</v>
      </c>
      <c r="E51" s="152" t="s">
        <v>210</v>
      </c>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row>
    <row r="52" spans="2:32">
      <c r="B52" s="152" t="s">
        <v>307</v>
      </c>
      <c r="C52" s="152" t="s">
        <v>308</v>
      </c>
      <c r="D52" s="152" t="s">
        <v>224</v>
      </c>
      <c r="E52" s="152" t="s">
        <v>210</v>
      </c>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row>
    <row r="53" spans="2:32">
      <c r="B53" s="152" t="s">
        <v>309</v>
      </c>
      <c r="C53" s="152" t="s">
        <v>310</v>
      </c>
      <c r="D53" s="152" t="s">
        <v>209</v>
      </c>
      <c r="E53" s="152" t="s">
        <v>210</v>
      </c>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row>
    <row r="54" spans="2:32">
      <c r="B54" s="152" t="s">
        <v>311</v>
      </c>
      <c r="C54" s="152" t="s">
        <v>312</v>
      </c>
      <c r="D54" s="152" t="s">
        <v>215</v>
      </c>
      <c r="E54" s="152" t="s">
        <v>210</v>
      </c>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row>
    <row r="55" spans="2:32">
      <c r="B55" s="152" t="s">
        <v>313</v>
      </c>
      <c r="C55" s="152" t="s">
        <v>314</v>
      </c>
      <c r="D55" s="152" t="s">
        <v>209</v>
      </c>
      <c r="E55" s="152" t="s">
        <v>210</v>
      </c>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row>
    <row r="56" spans="2:32">
      <c r="B56" s="152" t="s">
        <v>315</v>
      </c>
      <c r="C56" s="152" t="s">
        <v>316</v>
      </c>
      <c r="D56" s="152" t="s">
        <v>209</v>
      </c>
      <c r="E56" s="152" t="s">
        <v>210</v>
      </c>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row>
    <row r="57" spans="2:32">
      <c r="B57" s="152" t="s">
        <v>317</v>
      </c>
      <c r="C57" s="152" t="s">
        <v>318</v>
      </c>
      <c r="D57" s="152" t="s">
        <v>215</v>
      </c>
      <c r="E57" s="152" t="s">
        <v>210</v>
      </c>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row>
    <row r="58" spans="2:32">
      <c r="B58" s="152" t="s">
        <v>319</v>
      </c>
      <c r="C58" s="152" t="s">
        <v>320</v>
      </c>
      <c r="D58" s="152" t="s">
        <v>224</v>
      </c>
      <c r="E58" s="152" t="s">
        <v>210</v>
      </c>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row>
    <row r="59" spans="2:32">
      <c r="B59" s="152" t="s">
        <v>321</v>
      </c>
      <c r="C59" s="152" t="s">
        <v>322</v>
      </c>
      <c r="D59" s="152" t="s">
        <v>209</v>
      </c>
      <c r="E59" s="152" t="s">
        <v>210</v>
      </c>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row>
    <row r="60" spans="2:32">
      <c r="B60" s="152" t="s">
        <v>323</v>
      </c>
      <c r="C60" s="152" t="s">
        <v>324</v>
      </c>
      <c r="D60" s="152" t="s">
        <v>215</v>
      </c>
      <c r="E60" s="152" t="s">
        <v>210</v>
      </c>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row>
    <row r="61" spans="2:32">
      <c r="B61" s="152" t="s">
        <v>325</v>
      </c>
      <c r="C61" s="152" t="s">
        <v>326</v>
      </c>
      <c r="D61" s="152" t="s">
        <v>209</v>
      </c>
      <c r="E61" s="152" t="s">
        <v>210</v>
      </c>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row>
    <row r="62" spans="2:32">
      <c r="B62" s="152" t="s">
        <v>327</v>
      </c>
      <c r="C62" s="152" t="s">
        <v>328</v>
      </c>
      <c r="D62" s="152" t="s">
        <v>209</v>
      </c>
      <c r="E62" s="152" t="s">
        <v>210</v>
      </c>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row>
    <row r="63" spans="2:32">
      <c r="B63" s="152" t="s">
        <v>329</v>
      </c>
      <c r="C63" s="152" t="s">
        <v>330</v>
      </c>
      <c r="D63" s="152" t="s">
        <v>215</v>
      </c>
      <c r="E63" s="152" t="s">
        <v>210</v>
      </c>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row>
    <row r="64" spans="2:32">
      <c r="B64" s="152" t="s">
        <v>331</v>
      </c>
      <c r="C64" s="152" t="s">
        <v>332</v>
      </c>
      <c r="D64" s="152" t="s">
        <v>224</v>
      </c>
      <c r="E64" s="152" t="s">
        <v>210</v>
      </c>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row>
    <row r="65" spans="2:32">
      <c r="B65" s="152" t="s">
        <v>333</v>
      </c>
      <c r="C65" s="152" t="s">
        <v>334</v>
      </c>
      <c r="D65" s="152" t="s">
        <v>209</v>
      </c>
      <c r="E65" s="152" t="s">
        <v>210</v>
      </c>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row>
    <row r="66" spans="2:32">
      <c r="B66" s="152" t="s">
        <v>335</v>
      </c>
      <c r="C66" s="152" t="s">
        <v>336</v>
      </c>
      <c r="D66" s="152" t="s">
        <v>215</v>
      </c>
      <c r="E66" s="152" t="s">
        <v>210</v>
      </c>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row>
    <row r="67" spans="2:32">
      <c r="B67" s="152" t="s">
        <v>337</v>
      </c>
      <c r="C67" s="152" t="s">
        <v>338</v>
      </c>
      <c r="D67" s="152" t="s">
        <v>209</v>
      </c>
      <c r="E67" s="152" t="s">
        <v>210</v>
      </c>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row>
    <row r="68" spans="2:32">
      <c r="B68" s="152" t="s">
        <v>339</v>
      </c>
      <c r="C68" s="152" t="s">
        <v>340</v>
      </c>
      <c r="D68" s="152" t="s">
        <v>209</v>
      </c>
      <c r="E68" s="152" t="s">
        <v>210</v>
      </c>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row>
    <row r="69" spans="2:32">
      <c r="B69" s="152" t="s">
        <v>341</v>
      </c>
      <c r="C69" s="152" t="s">
        <v>342</v>
      </c>
      <c r="D69" s="152" t="s">
        <v>215</v>
      </c>
      <c r="E69" s="152" t="s">
        <v>210</v>
      </c>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row>
    <row r="70" spans="2:32">
      <c r="B70" s="152" t="s">
        <v>343</v>
      </c>
      <c r="C70" s="152" t="s">
        <v>344</v>
      </c>
      <c r="D70" s="152" t="s">
        <v>224</v>
      </c>
      <c r="E70" s="152" t="s">
        <v>210</v>
      </c>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row>
    <row r="71" spans="2:32">
      <c r="B71" s="152" t="s">
        <v>345</v>
      </c>
      <c r="C71" s="152" t="s">
        <v>346</v>
      </c>
      <c r="D71" s="152" t="s">
        <v>209</v>
      </c>
      <c r="E71" s="152" t="s">
        <v>210</v>
      </c>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row>
    <row r="72" spans="2:32">
      <c r="B72" s="152" t="s">
        <v>347</v>
      </c>
      <c r="C72" s="152" t="s">
        <v>348</v>
      </c>
      <c r="D72" s="152" t="s">
        <v>215</v>
      </c>
      <c r="E72" s="152" t="s">
        <v>210</v>
      </c>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row>
    <row r="73" spans="2:32">
      <c r="B73" s="152" t="s">
        <v>349</v>
      </c>
      <c r="C73" s="152" t="s">
        <v>350</v>
      </c>
      <c r="D73" s="152" t="s">
        <v>209</v>
      </c>
      <c r="E73" s="152" t="s">
        <v>210</v>
      </c>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row>
    <row r="74" spans="2:32">
      <c r="B74" s="152" t="s">
        <v>351</v>
      </c>
      <c r="C74" s="152" t="s">
        <v>352</v>
      </c>
      <c r="D74" s="152" t="s">
        <v>209</v>
      </c>
      <c r="E74" s="152" t="s">
        <v>210</v>
      </c>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row>
    <row r="75" spans="2:32">
      <c r="B75" s="152" t="s">
        <v>353</v>
      </c>
      <c r="C75" s="152" t="s">
        <v>354</v>
      </c>
      <c r="D75" s="152" t="s">
        <v>215</v>
      </c>
      <c r="E75" s="152" t="s">
        <v>210</v>
      </c>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c r="B76" s="152" t="s">
        <v>355</v>
      </c>
      <c r="C76" s="152" t="s">
        <v>356</v>
      </c>
      <c r="D76" s="152" t="s">
        <v>224</v>
      </c>
      <c r="E76" s="152" t="s">
        <v>210</v>
      </c>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row>
    <row r="77" spans="2:32">
      <c r="B77" s="152" t="s">
        <v>357</v>
      </c>
      <c r="C77" s="152" t="s">
        <v>358</v>
      </c>
      <c r="D77" s="152" t="s">
        <v>209</v>
      </c>
      <c r="E77" s="152" t="s">
        <v>210</v>
      </c>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row>
    <row r="78" spans="2:32">
      <c r="B78" s="152" t="s">
        <v>359</v>
      </c>
      <c r="C78" s="152" t="s">
        <v>360</v>
      </c>
      <c r="D78" s="152" t="s">
        <v>215</v>
      </c>
      <c r="E78" s="152" t="s">
        <v>210</v>
      </c>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row>
    <row r="79" spans="2:32">
      <c r="B79" s="152" t="s">
        <v>361</v>
      </c>
      <c r="C79" s="152" t="s">
        <v>362</v>
      </c>
      <c r="D79" s="152" t="s">
        <v>209</v>
      </c>
      <c r="E79" s="152" t="s">
        <v>210</v>
      </c>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row>
    <row r="80" spans="2:32">
      <c r="B80" s="152" t="s">
        <v>363</v>
      </c>
      <c r="C80" s="152" t="s">
        <v>364</v>
      </c>
      <c r="D80" s="152" t="s">
        <v>209</v>
      </c>
      <c r="E80" s="152" t="s">
        <v>210</v>
      </c>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row>
    <row r="81" spans="2:32">
      <c r="B81" s="152" t="s">
        <v>365</v>
      </c>
      <c r="C81" s="152" t="s">
        <v>366</v>
      </c>
      <c r="D81" s="152" t="s">
        <v>215</v>
      </c>
      <c r="E81" s="152" t="s">
        <v>210</v>
      </c>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row>
    <row r="82" spans="2:32">
      <c r="B82" s="152" t="s">
        <v>367</v>
      </c>
      <c r="C82" s="152" t="s">
        <v>368</v>
      </c>
      <c r="D82" s="152" t="s">
        <v>224</v>
      </c>
      <c r="E82" s="152" t="s">
        <v>210</v>
      </c>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row>
    <row r="83" spans="2:32">
      <c r="B83" s="152" t="s">
        <v>369</v>
      </c>
      <c r="C83" s="152" t="s">
        <v>370</v>
      </c>
      <c r="D83" s="152" t="s">
        <v>209</v>
      </c>
      <c r="E83" s="152" t="s">
        <v>210</v>
      </c>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row>
    <row r="84" spans="2:32">
      <c r="B84" s="152" t="s">
        <v>371</v>
      </c>
      <c r="C84" s="152" t="s">
        <v>372</v>
      </c>
      <c r="D84" s="152" t="s">
        <v>215</v>
      </c>
      <c r="E84" s="152" t="s">
        <v>210</v>
      </c>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row>
    <row r="85" spans="2:32">
      <c r="B85" s="152" t="s">
        <v>373</v>
      </c>
      <c r="C85" s="152" t="s">
        <v>374</v>
      </c>
      <c r="D85" s="152" t="s">
        <v>209</v>
      </c>
      <c r="E85" s="152" t="s">
        <v>210</v>
      </c>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row>
    <row r="86" spans="2:32">
      <c r="B86" s="152" t="s">
        <v>375</v>
      </c>
      <c r="C86" s="152" t="s">
        <v>376</v>
      </c>
      <c r="D86" s="152" t="s">
        <v>209</v>
      </c>
      <c r="E86" s="152" t="s">
        <v>210</v>
      </c>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row>
    <row r="87" spans="2:32">
      <c r="B87" s="152" t="s">
        <v>377</v>
      </c>
      <c r="C87" s="152" t="s">
        <v>378</v>
      </c>
      <c r="D87" s="152" t="s">
        <v>215</v>
      </c>
      <c r="E87" s="152" t="s">
        <v>210</v>
      </c>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row>
    <row r="88" spans="2:32">
      <c r="B88" s="152" t="s">
        <v>379</v>
      </c>
      <c r="C88" s="152" t="s">
        <v>380</v>
      </c>
      <c r="D88" s="152" t="s">
        <v>224</v>
      </c>
      <c r="E88" s="152" t="s">
        <v>210</v>
      </c>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row>
    <row r="89" spans="2:32">
      <c r="B89" s="152" t="s">
        <v>381</v>
      </c>
      <c r="C89" s="152" t="s">
        <v>382</v>
      </c>
      <c r="D89" s="152" t="s">
        <v>209</v>
      </c>
      <c r="E89" s="152" t="s">
        <v>210</v>
      </c>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row>
    <row r="90" spans="2:32">
      <c r="B90" s="152" t="s">
        <v>383</v>
      </c>
      <c r="C90" s="152" t="s">
        <v>384</v>
      </c>
      <c r="D90" s="152" t="s">
        <v>215</v>
      </c>
      <c r="E90" s="152" t="s">
        <v>210</v>
      </c>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row>
    <row r="91" spans="2:32">
      <c r="B91" s="152" t="s">
        <v>385</v>
      </c>
      <c r="C91" s="152" t="s">
        <v>386</v>
      </c>
      <c r="D91" s="152" t="s">
        <v>209</v>
      </c>
      <c r="E91" s="152" t="s">
        <v>210</v>
      </c>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row>
    <row r="92" spans="2:32">
      <c r="B92" s="152" t="s">
        <v>387</v>
      </c>
      <c r="C92" s="152" t="s">
        <v>388</v>
      </c>
      <c r="D92" s="152" t="s">
        <v>209</v>
      </c>
      <c r="E92" s="152" t="s">
        <v>210</v>
      </c>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row>
    <row r="93" spans="2:32">
      <c r="B93" s="152" t="s">
        <v>389</v>
      </c>
      <c r="C93" s="152" t="s">
        <v>390</v>
      </c>
      <c r="D93" s="152" t="s">
        <v>215</v>
      </c>
      <c r="E93" s="152" t="s">
        <v>210</v>
      </c>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row>
    <row r="94" spans="2:32">
      <c r="B94" s="152" t="s">
        <v>391</v>
      </c>
      <c r="C94" s="152" t="s">
        <v>392</v>
      </c>
      <c r="D94" s="152" t="s">
        <v>224</v>
      </c>
      <c r="E94" s="152" t="s">
        <v>210</v>
      </c>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row>
    <row r="95" spans="2:32">
      <c r="B95" s="152" t="s">
        <v>393</v>
      </c>
      <c r="C95" s="152" t="s">
        <v>394</v>
      </c>
      <c r="D95" s="152" t="s">
        <v>209</v>
      </c>
      <c r="E95" s="152" t="s">
        <v>210</v>
      </c>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row>
    <row r="96" spans="2:32">
      <c r="B96" s="152" t="s">
        <v>395</v>
      </c>
      <c r="C96" s="152" t="s">
        <v>396</v>
      </c>
      <c r="D96" s="152" t="s">
        <v>215</v>
      </c>
      <c r="E96" s="152" t="s">
        <v>210</v>
      </c>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row>
    <row r="97" spans="2:32">
      <c r="B97" s="152" t="s">
        <v>397</v>
      </c>
      <c r="C97" s="152" t="s">
        <v>398</v>
      </c>
      <c r="D97" s="152" t="s">
        <v>209</v>
      </c>
      <c r="E97" s="152" t="s">
        <v>210</v>
      </c>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row>
    <row r="98" spans="2:32">
      <c r="B98" s="152" t="s">
        <v>399</v>
      </c>
      <c r="C98" s="152" t="s">
        <v>400</v>
      </c>
      <c r="D98" s="152" t="s">
        <v>209</v>
      </c>
      <c r="E98" s="152" t="s">
        <v>210</v>
      </c>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row>
    <row r="99" spans="2:32">
      <c r="B99" s="152" t="s">
        <v>401</v>
      </c>
      <c r="C99" s="152" t="s">
        <v>402</v>
      </c>
      <c r="D99" s="152" t="s">
        <v>215</v>
      </c>
      <c r="E99" s="152" t="s">
        <v>210</v>
      </c>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row>
    <row r="100" spans="2:32">
      <c r="B100" s="152" t="s">
        <v>403</v>
      </c>
      <c r="C100" s="152" t="s">
        <v>404</v>
      </c>
      <c r="D100" s="152" t="s">
        <v>224</v>
      </c>
      <c r="E100" s="152" t="s">
        <v>210</v>
      </c>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row>
    <row r="101" spans="2:32">
      <c r="B101" s="152" t="s">
        <v>405</v>
      </c>
      <c r="C101" s="152" t="s">
        <v>406</v>
      </c>
      <c r="D101" s="152" t="s">
        <v>209</v>
      </c>
      <c r="E101" s="152" t="s">
        <v>210</v>
      </c>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row>
    <row r="102" spans="2:32">
      <c r="B102" s="152" t="s">
        <v>407</v>
      </c>
      <c r="C102" s="152" t="s">
        <v>408</v>
      </c>
      <c r="D102" s="152" t="s">
        <v>215</v>
      </c>
      <c r="E102" s="152" t="s">
        <v>210</v>
      </c>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row>
    <row r="103" spans="2:32">
      <c r="B103" s="152" t="s">
        <v>409</v>
      </c>
      <c r="C103" s="152" t="s">
        <v>410</v>
      </c>
      <c r="D103" s="152" t="s">
        <v>209</v>
      </c>
      <c r="E103" s="152" t="s">
        <v>210</v>
      </c>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row>
    <row r="104" spans="2:32">
      <c r="B104" s="152" t="s">
        <v>411</v>
      </c>
      <c r="C104" s="152" t="s">
        <v>412</v>
      </c>
      <c r="D104" s="152" t="s">
        <v>209</v>
      </c>
      <c r="E104" s="152" t="s">
        <v>210</v>
      </c>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row>
    <row r="105" spans="2:32">
      <c r="B105" s="152" t="s">
        <v>413</v>
      </c>
      <c r="C105" s="152" t="s">
        <v>414</v>
      </c>
      <c r="D105" s="152" t="s">
        <v>215</v>
      </c>
      <c r="E105" s="152" t="s">
        <v>210</v>
      </c>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row>
    <row r="106" spans="2:32">
      <c r="B106" s="152" t="s">
        <v>415</v>
      </c>
      <c r="C106" s="152" t="s">
        <v>416</v>
      </c>
      <c r="D106" s="152" t="s">
        <v>224</v>
      </c>
      <c r="E106" s="152" t="s">
        <v>210</v>
      </c>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row>
    <row r="107" spans="2:32">
      <c r="B107" s="152" t="s">
        <v>417</v>
      </c>
      <c r="C107" s="152" t="s">
        <v>418</v>
      </c>
      <c r="D107" s="152" t="s">
        <v>209</v>
      </c>
      <c r="E107" s="152" t="s">
        <v>210</v>
      </c>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row>
    <row r="108" spans="2:32">
      <c r="B108" s="152" t="s">
        <v>419</v>
      </c>
      <c r="C108" s="152" t="s">
        <v>420</v>
      </c>
      <c r="D108" s="152" t="s">
        <v>215</v>
      </c>
      <c r="E108" s="152" t="s">
        <v>210</v>
      </c>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row>
    <row r="109" spans="2:32">
      <c r="B109" s="152" t="s">
        <v>421</v>
      </c>
      <c r="C109" s="152" t="s">
        <v>422</v>
      </c>
      <c r="D109" s="152" t="s">
        <v>209</v>
      </c>
      <c r="E109" s="152" t="s">
        <v>210</v>
      </c>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row>
    <row r="110" spans="2:32">
      <c r="B110" s="152" t="s">
        <v>423</v>
      </c>
      <c r="C110" s="152" t="s">
        <v>424</v>
      </c>
      <c r="D110" s="152" t="s">
        <v>209</v>
      </c>
      <c r="E110" s="152" t="s">
        <v>210</v>
      </c>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row>
    <row r="111" spans="2:32">
      <c r="B111" s="152" t="s">
        <v>425</v>
      </c>
      <c r="C111" s="152" t="s">
        <v>426</v>
      </c>
      <c r="D111" s="152" t="s">
        <v>215</v>
      </c>
      <c r="E111" s="152" t="s">
        <v>210</v>
      </c>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row>
    <row r="112" spans="2:32">
      <c r="B112" s="152" t="s">
        <v>427</v>
      </c>
      <c r="C112" s="152" t="s">
        <v>428</v>
      </c>
      <c r="D112" s="152" t="s">
        <v>224</v>
      </c>
      <c r="E112" s="152" t="s">
        <v>210</v>
      </c>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row>
    <row r="113" spans="2:32">
      <c r="B113" s="152" t="s">
        <v>429</v>
      </c>
      <c r="C113" s="152" t="s">
        <v>430</v>
      </c>
      <c r="D113" s="152" t="s">
        <v>209</v>
      </c>
      <c r="E113" s="152" t="s">
        <v>210</v>
      </c>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row>
    <row r="114" spans="2:32">
      <c r="B114" s="152" t="s">
        <v>431</v>
      </c>
      <c r="C114" s="152" t="s">
        <v>432</v>
      </c>
      <c r="D114" s="152" t="s">
        <v>215</v>
      </c>
      <c r="E114" s="152" t="s">
        <v>210</v>
      </c>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row>
    <row r="115" spans="2:32">
      <c r="B115" s="152" t="s">
        <v>433</v>
      </c>
      <c r="C115" s="152" t="s">
        <v>434</v>
      </c>
      <c r="D115" s="152" t="s">
        <v>209</v>
      </c>
      <c r="E115" s="152" t="s">
        <v>210</v>
      </c>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row>
    <row r="116" spans="2:32">
      <c r="B116" s="152" t="s">
        <v>435</v>
      </c>
      <c r="C116" s="152" t="s">
        <v>436</v>
      </c>
      <c r="D116" s="152" t="s">
        <v>209</v>
      </c>
      <c r="E116" s="152" t="s">
        <v>210</v>
      </c>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row>
    <row r="117" spans="2:32">
      <c r="B117" s="152" t="s">
        <v>437</v>
      </c>
      <c r="C117" s="152" t="s">
        <v>438</v>
      </c>
      <c r="D117" s="152" t="s">
        <v>215</v>
      </c>
      <c r="E117" s="152" t="s">
        <v>210</v>
      </c>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row>
    <row r="118" spans="2:32">
      <c r="B118" s="152" t="s">
        <v>439</v>
      </c>
      <c r="C118" s="152" t="s">
        <v>440</v>
      </c>
      <c r="D118" s="152" t="s">
        <v>224</v>
      </c>
      <c r="E118" s="152" t="s">
        <v>210</v>
      </c>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row>
    <row r="119" spans="2:32">
      <c r="B119" s="152" t="s">
        <v>441</v>
      </c>
      <c r="C119" s="152" t="s">
        <v>442</v>
      </c>
      <c r="D119" s="152" t="s">
        <v>209</v>
      </c>
      <c r="E119" s="152" t="s">
        <v>210</v>
      </c>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row>
    <row r="120" spans="2:32">
      <c r="B120" s="152" t="s">
        <v>443</v>
      </c>
      <c r="C120" s="152" t="s">
        <v>444</v>
      </c>
      <c r="D120" s="152" t="s">
        <v>215</v>
      </c>
      <c r="E120" s="152" t="s">
        <v>210</v>
      </c>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row>
    <row r="121" spans="2:32">
      <c r="B121" s="152" t="s">
        <v>445</v>
      </c>
      <c r="C121" s="152" t="s">
        <v>446</v>
      </c>
      <c r="D121" s="152" t="s">
        <v>209</v>
      </c>
      <c r="E121" s="152" t="s">
        <v>210</v>
      </c>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row>
    <row r="122" spans="2:32">
      <c r="B122" s="152" t="s">
        <v>447</v>
      </c>
      <c r="C122" s="152" t="s">
        <v>448</v>
      </c>
      <c r="D122" s="152" t="s">
        <v>209</v>
      </c>
      <c r="E122" s="152" t="s">
        <v>210</v>
      </c>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row>
    <row r="123" spans="2:32">
      <c r="B123" s="152" t="s">
        <v>449</v>
      </c>
      <c r="C123" s="152" t="s">
        <v>450</v>
      </c>
      <c r="D123" s="152" t="s">
        <v>215</v>
      </c>
      <c r="E123" s="152" t="s">
        <v>210</v>
      </c>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row>
    <row r="124" spans="2:32">
      <c r="B124" s="152" t="s">
        <v>451</v>
      </c>
      <c r="C124" s="152" t="s">
        <v>452</v>
      </c>
      <c r="D124" s="152" t="s">
        <v>224</v>
      </c>
      <c r="E124" s="152" t="s">
        <v>210</v>
      </c>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row>
    <row r="125" spans="2:32">
      <c r="B125" s="152" t="s">
        <v>453</v>
      </c>
      <c r="C125" s="152" t="s">
        <v>454</v>
      </c>
      <c r="D125" s="152" t="s">
        <v>209</v>
      </c>
      <c r="E125" s="152" t="s">
        <v>210</v>
      </c>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row>
    <row r="126" spans="2:32">
      <c r="B126" s="152" t="s">
        <v>455</v>
      </c>
      <c r="C126" s="152" t="s">
        <v>456</v>
      </c>
      <c r="D126" s="152" t="s">
        <v>215</v>
      </c>
      <c r="E126" s="152" t="s">
        <v>210</v>
      </c>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row>
    <row r="127" spans="2:32">
      <c r="B127" s="152" t="s">
        <v>457</v>
      </c>
      <c r="C127" s="152" t="s">
        <v>458</v>
      </c>
      <c r="D127" s="152" t="s">
        <v>209</v>
      </c>
      <c r="E127" s="152" t="s">
        <v>210</v>
      </c>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row>
    <row r="128" spans="2:32">
      <c r="B128" s="152" t="s">
        <v>459</v>
      </c>
      <c r="C128" s="152" t="s">
        <v>460</v>
      </c>
      <c r="D128" s="152" t="s">
        <v>209</v>
      </c>
      <c r="E128" s="152" t="s">
        <v>210</v>
      </c>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row>
    <row r="129" spans="2:32">
      <c r="B129" s="152" t="s">
        <v>461</v>
      </c>
      <c r="C129" s="152" t="s">
        <v>462</v>
      </c>
      <c r="D129" s="152" t="s">
        <v>215</v>
      </c>
      <c r="E129" s="152" t="s">
        <v>210</v>
      </c>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row>
    <row r="130" spans="2:32">
      <c r="B130" s="152" t="s">
        <v>463</v>
      </c>
      <c r="C130" s="152" t="s">
        <v>464</v>
      </c>
      <c r="D130" s="152" t="s">
        <v>224</v>
      </c>
      <c r="E130" s="152" t="s">
        <v>210</v>
      </c>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row>
    <row r="131" spans="2:32">
      <c r="B131" s="152" t="s">
        <v>465</v>
      </c>
      <c r="C131" s="152" t="s">
        <v>466</v>
      </c>
      <c r="D131" s="152" t="s">
        <v>209</v>
      </c>
      <c r="E131" s="152" t="s">
        <v>210</v>
      </c>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row>
    <row r="132" spans="2:32">
      <c r="B132" s="152" t="s">
        <v>467</v>
      </c>
      <c r="C132" s="152" t="s">
        <v>468</v>
      </c>
      <c r="D132" s="152" t="s">
        <v>215</v>
      </c>
      <c r="E132" s="152" t="s">
        <v>210</v>
      </c>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row>
    <row r="133" spans="2:32">
      <c r="B133" s="152" t="s">
        <v>469</v>
      </c>
      <c r="C133" s="152" t="s">
        <v>470</v>
      </c>
      <c r="D133" s="152" t="s">
        <v>209</v>
      </c>
      <c r="E133" s="152" t="s">
        <v>210</v>
      </c>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row>
    <row r="134" spans="2:32">
      <c r="B134" s="152" t="s">
        <v>471</v>
      </c>
      <c r="C134" s="152" t="s">
        <v>472</v>
      </c>
      <c r="D134" s="152" t="s">
        <v>209</v>
      </c>
      <c r="E134" s="152" t="s">
        <v>210</v>
      </c>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row>
    <row r="135" spans="2:32">
      <c r="B135" s="152" t="s">
        <v>473</v>
      </c>
      <c r="C135" s="152" t="s">
        <v>474</v>
      </c>
      <c r="D135" s="152" t="s">
        <v>215</v>
      </c>
      <c r="E135" s="152" t="s">
        <v>210</v>
      </c>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row>
    <row r="136" spans="2:32">
      <c r="B136" s="152" t="s">
        <v>475</v>
      </c>
      <c r="C136" s="152" t="s">
        <v>476</v>
      </c>
      <c r="D136" s="152" t="s">
        <v>224</v>
      </c>
      <c r="E136" s="152" t="s">
        <v>210</v>
      </c>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row>
    <row r="137" spans="2:32">
      <c r="B137" s="152" t="s">
        <v>477</v>
      </c>
      <c r="C137" s="152" t="s">
        <v>478</v>
      </c>
      <c r="D137" s="152" t="s">
        <v>209</v>
      </c>
      <c r="E137" s="152" t="s">
        <v>210</v>
      </c>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row>
    <row r="138" spans="2:32">
      <c r="B138" s="152" t="s">
        <v>479</v>
      </c>
      <c r="C138" s="152" t="s">
        <v>480</v>
      </c>
      <c r="D138" s="152" t="s">
        <v>215</v>
      </c>
      <c r="E138" s="152" t="s">
        <v>210</v>
      </c>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row>
    <row r="139" spans="2:32">
      <c r="B139" s="152" t="s">
        <v>481</v>
      </c>
      <c r="C139" s="152" t="s">
        <v>482</v>
      </c>
      <c r="D139" s="152" t="s">
        <v>209</v>
      </c>
      <c r="E139" s="152" t="s">
        <v>210</v>
      </c>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row>
    <row r="140" spans="2:32">
      <c r="B140" s="152" t="s">
        <v>483</v>
      </c>
      <c r="C140" s="152" t="s">
        <v>484</v>
      </c>
      <c r="D140" s="152" t="s">
        <v>209</v>
      </c>
      <c r="E140" s="152" t="s">
        <v>210</v>
      </c>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row>
    <row r="141" spans="2:32">
      <c r="B141" s="152" t="s">
        <v>485</v>
      </c>
      <c r="C141" s="152" t="s">
        <v>486</v>
      </c>
      <c r="D141" s="152" t="s">
        <v>215</v>
      </c>
      <c r="E141" s="152" t="s">
        <v>210</v>
      </c>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row>
    <row r="142" spans="2:32">
      <c r="B142" s="152" t="s">
        <v>487</v>
      </c>
      <c r="C142" s="152" t="s">
        <v>488</v>
      </c>
      <c r="D142" s="152" t="s">
        <v>224</v>
      </c>
      <c r="E142" s="152" t="s">
        <v>210</v>
      </c>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row>
    <row r="143" spans="2:32">
      <c r="B143" s="152" t="s">
        <v>489</v>
      </c>
      <c r="C143" s="152" t="s">
        <v>490</v>
      </c>
      <c r="D143" s="152" t="s">
        <v>209</v>
      </c>
      <c r="E143" s="152" t="s">
        <v>210</v>
      </c>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row>
    <row r="144" spans="2:32">
      <c r="B144" s="152" t="s">
        <v>491</v>
      </c>
      <c r="C144" s="152" t="s">
        <v>492</v>
      </c>
      <c r="D144" s="152" t="s">
        <v>215</v>
      </c>
      <c r="E144" s="152" t="s">
        <v>210</v>
      </c>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row>
    <row r="145" spans="2:32">
      <c r="B145" s="152" t="s">
        <v>493</v>
      </c>
      <c r="C145" s="152" t="s">
        <v>494</v>
      </c>
      <c r="D145" s="152" t="s">
        <v>209</v>
      </c>
      <c r="E145" s="152" t="s">
        <v>210</v>
      </c>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row>
    <row r="146" spans="2:32">
      <c r="B146" s="152" t="s">
        <v>495</v>
      </c>
      <c r="C146" s="152" t="s">
        <v>496</v>
      </c>
      <c r="D146" s="152" t="s">
        <v>209</v>
      </c>
      <c r="E146" s="152" t="s">
        <v>210</v>
      </c>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row>
    <row r="147" spans="2:32">
      <c r="B147" s="152" t="s">
        <v>497</v>
      </c>
      <c r="C147" s="152" t="s">
        <v>498</v>
      </c>
      <c r="D147" s="152" t="s">
        <v>215</v>
      </c>
      <c r="E147" s="152" t="s">
        <v>210</v>
      </c>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row>
    <row r="148" spans="2:32">
      <c r="B148" s="152" t="s">
        <v>499</v>
      </c>
      <c r="C148" s="152" t="s">
        <v>500</v>
      </c>
      <c r="D148" s="152" t="s">
        <v>224</v>
      </c>
      <c r="E148" s="152" t="s">
        <v>210</v>
      </c>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row>
    <row r="149" spans="2:32">
      <c r="B149" s="152" t="s">
        <v>501</v>
      </c>
      <c r="C149" s="152" t="s">
        <v>502</v>
      </c>
      <c r="D149" s="152" t="s">
        <v>209</v>
      </c>
      <c r="E149" s="152" t="s">
        <v>210</v>
      </c>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row>
    <row r="150" spans="2:32">
      <c r="B150" s="152" t="s">
        <v>503</v>
      </c>
      <c r="C150" s="152" t="s">
        <v>504</v>
      </c>
      <c r="D150" s="152" t="s">
        <v>215</v>
      </c>
      <c r="E150" s="152" t="s">
        <v>210</v>
      </c>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row>
    <row r="151" spans="2:32">
      <c r="B151" s="152" t="s">
        <v>505</v>
      </c>
      <c r="C151" s="152" t="s">
        <v>506</v>
      </c>
      <c r="D151" s="152" t="s">
        <v>209</v>
      </c>
      <c r="E151" s="152" t="s">
        <v>210</v>
      </c>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row>
    <row r="152" spans="2:32">
      <c r="B152" s="152" t="s">
        <v>507</v>
      </c>
      <c r="C152" s="152" t="s">
        <v>508</v>
      </c>
      <c r="D152" s="152" t="s">
        <v>209</v>
      </c>
      <c r="E152" s="152" t="s">
        <v>210</v>
      </c>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row>
    <row r="153" spans="2:32">
      <c r="B153" s="152" t="s">
        <v>509</v>
      </c>
      <c r="C153" s="152" t="s">
        <v>510</v>
      </c>
      <c r="D153" s="152" t="s">
        <v>215</v>
      </c>
      <c r="E153" s="152" t="s">
        <v>210</v>
      </c>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row>
    <row r="154" spans="2:32">
      <c r="B154" s="152" t="s">
        <v>511</v>
      </c>
      <c r="C154" s="152" t="s">
        <v>512</v>
      </c>
      <c r="D154" s="152" t="s">
        <v>224</v>
      </c>
      <c r="E154" s="152" t="s">
        <v>210</v>
      </c>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row>
    <row r="155" spans="2:32">
      <c r="B155" s="152" t="s">
        <v>513</v>
      </c>
      <c r="C155" s="152" t="s">
        <v>514</v>
      </c>
      <c r="D155" s="152" t="s">
        <v>209</v>
      </c>
      <c r="E155" s="152" t="s">
        <v>210</v>
      </c>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row>
    <row r="156" spans="2:32">
      <c r="B156" s="152" t="s">
        <v>515</v>
      </c>
      <c r="C156" s="152" t="s">
        <v>516</v>
      </c>
      <c r="D156" s="152" t="s">
        <v>215</v>
      </c>
      <c r="E156" s="152" t="s">
        <v>210</v>
      </c>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row>
    <row r="157" spans="2:32">
      <c r="B157" s="152" t="s">
        <v>517</v>
      </c>
      <c r="C157" s="152" t="s">
        <v>518</v>
      </c>
      <c r="D157" s="152" t="s">
        <v>209</v>
      </c>
      <c r="E157" s="152" t="s">
        <v>210</v>
      </c>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row>
    <row r="158" spans="2:32">
      <c r="B158" s="152" t="s">
        <v>519</v>
      </c>
      <c r="C158" s="152" t="s">
        <v>520</v>
      </c>
      <c r="D158" s="152" t="s">
        <v>209</v>
      </c>
      <c r="E158" s="152" t="s">
        <v>210</v>
      </c>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row>
    <row r="159" spans="2:32">
      <c r="B159" s="152" t="s">
        <v>521</v>
      </c>
      <c r="C159" s="152" t="s">
        <v>522</v>
      </c>
      <c r="D159" s="152" t="s">
        <v>215</v>
      </c>
      <c r="E159" s="152" t="s">
        <v>210</v>
      </c>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row>
    <row r="160" spans="2:32">
      <c r="B160" s="152" t="s">
        <v>523</v>
      </c>
      <c r="C160" s="152" t="s">
        <v>524</v>
      </c>
      <c r="D160" s="152" t="s">
        <v>224</v>
      </c>
      <c r="E160" s="152" t="s">
        <v>210</v>
      </c>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37"/>
      <c r="AE160" s="337"/>
      <c r="AF160" s="337"/>
    </row>
    <row r="161" spans="2:32">
      <c r="B161" s="152" t="s">
        <v>525</v>
      </c>
      <c r="C161" s="152" t="s">
        <v>526</v>
      </c>
      <c r="D161" s="152" t="s">
        <v>209</v>
      </c>
      <c r="E161" s="152" t="s">
        <v>210</v>
      </c>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37"/>
      <c r="AE161" s="337"/>
      <c r="AF161" s="337"/>
    </row>
    <row r="162" spans="2:32">
      <c r="B162" s="152" t="s">
        <v>527</v>
      </c>
      <c r="C162" s="152" t="s">
        <v>528</v>
      </c>
      <c r="D162" s="152" t="s">
        <v>215</v>
      </c>
      <c r="E162" s="152" t="s">
        <v>210</v>
      </c>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row>
    <row r="163" spans="2:32">
      <c r="B163" s="152" t="s">
        <v>529</v>
      </c>
      <c r="C163" s="152" t="s">
        <v>530</v>
      </c>
      <c r="D163" s="152" t="s">
        <v>209</v>
      </c>
      <c r="E163" s="152" t="s">
        <v>210</v>
      </c>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7"/>
      <c r="AE163" s="337"/>
      <c r="AF163" s="337"/>
    </row>
    <row r="164" spans="2:32">
      <c r="B164" s="152" t="s">
        <v>531</v>
      </c>
      <c r="C164" s="152" t="s">
        <v>532</v>
      </c>
      <c r="D164" s="152" t="s">
        <v>209</v>
      </c>
      <c r="E164" s="152" t="s">
        <v>210</v>
      </c>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row>
    <row r="165" spans="2:32">
      <c r="B165" s="152" t="s">
        <v>533</v>
      </c>
      <c r="C165" s="152" t="s">
        <v>534</v>
      </c>
      <c r="D165" s="152" t="s">
        <v>215</v>
      </c>
      <c r="E165" s="152" t="s">
        <v>210</v>
      </c>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row>
    <row r="166" spans="2:32">
      <c r="B166" s="152" t="s">
        <v>535</v>
      </c>
      <c r="C166" s="152" t="s">
        <v>536</v>
      </c>
      <c r="D166" s="152" t="s">
        <v>224</v>
      </c>
      <c r="E166" s="152" t="s">
        <v>210</v>
      </c>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row>
    <row r="167" spans="2:32">
      <c r="B167" s="152" t="s">
        <v>537</v>
      </c>
      <c r="C167" s="152" t="s">
        <v>538</v>
      </c>
      <c r="D167" s="152" t="s">
        <v>209</v>
      </c>
      <c r="E167" s="152" t="s">
        <v>210</v>
      </c>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row>
    <row r="168" spans="2:32">
      <c r="B168" s="152" t="s">
        <v>539</v>
      </c>
      <c r="C168" s="152" t="s">
        <v>540</v>
      </c>
      <c r="D168" s="152" t="s">
        <v>215</v>
      </c>
      <c r="E168" s="152" t="s">
        <v>210</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row>
    <row r="169" spans="2:32">
      <c r="B169" s="152" t="s">
        <v>541</v>
      </c>
      <c r="C169" s="152" t="s">
        <v>542</v>
      </c>
      <c r="D169" s="152" t="s">
        <v>209</v>
      </c>
      <c r="E169" s="152" t="s">
        <v>210</v>
      </c>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row>
    <row r="170" spans="2:32">
      <c r="B170" s="152" t="s">
        <v>543</v>
      </c>
      <c r="C170" s="152" t="s">
        <v>544</v>
      </c>
      <c r="D170" s="152" t="s">
        <v>209</v>
      </c>
      <c r="E170" s="152" t="s">
        <v>210</v>
      </c>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row>
    <row r="171" spans="2:32">
      <c r="B171" s="152" t="s">
        <v>545</v>
      </c>
      <c r="C171" s="152" t="s">
        <v>546</v>
      </c>
      <c r="D171" s="152" t="s">
        <v>215</v>
      </c>
      <c r="E171" s="152" t="s">
        <v>210</v>
      </c>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row>
    <row r="172" spans="2:32">
      <c r="B172" s="152" t="s">
        <v>547</v>
      </c>
      <c r="C172" s="152" t="s">
        <v>548</v>
      </c>
      <c r="D172" s="152" t="s">
        <v>224</v>
      </c>
      <c r="E172" s="152" t="s">
        <v>210</v>
      </c>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row>
    <row r="173" spans="2:32">
      <c r="B173" s="152" t="s">
        <v>549</v>
      </c>
      <c r="C173" s="152" t="s">
        <v>550</v>
      </c>
      <c r="D173" s="152" t="s">
        <v>209</v>
      </c>
      <c r="E173" s="152" t="s">
        <v>210</v>
      </c>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row>
  </sheetData>
  <sheetProtection sort="0"/>
  <pageMargins left="0.70866141732283472" right="0.70866141732283472" top="0.74803149606299213" bottom="0.74803149606299213" header="0.31496062992125984" footer="0.31496062992125984"/>
  <pageSetup paperSize="9" scale="35"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AF"/>
    <pageSetUpPr fitToPage="1"/>
  </sheetPr>
  <dimension ref="A1:AH174"/>
  <sheetViews>
    <sheetView tabSelected="1" topLeftCell="E31" zoomScale="85" zoomScaleNormal="85" workbookViewId="0">
      <selection activeCell="F6" sqref="F6"/>
    </sheetView>
  </sheetViews>
  <sheetFormatPr defaultColWidth="9.109375" defaultRowHeight="13.2"/>
  <cols>
    <col min="1" max="1" width="10.88671875" style="98" customWidth="1"/>
    <col min="2" max="2" width="34.44140625" style="350" bestFit="1" customWidth="1"/>
    <col min="3" max="3" width="94.44140625" style="98" customWidth="1"/>
    <col min="4" max="4" width="8.88671875" style="98" customWidth="1"/>
    <col min="5" max="5" width="21.109375" style="98" customWidth="1"/>
    <col min="6" max="6" width="23.109375" style="98" bestFit="1" customWidth="1"/>
    <col min="7" max="7" width="27.5546875" style="98" bestFit="1" customWidth="1"/>
    <col min="8" max="32" width="13.5546875" style="98" customWidth="1"/>
    <col min="33" max="33" width="2.109375" style="194" customWidth="1"/>
    <col min="34" max="34" width="74.88671875" style="194" customWidth="1"/>
    <col min="35" max="16384" width="9.109375" style="194"/>
  </cols>
  <sheetData>
    <row r="1" spans="1:34" ht="24.9" customHeight="1">
      <c r="A1" s="21" t="str">
        <f ca="1" xml:space="preserve"> RIGHT(CELL("FILENAME", $A$1), LEN(CELL("FILENAME", $A$1)) - SEARCH("]", CELL("FILENAME", $A$1)))</f>
        <v>InpOverride</v>
      </c>
      <c r="C1" s="36"/>
      <c r="AH1" s="240" t="s">
        <v>551</v>
      </c>
    </row>
    <row r="2" spans="1:34" ht="14.4">
      <c r="A2" s="350" t="s">
        <v>112</v>
      </c>
      <c r="B2" s="350" t="s">
        <v>176</v>
      </c>
      <c r="C2" s="350" t="s">
        <v>177</v>
      </c>
      <c r="D2" s="350" t="s">
        <v>178</v>
      </c>
      <c r="E2" s="350" t="s">
        <v>179</v>
      </c>
      <c r="F2" s="354" t="s">
        <v>180</v>
      </c>
      <c r="G2" s="354" t="s">
        <v>181</v>
      </c>
      <c r="H2" s="354" t="s">
        <v>182</v>
      </c>
      <c r="I2" s="354" t="s">
        <v>183</v>
      </c>
      <c r="J2" s="354" t="s">
        <v>184</v>
      </c>
      <c r="K2" s="354" t="s">
        <v>185</v>
      </c>
      <c r="L2" s="354" t="s">
        <v>186</v>
      </c>
      <c r="M2" s="354" t="s">
        <v>187</v>
      </c>
      <c r="N2" s="354" t="s">
        <v>188</v>
      </c>
      <c r="O2" s="354" t="s">
        <v>189</v>
      </c>
      <c r="P2" s="354" t="s">
        <v>190</v>
      </c>
      <c r="Q2" s="354" t="s">
        <v>191</v>
      </c>
      <c r="R2" s="354" t="s">
        <v>192</v>
      </c>
      <c r="S2" s="354" t="s">
        <v>193</v>
      </c>
      <c r="T2" s="354" t="s">
        <v>194</v>
      </c>
      <c r="U2" s="354" t="s">
        <v>195</v>
      </c>
      <c r="V2" s="354" t="s">
        <v>196</v>
      </c>
      <c r="W2" s="354" t="s">
        <v>197</v>
      </c>
      <c r="X2" s="354" t="s">
        <v>198</v>
      </c>
      <c r="Y2" s="354" t="s">
        <v>199</v>
      </c>
      <c r="Z2" s="354" t="s">
        <v>200</v>
      </c>
      <c r="AA2" s="354" t="s">
        <v>201</v>
      </c>
      <c r="AB2" s="354" t="s">
        <v>202</v>
      </c>
      <c r="AC2" s="354" t="s">
        <v>203</v>
      </c>
      <c r="AD2" s="354" t="s">
        <v>204</v>
      </c>
      <c r="AE2" s="354" t="s">
        <v>205</v>
      </c>
      <c r="AF2" s="354" t="s">
        <v>206</v>
      </c>
    </row>
    <row r="3" spans="1:34" ht="13.8" thickBot="1"/>
    <row r="4" spans="1:34">
      <c r="A4" s="185"/>
      <c r="B4" s="186" t="str">
        <f xml:space="preserve"> CONCATENATE( "C_", F_Inputs!B4,"_PR19CMI001" )</f>
        <v>C_WR60003_PR19CMI001</v>
      </c>
      <c r="C4" s="186" t="s">
        <v>208</v>
      </c>
      <c r="D4" s="186" t="s">
        <v>209</v>
      </c>
      <c r="E4" s="186" t="s">
        <v>210</v>
      </c>
      <c r="F4" s="193"/>
      <c r="G4" s="186"/>
      <c r="H4" s="338"/>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97"/>
      <c r="AH4" s="241" t="s">
        <v>552</v>
      </c>
    </row>
    <row r="5" spans="1:34" ht="13.8" thickBot="1">
      <c r="A5" s="190"/>
      <c r="B5" s="191" t="str">
        <f xml:space="preserve"> CONCATENATE( "C_", F_Inputs!B5,"_PR19CMI001" )</f>
        <v>C_WR60005_PR19CMI001</v>
      </c>
      <c r="C5" s="191" t="s">
        <v>212</v>
      </c>
      <c r="D5" s="191" t="s">
        <v>209</v>
      </c>
      <c r="E5" s="191" t="s">
        <v>210</v>
      </c>
      <c r="F5" s="198"/>
      <c r="G5" s="191"/>
      <c r="H5" s="340"/>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97"/>
      <c r="AH5" s="241" t="s">
        <v>552</v>
      </c>
    </row>
    <row r="6" spans="1:34">
      <c r="A6" s="187"/>
      <c r="B6" s="194" t="str">
        <f xml:space="preserve"> CONCATENATE( "C_", F_Inputs!B6,"_PR19CMI001" )</f>
        <v>C_WR60000Z1_PR19CMI001</v>
      </c>
      <c r="C6" s="194" t="s">
        <v>214</v>
      </c>
      <c r="D6" s="194" t="s">
        <v>215</v>
      </c>
      <c r="E6" s="194" t="s">
        <v>210</v>
      </c>
      <c r="F6" s="342"/>
      <c r="G6" s="196"/>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H6" s="241" t="s">
        <v>552</v>
      </c>
    </row>
    <row r="7" spans="1:34">
      <c r="A7" s="187"/>
      <c r="B7" s="194" t="str">
        <f xml:space="preserve"> CONCATENATE( "C_", F_Inputs!B7,"_PR19CMI001" )</f>
        <v>C_WR60003Z1_PR19CMI001</v>
      </c>
      <c r="C7" s="194" t="s">
        <v>217</v>
      </c>
      <c r="D7" s="194" t="s">
        <v>209</v>
      </c>
      <c r="E7" s="194" t="s">
        <v>210</v>
      </c>
      <c r="F7" s="199"/>
      <c r="G7" s="196"/>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H7" s="241" t="s">
        <v>552</v>
      </c>
    </row>
    <row r="8" spans="1:34">
      <c r="A8" s="188"/>
      <c r="B8" s="189" t="str">
        <f xml:space="preserve"> CONCATENATE( "C_", F_Inputs!B8,"_PR19CMI001" )</f>
        <v>C_WR60005Z1_PR19CMI001</v>
      </c>
      <c r="C8" s="189" t="s">
        <v>219</v>
      </c>
      <c r="D8" s="189" t="s">
        <v>209</v>
      </c>
      <c r="E8" s="189" t="s">
        <v>210</v>
      </c>
      <c r="F8" s="200"/>
      <c r="G8" s="197"/>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H8" s="241" t="s">
        <v>552</v>
      </c>
    </row>
    <row r="9" spans="1:34">
      <c r="A9" s="187"/>
      <c r="B9" s="194" t="str">
        <f xml:space="preserve"> CONCATENATE( "C_", F_Inputs!B9,"_PR19CMI001" )</f>
        <v>C_WR7001Z1_PR19CMI001</v>
      </c>
      <c r="C9" s="194" t="s">
        <v>221</v>
      </c>
      <c r="D9" s="194" t="s">
        <v>215</v>
      </c>
      <c r="E9" s="194" t="s">
        <v>210</v>
      </c>
      <c r="F9" s="199"/>
      <c r="G9" s="343"/>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H9" s="241" t="s">
        <v>552</v>
      </c>
    </row>
    <row r="10" spans="1:34">
      <c r="A10" s="188"/>
      <c r="B10" s="189" t="str">
        <f xml:space="preserve"> CONCATENATE( "C_", F_Inputs!B10,"_PR19CMI001" )</f>
        <v>C_WR7004Z1_PR19CMI001</v>
      </c>
      <c r="C10" s="189" t="s">
        <v>223</v>
      </c>
      <c r="D10" s="189" t="s">
        <v>224</v>
      </c>
      <c r="E10" s="189" t="s">
        <v>210</v>
      </c>
      <c r="F10" s="200"/>
      <c r="G10" s="197"/>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H10" s="241" t="s">
        <v>552</v>
      </c>
    </row>
    <row r="11" spans="1:34" ht="13.8" thickBot="1">
      <c r="A11" s="190"/>
      <c r="B11" s="191" t="str">
        <f xml:space="preserve"> CONCATENATE( "C_", F_Inputs!B11,"_PR19CMI001" )</f>
        <v>C_WR60005Z1_ACT_PR19CMI001</v>
      </c>
      <c r="C11" s="191" t="s">
        <v>226</v>
      </c>
      <c r="D11" s="191" t="s">
        <v>209</v>
      </c>
      <c r="E11" s="191" t="s">
        <v>210</v>
      </c>
      <c r="F11" s="198"/>
      <c r="G11" s="195"/>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H11" s="241" t="s">
        <v>552</v>
      </c>
    </row>
    <row r="12" spans="1:34">
      <c r="A12" s="187"/>
      <c r="B12" s="194" t="str">
        <f xml:space="preserve"> CONCATENATE( "C_", F_Inputs!B12,"_PR19CMI001" )</f>
        <v>C_WR60000Z2_PR19CMI001</v>
      </c>
      <c r="C12" s="194" t="s">
        <v>228</v>
      </c>
      <c r="D12" s="194" t="s">
        <v>215</v>
      </c>
      <c r="E12" s="194" t="s">
        <v>210</v>
      </c>
      <c r="F12" s="342"/>
      <c r="G12" s="196"/>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H12" s="241" t="s">
        <v>552</v>
      </c>
    </row>
    <row r="13" spans="1:34">
      <c r="A13" s="187"/>
      <c r="B13" s="194" t="str">
        <f xml:space="preserve"> CONCATENATE( "C_", F_Inputs!B13,"_PR19CMI001" )</f>
        <v>C_WR60003Z2_PR19CMI001</v>
      </c>
      <c r="C13" s="194" t="s">
        <v>230</v>
      </c>
      <c r="D13" s="194" t="s">
        <v>209</v>
      </c>
      <c r="E13" s="194" t="s">
        <v>210</v>
      </c>
      <c r="F13" s="199"/>
      <c r="G13" s="196"/>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H13" s="241" t="s">
        <v>552</v>
      </c>
    </row>
    <row r="14" spans="1:34">
      <c r="A14" s="188"/>
      <c r="B14" s="189" t="str">
        <f xml:space="preserve"> CONCATENATE( "C_", F_Inputs!B14,"_PR19CMI001" )</f>
        <v>C_WR60005Z2_PR19CMI001</v>
      </c>
      <c r="C14" s="189" t="s">
        <v>232</v>
      </c>
      <c r="D14" s="189" t="s">
        <v>209</v>
      </c>
      <c r="E14" s="189" t="s">
        <v>210</v>
      </c>
      <c r="F14" s="200"/>
      <c r="G14" s="197"/>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H14" s="241" t="s">
        <v>552</v>
      </c>
    </row>
    <row r="15" spans="1:34">
      <c r="A15" s="187"/>
      <c r="B15" s="194" t="str">
        <f xml:space="preserve"> CONCATENATE( "C_", F_Inputs!B15,"_PR19CMI001" )</f>
        <v>C_WR7001Z2_PR19CMI001</v>
      </c>
      <c r="C15" s="194" t="s">
        <v>234</v>
      </c>
      <c r="D15" s="194" t="s">
        <v>215</v>
      </c>
      <c r="E15" s="194" t="s">
        <v>210</v>
      </c>
      <c r="F15" s="199"/>
      <c r="G15" s="343"/>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H15" s="241" t="s">
        <v>552</v>
      </c>
    </row>
    <row r="16" spans="1:34">
      <c r="A16" s="188"/>
      <c r="B16" s="189" t="str">
        <f xml:space="preserve"> CONCATENATE( "C_", F_Inputs!B16,"_PR19CMI001" )</f>
        <v>C_WR7004Z2_PR19CMI001</v>
      </c>
      <c r="C16" s="189" t="s">
        <v>236</v>
      </c>
      <c r="D16" s="189" t="s">
        <v>224</v>
      </c>
      <c r="E16" s="189" t="s">
        <v>210</v>
      </c>
      <c r="F16" s="200"/>
      <c r="G16" s="197"/>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H16" s="241" t="s">
        <v>552</v>
      </c>
    </row>
    <row r="17" spans="1:34" ht="13.8" thickBot="1">
      <c r="A17" s="190"/>
      <c r="B17" s="191" t="str">
        <f xml:space="preserve"> CONCATENATE( "C_", F_Inputs!B17,"_PR19CMI001" )</f>
        <v>C_WR60005Z2_ACT_PR19CMI001</v>
      </c>
      <c r="C17" s="191" t="s">
        <v>238</v>
      </c>
      <c r="D17" s="191" t="s">
        <v>209</v>
      </c>
      <c r="E17" s="191" t="s">
        <v>210</v>
      </c>
      <c r="F17" s="198"/>
      <c r="G17" s="195"/>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H17" s="241" t="s">
        <v>552</v>
      </c>
    </row>
    <row r="18" spans="1:34">
      <c r="A18" s="187"/>
      <c r="B18" s="194" t="str">
        <f xml:space="preserve"> CONCATENATE( "C_", F_Inputs!B18,"_PR19CMI001" )</f>
        <v>C_WR60000Z3_PR19CMI001</v>
      </c>
      <c r="C18" s="194" t="s">
        <v>240</v>
      </c>
      <c r="D18" s="194" t="s">
        <v>215</v>
      </c>
      <c r="E18" s="196" t="s">
        <v>210</v>
      </c>
      <c r="F18" s="342"/>
      <c r="G18" s="196"/>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H18" s="241" t="s">
        <v>552</v>
      </c>
    </row>
    <row r="19" spans="1:34">
      <c r="A19" s="187"/>
      <c r="B19" s="194" t="str">
        <f xml:space="preserve"> CONCATENATE( "C_", F_Inputs!B19,"_PR19CMI001" )</f>
        <v>C_WR60003Z3_PR19CMI001</v>
      </c>
      <c r="C19" s="194" t="s">
        <v>242</v>
      </c>
      <c r="D19" s="194" t="s">
        <v>209</v>
      </c>
      <c r="E19" s="196" t="s">
        <v>210</v>
      </c>
      <c r="F19" s="199"/>
      <c r="G19" s="196"/>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H19" s="241" t="s">
        <v>552</v>
      </c>
    </row>
    <row r="20" spans="1:34">
      <c r="A20" s="188"/>
      <c r="B20" s="189" t="str">
        <f xml:space="preserve"> CONCATENATE( "C_", F_Inputs!B20,"_PR19CMI001" )</f>
        <v>C_WR60005Z3_PR19CMI001</v>
      </c>
      <c r="C20" s="189" t="s">
        <v>244</v>
      </c>
      <c r="D20" s="189" t="s">
        <v>209</v>
      </c>
      <c r="E20" s="197" t="s">
        <v>210</v>
      </c>
      <c r="F20" s="200"/>
      <c r="G20" s="197"/>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H20" s="241" t="s">
        <v>552</v>
      </c>
    </row>
    <row r="21" spans="1:34" ht="12.6" customHeight="1">
      <c r="A21" s="187"/>
      <c r="B21" s="194" t="str">
        <f xml:space="preserve"> CONCATENATE( "C_", F_Inputs!B21,"_PR19CMI001" )</f>
        <v>C_WR7001Z3_PR19CMI001</v>
      </c>
      <c r="C21" s="194" t="s">
        <v>246</v>
      </c>
      <c r="D21" s="194" t="s">
        <v>215</v>
      </c>
      <c r="E21" s="196" t="s">
        <v>210</v>
      </c>
      <c r="F21" s="199"/>
      <c r="G21" s="343"/>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H21" s="241" t="s">
        <v>552</v>
      </c>
    </row>
    <row r="22" spans="1:34">
      <c r="A22" s="188"/>
      <c r="B22" s="189" t="str">
        <f xml:space="preserve"> CONCATENATE( "C_", F_Inputs!B22,"_PR19CMI001" )</f>
        <v>C_WR7004Z3_PR19CMI001</v>
      </c>
      <c r="C22" s="189" t="s">
        <v>248</v>
      </c>
      <c r="D22" s="189" t="s">
        <v>224</v>
      </c>
      <c r="E22" s="197" t="s">
        <v>210</v>
      </c>
      <c r="F22" s="200"/>
      <c r="G22" s="197"/>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H22" s="241" t="s">
        <v>552</v>
      </c>
    </row>
    <row r="23" spans="1:34" ht="13.8" thickBot="1">
      <c r="A23" s="190"/>
      <c r="B23" s="191" t="str">
        <f xml:space="preserve"> CONCATENATE( "C_", F_Inputs!B23,"_PR19CMI001" )</f>
        <v>C_WR60005Z3_ACT_PR19CMI001</v>
      </c>
      <c r="C23" s="191" t="s">
        <v>250</v>
      </c>
      <c r="D23" s="191" t="s">
        <v>209</v>
      </c>
      <c r="E23" s="195" t="s">
        <v>210</v>
      </c>
      <c r="F23" s="198"/>
      <c r="G23" s="195"/>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H23" s="241" t="s">
        <v>552</v>
      </c>
    </row>
    <row r="24" spans="1:34">
      <c r="A24" s="187"/>
      <c r="B24" s="194" t="str">
        <f xml:space="preserve"> CONCATENATE( "C_", F_Inputs!B24,"_PR19CMI001" )</f>
        <v>C_WR60000Z4_PR19CMI001</v>
      </c>
      <c r="C24" s="194" t="s">
        <v>252</v>
      </c>
      <c r="D24" s="194" t="s">
        <v>215</v>
      </c>
      <c r="E24" s="196" t="s">
        <v>210</v>
      </c>
      <c r="F24" s="342"/>
      <c r="G24" s="196"/>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H24" s="241" t="s">
        <v>552</v>
      </c>
    </row>
    <row r="25" spans="1:34">
      <c r="A25" s="187"/>
      <c r="B25" s="194" t="str">
        <f xml:space="preserve"> CONCATENATE( "C_", F_Inputs!B25,"_PR19CMI001" )</f>
        <v>C_WR60003Z4_PR19CMI001</v>
      </c>
      <c r="C25" s="194" t="s">
        <v>254</v>
      </c>
      <c r="D25" s="194" t="s">
        <v>209</v>
      </c>
      <c r="E25" s="196" t="s">
        <v>210</v>
      </c>
      <c r="F25" s="199"/>
      <c r="G25" s="196"/>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H25" s="241" t="s">
        <v>552</v>
      </c>
    </row>
    <row r="26" spans="1:34">
      <c r="A26" s="188"/>
      <c r="B26" s="189" t="str">
        <f xml:space="preserve"> CONCATENATE( "C_", F_Inputs!B26,"_PR19CMI001" )</f>
        <v>C_WR60005Z4_PR19CMI001</v>
      </c>
      <c r="C26" s="189" t="s">
        <v>256</v>
      </c>
      <c r="D26" s="189" t="s">
        <v>209</v>
      </c>
      <c r="E26" s="197" t="s">
        <v>210</v>
      </c>
      <c r="F26" s="200"/>
      <c r="G26" s="197"/>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H26" s="241" t="s">
        <v>552</v>
      </c>
    </row>
    <row r="27" spans="1:34">
      <c r="A27" s="187"/>
      <c r="B27" s="194" t="str">
        <f xml:space="preserve"> CONCATENATE( "C_", F_Inputs!B27,"_PR19CMI001" )</f>
        <v>C_WR7001Z4_PR19CMI001</v>
      </c>
      <c r="C27" s="194" t="s">
        <v>258</v>
      </c>
      <c r="D27" s="194" t="s">
        <v>215</v>
      </c>
      <c r="E27" s="196" t="s">
        <v>210</v>
      </c>
      <c r="F27" s="199"/>
      <c r="G27" s="343"/>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H27" s="241" t="s">
        <v>552</v>
      </c>
    </row>
    <row r="28" spans="1:34">
      <c r="A28" s="188"/>
      <c r="B28" s="189" t="str">
        <f xml:space="preserve"> CONCATENATE( "C_", F_Inputs!B28,"_PR19CMI001" )</f>
        <v>C_WR7004Z4_PR19CMI001</v>
      </c>
      <c r="C28" s="189" t="s">
        <v>260</v>
      </c>
      <c r="D28" s="189" t="s">
        <v>224</v>
      </c>
      <c r="E28" s="197" t="s">
        <v>210</v>
      </c>
      <c r="F28" s="200"/>
      <c r="G28" s="197"/>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H28" s="241" t="s">
        <v>552</v>
      </c>
    </row>
    <row r="29" spans="1:34" ht="13.8" thickBot="1">
      <c r="A29" s="190"/>
      <c r="B29" s="191" t="str">
        <f xml:space="preserve"> CONCATENATE( "C_", F_Inputs!B29,"_PR19CMI001" )</f>
        <v>C_WR60005Z4_ACT_PR19CMI001</v>
      </c>
      <c r="C29" s="191" t="s">
        <v>262</v>
      </c>
      <c r="D29" s="191" t="s">
        <v>209</v>
      </c>
      <c r="E29" s="195" t="s">
        <v>210</v>
      </c>
      <c r="F29" s="198"/>
      <c r="G29" s="195"/>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H29" s="241" t="s">
        <v>552</v>
      </c>
    </row>
    <row r="30" spans="1:34">
      <c r="A30" s="187"/>
      <c r="B30" s="194" t="str">
        <f xml:space="preserve"> CONCATENATE( "C_", F_Inputs!B30,"_PR19CMI001" )</f>
        <v>C_WR60000Z5_PR19CMI001</v>
      </c>
      <c r="C30" s="194" t="s">
        <v>264</v>
      </c>
      <c r="D30" s="194" t="s">
        <v>215</v>
      </c>
      <c r="E30" s="196" t="s">
        <v>210</v>
      </c>
      <c r="F30" s="342"/>
      <c r="G30" s="196"/>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H30" s="241" t="s">
        <v>552</v>
      </c>
    </row>
    <row r="31" spans="1:34">
      <c r="A31" s="187"/>
      <c r="B31" s="194" t="str">
        <f xml:space="preserve"> CONCATENATE( "C_", F_Inputs!B31,"_PR19CMI001" )</f>
        <v>C_WR60003Z5_PR19CMI001</v>
      </c>
      <c r="C31" s="194" t="s">
        <v>266</v>
      </c>
      <c r="D31" s="194" t="s">
        <v>209</v>
      </c>
      <c r="E31" s="196" t="s">
        <v>210</v>
      </c>
      <c r="F31" s="199"/>
      <c r="G31" s="196"/>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H31" s="241" t="s">
        <v>552</v>
      </c>
    </row>
    <row r="32" spans="1:34">
      <c r="A32" s="188"/>
      <c r="B32" s="189" t="str">
        <f xml:space="preserve"> CONCATENATE( "C_", F_Inputs!B32,"_PR19CMI001" )</f>
        <v>C_WR60005Z5_PR19CMI001</v>
      </c>
      <c r="C32" s="189" t="s">
        <v>268</v>
      </c>
      <c r="D32" s="189" t="s">
        <v>209</v>
      </c>
      <c r="E32" s="197" t="s">
        <v>210</v>
      </c>
      <c r="F32" s="200"/>
      <c r="G32" s="197"/>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H32" s="241" t="s">
        <v>552</v>
      </c>
    </row>
    <row r="33" spans="1:34">
      <c r="A33" s="187"/>
      <c r="B33" s="194" t="str">
        <f xml:space="preserve"> CONCATENATE( "C_", F_Inputs!B33,"_PR19CMI001" )</f>
        <v>C_WR7001Z5_PR19CMI001</v>
      </c>
      <c r="C33" s="194" t="s">
        <v>270</v>
      </c>
      <c r="D33" s="194" t="s">
        <v>215</v>
      </c>
      <c r="E33" s="196" t="s">
        <v>210</v>
      </c>
      <c r="F33" s="199"/>
      <c r="G33" s="343"/>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H33" s="241" t="s">
        <v>552</v>
      </c>
    </row>
    <row r="34" spans="1:34">
      <c r="A34" s="188"/>
      <c r="B34" s="189" t="str">
        <f xml:space="preserve"> CONCATENATE( "C_", F_Inputs!B34,"_PR19CMI001" )</f>
        <v>C_WR7004Z5_PR19CMI001</v>
      </c>
      <c r="C34" s="189" t="s">
        <v>272</v>
      </c>
      <c r="D34" s="189" t="s">
        <v>224</v>
      </c>
      <c r="E34" s="197" t="s">
        <v>210</v>
      </c>
      <c r="F34" s="200"/>
      <c r="G34" s="197"/>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H34" s="241" t="s">
        <v>552</v>
      </c>
    </row>
    <row r="35" spans="1:34" ht="13.8" thickBot="1">
      <c r="A35" s="190"/>
      <c r="B35" s="191" t="str">
        <f xml:space="preserve"> CONCATENATE( "C_", F_Inputs!B35,"_PR19CMI001" )</f>
        <v>C_WR60005Z5_ACT_PR19CMI001</v>
      </c>
      <c r="C35" s="191" t="s">
        <v>274</v>
      </c>
      <c r="D35" s="191" t="s">
        <v>209</v>
      </c>
      <c r="E35" s="195" t="s">
        <v>210</v>
      </c>
      <c r="F35" s="198"/>
      <c r="G35" s="195"/>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H35" s="241" t="s">
        <v>552</v>
      </c>
    </row>
    <row r="36" spans="1:34">
      <c r="A36" s="187"/>
      <c r="B36" s="194" t="str">
        <f xml:space="preserve"> CONCATENATE( "C_", F_Inputs!B36,"_PR19CMI001" )</f>
        <v>C_WR60000Z6_PR19CMI001</v>
      </c>
      <c r="C36" s="194" t="s">
        <v>276</v>
      </c>
      <c r="D36" s="194" t="s">
        <v>215</v>
      </c>
      <c r="E36" s="196" t="s">
        <v>210</v>
      </c>
      <c r="F36" s="342"/>
      <c r="G36" s="196"/>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H36" s="241" t="s">
        <v>552</v>
      </c>
    </row>
    <row r="37" spans="1:34">
      <c r="A37" s="187"/>
      <c r="B37" s="194" t="str">
        <f xml:space="preserve"> CONCATENATE( "C_", F_Inputs!B37,"_PR19CMI001" )</f>
        <v>C_WR60003Z6_PR19CMI001</v>
      </c>
      <c r="C37" s="194" t="s">
        <v>278</v>
      </c>
      <c r="D37" s="194" t="s">
        <v>209</v>
      </c>
      <c r="E37" s="196" t="s">
        <v>210</v>
      </c>
      <c r="F37" s="199"/>
      <c r="G37" s="196"/>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H37" s="241" t="s">
        <v>552</v>
      </c>
    </row>
    <row r="38" spans="1:34">
      <c r="A38" s="188"/>
      <c r="B38" s="189" t="str">
        <f xml:space="preserve"> CONCATENATE( "C_", F_Inputs!B38,"_PR19CMI001" )</f>
        <v>C_WR60005Z6_PR19CMI001</v>
      </c>
      <c r="C38" s="189" t="s">
        <v>280</v>
      </c>
      <c r="D38" s="189" t="s">
        <v>209</v>
      </c>
      <c r="E38" s="197" t="s">
        <v>210</v>
      </c>
      <c r="F38" s="200"/>
      <c r="G38" s="197"/>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H38" s="241" t="s">
        <v>552</v>
      </c>
    </row>
    <row r="39" spans="1:34">
      <c r="A39" s="187"/>
      <c r="B39" s="194" t="str">
        <f xml:space="preserve"> CONCATENATE( "C_", F_Inputs!B39,"_PR19CMI001" )</f>
        <v>C_WR7001Z6_PR19CMI001</v>
      </c>
      <c r="C39" s="194" t="s">
        <v>282</v>
      </c>
      <c r="D39" s="194" t="s">
        <v>215</v>
      </c>
      <c r="E39" s="196" t="s">
        <v>210</v>
      </c>
      <c r="F39" s="199"/>
      <c r="G39" s="343"/>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H39" s="241" t="s">
        <v>552</v>
      </c>
    </row>
    <row r="40" spans="1:34">
      <c r="A40" s="188"/>
      <c r="B40" s="189" t="str">
        <f xml:space="preserve"> CONCATENATE( "C_", F_Inputs!B40,"_PR19CMI001" )</f>
        <v>C_WR7004Z6_PR19CMI001</v>
      </c>
      <c r="C40" s="189" t="s">
        <v>284</v>
      </c>
      <c r="D40" s="189" t="s">
        <v>224</v>
      </c>
      <c r="E40" s="197" t="s">
        <v>210</v>
      </c>
      <c r="F40" s="200"/>
      <c r="G40" s="197"/>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H40" s="241" t="s">
        <v>552</v>
      </c>
    </row>
    <row r="41" spans="1:34" ht="13.8" thickBot="1">
      <c r="A41" s="190"/>
      <c r="B41" s="191" t="str">
        <f xml:space="preserve"> CONCATENATE( "C_", F_Inputs!B41,"_PR19CMI001" )</f>
        <v>C_WR60005Z6_ACT_PR19CMI001</v>
      </c>
      <c r="C41" s="191" t="s">
        <v>286</v>
      </c>
      <c r="D41" s="191" t="s">
        <v>209</v>
      </c>
      <c r="E41" s="195" t="s">
        <v>210</v>
      </c>
      <c r="F41" s="198"/>
      <c r="G41" s="195"/>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H41" s="241" t="s">
        <v>552</v>
      </c>
    </row>
    <row r="42" spans="1:34">
      <c r="A42" s="187"/>
      <c r="B42" s="194" t="str">
        <f xml:space="preserve"> CONCATENATE( "C_", F_Inputs!B42,"_PR19CMI001" )</f>
        <v>C_WR60000Z7_PR19CMI001</v>
      </c>
      <c r="C42" s="194" t="s">
        <v>288</v>
      </c>
      <c r="D42" s="194" t="s">
        <v>215</v>
      </c>
      <c r="E42" s="196" t="s">
        <v>210</v>
      </c>
      <c r="F42" s="342"/>
      <c r="G42" s="196"/>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H42" s="241" t="s">
        <v>552</v>
      </c>
    </row>
    <row r="43" spans="1:34">
      <c r="A43" s="187"/>
      <c r="B43" s="194" t="str">
        <f xml:space="preserve"> CONCATENATE( "C_", F_Inputs!B43,"_PR19CMI001" )</f>
        <v>C_WR60003Z7_PR19CMI001</v>
      </c>
      <c r="C43" s="194" t="s">
        <v>290</v>
      </c>
      <c r="D43" s="194" t="s">
        <v>209</v>
      </c>
      <c r="E43" s="196" t="s">
        <v>210</v>
      </c>
      <c r="F43" s="199"/>
      <c r="G43" s="196"/>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H43" s="241" t="s">
        <v>552</v>
      </c>
    </row>
    <row r="44" spans="1:34">
      <c r="A44" s="188"/>
      <c r="B44" s="189" t="str">
        <f xml:space="preserve"> CONCATENATE( "C_", F_Inputs!B44,"_PR19CMI001" )</f>
        <v>C_WR60005Z7_PR19CMI001</v>
      </c>
      <c r="C44" s="189" t="s">
        <v>292</v>
      </c>
      <c r="D44" s="189" t="s">
        <v>209</v>
      </c>
      <c r="E44" s="197" t="s">
        <v>210</v>
      </c>
      <c r="F44" s="200"/>
      <c r="G44" s="197"/>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H44" s="241" t="s">
        <v>552</v>
      </c>
    </row>
    <row r="45" spans="1:34">
      <c r="A45" s="187"/>
      <c r="B45" s="194" t="str">
        <f xml:space="preserve"> CONCATENATE( "C_", F_Inputs!B45,"_PR19CMI001" )</f>
        <v>C_WR7001Z7_PR19CMI001</v>
      </c>
      <c r="C45" s="194" t="s">
        <v>294</v>
      </c>
      <c r="D45" s="194" t="s">
        <v>215</v>
      </c>
      <c r="E45" s="196" t="s">
        <v>210</v>
      </c>
      <c r="F45" s="199"/>
      <c r="G45" s="343"/>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H45" s="241" t="s">
        <v>552</v>
      </c>
    </row>
    <row r="46" spans="1:34">
      <c r="A46" s="188"/>
      <c r="B46" s="189" t="str">
        <f xml:space="preserve"> CONCATENATE( "C_", F_Inputs!B46,"_PR19CMI001" )</f>
        <v>C_WR7004Z7_PR19CMI001</v>
      </c>
      <c r="C46" s="189" t="s">
        <v>296</v>
      </c>
      <c r="D46" s="189" t="s">
        <v>224</v>
      </c>
      <c r="E46" s="197" t="s">
        <v>210</v>
      </c>
      <c r="F46" s="200"/>
      <c r="G46" s="197"/>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H46" s="241" t="s">
        <v>552</v>
      </c>
    </row>
    <row r="47" spans="1:34" ht="13.8" thickBot="1">
      <c r="A47" s="190"/>
      <c r="B47" s="191" t="str">
        <f xml:space="preserve"> CONCATENATE( "C_", F_Inputs!B47,"_PR19CMI001" )</f>
        <v>C_WR60005Z7_ACT_PR19CMI001</v>
      </c>
      <c r="C47" s="191" t="s">
        <v>298</v>
      </c>
      <c r="D47" s="191" t="s">
        <v>209</v>
      </c>
      <c r="E47" s="195" t="s">
        <v>210</v>
      </c>
      <c r="F47" s="198"/>
      <c r="G47" s="195"/>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H47" s="241" t="s">
        <v>552</v>
      </c>
    </row>
    <row r="48" spans="1:34">
      <c r="A48" s="187"/>
      <c r="B48" s="194" t="str">
        <f xml:space="preserve"> CONCATENATE( "C_", F_Inputs!B48,"_PR19CMI001" )</f>
        <v>C_WR60000Z8_PR19CMI001</v>
      </c>
      <c r="C48" s="194" t="s">
        <v>300</v>
      </c>
      <c r="D48" s="194" t="s">
        <v>215</v>
      </c>
      <c r="E48" s="196" t="s">
        <v>210</v>
      </c>
      <c r="F48" s="342"/>
      <c r="G48" s="196"/>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H48" s="241" t="s">
        <v>552</v>
      </c>
    </row>
    <row r="49" spans="1:34">
      <c r="A49" s="187"/>
      <c r="B49" s="194" t="str">
        <f xml:space="preserve"> CONCATENATE( "C_", F_Inputs!B49,"_PR19CMI001" )</f>
        <v>C_WR60003Z8_PR19CMI001</v>
      </c>
      <c r="C49" s="194" t="s">
        <v>302</v>
      </c>
      <c r="D49" s="194" t="s">
        <v>209</v>
      </c>
      <c r="E49" s="196" t="s">
        <v>210</v>
      </c>
      <c r="F49" s="199"/>
      <c r="G49" s="196"/>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H49" s="241" t="s">
        <v>552</v>
      </c>
    </row>
    <row r="50" spans="1:34">
      <c r="A50" s="188"/>
      <c r="B50" s="189" t="str">
        <f xml:space="preserve"> CONCATENATE( "C_", F_Inputs!B50,"_PR19CMI001" )</f>
        <v>C_WR60005Z8_PR19CMI001</v>
      </c>
      <c r="C50" s="189" t="s">
        <v>304</v>
      </c>
      <c r="D50" s="189" t="s">
        <v>209</v>
      </c>
      <c r="E50" s="197" t="s">
        <v>210</v>
      </c>
      <c r="F50" s="200"/>
      <c r="G50" s="197"/>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H50" s="241" t="s">
        <v>552</v>
      </c>
    </row>
    <row r="51" spans="1:34">
      <c r="A51" s="187"/>
      <c r="B51" s="194" t="str">
        <f xml:space="preserve"> CONCATENATE( "C_", F_Inputs!B51,"_PR19CMI001" )</f>
        <v>C_WR7001Z8_PR19CMI001</v>
      </c>
      <c r="C51" s="194" t="s">
        <v>306</v>
      </c>
      <c r="D51" s="194" t="s">
        <v>215</v>
      </c>
      <c r="E51" s="196" t="s">
        <v>210</v>
      </c>
      <c r="F51" s="199"/>
      <c r="G51" s="343"/>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H51" s="241" t="s">
        <v>552</v>
      </c>
    </row>
    <row r="52" spans="1:34">
      <c r="A52" s="188"/>
      <c r="B52" s="189" t="str">
        <f xml:space="preserve"> CONCATENATE( "C_", F_Inputs!B52,"_PR19CMI001" )</f>
        <v>C_WR7004Z8_PR19CMI001</v>
      </c>
      <c r="C52" s="189" t="s">
        <v>308</v>
      </c>
      <c r="D52" s="189" t="s">
        <v>224</v>
      </c>
      <c r="E52" s="197" t="s">
        <v>210</v>
      </c>
      <c r="F52" s="200"/>
      <c r="G52" s="197"/>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H52" s="241" t="s">
        <v>552</v>
      </c>
    </row>
    <row r="53" spans="1:34" ht="13.8" thickBot="1">
      <c r="A53" s="190"/>
      <c r="B53" s="191" t="str">
        <f xml:space="preserve"> CONCATENATE( "C_", F_Inputs!B53,"_PR19CMI001" )</f>
        <v>C_WR60005Z8_ACT_PR19CMI001</v>
      </c>
      <c r="C53" s="191" t="s">
        <v>310</v>
      </c>
      <c r="D53" s="191" t="s">
        <v>209</v>
      </c>
      <c r="E53" s="195" t="s">
        <v>210</v>
      </c>
      <c r="F53" s="198"/>
      <c r="G53" s="195"/>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H53" s="241" t="s">
        <v>552</v>
      </c>
    </row>
    <row r="54" spans="1:34">
      <c r="A54" s="187"/>
      <c r="B54" s="194" t="str">
        <f xml:space="preserve"> CONCATENATE( "C_", F_Inputs!B54,"_PR19CMI001" )</f>
        <v>C_WR60000Z9_PR19CMI001</v>
      </c>
      <c r="C54" s="194" t="s">
        <v>312</v>
      </c>
      <c r="D54" s="194" t="s">
        <v>215</v>
      </c>
      <c r="E54" s="196" t="s">
        <v>210</v>
      </c>
      <c r="F54" s="342"/>
      <c r="G54" s="196"/>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H54" s="241" t="s">
        <v>552</v>
      </c>
    </row>
    <row r="55" spans="1:34">
      <c r="A55" s="187"/>
      <c r="B55" s="194" t="str">
        <f xml:space="preserve"> CONCATENATE( "C_", F_Inputs!B55,"_PR19CMI001" )</f>
        <v>C_WR60003Z9_PR19CMI001</v>
      </c>
      <c r="C55" s="194" t="s">
        <v>314</v>
      </c>
      <c r="D55" s="194" t="s">
        <v>209</v>
      </c>
      <c r="E55" s="196" t="s">
        <v>210</v>
      </c>
      <c r="F55" s="199"/>
      <c r="G55" s="196"/>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H55" s="241" t="s">
        <v>552</v>
      </c>
    </row>
    <row r="56" spans="1:34">
      <c r="A56" s="188"/>
      <c r="B56" s="189" t="str">
        <f xml:space="preserve"> CONCATENATE( "C_", F_Inputs!B56,"_PR19CMI001" )</f>
        <v>C_WR60005Z9_PR19CMI001</v>
      </c>
      <c r="C56" s="189" t="s">
        <v>316</v>
      </c>
      <c r="D56" s="189" t="s">
        <v>209</v>
      </c>
      <c r="E56" s="197" t="s">
        <v>210</v>
      </c>
      <c r="F56" s="200"/>
      <c r="G56" s="197"/>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H56" s="241" t="s">
        <v>552</v>
      </c>
    </row>
    <row r="57" spans="1:34">
      <c r="A57" s="187"/>
      <c r="B57" s="194" t="str">
        <f xml:space="preserve"> CONCATENATE( "C_", F_Inputs!B57,"_PR19CMI001" )</f>
        <v>C_WR7001Z9_PR19CMI001</v>
      </c>
      <c r="C57" s="194" t="s">
        <v>318</v>
      </c>
      <c r="D57" s="194" t="s">
        <v>215</v>
      </c>
      <c r="E57" s="196" t="s">
        <v>210</v>
      </c>
      <c r="F57" s="199"/>
      <c r="G57" s="343"/>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H57" s="241" t="s">
        <v>552</v>
      </c>
    </row>
    <row r="58" spans="1:34">
      <c r="A58" s="188"/>
      <c r="B58" s="189" t="str">
        <f xml:space="preserve"> CONCATENATE( "C_", F_Inputs!B58,"_PR19CMI001" )</f>
        <v>C_WR7004Z9_PR19CMI001</v>
      </c>
      <c r="C58" s="189" t="s">
        <v>320</v>
      </c>
      <c r="D58" s="189" t="s">
        <v>224</v>
      </c>
      <c r="E58" s="197" t="s">
        <v>210</v>
      </c>
      <c r="F58" s="200"/>
      <c r="G58" s="197"/>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H58" s="241" t="s">
        <v>552</v>
      </c>
    </row>
    <row r="59" spans="1:34" ht="13.8" thickBot="1">
      <c r="A59" s="190"/>
      <c r="B59" s="191" t="str">
        <f xml:space="preserve"> CONCATENATE( "C_", F_Inputs!B59,"_PR19CMI001" )</f>
        <v>C_WR60005Z9_ACT_PR19CMI001</v>
      </c>
      <c r="C59" s="191" t="s">
        <v>322</v>
      </c>
      <c r="D59" s="191" t="s">
        <v>209</v>
      </c>
      <c r="E59" s="195" t="s">
        <v>210</v>
      </c>
      <c r="F59" s="198"/>
      <c r="G59" s="195"/>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H59" s="241" t="s">
        <v>552</v>
      </c>
    </row>
    <row r="60" spans="1:34">
      <c r="A60" s="187"/>
      <c r="B60" s="194" t="str">
        <f xml:space="preserve"> CONCATENATE( "C_", F_Inputs!B60,"_PR19CMI001" )</f>
        <v>C_WR60000Z10_PR19CMI001</v>
      </c>
      <c r="C60" s="194" t="s">
        <v>324</v>
      </c>
      <c r="D60" s="194" t="s">
        <v>215</v>
      </c>
      <c r="E60" s="196" t="s">
        <v>210</v>
      </c>
      <c r="F60" s="342"/>
      <c r="G60" s="196"/>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H60" s="241" t="s">
        <v>552</v>
      </c>
    </row>
    <row r="61" spans="1:34">
      <c r="A61" s="187"/>
      <c r="B61" s="194" t="str">
        <f xml:space="preserve"> CONCATENATE( "C_", F_Inputs!B61,"_PR19CMI001" )</f>
        <v>C_WR60003Z10_PR19CMI001</v>
      </c>
      <c r="C61" s="194" t="s">
        <v>326</v>
      </c>
      <c r="D61" s="194" t="s">
        <v>209</v>
      </c>
      <c r="E61" s="196" t="s">
        <v>210</v>
      </c>
      <c r="F61" s="199"/>
      <c r="G61" s="196"/>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H61" s="241" t="s">
        <v>552</v>
      </c>
    </row>
    <row r="62" spans="1:34">
      <c r="A62" s="188"/>
      <c r="B62" s="189" t="str">
        <f xml:space="preserve"> CONCATENATE( "C_", F_Inputs!B62,"_PR19CMI001" )</f>
        <v>C_WR60005Z10_PR19CMI001</v>
      </c>
      <c r="C62" s="189" t="s">
        <v>328</v>
      </c>
      <c r="D62" s="189" t="s">
        <v>209</v>
      </c>
      <c r="E62" s="197" t="s">
        <v>210</v>
      </c>
      <c r="F62" s="200"/>
      <c r="G62" s="197"/>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H62" s="241" t="s">
        <v>552</v>
      </c>
    </row>
    <row r="63" spans="1:34">
      <c r="A63" s="187"/>
      <c r="B63" s="194" t="str">
        <f xml:space="preserve"> CONCATENATE( "C_", F_Inputs!B63,"_PR19CMI001" )</f>
        <v>C_WR7001Z10_PR19CMI001</v>
      </c>
      <c r="C63" s="194" t="s">
        <v>330</v>
      </c>
      <c r="D63" s="194" t="s">
        <v>215</v>
      </c>
      <c r="E63" s="196" t="s">
        <v>210</v>
      </c>
      <c r="F63" s="199"/>
      <c r="G63" s="343"/>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H63" s="241" t="s">
        <v>552</v>
      </c>
    </row>
    <row r="64" spans="1:34">
      <c r="A64" s="188"/>
      <c r="B64" s="189" t="str">
        <f xml:space="preserve"> CONCATENATE( "C_", F_Inputs!B64,"_PR19CMI001" )</f>
        <v>C_WR7004Z10_PR19CMI001</v>
      </c>
      <c r="C64" s="189" t="s">
        <v>332</v>
      </c>
      <c r="D64" s="189" t="s">
        <v>224</v>
      </c>
      <c r="E64" s="197" t="s">
        <v>210</v>
      </c>
      <c r="F64" s="200"/>
      <c r="G64" s="197"/>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H64" s="241" t="s">
        <v>552</v>
      </c>
    </row>
    <row r="65" spans="1:34" ht="13.8" thickBot="1">
      <c r="A65" s="190"/>
      <c r="B65" s="191" t="str">
        <f xml:space="preserve"> CONCATENATE( "C_", F_Inputs!B65,"_PR19CMI001" )</f>
        <v>C_WR60005Z10_ACT_PR19CMI001</v>
      </c>
      <c r="C65" s="191" t="s">
        <v>334</v>
      </c>
      <c r="D65" s="191" t="s">
        <v>209</v>
      </c>
      <c r="E65" s="195" t="s">
        <v>210</v>
      </c>
      <c r="F65" s="198"/>
      <c r="G65" s="195"/>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H65" s="241" t="s">
        <v>552</v>
      </c>
    </row>
    <row r="66" spans="1:34">
      <c r="A66" s="187"/>
      <c r="B66" s="194" t="str">
        <f xml:space="preserve"> CONCATENATE( "C_", F_Inputs!B66,"_PR19CMI001" )</f>
        <v>C_WR60000Z11_PR19CMI001</v>
      </c>
      <c r="C66" s="194" t="s">
        <v>336</v>
      </c>
      <c r="D66" s="194" t="s">
        <v>215</v>
      </c>
      <c r="E66" s="196" t="s">
        <v>210</v>
      </c>
      <c r="F66" s="342"/>
      <c r="G66" s="196"/>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H66" s="241" t="s">
        <v>552</v>
      </c>
    </row>
    <row r="67" spans="1:34">
      <c r="A67" s="187"/>
      <c r="B67" s="194" t="str">
        <f xml:space="preserve"> CONCATENATE( "C_", F_Inputs!B67,"_PR19CMI001" )</f>
        <v>C_WR60003Z11_PR19CMI001</v>
      </c>
      <c r="C67" s="194" t="s">
        <v>338</v>
      </c>
      <c r="D67" s="194" t="s">
        <v>209</v>
      </c>
      <c r="E67" s="196" t="s">
        <v>210</v>
      </c>
      <c r="F67" s="199"/>
      <c r="G67" s="196"/>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H67" s="241" t="s">
        <v>552</v>
      </c>
    </row>
    <row r="68" spans="1:34">
      <c r="A68" s="188"/>
      <c r="B68" s="189" t="str">
        <f xml:space="preserve"> CONCATENATE( "C_", F_Inputs!B68,"_PR19CMI001" )</f>
        <v>C_WR60005Z11_PR19CMI001</v>
      </c>
      <c r="C68" s="189" t="s">
        <v>340</v>
      </c>
      <c r="D68" s="189" t="s">
        <v>209</v>
      </c>
      <c r="E68" s="197" t="s">
        <v>210</v>
      </c>
      <c r="F68" s="200"/>
      <c r="G68" s="197"/>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H68" s="241" t="s">
        <v>552</v>
      </c>
    </row>
    <row r="69" spans="1:34">
      <c r="A69" s="187"/>
      <c r="B69" s="194" t="str">
        <f xml:space="preserve"> CONCATENATE( "C_", F_Inputs!B69,"_PR19CMI001" )</f>
        <v>C_WR7001Z11_PR19CMI001</v>
      </c>
      <c r="C69" s="194" t="s">
        <v>342</v>
      </c>
      <c r="D69" s="194" t="s">
        <v>215</v>
      </c>
      <c r="E69" s="196" t="s">
        <v>210</v>
      </c>
      <c r="F69" s="199"/>
      <c r="G69" s="343"/>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H69" s="241" t="s">
        <v>552</v>
      </c>
    </row>
    <row r="70" spans="1:34">
      <c r="A70" s="188"/>
      <c r="B70" s="189" t="str">
        <f xml:space="preserve"> CONCATENATE( "C_", F_Inputs!B70,"_PR19CMI001" )</f>
        <v>C_WR7004Z11_PR19CMI001</v>
      </c>
      <c r="C70" s="189" t="s">
        <v>344</v>
      </c>
      <c r="D70" s="189" t="s">
        <v>224</v>
      </c>
      <c r="E70" s="197" t="s">
        <v>210</v>
      </c>
      <c r="F70" s="200"/>
      <c r="G70" s="197"/>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H70" s="241" t="s">
        <v>552</v>
      </c>
    </row>
    <row r="71" spans="1:34" ht="13.8" thickBot="1">
      <c r="A71" s="190"/>
      <c r="B71" s="191" t="str">
        <f xml:space="preserve"> CONCATENATE( "C_", F_Inputs!B71,"_PR19CMI001" )</f>
        <v>C_WR60005Z11_ACT_PR19CMI001</v>
      </c>
      <c r="C71" s="191" t="s">
        <v>346</v>
      </c>
      <c r="D71" s="191" t="s">
        <v>209</v>
      </c>
      <c r="E71" s="195" t="s">
        <v>210</v>
      </c>
      <c r="F71" s="198"/>
      <c r="G71" s="195"/>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H71" s="241" t="s">
        <v>552</v>
      </c>
    </row>
    <row r="72" spans="1:34">
      <c r="A72" s="187"/>
      <c r="B72" s="194" t="str">
        <f xml:space="preserve"> CONCATENATE( "C_", F_Inputs!B72,"_PR19CMI001" )</f>
        <v>C_WR60000Z12_PR19CMI001</v>
      </c>
      <c r="C72" s="194" t="s">
        <v>348</v>
      </c>
      <c r="D72" s="194" t="s">
        <v>215</v>
      </c>
      <c r="E72" s="196" t="s">
        <v>210</v>
      </c>
      <c r="F72" s="342"/>
      <c r="G72" s="196"/>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H72" s="241" t="s">
        <v>552</v>
      </c>
    </row>
    <row r="73" spans="1:34">
      <c r="A73" s="187"/>
      <c r="B73" s="194" t="str">
        <f xml:space="preserve"> CONCATENATE( "C_", F_Inputs!B73,"_PR19CMI001" )</f>
        <v>C_WR60003Z12_PR19CMI001</v>
      </c>
      <c r="C73" s="194" t="s">
        <v>350</v>
      </c>
      <c r="D73" s="194" t="s">
        <v>209</v>
      </c>
      <c r="E73" s="196" t="s">
        <v>210</v>
      </c>
      <c r="F73" s="199"/>
      <c r="G73" s="196"/>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H73" s="241" t="s">
        <v>552</v>
      </c>
    </row>
    <row r="74" spans="1:34">
      <c r="A74" s="188"/>
      <c r="B74" s="189" t="str">
        <f xml:space="preserve"> CONCATENATE( "C_", F_Inputs!B74,"_PR19CMI001" )</f>
        <v>C_WR60005Z12_PR19CMI001</v>
      </c>
      <c r="C74" s="189" t="s">
        <v>352</v>
      </c>
      <c r="D74" s="189" t="s">
        <v>209</v>
      </c>
      <c r="E74" s="197" t="s">
        <v>210</v>
      </c>
      <c r="F74" s="200"/>
      <c r="G74" s="197"/>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H74" s="241" t="s">
        <v>552</v>
      </c>
    </row>
    <row r="75" spans="1:34">
      <c r="A75" s="187"/>
      <c r="B75" s="194" t="str">
        <f xml:space="preserve"> CONCATENATE( "C_", F_Inputs!B75,"_PR19CMI001" )</f>
        <v>C_WR7001Z12_PR19CMI001</v>
      </c>
      <c r="C75" s="194" t="s">
        <v>354</v>
      </c>
      <c r="D75" s="194" t="s">
        <v>215</v>
      </c>
      <c r="E75" s="196" t="s">
        <v>210</v>
      </c>
      <c r="F75" s="199"/>
      <c r="G75" s="343"/>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H75" s="241" t="s">
        <v>552</v>
      </c>
    </row>
    <row r="76" spans="1:34">
      <c r="A76" s="188"/>
      <c r="B76" s="189" t="str">
        <f xml:space="preserve"> CONCATENATE( "C_", F_Inputs!B76,"_PR19CMI001" )</f>
        <v>C_WR7004Z12_PR19CMI001</v>
      </c>
      <c r="C76" s="189" t="s">
        <v>356</v>
      </c>
      <c r="D76" s="189" t="s">
        <v>224</v>
      </c>
      <c r="E76" s="197" t="s">
        <v>210</v>
      </c>
      <c r="F76" s="200"/>
      <c r="G76" s="197"/>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H76" s="241" t="s">
        <v>552</v>
      </c>
    </row>
    <row r="77" spans="1:34" ht="13.8" thickBot="1">
      <c r="A77" s="190"/>
      <c r="B77" s="191" t="str">
        <f xml:space="preserve"> CONCATENATE( "C_", F_Inputs!B77,"_PR19CMI001" )</f>
        <v>C_WR60005Z12_ACT_PR19CMI001</v>
      </c>
      <c r="C77" s="191" t="s">
        <v>358</v>
      </c>
      <c r="D77" s="191" t="s">
        <v>209</v>
      </c>
      <c r="E77" s="195" t="s">
        <v>210</v>
      </c>
      <c r="F77" s="198"/>
      <c r="G77" s="195"/>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H77" s="241" t="s">
        <v>552</v>
      </c>
    </row>
    <row r="78" spans="1:34">
      <c r="A78" s="187"/>
      <c r="B78" s="194" t="str">
        <f xml:space="preserve"> CONCATENATE( "C_", F_Inputs!B78,"_PR19CMI001" )</f>
        <v>C_WR60000Z13_PR19CMI001</v>
      </c>
      <c r="C78" s="194" t="s">
        <v>360</v>
      </c>
      <c r="D78" s="194" t="s">
        <v>215</v>
      </c>
      <c r="E78" s="196" t="s">
        <v>210</v>
      </c>
      <c r="F78" s="342"/>
      <c r="G78" s="196"/>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H78" s="241" t="s">
        <v>552</v>
      </c>
    </row>
    <row r="79" spans="1:34">
      <c r="A79" s="187"/>
      <c r="B79" s="194" t="str">
        <f xml:space="preserve"> CONCATENATE( "C_", F_Inputs!B79,"_PR19CMI001" )</f>
        <v>C_WR60003Z13_PR19CMI001</v>
      </c>
      <c r="C79" s="194" t="s">
        <v>362</v>
      </c>
      <c r="D79" s="194" t="s">
        <v>209</v>
      </c>
      <c r="E79" s="196" t="s">
        <v>210</v>
      </c>
      <c r="F79" s="199"/>
      <c r="G79" s="196"/>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H79" s="241" t="s">
        <v>552</v>
      </c>
    </row>
    <row r="80" spans="1:34">
      <c r="A80" s="188"/>
      <c r="B80" s="189" t="str">
        <f xml:space="preserve"> CONCATENATE( "C_", F_Inputs!B80,"_PR19CMI001" )</f>
        <v>C_WR60005Z13_PR19CMI001</v>
      </c>
      <c r="C80" s="189" t="s">
        <v>364</v>
      </c>
      <c r="D80" s="189" t="s">
        <v>209</v>
      </c>
      <c r="E80" s="197" t="s">
        <v>210</v>
      </c>
      <c r="F80" s="200"/>
      <c r="G80" s="197"/>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H80" s="241" t="s">
        <v>552</v>
      </c>
    </row>
    <row r="81" spans="1:34">
      <c r="A81" s="187"/>
      <c r="B81" s="194" t="str">
        <f xml:space="preserve"> CONCATENATE( "C_", F_Inputs!B81,"_PR19CMI001" )</f>
        <v>C_WR7001Z13_PR19CMI001</v>
      </c>
      <c r="C81" s="194" t="s">
        <v>366</v>
      </c>
      <c r="D81" s="194" t="s">
        <v>215</v>
      </c>
      <c r="E81" s="196" t="s">
        <v>210</v>
      </c>
      <c r="F81" s="199"/>
      <c r="G81" s="343"/>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H81" s="241" t="s">
        <v>552</v>
      </c>
    </row>
    <row r="82" spans="1:34">
      <c r="A82" s="188"/>
      <c r="B82" s="189" t="str">
        <f xml:space="preserve"> CONCATENATE( "C_", F_Inputs!B82,"_PR19CMI001" )</f>
        <v>C_WR7004Z13_PR19CMI001</v>
      </c>
      <c r="C82" s="189" t="s">
        <v>368</v>
      </c>
      <c r="D82" s="189" t="s">
        <v>224</v>
      </c>
      <c r="E82" s="197" t="s">
        <v>210</v>
      </c>
      <c r="F82" s="200"/>
      <c r="G82" s="197"/>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H82" s="241" t="s">
        <v>552</v>
      </c>
    </row>
    <row r="83" spans="1:34" ht="13.8" thickBot="1">
      <c r="A83" s="190"/>
      <c r="B83" s="191" t="str">
        <f xml:space="preserve"> CONCATENATE( "C_", F_Inputs!B83,"_PR19CMI001" )</f>
        <v>C_WR60005Z13_ACT_PR19CMI001</v>
      </c>
      <c r="C83" s="191" t="s">
        <v>370</v>
      </c>
      <c r="D83" s="191" t="s">
        <v>209</v>
      </c>
      <c r="E83" s="195" t="s">
        <v>210</v>
      </c>
      <c r="F83" s="198"/>
      <c r="G83" s="195"/>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H83" s="241" t="s">
        <v>552</v>
      </c>
    </row>
    <row r="84" spans="1:34">
      <c r="A84" s="187"/>
      <c r="B84" s="194" t="str">
        <f xml:space="preserve"> CONCATENATE( "C_", F_Inputs!B84,"_PR19CMI001" )</f>
        <v>C_WR60000Z14_PR19CMI001</v>
      </c>
      <c r="C84" s="194" t="s">
        <v>372</v>
      </c>
      <c r="D84" s="194" t="s">
        <v>215</v>
      </c>
      <c r="E84" s="196" t="s">
        <v>210</v>
      </c>
      <c r="F84" s="342"/>
      <c r="G84" s="196"/>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H84" s="241" t="s">
        <v>552</v>
      </c>
    </row>
    <row r="85" spans="1:34">
      <c r="A85" s="187"/>
      <c r="B85" s="194" t="str">
        <f xml:space="preserve"> CONCATENATE( "C_", F_Inputs!B85,"_PR19CMI001" )</f>
        <v>C_WR60003Z14_PR19CMI001</v>
      </c>
      <c r="C85" s="194" t="s">
        <v>374</v>
      </c>
      <c r="D85" s="194" t="s">
        <v>209</v>
      </c>
      <c r="E85" s="196" t="s">
        <v>210</v>
      </c>
      <c r="F85" s="199"/>
      <c r="G85" s="196"/>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H85" s="241" t="s">
        <v>552</v>
      </c>
    </row>
    <row r="86" spans="1:34">
      <c r="A86" s="188"/>
      <c r="B86" s="189" t="str">
        <f xml:space="preserve"> CONCATENATE( "C_", F_Inputs!B86,"_PR19CMI001" )</f>
        <v>C_WR60005Z14_PR19CMI001</v>
      </c>
      <c r="C86" s="189" t="s">
        <v>376</v>
      </c>
      <c r="D86" s="189" t="s">
        <v>209</v>
      </c>
      <c r="E86" s="197" t="s">
        <v>210</v>
      </c>
      <c r="F86" s="200"/>
      <c r="G86" s="197"/>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H86" s="241" t="s">
        <v>552</v>
      </c>
    </row>
    <row r="87" spans="1:34">
      <c r="A87" s="187"/>
      <c r="B87" s="194" t="str">
        <f xml:space="preserve"> CONCATENATE( "C_", F_Inputs!B87,"_PR19CMI001" )</f>
        <v>C_WR7001Z14_PR19CMI001</v>
      </c>
      <c r="C87" s="194" t="s">
        <v>378</v>
      </c>
      <c r="D87" s="194" t="s">
        <v>215</v>
      </c>
      <c r="E87" s="196" t="s">
        <v>210</v>
      </c>
      <c r="F87" s="199"/>
      <c r="G87" s="343"/>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H87" s="241" t="s">
        <v>552</v>
      </c>
    </row>
    <row r="88" spans="1:34">
      <c r="A88" s="188"/>
      <c r="B88" s="189" t="str">
        <f xml:space="preserve"> CONCATENATE( "C_", F_Inputs!B88,"_PR19CMI001" )</f>
        <v>C_WR7004Z14_PR19CMI001</v>
      </c>
      <c r="C88" s="189" t="s">
        <v>380</v>
      </c>
      <c r="D88" s="189" t="s">
        <v>224</v>
      </c>
      <c r="E88" s="197" t="s">
        <v>210</v>
      </c>
      <c r="F88" s="200"/>
      <c r="G88" s="197"/>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H88" s="241" t="s">
        <v>552</v>
      </c>
    </row>
    <row r="89" spans="1:34" ht="13.8" thickBot="1">
      <c r="A89" s="190"/>
      <c r="B89" s="191" t="str">
        <f xml:space="preserve"> CONCATENATE( "C_", F_Inputs!B89,"_PR19CMI001" )</f>
        <v>C_WR60005Z14_ACT_PR19CMI001</v>
      </c>
      <c r="C89" s="191" t="s">
        <v>382</v>
      </c>
      <c r="D89" s="191" t="s">
        <v>209</v>
      </c>
      <c r="E89" s="195" t="s">
        <v>210</v>
      </c>
      <c r="F89" s="198"/>
      <c r="G89" s="195"/>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H89" s="241" t="s">
        <v>552</v>
      </c>
    </row>
    <row r="90" spans="1:34">
      <c r="A90" s="187"/>
      <c r="B90" s="194" t="str">
        <f xml:space="preserve"> CONCATENATE( "C_", F_Inputs!B90,"_PR19CMI001" )</f>
        <v>C_WR60000Z15_PR19CMI001</v>
      </c>
      <c r="C90" s="194" t="s">
        <v>384</v>
      </c>
      <c r="D90" s="194" t="s">
        <v>215</v>
      </c>
      <c r="E90" s="196" t="s">
        <v>210</v>
      </c>
      <c r="F90" s="342"/>
      <c r="G90" s="196"/>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H90" s="241" t="s">
        <v>552</v>
      </c>
    </row>
    <row r="91" spans="1:34">
      <c r="A91" s="187"/>
      <c r="B91" s="194" t="str">
        <f xml:space="preserve"> CONCATENATE( "C_", F_Inputs!B91,"_PR19CMI001" )</f>
        <v>C_WR60003Z15_PR19CMI001</v>
      </c>
      <c r="C91" s="194" t="s">
        <v>386</v>
      </c>
      <c r="D91" s="194" t="s">
        <v>209</v>
      </c>
      <c r="E91" s="196" t="s">
        <v>210</v>
      </c>
      <c r="F91" s="199"/>
      <c r="G91" s="196"/>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H91" s="241" t="s">
        <v>552</v>
      </c>
    </row>
    <row r="92" spans="1:34">
      <c r="A92" s="188"/>
      <c r="B92" s="189" t="str">
        <f xml:space="preserve"> CONCATENATE( "C_", F_Inputs!B92,"_PR19CMI001" )</f>
        <v>C_WR60005Z15_PR19CMI001</v>
      </c>
      <c r="C92" s="189" t="s">
        <v>388</v>
      </c>
      <c r="D92" s="189" t="s">
        <v>209</v>
      </c>
      <c r="E92" s="197" t="s">
        <v>210</v>
      </c>
      <c r="F92" s="200"/>
      <c r="G92" s="197"/>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H92" s="241" t="s">
        <v>552</v>
      </c>
    </row>
    <row r="93" spans="1:34">
      <c r="A93" s="187"/>
      <c r="B93" s="194" t="str">
        <f xml:space="preserve"> CONCATENATE( "C_", F_Inputs!B93,"_PR19CMI001" )</f>
        <v>C_WR7001Z15_PR19CMI001</v>
      </c>
      <c r="C93" s="194" t="s">
        <v>390</v>
      </c>
      <c r="D93" s="194" t="s">
        <v>215</v>
      </c>
      <c r="E93" s="196" t="s">
        <v>210</v>
      </c>
      <c r="F93" s="199"/>
      <c r="G93" s="343"/>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H93" s="241" t="s">
        <v>552</v>
      </c>
    </row>
    <row r="94" spans="1:34">
      <c r="A94" s="188"/>
      <c r="B94" s="189" t="str">
        <f xml:space="preserve"> CONCATENATE( "C_", F_Inputs!B94,"_PR19CMI001" )</f>
        <v>C_WR7004Z15_PR19CMI001</v>
      </c>
      <c r="C94" s="189" t="s">
        <v>392</v>
      </c>
      <c r="D94" s="189" t="s">
        <v>224</v>
      </c>
      <c r="E94" s="197" t="s">
        <v>210</v>
      </c>
      <c r="F94" s="200"/>
      <c r="G94" s="197"/>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H94" s="241" t="s">
        <v>552</v>
      </c>
    </row>
    <row r="95" spans="1:34" ht="13.8" thickBot="1">
      <c r="A95" s="190"/>
      <c r="B95" s="191" t="str">
        <f xml:space="preserve"> CONCATENATE( "C_", F_Inputs!B95,"_PR19CMI001" )</f>
        <v>C_WR60005Z15_ACT_PR19CMI001</v>
      </c>
      <c r="C95" s="191" t="s">
        <v>394</v>
      </c>
      <c r="D95" s="191" t="s">
        <v>209</v>
      </c>
      <c r="E95" s="195" t="s">
        <v>210</v>
      </c>
      <c r="F95" s="198"/>
      <c r="G95" s="195"/>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H95" s="241" t="s">
        <v>552</v>
      </c>
    </row>
    <row r="96" spans="1:34">
      <c r="A96" s="187"/>
      <c r="B96" s="194" t="str">
        <f xml:space="preserve"> CONCATENATE( "C_", F_Inputs!B96,"_PR19CMI001" )</f>
        <v>C_WR60000Z16_PR19CMI001</v>
      </c>
      <c r="C96" s="194" t="s">
        <v>396</v>
      </c>
      <c r="D96" s="194" t="s">
        <v>215</v>
      </c>
      <c r="E96" s="196" t="s">
        <v>210</v>
      </c>
      <c r="F96" s="342"/>
      <c r="G96" s="196"/>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H96" s="241" t="s">
        <v>552</v>
      </c>
    </row>
    <row r="97" spans="1:34">
      <c r="A97" s="187"/>
      <c r="B97" s="194" t="str">
        <f xml:space="preserve"> CONCATENATE( "C_", F_Inputs!B97,"_PR19CMI001" )</f>
        <v>C_WR60003Z16_PR19CMI001</v>
      </c>
      <c r="C97" s="194" t="s">
        <v>398</v>
      </c>
      <c r="D97" s="194" t="s">
        <v>209</v>
      </c>
      <c r="E97" s="196" t="s">
        <v>210</v>
      </c>
      <c r="F97" s="199"/>
      <c r="G97" s="196"/>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H97" s="241" t="s">
        <v>552</v>
      </c>
    </row>
    <row r="98" spans="1:34">
      <c r="A98" s="188"/>
      <c r="B98" s="189" t="str">
        <f xml:space="preserve"> CONCATENATE( "C_", F_Inputs!B98,"_PR19CMI001" )</f>
        <v>C_WR60005Z16_PR19CMI001</v>
      </c>
      <c r="C98" s="189" t="s">
        <v>400</v>
      </c>
      <c r="D98" s="189" t="s">
        <v>209</v>
      </c>
      <c r="E98" s="197" t="s">
        <v>210</v>
      </c>
      <c r="F98" s="200"/>
      <c r="G98" s="197"/>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H98" s="241" t="s">
        <v>552</v>
      </c>
    </row>
    <row r="99" spans="1:34">
      <c r="A99" s="187"/>
      <c r="B99" s="194" t="str">
        <f xml:space="preserve"> CONCATENATE( "C_", F_Inputs!B99,"_PR19CMI001" )</f>
        <v>C_WR7001Z16_PR19CMI001</v>
      </c>
      <c r="C99" s="194" t="s">
        <v>402</v>
      </c>
      <c r="D99" s="194" t="s">
        <v>215</v>
      </c>
      <c r="E99" s="196" t="s">
        <v>210</v>
      </c>
      <c r="F99" s="199"/>
      <c r="G99" s="343"/>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H99" s="241" t="s">
        <v>552</v>
      </c>
    </row>
    <row r="100" spans="1:34">
      <c r="A100" s="188"/>
      <c r="B100" s="189" t="str">
        <f xml:space="preserve"> CONCATENATE( "C_", F_Inputs!B100,"_PR19CMI001" )</f>
        <v>C_WR7004Z16_PR19CMI001</v>
      </c>
      <c r="C100" s="189" t="s">
        <v>404</v>
      </c>
      <c r="D100" s="189" t="s">
        <v>224</v>
      </c>
      <c r="E100" s="197" t="s">
        <v>210</v>
      </c>
      <c r="F100" s="200"/>
      <c r="G100" s="197"/>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H100" s="241" t="s">
        <v>552</v>
      </c>
    </row>
    <row r="101" spans="1:34" ht="13.8" thickBot="1">
      <c r="A101" s="190"/>
      <c r="B101" s="191" t="str">
        <f xml:space="preserve"> CONCATENATE( "C_", F_Inputs!B101,"_PR19CMI001" )</f>
        <v>C_WR60005Z16_ACT_PR19CMI001</v>
      </c>
      <c r="C101" s="191" t="s">
        <v>406</v>
      </c>
      <c r="D101" s="191" t="s">
        <v>209</v>
      </c>
      <c r="E101" s="195" t="s">
        <v>210</v>
      </c>
      <c r="F101" s="198"/>
      <c r="G101" s="195"/>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H101" s="241" t="s">
        <v>552</v>
      </c>
    </row>
    <row r="102" spans="1:34">
      <c r="A102" s="187"/>
      <c r="B102" s="194" t="str">
        <f xml:space="preserve"> CONCATENATE( "C_", F_Inputs!B102,"_PR19CMI001" )</f>
        <v>C_WR60000Z17_PR19CMI001</v>
      </c>
      <c r="C102" s="194" t="s">
        <v>408</v>
      </c>
      <c r="D102" s="194" t="s">
        <v>215</v>
      </c>
      <c r="E102" s="196" t="s">
        <v>210</v>
      </c>
      <c r="F102" s="342"/>
      <c r="G102" s="196"/>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H102" s="241" t="s">
        <v>552</v>
      </c>
    </row>
    <row r="103" spans="1:34">
      <c r="A103" s="187"/>
      <c r="B103" s="194" t="str">
        <f xml:space="preserve"> CONCATENATE( "C_", F_Inputs!B103,"_PR19CMI001" )</f>
        <v>C_WR60003Z17_PR19CMI001</v>
      </c>
      <c r="C103" s="194" t="s">
        <v>410</v>
      </c>
      <c r="D103" s="194" t="s">
        <v>209</v>
      </c>
      <c r="E103" s="196" t="s">
        <v>210</v>
      </c>
      <c r="F103" s="199"/>
      <c r="G103" s="196"/>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H103" s="241" t="s">
        <v>552</v>
      </c>
    </row>
    <row r="104" spans="1:34">
      <c r="A104" s="188"/>
      <c r="B104" s="189" t="str">
        <f xml:space="preserve"> CONCATENATE( "C_", F_Inputs!B104,"_PR19CMI001" )</f>
        <v>C_WR60005Z17_PR19CMI001</v>
      </c>
      <c r="C104" s="189" t="s">
        <v>412</v>
      </c>
      <c r="D104" s="189" t="s">
        <v>209</v>
      </c>
      <c r="E104" s="197" t="s">
        <v>210</v>
      </c>
      <c r="F104" s="200"/>
      <c r="G104" s="197"/>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H104" s="241" t="s">
        <v>552</v>
      </c>
    </row>
    <row r="105" spans="1:34">
      <c r="A105" s="187"/>
      <c r="B105" s="194" t="str">
        <f xml:space="preserve"> CONCATENATE( "C_", F_Inputs!B105,"_PR19CMI001" )</f>
        <v>C_WR7001Z17_PR19CMI001</v>
      </c>
      <c r="C105" s="194" t="s">
        <v>414</v>
      </c>
      <c r="D105" s="194" t="s">
        <v>215</v>
      </c>
      <c r="E105" s="196" t="s">
        <v>210</v>
      </c>
      <c r="F105" s="199"/>
      <c r="G105" s="343"/>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H105" s="241" t="s">
        <v>552</v>
      </c>
    </row>
    <row r="106" spans="1:34">
      <c r="A106" s="188"/>
      <c r="B106" s="189" t="str">
        <f xml:space="preserve"> CONCATENATE( "C_", F_Inputs!B106,"_PR19CMI001" )</f>
        <v>C_WR7004Z17_PR19CMI001</v>
      </c>
      <c r="C106" s="189" t="s">
        <v>416</v>
      </c>
      <c r="D106" s="189" t="s">
        <v>224</v>
      </c>
      <c r="E106" s="197" t="s">
        <v>210</v>
      </c>
      <c r="F106" s="200"/>
      <c r="G106" s="197"/>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H106" s="241" t="s">
        <v>552</v>
      </c>
    </row>
    <row r="107" spans="1:34" ht="13.8" thickBot="1">
      <c r="A107" s="190"/>
      <c r="B107" s="191" t="str">
        <f xml:space="preserve"> CONCATENATE( "C_", F_Inputs!B107,"_PR19CMI001" )</f>
        <v>C_WR60005Z17_ACT_PR19CMI001</v>
      </c>
      <c r="C107" s="191" t="s">
        <v>418</v>
      </c>
      <c r="D107" s="191" t="s">
        <v>209</v>
      </c>
      <c r="E107" s="195" t="s">
        <v>210</v>
      </c>
      <c r="F107" s="198"/>
      <c r="G107" s="195"/>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H107" s="241" t="s">
        <v>552</v>
      </c>
    </row>
    <row r="108" spans="1:34">
      <c r="A108" s="187"/>
      <c r="B108" s="194" t="str">
        <f xml:space="preserve"> CONCATENATE( "C_", F_Inputs!B108,"_PR19CMI001" )</f>
        <v>C_WR60000Z18_PR19CMI001</v>
      </c>
      <c r="C108" s="194" t="s">
        <v>420</v>
      </c>
      <c r="D108" s="194" t="s">
        <v>215</v>
      </c>
      <c r="E108" s="196" t="s">
        <v>210</v>
      </c>
      <c r="F108" s="342"/>
      <c r="G108" s="196"/>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H108" s="241" t="s">
        <v>552</v>
      </c>
    </row>
    <row r="109" spans="1:34">
      <c r="A109" s="187"/>
      <c r="B109" s="194" t="str">
        <f xml:space="preserve"> CONCATENATE( "C_", F_Inputs!B109,"_PR19CMI001" )</f>
        <v>C_WR60003Z18_PR19CMI001</v>
      </c>
      <c r="C109" s="194" t="s">
        <v>422</v>
      </c>
      <c r="D109" s="194" t="s">
        <v>209</v>
      </c>
      <c r="E109" s="196" t="s">
        <v>210</v>
      </c>
      <c r="F109" s="199"/>
      <c r="G109" s="196"/>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H109" s="241" t="s">
        <v>552</v>
      </c>
    </row>
    <row r="110" spans="1:34">
      <c r="A110" s="188"/>
      <c r="B110" s="189" t="str">
        <f xml:space="preserve"> CONCATENATE( "C_", F_Inputs!B110,"_PR19CMI001" )</f>
        <v>C_WR60005Z18_PR19CMI001</v>
      </c>
      <c r="C110" s="189" t="s">
        <v>424</v>
      </c>
      <c r="D110" s="189" t="s">
        <v>209</v>
      </c>
      <c r="E110" s="197" t="s">
        <v>210</v>
      </c>
      <c r="F110" s="200"/>
      <c r="G110" s="197"/>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H110" s="241" t="s">
        <v>552</v>
      </c>
    </row>
    <row r="111" spans="1:34">
      <c r="A111" s="187"/>
      <c r="B111" s="194" t="str">
        <f xml:space="preserve"> CONCATENATE( "C_", F_Inputs!B111,"_PR19CMI001" )</f>
        <v>C_WR7001Z18_PR19CMI001</v>
      </c>
      <c r="C111" s="194" t="s">
        <v>426</v>
      </c>
      <c r="D111" s="194" t="s">
        <v>215</v>
      </c>
      <c r="E111" s="196" t="s">
        <v>210</v>
      </c>
      <c r="F111" s="199"/>
      <c r="G111" s="34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H111" s="241" t="s">
        <v>552</v>
      </c>
    </row>
    <row r="112" spans="1:34">
      <c r="A112" s="188"/>
      <c r="B112" s="189" t="str">
        <f xml:space="preserve"> CONCATENATE( "C_", F_Inputs!B112,"_PR19CMI001" )</f>
        <v>C_WR7004Z18_PR19CMI001</v>
      </c>
      <c r="C112" s="189" t="s">
        <v>428</v>
      </c>
      <c r="D112" s="189" t="s">
        <v>224</v>
      </c>
      <c r="E112" s="197" t="s">
        <v>210</v>
      </c>
      <c r="F112" s="200"/>
      <c r="G112" s="197"/>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H112" s="241" t="s">
        <v>552</v>
      </c>
    </row>
    <row r="113" spans="1:34" ht="13.8" thickBot="1">
      <c r="A113" s="190"/>
      <c r="B113" s="191" t="str">
        <f xml:space="preserve"> CONCATENATE( "C_", F_Inputs!B113,"_PR19CMI001" )</f>
        <v>C_WR60005Z18_ACT_PR19CMI001</v>
      </c>
      <c r="C113" s="191" t="s">
        <v>430</v>
      </c>
      <c r="D113" s="191" t="s">
        <v>209</v>
      </c>
      <c r="E113" s="195" t="s">
        <v>210</v>
      </c>
      <c r="F113" s="198"/>
      <c r="G113" s="195"/>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H113" s="241" t="s">
        <v>552</v>
      </c>
    </row>
    <row r="114" spans="1:34">
      <c r="A114" s="187"/>
      <c r="B114" s="194" t="str">
        <f xml:space="preserve"> CONCATENATE( "C_", F_Inputs!B114,"_PR19CMI001" )</f>
        <v>C_WR60000Z19_PR19CMI001</v>
      </c>
      <c r="C114" s="194" t="s">
        <v>432</v>
      </c>
      <c r="D114" s="194" t="s">
        <v>215</v>
      </c>
      <c r="E114" s="196" t="s">
        <v>210</v>
      </c>
      <c r="F114" s="342"/>
      <c r="G114" s="196"/>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H114" s="241" t="s">
        <v>552</v>
      </c>
    </row>
    <row r="115" spans="1:34">
      <c r="A115" s="187"/>
      <c r="B115" s="194" t="str">
        <f xml:space="preserve"> CONCATENATE( "C_", F_Inputs!B115,"_PR19CMI001" )</f>
        <v>C_WR60003Z19_PR19CMI001</v>
      </c>
      <c r="C115" s="194" t="s">
        <v>434</v>
      </c>
      <c r="D115" s="194" t="s">
        <v>209</v>
      </c>
      <c r="E115" s="196" t="s">
        <v>210</v>
      </c>
      <c r="F115" s="199"/>
      <c r="G115" s="196"/>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H115" s="241" t="s">
        <v>552</v>
      </c>
    </row>
    <row r="116" spans="1:34">
      <c r="A116" s="188"/>
      <c r="B116" s="189" t="str">
        <f xml:space="preserve"> CONCATENATE( "C_", F_Inputs!B116,"_PR19CMI001" )</f>
        <v>C_WR60005Z19_PR19CMI001</v>
      </c>
      <c r="C116" s="189" t="s">
        <v>436</v>
      </c>
      <c r="D116" s="189" t="s">
        <v>209</v>
      </c>
      <c r="E116" s="197" t="s">
        <v>210</v>
      </c>
      <c r="F116" s="200"/>
      <c r="G116" s="197"/>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H116" s="241" t="s">
        <v>552</v>
      </c>
    </row>
    <row r="117" spans="1:34">
      <c r="A117" s="187"/>
      <c r="B117" s="194" t="str">
        <f xml:space="preserve"> CONCATENATE( "C_", F_Inputs!B117,"_PR19CMI001" )</f>
        <v>C_WR7001Z19_PR19CMI001</v>
      </c>
      <c r="C117" s="194" t="s">
        <v>438</v>
      </c>
      <c r="D117" s="194" t="s">
        <v>215</v>
      </c>
      <c r="E117" s="196" t="s">
        <v>210</v>
      </c>
      <c r="F117" s="199"/>
      <c r="G117" s="343"/>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H117" s="241" t="s">
        <v>552</v>
      </c>
    </row>
    <row r="118" spans="1:34">
      <c r="A118" s="188"/>
      <c r="B118" s="189" t="str">
        <f xml:space="preserve"> CONCATENATE( "C_", F_Inputs!B118,"_PR19CMI001" )</f>
        <v>C_WR7004Z19_PR19CMI001</v>
      </c>
      <c r="C118" s="189" t="s">
        <v>440</v>
      </c>
      <c r="D118" s="189" t="s">
        <v>224</v>
      </c>
      <c r="E118" s="197" t="s">
        <v>210</v>
      </c>
      <c r="F118" s="200"/>
      <c r="G118" s="197"/>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H118" s="241" t="s">
        <v>552</v>
      </c>
    </row>
    <row r="119" spans="1:34" ht="13.8" thickBot="1">
      <c r="A119" s="190"/>
      <c r="B119" s="191" t="str">
        <f xml:space="preserve"> CONCATENATE( "C_", F_Inputs!B119,"_PR19CMI001" )</f>
        <v>C_WR60005Z19_ACT_PR19CMI001</v>
      </c>
      <c r="C119" s="191" t="s">
        <v>442</v>
      </c>
      <c r="D119" s="191" t="s">
        <v>209</v>
      </c>
      <c r="E119" s="195" t="s">
        <v>210</v>
      </c>
      <c r="F119" s="198"/>
      <c r="G119" s="195"/>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H119" s="241" t="s">
        <v>552</v>
      </c>
    </row>
    <row r="120" spans="1:34">
      <c r="A120" s="187"/>
      <c r="B120" s="194" t="str">
        <f xml:space="preserve"> CONCATENATE( "C_", F_Inputs!B120,"_PR19CMI001" )</f>
        <v>C_WR60000Z20_PR19CMI001</v>
      </c>
      <c r="C120" s="194" t="s">
        <v>444</v>
      </c>
      <c r="D120" s="194" t="s">
        <v>215</v>
      </c>
      <c r="E120" s="196" t="s">
        <v>210</v>
      </c>
      <c r="F120" s="342"/>
      <c r="G120" s="196"/>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H120" s="241" t="s">
        <v>552</v>
      </c>
    </row>
    <row r="121" spans="1:34">
      <c r="A121" s="187"/>
      <c r="B121" s="194" t="str">
        <f xml:space="preserve"> CONCATENATE( "C_", F_Inputs!B121,"_PR19CMI001" )</f>
        <v>C_WR60003Z20_PR19CMI001</v>
      </c>
      <c r="C121" s="194" t="s">
        <v>446</v>
      </c>
      <c r="D121" s="194" t="s">
        <v>209</v>
      </c>
      <c r="E121" s="196" t="s">
        <v>210</v>
      </c>
      <c r="F121" s="199"/>
      <c r="G121" s="196"/>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44"/>
      <c r="AE121" s="344"/>
      <c r="AF121" s="344"/>
      <c r="AH121" s="241" t="s">
        <v>552</v>
      </c>
    </row>
    <row r="122" spans="1:34">
      <c r="A122" s="188"/>
      <c r="B122" s="189" t="str">
        <f xml:space="preserve"> CONCATENATE( "C_", F_Inputs!B122,"_PR19CMI001" )</f>
        <v>C_WR60005Z20_PR19CMI001</v>
      </c>
      <c r="C122" s="189" t="s">
        <v>448</v>
      </c>
      <c r="D122" s="189" t="s">
        <v>209</v>
      </c>
      <c r="E122" s="197" t="s">
        <v>210</v>
      </c>
      <c r="F122" s="200"/>
      <c r="G122" s="197"/>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H122" s="241" t="s">
        <v>552</v>
      </c>
    </row>
    <row r="123" spans="1:34">
      <c r="A123" s="187"/>
      <c r="B123" s="194" t="str">
        <f xml:space="preserve"> CONCATENATE( "C_", F_Inputs!B123,"_PR19CMI001" )</f>
        <v>C_WR7001Z20_PR19CMI001</v>
      </c>
      <c r="C123" s="194" t="s">
        <v>450</v>
      </c>
      <c r="D123" s="194" t="s">
        <v>215</v>
      </c>
      <c r="E123" s="196" t="s">
        <v>210</v>
      </c>
      <c r="F123" s="199"/>
      <c r="G123" s="343"/>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H123" s="241" t="s">
        <v>552</v>
      </c>
    </row>
    <row r="124" spans="1:34">
      <c r="A124" s="188"/>
      <c r="B124" s="189" t="str">
        <f xml:space="preserve"> CONCATENATE( "C_", F_Inputs!B124,"_PR19CMI001" )</f>
        <v>C_WR7004Z20_PR19CMI001</v>
      </c>
      <c r="C124" s="189" t="s">
        <v>452</v>
      </c>
      <c r="D124" s="189" t="s">
        <v>224</v>
      </c>
      <c r="E124" s="197" t="s">
        <v>210</v>
      </c>
      <c r="F124" s="200"/>
      <c r="G124" s="197"/>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H124" s="241" t="s">
        <v>552</v>
      </c>
    </row>
    <row r="125" spans="1:34" ht="13.8" thickBot="1">
      <c r="A125" s="190"/>
      <c r="B125" s="191" t="str">
        <f xml:space="preserve"> CONCATENATE( "C_", F_Inputs!B125,"_PR19CMI001" )</f>
        <v>C_WR60005Z20_ACT_PR19CMI001</v>
      </c>
      <c r="C125" s="191" t="s">
        <v>454</v>
      </c>
      <c r="D125" s="191" t="s">
        <v>209</v>
      </c>
      <c r="E125" s="195" t="s">
        <v>210</v>
      </c>
      <c r="F125" s="198"/>
      <c r="G125" s="195"/>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H125" s="241" t="s">
        <v>552</v>
      </c>
    </row>
    <row r="126" spans="1:34">
      <c r="A126" s="187"/>
      <c r="B126" s="194" t="str">
        <f xml:space="preserve"> CONCATENATE( "C_", F_Inputs!B126,"_PR19CMI001" )</f>
        <v>C_WR60000Z21_PR19CMI001</v>
      </c>
      <c r="C126" s="194" t="s">
        <v>456</v>
      </c>
      <c r="D126" s="194" t="s">
        <v>215</v>
      </c>
      <c r="E126" s="196" t="s">
        <v>210</v>
      </c>
      <c r="F126" s="342"/>
      <c r="G126" s="196"/>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H126" s="241" t="s">
        <v>552</v>
      </c>
    </row>
    <row r="127" spans="1:34">
      <c r="A127" s="187"/>
      <c r="B127" s="194" t="str">
        <f xml:space="preserve"> CONCATENATE( "C_", F_Inputs!B127,"_PR19CMI001" )</f>
        <v>C_WR60003Z21_PR19CMI001</v>
      </c>
      <c r="C127" s="194" t="s">
        <v>458</v>
      </c>
      <c r="D127" s="194" t="s">
        <v>209</v>
      </c>
      <c r="E127" s="196" t="s">
        <v>210</v>
      </c>
      <c r="F127" s="199"/>
      <c r="G127" s="196"/>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H127" s="241" t="s">
        <v>552</v>
      </c>
    </row>
    <row r="128" spans="1:34">
      <c r="A128" s="188"/>
      <c r="B128" s="189" t="str">
        <f xml:space="preserve"> CONCATENATE( "C_", F_Inputs!B128,"_PR19CMI001" )</f>
        <v>C_WR60005Z21_PR19CMI001</v>
      </c>
      <c r="C128" s="189" t="s">
        <v>460</v>
      </c>
      <c r="D128" s="189" t="s">
        <v>209</v>
      </c>
      <c r="E128" s="197" t="s">
        <v>210</v>
      </c>
      <c r="F128" s="200"/>
      <c r="G128" s="197"/>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H128" s="241" t="s">
        <v>552</v>
      </c>
    </row>
    <row r="129" spans="1:34">
      <c r="A129" s="187"/>
      <c r="B129" s="194" t="str">
        <f xml:space="preserve"> CONCATENATE( "C_", F_Inputs!B129,"_PR19CMI001" )</f>
        <v>C_WR7001Z21_PR19CMI001</v>
      </c>
      <c r="C129" s="194" t="s">
        <v>462</v>
      </c>
      <c r="D129" s="194" t="s">
        <v>215</v>
      </c>
      <c r="E129" s="196" t="s">
        <v>210</v>
      </c>
      <c r="F129" s="199"/>
      <c r="G129" s="343"/>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H129" s="241" t="s">
        <v>552</v>
      </c>
    </row>
    <row r="130" spans="1:34">
      <c r="A130" s="188"/>
      <c r="B130" s="189" t="str">
        <f xml:space="preserve"> CONCATENATE( "C_", F_Inputs!B130,"_PR19CMI001" )</f>
        <v>C_WR7004Z21_PR19CMI001</v>
      </c>
      <c r="C130" s="189" t="s">
        <v>464</v>
      </c>
      <c r="D130" s="189" t="s">
        <v>224</v>
      </c>
      <c r="E130" s="197" t="s">
        <v>210</v>
      </c>
      <c r="F130" s="200"/>
      <c r="G130" s="197"/>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H130" s="241" t="s">
        <v>552</v>
      </c>
    </row>
    <row r="131" spans="1:34" ht="13.8" thickBot="1">
      <c r="A131" s="190"/>
      <c r="B131" s="191" t="str">
        <f xml:space="preserve"> CONCATENATE( "C_", F_Inputs!B131,"_PR19CMI001" )</f>
        <v>C_WR60005Z21_ACT_PR19CMI001</v>
      </c>
      <c r="C131" s="191" t="s">
        <v>466</v>
      </c>
      <c r="D131" s="191" t="s">
        <v>209</v>
      </c>
      <c r="E131" s="195" t="s">
        <v>210</v>
      </c>
      <c r="F131" s="198"/>
      <c r="G131" s="195"/>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H131" s="241" t="s">
        <v>552</v>
      </c>
    </row>
    <row r="132" spans="1:34">
      <c r="A132" s="187"/>
      <c r="B132" s="194" t="str">
        <f xml:space="preserve"> CONCATENATE( "C_", F_Inputs!B132,"_PR19CMI001" )</f>
        <v>C_WR60000Z22_PR19CMI001</v>
      </c>
      <c r="C132" s="194" t="s">
        <v>468</v>
      </c>
      <c r="D132" s="194" t="s">
        <v>215</v>
      </c>
      <c r="E132" s="196" t="s">
        <v>210</v>
      </c>
      <c r="F132" s="342"/>
      <c r="G132" s="196"/>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H132" s="241" t="s">
        <v>552</v>
      </c>
    </row>
    <row r="133" spans="1:34">
      <c r="A133" s="187"/>
      <c r="B133" s="194" t="str">
        <f xml:space="preserve"> CONCATENATE( "C_", F_Inputs!B133,"_PR19CMI001" )</f>
        <v>C_WR60003Z22_PR19CMI001</v>
      </c>
      <c r="C133" s="194" t="s">
        <v>470</v>
      </c>
      <c r="D133" s="194" t="s">
        <v>209</v>
      </c>
      <c r="E133" s="196" t="s">
        <v>210</v>
      </c>
      <c r="F133" s="199"/>
      <c r="G133" s="196"/>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c r="AH133" s="241" t="s">
        <v>552</v>
      </c>
    </row>
    <row r="134" spans="1:34">
      <c r="A134" s="188"/>
      <c r="B134" s="189" t="str">
        <f xml:space="preserve"> CONCATENATE( "C_", F_Inputs!B134,"_PR19CMI001" )</f>
        <v>C_WR60005Z22_PR19CMI001</v>
      </c>
      <c r="C134" s="189" t="s">
        <v>472</v>
      </c>
      <c r="D134" s="189" t="s">
        <v>209</v>
      </c>
      <c r="E134" s="197" t="s">
        <v>210</v>
      </c>
      <c r="F134" s="200"/>
      <c r="G134" s="197"/>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H134" s="241" t="s">
        <v>552</v>
      </c>
    </row>
    <row r="135" spans="1:34">
      <c r="A135" s="187"/>
      <c r="B135" s="194" t="str">
        <f xml:space="preserve"> CONCATENATE( "C_", F_Inputs!B135,"_PR19CMI001" )</f>
        <v>C_WR7001Z22_PR19CMI001</v>
      </c>
      <c r="C135" s="194" t="s">
        <v>474</v>
      </c>
      <c r="D135" s="194" t="s">
        <v>215</v>
      </c>
      <c r="E135" s="196" t="s">
        <v>210</v>
      </c>
      <c r="F135" s="199"/>
      <c r="G135" s="343"/>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H135" s="241" t="s">
        <v>552</v>
      </c>
    </row>
    <row r="136" spans="1:34">
      <c r="A136" s="188"/>
      <c r="B136" s="189" t="str">
        <f xml:space="preserve"> CONCATENATE( "C_", F_Inputs!B136,"_PR19CMI001" )</f>
        <v>C_WR7004Z22_PR19CMI001</v>
      </c>
      <c r="C136" s="189" t="s">
        <v>476</v>
      </c>
      <c r="D136" s="189" t="s">
        <v>224</v>
      </c>
      <c r="E136" s="197" t="s">
        <v>210</v>
      </c>
      <c r="F136" s="200"/>
      <c r="G136" s="197"/>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H136" s="241" t="s">
        <v>552</v>
      </c>
    </row>
    <row r="137" spans="1:34" ht="13.8" thickBot="1">
      <c r="A137" s="190"/>
      <c r="B137" s="191" t="str">
        <f xml:space="preserve"> CONCATENATE( "C_", F_Inputs!B137,"_PR19CMI001" )</f>
        <v>C_WR60005Z22_ACT_PR19CMI001</v>
      </c>
      <c r="C137" s="191" t="s">
        <v>478</v>
      </c>
      <c r="D137" s="191" t="s">
        <v>209</v>
      </c>
      <c r="E137" s="195" t="s">
        <v>210</v>
      </c>
      <c r="F137" s="198"/>
      <c r="G137" s="195"/>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H137" s="241" t="s">
        <v>552</v>
      </c>
    </row>
    <row r="138" spans="1:34">
      <c r="A138" s="187"/>
      <c r="B138" s="194" t="str">
        <f xml:space="preserve"> CONCATENATE( "C_", F_Inputs!B138,"_PR19CMI001" )</f>
        <v>C_WR60000Z23_PR19CMI001</v>
      </c>
      <c r="C138" s="194" t="s">
        <v>480</v>
      </c>
      <c r="D138" s="194" t="s">
        <v>215</v>
      </c>
      <c r="E138" s="196" t="s">
        <v>210</v>
      </c>
      <c r="F138" s="342"/>
      <c r="G138" s="196"/>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H138" s="241" t="s">
        <v>552</v>
      </c>
    </row>
    <row r="139" spans="1:34">
      <c r="A139" s="187"/>
      <c r="B139" s="194" t="str">
        <f xml:space="preserve"> CONCATENATE( "C_", F_Inputs!B139,"_PR19CMI001" )</f>
        <v>C_WR60003Z23_PR19CMI001</v>
      </c>
      <c r="C139" s="194" t="s">
        <v>482</v>
      </c>
      <c r="D139" s="194" t="s">
        <v>209</v>
      </c>
      <c r="E139" s="196" t="s">
        <v>210</v>
      </c>
      <c r="F139" s="199"/>
      <c r="G139" s="196"/>
      <c r="H139" s="344"/>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c r="AH139" s="241" t="s">
        <v>552</v>
      </c>
    </row>
    <row r="140" spans="1:34">
      <c r="A140" s="188"/>
      <c r="B140" s="189" t="str">
        <f xml:space="preserve"> CONCATENATE( "C_", F_Inputs!B140,"_PR19CMI001" )</f>
        <v>C_WR60005Z23_PR19CMI001</v>
      </c>
      <c r="C140" s="189" t="s">
        <v>484</v>
      </c>
      <c r="D140" s="189" t="s">
        <v>209</v>
      </c>
      <c r="E140" s="197" t="s">
        <v>210</v>
      </c>
      <c r="F140" s="200"/>
      <c r="G140" s="197"/>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45"/>
      <c r="AF140" s="345"/>
      <c r="AH140" s="241" t="s">
        <v>552</v>
      </c>
    </row>
    <row r="141" spans="1:34">
      <c r="A141" s="187"/>
      <c r="B141" s="194" t="str">
        <f xml:space="preserve"> CONCATENATE( "C_", F_Inputs!B141,"_PR19CMI001" )</f>
        <v>C_WR7001Z23_PR19CMI001</v>
      </c>
      <c r="C141" s="194" t="s">
        <v>486</v>
      </c>
      <c r="D141" s="194" t="s">
        <v>215</v>
      </c>
      <c r="E141" s="196" t="s">
        <v>210</v>
      </c>
      <c r="F141" s="199"/>
      <c r="G141" s="343"/>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H141" s="241" t="s">
        <v>552</v>
      </c>
    </row>
    <row r="142" spans="1:34">
      <c r="A142" s="188"/>
      <c r="B142" s="189" t="str">
        <f xml:space="preserve"> CONCATENATE( "C_", F_Inputs!B142,"_PR19CMI001" )</f>
        <v>C_WR7004Z23_PR19CMI001</v>
      </c>
      <c r="C142" s="189" t="s">
        <v>488</v>
      </c>
      <c r="D142" s="189" t="s">
        <v>224</v>
      </c>
      <c r="E142" s="197" t="s">
        <v>210</v>
      </c>
      <c r="F142" s="200"/>
      <c r="G142" s="197"/>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H142" s="241" t="s">
        <v>552</v>
      </c>
    </row>
    <row r="143" spans="1:34" ht="13.8" thickBot="1">
      <c r="A143" s="190"/>
      <c r="B143" s="191" t="str">
        <f xml:space="preserve"> CONCATENATE( "C_", F_Inputs!B143,"_PR19CMI001" )</f>
        <v>C_WR60005Z23_ACT_PR19CMI001</v>
      </c>
      <c r="C143" s="191" t="s">
        <v>490</v>
      </c>
      <c r="D143" s="191" t="s">
        <v>209</v>
      </c>
      <c r="E143" s="195" t="s">
        <v>210</v>
      </c>
      <c r="F143" s="198"/>
      <c r="G143" s="195"/>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c r="AH143" s="241" t="s">
        <v>552</v>
      </c>
    </row>
    <row r="144" spans="1:34">
      <c r="A144" s="187"/>
      <c r="B144" s="194" t="str">
        <f xml:space="preserve"> CONCATENATE( "C_", F_Inputs!B144,"_PR19CMI001" )</f>
        <v>C_WR60000Z24_PR19CMI001</v>
      </c>
      <c r="C144" s="194" t="s">
        <v>492</v>
      </c>
      <c r="D144" s="194" t="s">
        <v>215</v>
      </c>
      <c r="E144" s="196" t="s">
        <v>210</v>
      </c>
      <c r="F144" s="342"/>
      <c r="G144" s="196"/>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H144" s="241" t="s">
        <v>552</v>
      </c>
    </row>
    <row r="145" spans="1:34">
      <c r="A145" s="187"/>
      <c r="B145" s="194" t="str">
        <f xml:space="preserve"> CONCATENATE( "C_", F_Inputs!B145,"_PR19CMI001" )</f>
        <v>C_WR60003Z24_PR19CMI001</v>
      </c>
      <c r="C145" s="194" t="s">
        <v>494</v>
      </c>
      <c r="D145" s="194" t="s">
        <v>209</v>
      </c>
      <c r="E145" s="196" t="s">
        <v>210</v>
      </c>
      <c r="F145" s="199"/>
      <c r="G145" s="196"/>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H145" s="241" t="s">
        <v>552</v>
      </c>
    </row>
    <row r="146" spans="1:34">
      <c r="A146" s="188"/>
      <c r="B146" s="189" t="str">
        <f xml:space="preserve"> CONCATENATE( "C_", F_Inputs!B146,"_PR19CMI001" )</f>
        <v>C_WR60005Z24_PR19CMI001</v>
      </c>
      <c r="C146" s="189" t="s">
        <v>496</v>
      </c>
      <c r="D146" s="189" t="s">
        <v>209</v>
      </c>
      <c r="E146" s="197" t="s">
        <v>210</v>
      </c>
      <c r="F146" s="200"/>
      <c r="G146" s="197"/>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5"/>
      <c r="AD146" s="345"/>
      <c r="AE146" s="345"/>
      <c r="AF146" s="345"/>
      <c r="AH146" s="241" t="s">
        <v>552</v>
      </c>
    </row>
    <row r="147" spans="1:34">
      <c r="A147" s="187"/>
      <c r="B147" s="194" t="str">
        <f xml:space="preserve"> CONCATENATE( "C_", F_Inputs!B147,"_PR19CMI001" )</f>
        <v>C_WR7001Z24_PR19CMI001</v>
      </c>
      <c r="C147" s="194" t="s">
        <v>498</v>
      </c>
      <c r="D147" s="194" t="s">
        <v>215</v>
      </c>
      <c r="E147" s="196" t="s">
        <v>210</v>
      </c>
      <c r="F147" s="199"/>
      <c r="G147" s="343"/>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H147" s="241" t="s">
        <v>552</v>
      </c>
    </row>
    <row r="148" spans="1:34">
      <c r="A148" s="188"/>
      <c r="B148" s="189" t="str">
        <f xml:space="preserve"> CONCATENATE( "C_", F_Inputs!B148,"_PR19CMI001" )</f>
        <v>C_WR7004Z24_PR19CMI001</v>
      </c>
      <c r="C148" s="189" t="s">
        <v>500</v>
      </c>
      <c r="D148" s="189" t="s">
        <v>224</v>
      </c>
      <c r="E148" s="197" t="s">
        <v>210</v>
      </c>
      <c r="F148" s="200"/>
      <c r="G148" s="197"/>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H148" s="241" t="s">
        <v>552</v>
      </c>
    </row>
    <row r="149" spans="1:34" ht="13.8" thickBot="1">
      <c r="A149" s="190"/>
      <c r="B149" s="191" t="str">
        <f xml:space="preserve"> CONCATENATE( "C_", F_Inputs!B149,"_PR19CMI001" )</f>
        <v>C_WR60005Z24_ACT_PR19CMI001</v>
      </c>
      <c r="C149" s="191" t="s">
        <v>502</v>
      </c>
      <c r="D149" s="191" t="s">
        <v>209</v>
      </c>
      <c r="E149" s="195" t="s">
        <v>210</v>
      </c>
      <c r="F149" s="198"/>
      <c r="G149" s="195"/>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H149" s="241" t="s">
        <v>552</v>
      </c>
    </row>
    <row r="150" spans="1:34">
      <c r="A150" s="187"/>
      <c r="B150" s="194" t="str">
        <f xml:space="preserve"> CONCATENATE( "C_", F_Inputs!B150,"_PR19CMI001" )</f>
        <v>C_WR60000Z25_PR19CMI001</v>
      </c>
      <c r="C150" s="194" t="s">
        <v>504</v>
      </c>
      <c r="D150" s="194" t="s">
        <v>215</v>
      </c>
      <c r="E150" s="196" t="s">
        <v>210</v>
      </c>
      <c r="F150" s="342"/>
      <c r="G150" s="196"/>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H150" s="241" t="s">
        <v>552</v>
      </c>
    </row>
    <row r="151" spans="1:34">
      <c r="A151" s="187"/>
      <c r="B151" s="194" t="str">
        <f xml:space="preserve"> CONCATENATE( "C_", F_Inputs!B151,"_PR19CMI001" )</f>
        <v>C_WR60003Z25_PR19CMI001</v>
      </c>
      <c r="C151" s="194" t="s">
        <v>506</v>
      </c>
      <c r="D151" s="194" t="s">
        <v>209</v>
      </c>
      <c r="E151" s="196" t="s">
        <v>210</v>
      </c>
      <c r="F151" s="199"/>
      <c r="G151" s="196"/>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H151" s="241" t="s">
        <v>552</v>
      </c>
    </row>
    <row r="152" spans="1:34">
      <c r="A152" s="188"/>
      <c r="B152" s="189" t="str">
        <f xml:space="preserve"> CONCATENATE( "C_", F_Inputs!B152,"_PR19CMI001" )</f>
        <v>C_WR60005Z25_PR19CMI001</v>
      </c>
      <c r="C152" s="189" t="s">
        <v>508</v>
      </c>
      <c r="D152" s="189" t="s">
        <v>209</v>
      </c>
      <c r="E152" s="197" t="s">
        <v>210</v>
      </c>
      <c r="F152" s="200"/>
      <c r="G152" s="197"/>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H152" s="241" t="s">
        <v>552</v>
      </c>
    </row>
    <row r="153" spans="1:34">
      <c r="A153" s="187"/>
      <c r="B153" s="194" t="str">
        <f xml:space="preserve"> CONCATENATE( "C_", F_Inputs!B153,"_PR19CMI001" )</f>
        <v>C_WR7001Z25_PR19CMI001</v>
      </c>
      <c r="C153" s="194" t="s">
        <v>510</v>
      </c>
      <c r="D153" s="194" t="s">
        <v>215</v>
      </c>
      <c r="E153" s="196" t="s">
        <v>210</v>
      </c>
      <c r="F153" s="199"/>
      <c r="G153" s="343"/>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H153" s="241" t="s">
        <v>552</v>
      </c>
    </row>
    <row r="154" spans="1:34">
      <c r="A154" s="188"/>
      <c r="B154" s="189" t="str">
        <f xml:space="preserve"> CONCATENATE( "C_", F_Inputs!B154,"_PR19CMI001" )</f>
        <v>C_WR7004Z25_PR19CMI001</v>
      </c>
      <c r="C154" s="189" t="s">
        <v>512</v>
      </c>
      <c r="D154" s="189" t="s">
        <v>224</v>
      </c>
      <c r="E154" s="197" t="s">
        <v>210</v>
      </c>
      <c r="F154" s="200"/>
      <c r="G154" s="197"/>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H154" s="241" t="s">
        <v>552</v>
      </c>
    </row>
    <row r="155" spans="1:34" ht="13.8" thickBot="1">
      <c r="A155" s="190"/>
      <c r="B155" s="191" t="str">
        <f xml:space="preserve"> CONCATENATE( "C_", F_Inputs!B155,"_PR19CMI001" )</f>
        <v>C_WR60005Z25_ACT_PR19CMI001</v>
      </c>
      <c r="C155" s="191" t="s">
        <v>514</v>
      </c>
      <c r="D155" s="191" t="s">
        <v>209</v>
      </c>
      <c r="E155" s="195" t="s">
        <v>210</v>
      </c>
      <c r="F155" s="198"/>
      <c r="G155" s="195"/>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H155" s="241" t="s">
        <v>552</v>
      </c>
    </row>
    <row r="156" spans="1:34">
      <c r="A156" s="187"/>
      <c r="B156" s="194" t="str">
        <f xml:space="preserve"> CONCATENATE( "C_", F_Inputs!B156,"_PR19CMI001" )</f>
        <v>C_WR60000Z26_PR19CMI001</v>
      </c>
      <c r="C156" s="194" t="s">
        <v>516</v>
      </c>
      <c r="D156" s="194" t="s">
        <v>215</v>
      </c>
      <c r="E156" s="196" t="s">
        <v>210</v>
      </c>
      <c r="F156" s="342"/>
      <c r="G156" s="196"/>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H156" s="241" t="s">
        <v>552</v>
      </c>
    </row>
    <row r="157" spans="1:34">
      <c r="A157" s="187"/>
      <c r="B157" s="194" t="str">
        <f xml:space="preserve"> CONCATENATE( "C_", F_Inputs!B157,"_PR19CMI001" )</f>
        <v>C_WR60003Z26_PR19CMI001</v>
      </c>
      <c r="C157" s="194" t="s">
        <v>518</v>
      </c>
      <c r="D157" s="194" t="s">
        <v>209</v>
      </c>
      <c r="E157" s="196" t="s">
        <v>210</v>
      </c>
      <c r="F157" s="199"/>
      <c r="G157" s="196"/>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H157" s="241" t="s">
        <v>552</v>
      </c>
    </row>
    <row r="158" spans="1:34">
      <c r="A158" s="188"/>
      <c r="B158" s="189" t="str">
        <f xml:space="preserve"> CONCATENATE( "C_", F_Inputs!B158,"_PR19CMI001" )</f>
        <v>C_WR60005Z26_PR19CMI001</v>
      </c>
      <c r="C158" s="189" t="s">
        <v>520</v>
      </c>
      <c r="D158" s="189" t="s">
        <v>209</v>
      </c>
      <c r="E158" s="197" t="s">
        <v>210</v>
      </c>
      <c r="F158" s="200"/>
      <c r="G158" s="197"/>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H158" s="241" t="s">
        <v>552</v>
      </c>
    </row>
    <row r="159" spans="1:34">
      <c r="A159" s="187"/>
      <c r="B159" s="194" t="str">
        <f xml:space="preserve"> CONCATENATE( "C_", F_Inputs!B159,"_PR19CMI001" )</f>
        <v>C_WR7001Z26_PR19CMI001</v>
      </c>
      <c r="C159" s="194" t="s">
        <v>522</v>
      </c>
      <c r="D159" s="194" t="s">
        <v>215</v>
      </c>
      <c r="E159" s="196" t="s">
        <v>210</v>
      </c>
      <c r="F159" s="199"/>
      <c r="G159" s="343"/>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H159" s="241" t="s">
        <v>552</v>
      </c>
    </row>
    <row r="160" spans="1:34">
      <c r="A160" s="188"/>
      <c r="B160" s="189" t="str">
        <f xml:space="preserve"> CONCATENATE( "C_", F_Inputs!B160,"_PR19CMI001" )</f>
        <v>C_WR7004Z26_PR19CMI001</v>
      </c>
      <c r="C160" s="189" t="s">
        <v>524</v>
      </c>
      <c r="D160" s="189" t="s">
        <v>224</v>
      </c>
      <c r="E160" s="197" t="s">
        <v>210</v>
      </c>
      <c r="F160" s="200"/>
      <c r="G160" s="197"/>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H160" s="241" t="s">
        <v>552</v>
      </c>
    </row>
    <row r="161" spans="1:34" ht="13.8" thickBot="1">
      <c r="A161" s="190"/>
      <c r="B161" s="191" t="str">
        <f xml:space="preserve"> CONCATENATE( "C_", F_Inputs!B161,"_PR19CMI001" )</f>
        <v>C_WR60005Z26_ACT_PR19CMI001</v>
      </c>
      <c r="C161" s="191" t="s">
        <v>526</v>
      </c>
      <c r="D161" s="191" t="s">
        <v>209</v>
      </c>
      <c r="E161" s="195" t="s">
        <v>210</v>
      </c>
      <c r="F161" s="198"/>
      <c r="G161" s="195"/>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c r="AH161" s="241" t="s">
        <v>552</v>
      </c>
    </row>
    <row r="162" spans="1:34">
      <c r="A162" s="187"/>
      <c r="B162" s="194" t="str">
        <f xml:space="preserve"> CONCATENATE( "C_", F_Inputs!B162,"_PR19CMI001" )</f>
        <v>C_WR60000Z27_PR19CMI001</v>
      </c>
      <c r="C162" s="194" t="s">
        <v>528</v>
      </c>
      <c r="D162" s="194" t="s">
        <v>215</v>
      </c>
      <c r="E162" s="196" t="s">
        <v>210</v>
      </c>
      <c r="F162" s="342"/>
      <c r="G162" s="196"/>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H162" s="241" t="s">
        <v>552</v>
      </c>
    </row>
    <row r="163" spans="1:34">
      <c r="A163" s="187"/>
      <c r="B163" s="194" t="str">
        <f xml:space="preserve"> CONCATENATE( "C_", F_Inputs!B163,"_PR19CMI001" )</f>
        <v>C_WR60003Z27_PR19CMI001</v>
      </c>
      <c r="C163" s="194" t="s">
        <v>530</v>
      </c>
      <c r="D163" s="194" t="s">
        <v>209</v>
      </c>
      <c r="E163" s="196" t="s">
        <v>210</v>
      </c>
      <c r="F163" s="199"/>
      <c r="G163" s="196"/>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c r="AH163" s="241" t="s">
        <v>552</v>
      </c>
    </row>
    <row r="164" spans="1:34">
      <c r="A164" s="188"/>
      <c r="B164" s="189" t="str">
        <f xml:space="preserve"> CONCATENATE( "C_", F_Inputs!B164,"_PR19CMI001" )</f>
        <v>C_WR60005Z27_PR19CMI001</v>
      </c>
      <c r="C164" s="189" t="s">
        <v>532</v>
      </c>
      <c r="D164" s="189" t="s">
        <v>209</v>
      </c>
      <c r="E164" s="197" t="s">
        <v>210</v>
      </c>
      <c r="F164" s="200"/>
      <c r="G164" s="197"/>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c r="AH164" s="241" t="s">
        <v>552</v>
      </c>
    </row>
    <row r="165" spans="1:34">
      <c r="A165" s="187"/>
      <c r="B165" s="194" t="str">
        <f xml:space="preserve"> CONCATENATE( "C_", F_Inputs!B165,"_PR19CMI001" )</f>
        <v>C_WR7001Z27_PR19CMI001</v>
      </c>
      <c r="C165" s="194" t="s">
        <v>534</v>
      </c>
      <c r="D165" s="194" t="s">
        <v>215</v>
      </c>
      <c r="E165" s="196" t="s">
        <v>210</v>
      </c>
      <c r="F165" s="199"/>
      <c r="G165" s="343"/>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H165" s="241" t="s">
        <v>552</v>
      </c>
    </row>
    <row r="166" spans="1:34">
      <c r="A166" s="188"/>
      <c r="B166" s="189" t="str">
        <f xml:space="preserve"> CONCATENATE( "C_", F_Inputs!B166,"_PR19CMI001" )</f>
        <v>C_WR7004Z27_PR19CMI001</v>
      </c>
      <c r="C166" s="189" t="s">
        <v>536</v>
      </c>
      <c r="D166" s="189" t="s">
        <v>224</v>
      </c>
      <c r="E166" s="197" t="s">
        <v>210</v>
      </c>
      <c r="F166" s="200"/>
      <c r="G166" s="197"/>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H166" s="241" t="s">
        <v>552</v>
      </c>
    </row>
    <row r="167" spans="1:34" ht="13.8" thickBot="1">
      <c r="A167" s="190"/>
      <c r="B167" s="191" t="str">
        <f xml:space="preserve"> CONCATENATE( "C_", F_Inputs!B167,"_PR19CMI001" )</f>
        <v>C_WR60005Z27_ACT_PR19CMI001</v>
      </c>
      <c r="C167" s="191" t="s">
        <v>538</v>
      </c>
      <c r="D167" s="191" t="s">
        <v>209</v>
      </c>
      <c r="E167" s="195" t="s">
        <v>210</v>
      </c>
      <c r="F167" s="198"/>
      <c r="G167" s="195"/>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H167" s="241" t="s">
        <v>552</v>
      </c>
    </row>
    <row r="168" spans="1:34">
      <c r="A168" s="187"/>
      <c r="B168" s="194" t="str">
        <f xml:space="preserve"> CONCATENATE( "C_", F_Inputs!B168,"_PR19CMI001" )</f>
        <v>C_WR60000Z28_PR19CMI001</v>
      </c>
      <c r="C168" s="194" t="s">
        <v>540</v>
      </c>
      <c r="D168" s="194" t="s">
        <v>215</v>
      </c>
      <c r="E168" s="196" t="s">
        <v>210</v>
      </c>
      <c r="F168" s="342"/>
      <c r="G168" s="196"/>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H168" s="241" t="s">
        <v>552</v>
      </c>
    </row>
    <row r="169" spans="1:34">
      <c r="A169" s="187"/>
      <c r="B169" s="194" t="str">
        <f xml:space="preserve"> CONCATENATE( "C_", F_Inputs!B169,"_PR19CMI001" )</f>
        <v>C_WR60003Z28_PR19CMI001</v>
      </c>
      <c r="C169" s="194" t="s">
        <v>542</v>
      </c>
      <c r="D169" s="194" t="s">
        <v>209</v>
      </c>
      <c r="E169" s="196" t="s">
        <v>210</v>
      </c>
      <c r="F169" s="199"/>
      <c r="G169" s="196"/>
      <c r="H169" s="344"/>
      <c r="I169" s="344"/>
      <c r="J169" s="344"/>
      <c r="K169" s="344"/>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c r="AH169" s="241" t="s">
        <v>552</v>
      </c>
    </row>
    <row r="170" spans="1:34">
      <c r="A170" s="188"/>
      <c r="B170" s="189" t="str">
        <f xml:space="preserve"> CONCATENATE( "C_", F_Inputs!B170,"_PR19CMI001" )</f>
        <v>C_WR60005Z28_PR19CMI001</v>
      </c>
      <c r="C170" s="189" t="s">
        <v>544</v>
      </c>
      <c r="D170" s="189" t="s">
        <v>209</v>
      </c>
      <c r="E170" s="197" t="s">
        <v>210</v>
      </c>
      <c r="F170" s="200"/>
      <c r="G170" s="197"/>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c r="AH170" s="241" t="s">
        <v>552</v>
      </c>
    </row>
    <row r="171" spans="1:34">
      <c r="A171" s="187"/>
      <c r="B171" s="194" t="str">
        <f xml:space="preserve"> CONCATENATE( "C_", F_Inputs!B171,"_PR19CMI001" )</f>
        <v>C_WR7001Z28_PR19CMI001</v>
      </c>
      <c r="C171" s="194" t="s">
        <v>546</v>
      </c>
      <c r="D171" s="194" t="s">
        <v>215</v>
      </c>
      <c r="E171" s="196" t="s">
        <v>210</v>
      </c>
      <c r="F171" s="199"/>
      <c r="G171" s="343"/>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H171" s="241" t="s">
        <v>552</v>
      </c>
    </row>
    <row r="172" spans="1:34">
      <c r="A172" s="188"/>
      <c r="B172" s="189" t="str">
        <f xml:space="preserve"> CONCATENATE( "C_", F_Inputs!B172,"_PR19CMI001" )</f>
        <v>C_WR7004Z28_PR19CMI001</v>
      </c>
      <c r="C172" s="189" t="s">
        <v>548</v>
      </c>
      <c r="D172" s="189" t="s">
        <v>224</v>
      </c>
      <c r="E172" s="197" t="s">
        <v>210</v>
      </c>
      <c r="F172" s="200"/>
      <c r="G172" s="197"/>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H172" s="241" t="s">
        <v>552</v>
      </c>
    </row>
    <row r="173" spans="1:34" ht="13.8" thickBot="1">
      <c r="A173" s="190"/>
      <c r="B173" s="191" t="str">
        <f xml:space="preserve"> CONCATENATE( "C_", F_Inputs!B173,"_PR19CMI001" )</f>
        <v>C_WR60005Z28_ACT_PR19CMI001</v>
      </c>
      <c r="C173" s="191" t="s">
        <v>550</v>
      </c>
      <c r="D173" s="191" t="s">
        <v>209</v>
      </c>
      <c r="E173" s="195" t="s">
        <v>210</v>
      </c>
      <c r="F173" s="198"/>
      <c r="G173" s="195"/>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H173" s="241" t="s">
        <v>552</v>
      </c>
    </row>
    <row r="174" spans="1:34" ht="13.8" thickBot="1">
      <c r="A174" s="190"/>
      <c r="B174" s="191" t="s">
        <v>553</v>
      </c>
      <c r="C174" s="242" t="s">
        <v>554</v>
      </c>
      <c r="D174" s="191" t="s">
        <v>555</v>
      </c>
      <c r="E174" s="195" t="s">
        <v>210</v>
      </c>
      <c r="F174" s="198"/>
      <c r="G174" s="195"/>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366"/>
      <c r="AH174" s="241" t="s">
        <v>552</v>
      </c>
    </row>
  </sheetData>
  <conditionalFormatting sqref="B1:B1048576">
    <cfRule type="duplicateValues" dxfId="855" priority="1"/>
  </conditionalFormatting>
  <pageMargins left="0.70866141732283472" right="0.70866141732283472" top="0.74803149606299213" bottom="0.74803149606299213" header="0.31496062992125984" footer="0.31496062992125984"/>
  <pageSetup paperSize="9" scale="20"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tabColor rgb="FFFFFFAF"/>
    <outlinePr summaryBelow="0" summaryRight="0"/>
    <pageSetUpPr autoPageBreaks="0" fitToPage="1"/>
  </sheetPr>
  <dimension ref="A1:N503"/>
  <sheetViews>
    <sheetView zoomScale="85" zoomScaleNormal="85" workbookViewId="0"/>
  </sheetViews>
  <sheetFormatPr defaultColWidth="0" defaultRowHeight="13.2" outlineLevelRow="3"/>
  <cols>
    <col min="1" max="1" width="28.109375" style="28" customWidth="1"/>
    <col min="2" max="2" width="1.44140625" style="28" customWidth="1"/>
    <col min="3" max="3" width="1.44140625" style="96" customWidth="1"/>
    <col min="4" max="4" width="1.44140625" style="27" customWidth="1"/>
    <col min="5" max="5" width="94.88671875" style="27" customWidth="1"/>
    <col min="6" max="6" width="27" style="27" bestFit="1" customWidth="1"/>
    <col min="7" max="7" width="12.5546875" style="27" customWidth="1"/>
    <col min="8" max="8" width="15.109375" style="27" customWidth="1"/>
    <col min="9" max="9" width="2.5546875" style="27" customWidth="1"/>
    <col min="10" max="14" width="12.5546875" style="27" customWidth="1"/>
    <col min="15" max="16384" width="9.109375" style="104" hidden="1"/>
  </cols>
  <sheetData>
    <row r="1" spans="1:14" ht="24.6">
      <c r="A1" s="21" t="str">
        <f ca="1" xml:space="preserve"> RIGHT(CELL("FILENAME", $A$1), LEN(CELL("FILENAME", $A$1)) - SEARCH("]", CELL("FILENAME", $A$1)))</f>
        <v>InpActive</v>
      </c>
      <c r="B1" s="111"/>
      <c r="D1" s="172"/>
      <c r="E1" s="130"/>
      <c r="F1" s="119"/>
      <c r="G1" s="119"/>
      <c r="H1" s="135"/>
      <c r="I1" s="172"/>
      <c r="J1" s="354"/>
      <c r="K1" s="354"/>
      <c r="L1" s="354"/>
      <c r="M1" s="354"/>
      <c r="N1" s="354"/>
    </row>
    <row r="2" spans="1:14">
      <c r="A2" s="131"/>
      <c r="B2" s="131"/>
      <c r="D2" s="175"/>
      <c r="E2" s="180" t="str">
        <f xml:space="preserve"> Time!E$25</f>
        <v>Model period ending</v>
      </c>
      <c r="F2" s="166"/>
      <c r="G2" s="166"/>
      <c r="H2" s="180"/>
      <c r="I2" s="180"/>
      <c r="J2" s="153">
        <f xml:space="preserve"> Time!J$25</f>
        <v>44286</v>
      </c>
      <c r="K2" s="153">
        <f xml:space="preserve"> Time!K$25</f>
        <v>44651</v>
      </c>
      <c r="L2" s="153">
        <f xml:space="preserve"> Time!L$25</f>
        <v>45016</v>
      </c>
      <c r="M2" s="153">
        <f xml:space="preserve"> Time!M$25</f>
        <v>45382</v>
      </c>
      <c r="N2" s="153">
        <f xml:space="preserve"> Time!N$25</f>
        <v>45747</v>
      </c>
    </row>
    <row r="3" spans="1:14">
      <c r="A3" s="131"/>
      <c r="B3" s="131"/>
      <c r="D3" s="175"/>
      <c r="E3" s="180" t="str">
        <f xml:space="preserve"> Time!E$99</f>
        <v>Timeline label</v>
      </c>
      <c r="F3" s="166"/>
      <c r="G3" s="166"/>
      <c r="H3" s="180"/>
      <c r="I3" s="180"/>
      <c r="J3" s="17" t="str">
        <f xml:space="preserve"> Time!J$99</f>
        <v>Forecast</v>
      </c>
      <c r="K3" s="17" t="str">
        <f xml:space="preserve"> Time!K$99</f>
        <v>Forecast</v>
      </c>
      <c r="L3" s="17" t="str">
        <f xml:space="preserve"> Time!L$99</f>
        <v>Forecast</v>
      </c>
      <c r="M3" s="17" t="str">
        <f xml:space="preserve"> Time!M$99</f>
        <v>Forecast</v>
      </c>
      <c r="N3" s="17" t="str">
        <f xml:space="preserve"> Time!N$99</f>
        <v>Forecast</v>
      </c>
    </row>
    <row r="4" spans="1:14">
      <c r="A4" s="131"/>
      <c r="B4" s="131"/>
      <c r="D4" s="175"/>
      <c r="E4" s="175" t="str">
        <f xml:space="preserve"> Time!E$121</f>
        <v>Financial year ending</v>
      </c>
      <c r="F4" s="119"/>
      <c r="G4" s="119"/>
      <c r="H4" s="180"/>
      <c r="I4" s="180"/>
      <c r="J4" s="159">
        <f xml:space="preserve"> Time!J$121</f>
        <v>2021</v>
      </c>
      <c r="K4" s="159">
        <f xml:space="preserve"> Time!K$121</f>
        <v>2022</v>
      </c>
      <c r="L4" s="159">
        <f xml:space="preserve"> Time!L$121</f>
        <v>2023</v>
      </c>
      <c r="M4" s="159">
        <f xml:space="preserve"> Time!M$121</f>
        <v>2024</v>
      </c>
      <c r="N4" s="159">
        <f xml:space="preserve"> Time!N$121</f>
        <v>2025</v>
      </c>
    </row>
    <row r="5" spans="1:14">
      <c r="A5" s="131"/>
      <c r="B5" s="131"/>
      <c r="D5" s="175"/>
      <c r="E5" s="175" t="str">
        <f xml:space="preserve"> Time!E$10</f>
        <v>Model column counter</v>
      </c>
      <c r="F5" s="124" t="s">
        <v>556</v>
      </c>
      <c r="G5" s="144" t="s">
        <v>178</v>
      </c>
      <c r="H5" s="124" t="s">
        <v>557</v>
      </c>
      <c r="I5" s="175"/>
      <c r="J5" s="179">
        <f xml:space="preserve"> Time!J$10</f>
        <v>1</v>
      </c>
      <c r="K5" s="179">
        <f xml:space="preserve"> Time!K$10</f>
        <v>2</v>
      </c>
      <c r="L5" s="179">
        <f xml:space="preserve"> Time!L$10</f>
        <v>3</v>
      </c>
      <c r="M5" s="179">
        <f xml:space="preserve"> Time!M$10</f>
        <v>4</v>
      </c>
      <c r="N5" s="179">
        <f xml:space="preserve"> Time!N$10</f>
        <v>5</v>
      </c>
    </row>
    <row r="6" spans="1:14">
      <c r="A6" s="111"/>
      <c r="B6" s="111"/>
      <c r="D6" s="172"/>
      <c r="E6" s="172"/>
      <c r="F6" s="172"/>
      <c r="G6" s="172"/>
      <c r="H6" s="172"/>
      <c r="I6" s="172"/>
      <c r="J6" s="172"/>
      <c r="K6" s="172"/>
      <c r="L6" s="172"/>
      <c r="M6" s="172"/>
      <c r="N6" s="172"/>
    </row>
    <row r="7" spans="1:14" ht="12.75" customHeight="1">
      <c r="A7" s="176" t="s">
        <v>558</v>
      </c>
      <c r="B7" s="176"/>
      <c r="C7" s="176"/>
      <c r="D7" s="176"/>
      <c r="E7" s="176"/>
      <c r="F7" s="176"/>
      <c r="G7" s="176"/>
      <c r="H7" s="176"/>
      <c r="I7" s="176"/>
      <c r="J7" s="176"/>
      <c r="K7" s="176"/>
      <c r="L7" s="176"/>
      <c r="M7" s="176"/>
      <c r="N7" s="176"/>
    </row>
    <row r="8" spans="1:14" ht="12.75" customHeight="1" collapsed="1">
      <c r="A8" s="374"/>
      <c r="B8" s="111"/>
      <c r="C8" s="172"/>
      <c r="D8" s="172"/>
      <c r="E8" s="152"/>
      <c r="F8" s="2"/>
      <c r="G8" s="11"/>
      <c r="H8" s="11"/>
      <c r="I8" s="152"/>
      <c r="J8" s="374"/>
      <c r="K8" s="374"/>
      <c r="L8" s="374"/>
      <c r="M8" s="374"/>
      <c r="N8" s="374"/>
    </row>
    <row r="9" spans="1:14" ht="12.75" hidden="1" customHeight="1" outlineLevel="1">
      <c r="A9" s="374"/>
      <c r="B9" s="109" t="s">
        <v>559</v>
      </c>
      <c r="C9" s="110"/>
      <c r="D9" s="110"/>
      <c r="E9" s="110"/>
      <c r="F9" s="12"/>
      <c r="G9" s="107"/>
      <c r="H9" s="107"/>
      <c r="I9" s="180"/>
      <c r="J9" s="180"/>
      <c r="K9" s="180"/>
      <c r="L9" s="180"/>
      <c r="M9" s="180"/>
      <c r="N9" s="180"/>
    </row>
    <row r="10" spans="1:14" ht="12.75" hidden="1" customHeight="1" outlineLevel="1">
      <c r="A10" s="374"/>
      <c r="B10" s="111"/>
      <c r="C10" s="172"/>
      <c r="D10" s="172"/>
      <c r="E10" s="172"/>
      <c r="F10" s="105"/>
      <c r="G10" s="11"/>
      <c r="H10" s="11"/>
      <c r="I10" s="172"/>
      <c r="J10" s="172"/>
      <c r="K10" s="172"/>
      <c r="L10" s="172"/>
      <c r="M10" s="172"/>
      <c r="N10" s="172"/>
    </row>
    <row r="11" spans="1:14" ht="12.75" hidden="1" customHeight="1" outlineLevel="1">
      <c r="A11" s="374"/>
      <c r="B11" s="111"/>
      <c r="C11" s="172" t="s">
        <v>560</v>
      </c>
      <c r="D11" s="172"/>
      <c r="E11" s="172"/>
      <c r="F11" s="105"/>
      <c r="G11" s="11"/>
      <c r="H11" s="11"/>
      <c r="I11" s="172"/>
      <c r="J11" s="172"/>
      <c r="K11" s="172"/>
      <c r="L11" s="172"/>
      <c r="M11" s="172"/>
      <c r="N11" s="172"/>
    </row>
    <row r="12" spans="1:14" ht="12.75" hidden="1" customHeight="1" outlineLevel="1">
      <c r="A12" s="375" t="s">
        <v>561</v>
      </c>
      <c r="B12" s="16"/>
      <c r="C12" s="175"/>
      <c r="D12" s="175"/>
      <c r="E12" s="7" t="s">
        <v>562</v>
      </c>
      <c r="F12" s="392">
        <v>43922</v>
      </c>
      <c r="G12" s="60" t="s">
        <v>563</v>
      </c>
      <c r="H12" s="10" t="s">
        <v>564</v>
      </c>
      <c r="I12" s="5"/>
      <c r="J12" s="15"/>
      <c r="K12" s="15"/>
      <c r="L12" s="15"/>
      <c r="M12" s="15"/>
      <c r="N12" s="15"/>
    </row>
    <row r="13" spans="1:14" ht="12.75" hidden="1" customHeight="1" outlineLevel="1">
      <c r="A13" s="375"/>
      <c r="B13" s="16"/>
      <c r="C13" s="175"/>
      <c r="D13" s="175"/>
      <c r="E13" s="10"/>
      <c r="F13" s="8"/>
      <c r="G13" s="11"/>
      <c r="H13" s="10"/>
      <c r="I13" s="10"/>
      <c r="J13" s="15"/>
      <c r="K13" s="15"/>
      <c r="L13" s="15"/>
      <c r="M13" s="15"/>
      <c r="N13" s="15"/>
    </row>
    <row r="14" spans="1:14" ht="12.75" hidden="1" customHeight="1" outlineLevel="1">
      <c r="A14" s="375"/>
      <c r="B14" s="111"/>
      <c r="C14" s="172" t="s">
        <v>565</v>
      </c>
      <c r="D14" s="172"/>
      <c r="E14" s="172"/>
      <c r="F14" s="105"/>
      <c r="G14" s="11"/>
      <c r="H14" s="10"/>
      <c r="I14" s="172"/>
      <c r="J14" s="172"/>
      <c r="K14" s="172"/>
      <c r="L14" s="172"/>
      <c r="M14" s="172"/>
      <c r="N14" s="172"/>
    </row>
    <row r="15" spans="1:14" ht="12.75" hidden="1" customHeight="1" outlineLevel="1">
      <c r="A15" s="375" t="s">
        <v>566</v>
      </c>
      <c r="B15" s="16"/>
      <c r="C15" s="175"/>
      <c r="D15" s="175"/>
      <c r="E15" s="375" t="s">
        <v>567</v>
      </c>
      <c r="F15" s="393">
        <v>2021</v>
      </c>
      <c r="G15" s="106" t="s">
        <v>568</v>
      </c>
      <c r="H15" s="106" t="s">
        <v>569</v>
      </c>
      <c r="I15" s="10"/>
      <c r="J15" s="15"/>
      <c r="K15" s="375"/>
      <c r="L15" s="171"/>
      <c r="M15" s="171"/>
      <c r="N15" s="15"/>
    </row>
    <row r="16" spans="1:14" ht="12.75" hidden="1" customHeight="1" outlineLevel="1">
      <c r="A16" s="375" t="s">
        <v>570</v>
      </c>
      <c r="B16" s="16"/>
      <c r="C16" s="175"/>
      <c r="D16" s="175"/>
      <c r="E16" s="172" t="s">
        <v>571</v>
      </c>
      <c r="F16" s="393">
        <v>3</v>
      </c>
      <c r="G16" s="172" t="s">
        <v>572</v>
      </c>
      <c r="H16" s="172" t="s">
        <v>573</v>
      </c>
      <c r="I16" s="10"/>
      <c r="J16" s="15"/>
      <c r="K16" s="375"/>
      <c r="L16" s="375"/>
      <c r="M16" s="375"/>
      <c r="N16" s="15"/>
    </row>
    <row r="17" spans="1:14" ht="12.75" hidden="1" customHeight="1" outlineLevel="1">
      <c r="A17" s="375"/>
      <c r="B17" s="16"/>
      <c r="C17" s="175"/>
      <c r="D17" s="175"/>
      <c r="E17" s="11"/>
      <c r="F17" s="61"/>
      <c r="G17" s="11"/>
      <c r="H17" s="15"/>
      <c r="I17" s="10"/>
      <c r="J17" s="15"/>
      <c r="K17" s="375"/>
      <c r="L17" s="375"/>
      <c r="M17" s="375"/>
      <c r="N17" s="15"/>
    </row>
    <row r="18" spans="1:14" ht="12.75" hidden="1" customHeight="1" outlineLevel="1">
      <c r="A18" s="375"/>
      <c r="B18" s="111"/>
      <c r="C18" s="375" t="s">
        <v>574</v>
      </c>
      <c r="D18" s="375"/>
      <c r="E18" s="172"/>
      <c r="F18" s="375"/>
      <c r="G18" s="375"/>
      <c r="H18" s="11"/>
      <c r="I18" s="152"/>
      <c r="J18" s="374"/>
      <c r="K18" s="375"/>
      <c r="L18" s="375"/>
      <c r="M18" s="375"/>
      <c r="N18" s="374"/>
    </row>
    <row r="19" spans="1:14" ht="12.75" hidden="1" customHeight="1" outlineLevel="1">
      <c r="A19" s="375" t="s">
        <v>575</v>
      </c>
      <c r="B19" s="111"/>
      <c r="C19" s="375"/>
      <c r="D19" s="375"/>
      <c r="E19" s="172" t="s">
        <v>576</v>
      </c>
      <c r="F19" s="62" t="s">
        <v>577</v>
      </c>
      <c r="G19" s="172" t="s">
        <v>578</v>
      </c>
      <c r="H19" s="11"/>
      <c r="I19" s="152"/>
      <c r="J19" s="374"/>
      <c r="K19" s="169"/>
      <c r="L19" s="375"/>
      <c r="M19" s="169"/>
      <c r="N19" s="374"/>
    </row>
    <row r="20" spans="1:14" ht="12.75" hidden="1" customHeight="1" outlineLevel="1">
      <c r="A20" s="375" t="s">
        <v>579</v>
      </c>
      <c r="B20" s="111"/>
      <c r="C20" s="375"/>
      <c r="D20" s="375"/>
      <c r="E20" s="172" t="s">
        <v>580</v>
      </c>
      <c r="F20" s="63" t="s">
        <v>581</v>
      </c>
      <c r="G20" s="163" t="s">
        <v>578</v>
      </c>
      <c r="H20" s="11"/>
      <c r="I20" s="152"/>
      <c r="J20" s="374"/>
      <c r="K20" s="375"/>
      <c r="L20" s="375"/>
      <c r="M20" s="375"/>
      <c r="N20" s="374"/>
    </row>
    <row r="21" spans="1:14" ht="12.75" hidden="1" customHeight="1" outlineLevel="1">
      <c r="A21" s="375" t="s">
        <v>582</v>
      </c>
      <c r="B21" s="111"/>
      <c r="C21" s="375"/>
      <c r="D21" s="375"/>
      <c r="E21" s="172" t="s">
        <v>583</v>
      </c>
      <c r="F21" s="64" t="s">
        <v>584</v>
      </c>
      <c r="G21" s="172" t="s">
        <v>578</v>
      </c>
      <c r="H21" s="11"/>
      <c r="I21" s="152"/>
      <c r="J21" s="374"/>
      <c r="K21" s="375"/>
      <c r="L21" s="375"/>
      <c r="M21" s="375"/>
      <c r="N21" s="374"/>
    </row>
    <row r="22" spans="1:14" ht="12.75" hidden="1" customHeight="1" outlineLevel="1">
      <c r="A22" s="375"/>
      <c r="B22" s="111"/>
      <c r="C22" s="375"/>
      <c r="D22" s="375"/>
      <c r="E22" s="172"/>
      <c r="F22" s="375"/>
      <c r="G22" s="375"/>
      <c r="H22" s="11"/>
      <c r="I22" s="152"/>
      <c r="J22" s="374"/>
      <c r="K22" s="375"/>
      <c r="L22" s="375"/>
      <c r="M22" s="375"/>
      <c r="N22" s="374"/>
    </row>
    <row r="23" spans="1:14" ht="12.75" hidden="1" customHeight="1" outlineLevel="1">
      <c r="A23" s="375"/>
      <c r="B23" s="109" t="s">
        <v>585</v>
      </c>
      <c r="C23" s="110"/>
      <c r="D23" s="110"/>
      <c r="E23" s="110"/>
      <c r="F23" s="12"/>
      <c r="G23" s="107"/>
      <c r="H23" s="107"/>
      <c r="I23" s="180"/>
      <c r="J23" s="180"/>
      <c r="K23" s="180"/>
      <c r="L23" s="180"/>
      <c r="M23" s="180"/>
      <c r="N23" s="180"/>
    </row>
    <row r="24" spans="1:14" ht="12.75" hidden="1" customHeight="1" outlineLevel="1">
      <c r="A24" s="375"/>
      <c r="B24" s="111"/>
      <c r="C24" s="375"/>
      <c r="D24" s="375"/>
      <c r="E24" s="172"/>
      <c r="F24" s="375"/>
      <c r="G24" s="375"/>
      <c r="H24" s="11"/>
      <c r="I24" s="152"/>
      <c r="J24" s="374"/>
      <c r="K24" s="375"/>
      <c r="L24" s="375"/>
      <c r="M24" s="375"/>
      <c r="N24" s="374"/>
    </row>
    <row r="25" spans="1:14" ht="12.75" hidden="1" customHeight="1" outlineLevel="1">
      <c r="A25" s="375" t="s">
        <v>586</v>
      </c>
      <c r="B25" s="111"/>
      <c r="C25" s="172"/>
      <c r="D25" s="172"/>
      <c r="E25" s="7" t="s">
        <v>587</v>
      </c>
      <c r="F25" s="392">
        <v>43922</v>
      </c>
      <c r="G25" s="7" t="s">
        <v>563</v>
      </c>
      <c r="H25" s="7"/>
      <c r="I25" s="7"/>
      <c r="J25" s="7"/>
      <c r="K25" s="8"/>
      <c r="L25" s="8"/>
      <c r="M25" s="8"/>
      <c r="N25" s="8"/>
    </row>
    <row r="26" spans="1:14" ht="12.75" hidden="1" customHeight="1" outlineLevel="1">
      <c r="A26" s="375" t="s">
        <v>588</v>
      </c>
      <c r="B26" s="23"/>
      <c r="C26" s="172"/>
      <c r="D26" s="172"/>
      <c r="E26" s="108" t="s">
        <v>589</v>
      </c>
      <c r="F26" s="393">
        <v>5</v>
      </c>
      <c r="G26" s="108" t="s">
        <v>590</v>
      </c>
      <c r="H26" s="24"/>
      <c r="I26" s="24"/>
      <c r="J26" s="24"/>
      <c r="K26" s="24"/>
      <c r="L26" s="24"/>
      <c r="M26" s="24"/>
      <c r="N26" s="24"/>
    </row>
    <row r="27" spans="1:14" ht="12.75" hidden="1" customHeight="1" outlineLevel="1">
      <c r="A27" s="375" t="s">
        <v>591</v>
      </c>
      <c r="B27" s="23"/>
      <c r="C27" s="172"/>
      <c r="D27" s="172"/>
      <c r="E27" s="24" t="s">
        <v>592</v>
      </c>
      <c r="F27" s="65" t="s">
        <v>593</v>
      </c>
      <c r="G27" s="24" t="s">
        <v>590</v>
      </c>
      <c r="H27" s="18" t="s">
        <v>594</v>
      </c>
      <c r="I27" s="24"/>
      <c r="J27" s="24"/>
      <c r="K27" s="24"/>
      <c r="L27" s="24"/>
      <c r="M27" s="24"/>
      <c r="N27" s="24"/>
    </row>
    <row r="28" spans="1:14" ht="12.75" hidden="1" customHeight="1" outlineLevel="1">
      <c r="A28" s="374"/>
      <c r="B28" s="25"/>
      <c r="C28" s="375"/>
      <c r="D28" s="375"/>
      <c r="E28" s="3"/>
      <c r="F28" s="1"/>
      <c r="G28" s="152"/>
      <c r="H28" s="152"/>
      <c r="I28" s="152"/>
      <c r="J28" s="3"/>
      <c r="K28" s="3"/>
      <c r="L28" s="3"/>
      <c r="M28" s="3"/>
      <c r="N28" s="3"/>
    </row>
    <row r="29" spans="1:14">
      <c r="A29" s="372"/>
      <c r="B29" s="372"/>
      <c r="C29" s="375"/>
      <c r="D29" s="375"/>
      <c r="E29" s="375"/>
      <c r="F29" s="375"/>
      <c r="G29" s="375"/>
      <c r="H29" s="375"/>
      <c r="I29" s="172"/>
      <c r="J29" s="172"/>
      <c r="K29" s="172"/>
      <c r="L29" s="172"/>
      <c r="M29" s="172"/>
      <c r="N29" s="172"/>
    </row>
    <row r="30" spans="1:14" ht="12.75" customHeight="1">
      <c r="A30" s="176" t="s">
        <v>595</v>
      </c>
      <c r="B30" s="176"/>
      <c r="C30" s="176"/>
      <c r="D30" s="176"/>
      <c r="E30" s="176"/>
      <c r="F30" s="176"/>
      <c r="G30" s="176"/>
      <c r="H30" s="176"/>
      <c r="I30" s="176"/>
      <c r="J30" s="176"/>
      <c r="K30" s="176"/>
      <c r="L30" s="176"/>
      <c r="M30" s="176"/>
      <c r="N30" s="176"/>
    </row>
    <row r="31" spans="1:14" collapsed="1">
      <c r="A31" s="374"/>
      <c r="B31" s="111"/>
      <c r="C31" s="172"/>
      <c r="D31" s="172"/>
      <c r="E31" s="172"/>
      <c r="F31" s="172"/>
      <c r="G31" s="172"/>
      <c r="H31" s="172"/>
      <c r="I31" s="172"/>
      <c r="J31" s="172"/>
      <c r="K31" s="172"/>
      <c r="L31" s="172"/>
      <c r="M31" s="172"/>
      <c r="N31" s="172"/>
    </row>
    <row r="32" spans="1:14" ht="12.75" hidden="1" customHeight="1" outlineLevel="1">
      <c r="A32" s="172"/>
      <c r="B32" s="18"/>
      <c r="C32" s="18"/>
      <c r="D32" s="18"/>
      <c r="E32" s="373" t="s">
        <v>596</v>
      </c>
      <c r="F32" s="367" t="s">
        <v>149</v>
      </c>
      <c r="G32" s="18" t="s">
        <v>215</v>
      </c>
      <c r="H32" s="18" t="s">
        <v>594</v>
      </c>
      <c r="I32" s="370"/>
      <c r="J32" s="19"/>
      <c r="K32" s="19"/>
      <c r="L32" s="19"/>
      <c r="M32" s="19"/>
      <c r="N32" s="19"/>
    </row>
    <row r="33" spans="1:14" hidden="1" outlineLevel="1">
      <c r="A33" s="374"/>
      <c r="B33" s="111"/>
      <c r="C33" s="172"/>
      <c r="D33" s="172"/>
      <c r="E33" s="373"/>
      <c r="F33" s="172"/>
      <c r="G33" s="172"/>
      <c r="H33" s="172"/>
      <c r="I33" s="172"/>
      <c r="J33" s="172"/>
      <c r="K33" s="172"/>
      <c r="L33" s="172"/>
      <c r="M33" s="172"/>
      <c r="N33" s="172"/>
    </row>
    <row r="34" spans="1:14" ht="12.75" hidden="1" customHeight="1" outlineLevel="1">
      <c r="A34" s="172"/>
      <c r="B34" s="18"/>
      <c r="C34" s="18"/>
      <c r="D34" s="18"/>
      <c r="E34" s="373" t="s">
        <v>597</v>
      </c>
      <c r="F34" s="29" t="str">
        <f xml:space="preserve"> IF( F32 = "", "", INDEX( 'Style Guide'!$M$73:$M$90, MATCH( $F$32, 'Style Guide'!$H$73:$H$90,0)) )</f>
        <v>Select company</v>
      </c>
      <c r="G34" s="18" t="s">
        <v>215</v>
      </c>
      <c r="H34" s="18" t="s">
        <v>594</v>
      </c>
      <c r="I34" s="370"/>
      <c r="J34" s="19"/>
      <c r="K34" s="19"/>
      <c r="L34" s="19"/>
      <c r="M34" s="19"/>
      <c r="N34" s="19"/>
    </row>
    <row r="35" spans="1:14" ht="12.75" hidden="1" customHeight="1" outlineLevel="1">
      <c r="A35" s="172"/>
      <c r="B35" s="18"/>
      <c r="C35" s="18"/>
      <c r="D35" s="18"/>
      <c r="E35" s="373"/>
      <c r="F35" s="172"/>
      <c r="G35" s="18"/>
      <c r="H35" s="18"/>
      <c r="I35" s="370"/>
      <c r="J35" s="19"/>
      <c r="K35" s="19"/>
      <c r="L35" s="19"/>
      <c r="M35" s="19"/>
      <c r="N35" s="19"/>
    </row>
    <row r="36" spans="1:14" hidden="1" outlineLevel="1">
      <c r="A36" s="374"/>
      <c r="B36" s="111"/>
      <c r="C36" s="172"/>
      <c r="D36" s="172"/>
      <c r="E36" s="225" t="s">
        <v>598</v>
      </c>
      <c r="F36" s="149">
        <f xml:space="preserve"> IF( F32 = "", 0, INDEX( 'Style Guide'!$S$73:$S$90, MATCH( $F$32, 'Style Guide'!$H$73:$H$90,0)) )</f>
        <v>0</v>
      </c>
      <c r="G36" s="165" t="s">
        <v>599</v>
      </c>
      <c r="H36" s="18" t="s">
        <v>594</v>
      </c>
      <c r="I36" s="172"/>
      <c r="J36" s="172"/>
      <c r="K36" s="172"/>
      <c r="L36" s="172"/>
      <c r="M36" s="172"/>
      <c r="N36" s="172"/>
    </row>
    <row r="37" spans="1:14" hidden="1" outlineLevel="1">
      <c r="A37" s="374"/>
      <c r="B37" s="111"/>
      <c r="C37" s="172"/>
      <c r="D37" s="172"/>
      <c r="E37" s="373"/>
      <c r="F37" s="172"/>
      <c r="G37" s="172"/>
      <c r="H37" s="172"/>
      <c r="I37" s="172"/>
      <c r="J37" s="172"/>
      <c r="K37" s="172"/>
      <c r="L37" s="172"/>
      <c r="M37" s="172"/>
      <c r="N37" s="172"/>
    </row>
    <row r="38" spans="1:14" s="370" customFormat="1" hidden="1" outlineLevel="1">
      <c r="A38" s="374"/>
      <c r="B38" s="372"/>
      <c r="C38" s="375"/>
      <c r="D38" s="375"/>
      <c r="E38" s="373"/>
      <c r="F38" s="371"/>
      <c r="G38" s="375"/>
      <c r="H38" s="375"/>
      <c r="I38" s="375"/>
      <c r="J38" s="375"/>
      <c r="K38" s="375"/>
      <c r="L38" s="375"/>
      <c r="M38" s="375"/>
      <c r="N38" s="375"/>
    </row>
    <row r="39" spans="1:14" hidden="1" outlineLevel="1">
      <c r="A39" s="374"/>
      <c r="B39" s="372"/>
      <c r="C39" s="375"/>
      <c r="D39" s="375"/>
      <c r="E39" s="373"/>
      <c r="F39" s="371"/>
      <c r="G39" s="375"/>
      <c r="H39" s="375"/>
      <c r="I39" s="375"/>
      <c r="J39" s="375"/>
      <c r="K39" s="375"/>
      <c r="L39" s="375"/>
      <c r="M39" s="375"/>
      <c r="N39" s="375"/>
    </row>
    <row r="40" spans="1:14">
      <c r="A40" s="111"/>
      <c r="B40" s="111"/>
      <c r="C40" s="172"/>
      <c r="D40" s="172"/>
      <c r="E40" s="172"/>
      <c r="F40" s="172"/>
      <c r="G40" s="172"/>
      <c r="H40" s="172"/>
      <c r="I40" s="172"/>
      <c r="J40" s="172"/>
      <c r="K40" s="172"/>
      <c r="L40" s="172"/>
      <c r="M40" s="172"/>
      <c r="N40" s="172"/>
    </row>
    <row r="41" spans="1:14" ht="12.75" customHeight="1">
      <c r="A41" s="176" t="s">
        <v>600</v>
      </c>
      <c r="B41" s="176"/>
      <c r="C41" s="176"/>
      <c r="D41" s="176"/>
      <c r="E41" s="176"/>
      <c r="F41" s="176"/>
      <c r="G41" s="176"/>
      <c r="H41" s="176"/>
      <c r="I41" s="176"/>
      <c r="J41" s="176"/>
      <c r="K41" s="176"/>
      <c r="L41" s="176"/>
      <c r="M41" s="176"/>
      <c r="N41" s="176"/>
    </row>
    <row r="42" spans="1:14" collapsed="1">
      <c r="A42" s="375"/>
      <c r="B42" s="370"/>
      <c r="C42" s="370"/>
      <c r="D42" s="370"/>
      <c r="E42" s="370"/>
      <c r="F42" s="70"/>
      <c r="G42" s="375"/>
      <c r="H42" s="375"/>
      <c r="I42" s="375"/>
      <c r="J42" s="375"/>
      <c r="K42" s="375"/>
      <c r="L42" s="375"/>
      <c r="M42" s="375"/>
      <c r="N42" s="375"/>
    </row>
    <row r="43" spans="1:14" hidden="1" outlineLevel="1">
      <c r="A43" s="375"/>
      <c r="B43" s="109" t="s">
        <v>601</v>
      </c>
      <c r="C43" s="110"/>
      <c r="D43" s="110"/>
      <c r="E43" s="110"/>
      <c r="F43" s="70"/>
      <c r="G43" s="375"/>
      <c r="H43" s="375"/>
      <c r="I43" s="375"/>
      <c r="J43" s="375"/>
      <c r="K43" s="375"/>
      <c r="L43" s="375"/>
      <c r="M43" s="375"/>
      <c r="N43" s="375"/>
    </row>
    <row r="44" spans="1:14" hidden="1" outlineLevel="1">
      <c r="A44" s="372"/>
      <c r="B44" s="111"/>
      <c r="D44" s="172"/>
      <c r="E44" s="172"/>
      <c r="F44" s="172"/>
      <c r="G44" s="172"/>
      <c r="H44" s="172"/>
      <c r="I44" s="172"/>
      <c r="J44" s="172"/>
      <c r="K44" s="172"/>
      <c r="L44" s="172"/>
      <c r="M44" s="172"/>
      <c r="N44" s="172"/>
    </row>
    <row r="45" spans="1:14" hidden="1" outlineLevel="2">
      <c r="A45" s="375"/>
      <c r="B45" s="372"/>
      <c r="D45" s="375"/>
      <c r="E45" s="59"/>
      <c r="F45" s="70"/>
      <c r="G45" s="375"/>
      <c r="H45" s="375"/>
      <c r="I45" s="375"/>
      <c r="J45" s="375"/>
      <c r="K45" s="375"/>
      <c r="L45" s="375"/>
      <c r="M45" s="375"/>
      <c r="N45" s="375"/>
    </row>
    <row r="46" spans="1:14" hidden="1" outlineLevel="2">
      <c r="A46" s="375"/>
      <c r="B46" s="372"/>
      <c r="C46" s="96" t="s">
        <v>602</v>
      </c>
      <c r="D46" s="73"/>
      <c r="E46" s="97"/>
      <c r="F46" s="70"/>
      <c r="G46" s="375"/>
      <c r="H46" s="375"/>
      <c r="I46" s="375"/>
      <c r="J46" s="375"/>
      <c r="K46" s="375"/>
      <c r="L46" s="375"/>
      <c r="M46" s="375"/>
      <c r="N46" s="375"/>
    </row>
    <row r="47" spans="1:14" hidden="1" outlineLevel="3">
      <c r="A47" s="375"/>
      <c r="B47" s="372"/>
      <c r="D47" s="372" t="s">
        <v>603</v>
      </c>
      <c r="E47" s="59"/>
      <c r="F47" s="70"/>
      <c r="G47" s="375"/>
      <c r="H47" s="375"/>
      <c r="I47" s="375"/>
      <c r="J47" s="375"/>
      <c r="K47" s="375"/>
      <c r="L47" s="375"/>
      <c r="M47" s="375"/>
      <c r="N47" s="375"/>
    </row>
    <row r="48" spans="1:14" hidden="1" outlineLevel="3">
      <c r="A48" s="37" t="s">
        <v>213</v>
      </c>
      <c r="B48" s="80"/>
      <c r="D48" s="370"/>
      <c r="E48" s="194" t="s">
        <v>214</v>
      </c>
      <c r="F48" s="368">
        <f xml:space="preserve"> IF( InpOverride!F6 = "", F_Inputs!F6, InpOverride!F6 )</f>
        <v>0</v>
      </c>
      <c r="G48" s="194" t="s">
        <v>215</v>
      </c>
      <c r="H48" s="375"/>
      <c r="I48" s="375"/>
      <c r="J48" s="375"/>
      <c r="K48" s="375"/>
      <c r="L48" s="375"/>
      <c r="M48" s="375"/>
      <c r="N48" s="375"/>
    </row>
    <row r="49" spans="1:14" hidden="1" outlineLevel="3">
      <c r="A49" s="37" t="s">
        <v>216</v>
      </c>
      <c r="B49" s="80"/>
      <c r="D49" s="370"/>
      <c r="E49" s="194" t="s">
        <v>217</v>
      </c>
      <c r="F49" s="80"/>
      <c r="G49" s="194" t="s">
        <v>209</v>
      </c>
      <c r="H49" s="375"/>
      <c r="I49" s="375"/>
      <c r="J49" s="101">
        <f xml:space="preserve"> IF( InpOverride!H7 = "", F_Inputs!H7, InpOverride!H7 )</f>
        <v>0</v>
      </c>
      <c r="K49" s="101">
        <f xml:space="preserve"> IF( InpOverride!I7 = "", F_Inputs!I7, InpOverride!I7 )</f>
        <v>0</v>
      </c>
      <c r="L49" s="101">
        <f xml:space="preserve"> IF( InpOverride!J7 = "", F_Inputs!J7, InpOverride!J7 )</f>
        <v>0</v>
      </c>
      <c r="M49" s="101">
        <f xml:space="preserve"> IF( InpOverride!K7 = "", F_Inputs!K7, InpOverride!K7 )</f>
        <v>0</v>
      </c>
      <c r="N49" s="101">
        <f xml:space="preserve"> IF( InpOverride!L7 = "", F_Inputs!L7, InpOverride!L7 )</f>
        <v>0</v>
      </c>
    </row>
    <row r="50" spans="1:14" hidden="1" outlineLevel="3">
      <c r="A50" s="37" t="s">
        <v>218</v>
      </c>
      <c r="B50" s="80"/>
      <c r="D50" s="370"/>
      <c r="E50" s="194" t="s">
        <v>219</v>
      </c>
      <c r="F50" s="80"/>
      <c r="G50" s="194" t="s">
        <v>209</v>
      </c>
      <c r="H50" s="375"/>
      <c r="I50" s="375"/>
      <c r="J50" s="101">
        <f xml:space="preserve"> IF( InpOverride!H8 = "", F_Inputs!H8, InpOverride!H8 )</f>
        <v>0</v>
      </c>
      <c r="K50" s="101">
        <f xml:space="preserve"> IF( InpOverride!I8 = "", F_Inputs!I8, InpOverride!I8 )</f>
        <v>0</v>
      </c>
      <c r="L50" s="101">
        <f xml:space="preserve"> IF( InpOverride!J8 = "", F_Inputs!J8, InpOverride!J8 )</f>
        <v>0</v>
      </c>
      <c r="M50" s="101">
        <f xml:space="preserve"> IF( InpOverride!K8 = "", F_Inputs!K8, InpOverride!K8 )</f>
        <v>0</v>
      </c>
      <c r="N50" s="101">
        <f xml:space="preserve"> IF( InpOverride!L8 = "", F_Inputs!L8, InpOverride!L8 )</f>
        <v>0</v>
      </c>
    </row>
    <row r="51" spans="1:14" hidden="1" outlineLevel="3">
      <c r="A51" s="37"/>
      <c r="B51" s="80"/>
      <c r="C51" s="100"/>
      <c r="D51" s="372" t="s">
        <v>604</v>
      </c>
      <c r="E51" s="194"/>
      <c r="F51" s="80"/>
      <c r="G51" s="194"/>
      <c r="H51" s="375"/>
      <c r="I51" s="375"/>
      <c r="J51" s="101"/>
      <c r="K51" s="101"/>
      <c r="L51" s="101"/>
      <c r="M51" s="101"/>
      <c r="N51" s="101"/>
    </row>
    <row r="52" spans="1:14" hidden="1" outlineLevel="3">
      <c r="A52" s="37" t="s">
        <v>220</v>
      </c>
      <c r="B52" s="80"/>
      <c r="D52" s="370"/>
      <c r="E52" s="194" t="s">
        <v>221</v>
      </c>
      <c r="F52" s="368">
        <f xml:space="preserve"> IF( InpOverride!G9 = "", F_Inputs!G9, InpOverride!G9 )</f>
        <v>0</v>
      </c>
      <c r="G52" s="194" t="s">
        <v>215</v>
      </c>
      <c r="H52" s="375"/>
      <c r="I52" s="375"/>
      <c r="J52" s="375"/>
      <c r="K52" s="375"/>
      <c r="L52" s="375"/>
      <c r="M52" s="375"/>
      <c r="N52" s="375"/>
    </row>
    <row r="53" spans="1:14" hidden="1" outlineLevel="3">
      <c r="A53" s="37"/>
      <c r="B53" s="80"/>
      <c r="D53" s="370"/>
      <c r="E53" s="37" t="s">
        <v>605</v>
      </c>
      <c r="F53" s="149">
        <f xml:space="preserve"> IF( F52 &lt;&gt; F48, 1, 0)</f>
        <v>0</v>
      </c>
      <c r="G53" s="165" t="s">
        <v>599</v>
      </c>
      <c r="H53" s="375"/>
      <c r="I53" s="375"/>
      <c r="J53" s="375"/>
      <c r="K53" s="375"/>
      <c r="L53" s="375"/>
      <c r="M53" s="375"/>
      <c r="N53" s="375"/>
    </row>
    <row r="54" spans="1:14" hidden="1" outlineLevel="3">
      <c r="A54" s="37" t="s">
        <v>222</v>
      </c>
      <c r="B54" s="80"/>
      <c r="D54" s="370"/>
      <c r="E54" s="194" t="s">
        <v>223</v>
      </c>
      <c r="F54" s="80"/>
      <c r="G54" s="194" t="s">
        <v>224</v>
      </c>
      <c r="H54" s="375"/>
      <c r="I54" s="375"/>
      <c r="J54" s="101">
        <f xml:space="preserve"> IF( InpOverride!H10 = "", F_Inputs!H10, InpOverride!H10 )</f>
        <v>0</v>
      </c>
      <c r="K54" s="101">
        <f xml:space="preserve"> IF( InpOverride!I10 = "", F_Inputs!I10, InpOverride!I10 )</f>
        <v>0</v>
      </c>
      <c r="L54" s="101">
        <f xml:space="preserve"> IF( InpOverride!J10 = "", F_Inputs!J10, InpOverride!J10 )</f>
        <v>0</v>
      </c>
      <c r="M54" s="101">
        <f xml:space="preserve"> IF( InpOverride!K10 = "", F_Inputs!K10, InpOverride!K10 )</f>
        <v>0</v>
      </c>
      <c r="N54" s="101">
        <f xml:space="preserve"> IF( InpOverride!L10 = "", F_Inputs!L10, InpOverride!L10 )</f>
        <v>0</v>
      </c>
    </row>
    <row r="55" spans="1:14" hidden="1" outlineLevel="3">
      <c r="A55" s="37"/>
      <c r="B55" s="80"/>
      <c r="D55" s="370"/>
      <c r="E55" s="37" t="s">
        <v>606</v>
      </c>
      <c r="F55" s="149">
        <f xml:space="preserve"> IF( SUM(J55:N55) &gt; 0, 1, 0)</f>
        <v>0</v>
      </c>
      <c r="G55" s="165" t="s">
        <v>599</v>
      </c>
      <c r="H55" s="375"/>
      <c r="I55" s="375"/>
      <c r="J55" s="149">
        <f xml:space="preserve"> IF( J49 &gt; 0, IF( ISNUMBER( J54 ), 0, 1), 0 )</f>
        <v>0</v>
      </c>
      <c r="K55" s="149">
        <f t="shared" ref="K55" si="0" xml:space="preserve"> IF( K49 &gt; 0, IF( ISNUMBER( K54 ), 0, 1), 0 )</f>
        <v>0</v>
      </c>
      <c r="L55" s="149">
        <f t="shared" ref="L55" si="1" xml:space="preserve"> IF( L49 &gt; 0, IF( ISNUMBER( L54 ), 0, 1), 0 )</f>
        <v>0</v>
      </c>
      <c r="M55" s="149">
        <f t="shared" ref="M55" si="2" xml:space="preserve"> IF( M49 &gt; 0, IF( ISNUMBER( M54 ), 0, 1), 0 )</f>
        <v>0</v>
      </c>
      <c r="N55" s="149">
        <f t="shared" ref="N55" si="3" xml:space="preserve"> IF( N49 &gt; 0, IF( ISNUMBER( N54 ), 0, 1), 0 )</f>
        <v>0</v>
      </c>
    </row>
    <row r="56" spans="1:14" hidden="1" outlineLevel="3">
      <c r="A56" s="37"/>
      <c r="B56" s="80"/>
      <c r="C56" s="100"/>
      <c r="D56" s="372" t="s">
        <v>607</v>
      </c>
      <c r="E56" s="194"/>
      <c r="F56" s="80"/>
      <c r="G56" s="194"/>
      <c r="H56" s="375"/>
      <c r="I56" s="375"/>
      <c r="J56" s="101"/>
      <c r="K56" s="101"/>
      <c r="L56" s="101"/>
      <c r="M56" s="101"/>
      <c r="N56" s="101"/>
    </row>
    <row r="57" spans="1:14" hidden="1" outlineLevel="3">
      <c r="A57" s="37" t="s">
        <v>225</v>
      </c>
      <c r="B57" s="80"/>
      <c r="D57" s="370"/>
      <c r="E57" s="194" t="s">
        <v>226</v>
      </c>
      <c r="F57" s="80"/>
      <c r="G57" s="194" t="s">
        <v>209</v>
      </c>
      <c r="H57" s="375"/>
      <c r="I57" s="375"/>
      <c r="J57" s="101">
        <f xml:space="preserve"> IF( InpOverride!H11 = "", F_Inputs!H11, InpOverride!H11 )</f>
        <v>0</v>
      </c>
      <c r="K57" s="101">
        <f xml:space="preserve"> IF( InpOverride!I11 = "", F_Inputs!I11, InpOverride!I11 )</f>
        <v>0</v>
      </c>
      <c r="L57" s="101">
        <f xml:space="preserve"> IF( InpOverride!J11 = "", F_Inputs!J11, InpOverride!J11 )</f>
        <v>0</v>
      </c>
      <c r="M57" s="101">
        <f xml:space="preserve"> IF( InpOverride!K11 = "", F_Inputs!K11, InpOverride!K11 )</f>
        <v>0</v>
      </c>
      <c r="N57" s="101">
        <f xml:space="preserve"> IF( InpOverride!L11 = "", F_Inputs!L11, InpOverride!L11 )</f>
        <v>0</v>
      </c>
    </row>
    <row r="58" spans="1:14" hidden="1" outlineLevel="2">
      <c r="A58" s="375"/>
      <c r="B58" s="372"/>
      <c r="D58" s="370"/>
      <c r="E58" s="375"/>
      <c r="F58" s="375"/>
      <c r="G58" s="375"/>
      <c r="H58" s="375"/>
      <c r="I58" s="375"/>
      <c r="J58" s="375"/>
      <c r="K58" s="375"/>
      <c r="L58" s="375"/>
      <c r="M58" s="375"/>
      <c r="N58" s="375"/>
    </row>
    <row r="59" spans="1:14" hidden="1" outlineLevel="2">
      <c r="A59" s="375"/>
      <c r="B59" s="372"/>
      <c r="C59" s="96" t="s">
        <v>608</v>
      </c>
      <c r="D59" s="370"/>
      <c r="E59" s="59"/>
      <c r="F59" s="70"/>
      <c r="G59" s="375"/>
      <c r="H59" s="375"/>
      <c r="I59" s="375"/>
      <c r="J59" s="375"/>
      <c r="K59" s="375"/>
      <c r="L59" s="375"/>
      <c r="M59" s="375"/>
      <c r="N59" s="375"/>
    </row>
    <row r="60" spans="1:14" hidden="1" outlineLevel="3">
      <c r="A60" s="375"/>
      <c r="B60" s="372"/>
      <c r="D60" s="372" t="s">
        <v>603</v>
      </c>
      <c r="E60" s="59"/>
      <c r="F60" s="70"/>
      <c r="G60" s="375"/>
      <c r="H60" s="375"/>
      <c r="I60" s="375"/>
      <c r="J60" s="375"/>
      <c r="K60" s="375"/>
      <c r="L60" s="375"/>
      <c r="M60" s="375"/>
      <c r="N60" s="375"/>
    </row>
    <row r="61" spans="1:14" hidden="1" outlineLevel="3">
      <c r="A61" s="37" t="s">
        <v>227</v>
      </c>
      <c r="B61" s="80"/>
      <c r="D61" s="370"/>
      <c r="E61" s="194" t="s">
        <v>228</v>
      </c>
      <c r="F61" s="368">
        <f xml:space="preserve"> IF( InpOverride!F12 = "", F_Inputs!F12, InpOverride!F12 )</f>
        <v>0</v>
      </c>
      <c r="G61" s="194" t="s">
        <v>215</v>
      </c>
      <c r="H61" s="375"/>
      <c r="I61" s="375"/>
      <c r="J61" s="375"/>
      <c r="K61" s="375"/>
      <c r="L61" s="375"/>
      <c r="M61" s="375"/>
      <c r="N61" s="375"/>
    </row>
    <row r="62" spans="1:14" hidden="1" outlineLevel="3">
      <c r="A62" s="37" t="s">
        <v>229</v>
      </c>
      <c r="B62" s="80"/>
      <c r="D62" s="370"/>
      <c r="E62" s="194" t="s">
        <v>230</v>
      </c>
      <c r="F62" s="80"/>
      <c r="G62" s="194" t="s">
        <v>209</v>
      </c>
      <c r="H62" s="375"/>
      <c r="I62" s="375"/>
      <c r="J62" s="101">
        <f xml:space="preserve"> IF( InpOverride!H13 = "", F_Inputs!H13, InpOverride!H13 )</f>
        <v>0</v>
      </c>
      <c r="K62" s="101">
        <f xml:space="preserve"> IF( InpOverride!I13 = "", F_Inputs!I13, InpOverride!I13 )</f>
        <v>0</v>
      </c>
      <c r="L62" s="101">
        <f xml:space="preserve"> IF( InpOverride!J13 = "", F_Inputs!J13, InpOverride!J13 )</f>
        <v>0</v>
      </c>
      <c r="M62" s="101">
        <f xml:space="preserve"> IF( InpOverride!K13 = "", F_Inputs!K13, InpOverride!K13 )</f>
        <v>0</v>
      </c>
      <c r="N62" s="101">
        <f xml:space="preserve"> IF( InpOverride!L13 = "", F_Inputs!L13, InpOverride!L13 )</f>
        <v>0</v>
      </c>
    </row>
    <row r="63" spans="1:14" hidden="1" outlineLevel="3">
      <c r="A63" s="37" t="s">
        <v>231</v>
      </c>
      <c r="B63" s="80"/>
      <c r="D63" s="370"/>
      <c r="E63" s="194" t="s">
        <v>232</v>
      </c>
      <c r="F63" s="80"/>
      <c r="G63" s="194" t="s">
        <v>209</v>
      </c>
      <c r="H63" s="375"/>
      <c r="I63" s="375"/>
      <c r="J63" s="101">
        <f xml:space="preserve"> IF( InpOverride!H14 = "", F_Inputs!H14, InpOverride!H14 )</f>
        <v>0</v>
      </c>
      <c r="K63" s="101">
        <f xml:space="preserve"> IF( InpOverride!I14 = "", F_Inputs!I14, InpOverride!I14 )</f>
        <v>0</v>
      </c>
      <c r="L63" s="101">
        <f xml:space="preserve"> IF( InpOverride!J14 = "", F_Inputs!J14, InpOverride!J14 )</f>
        <v>0</v>
      </c>
      <c r="M63" s="101">
        <f xml:space="preserve"> IF( InpOverride!K14 = "", F_Inputs!K14, InpOverride!K14 )</f>
        <v>0</v>
      </c>
      <c r="N63" s="101">
        <f xml:space="preserve"> IF( InpOverride!L14 = "", F_Inputs!L14, InpOverride!L14 )</f>
        <v>0</v>
      </c>
    </row>
    <row r="64" spans="1:14" hidden="1" outlineLevel="3">
      <c r="A64" s="37"/>
      <c r="B64" s="80"/>
      <c r="C64" s="100"/>
      <c r="D64" s="372" t="s">
        <v>604</v>
      </c>
      <c r="E64" s="194"/>
      <c r="F64" s="80"/>
      <c r="G64" s="194"/>
      <c r="H64" s="375"/>
      <c r="I64" s="375"/>
      <c r="J64" s="101"/>
      <c r="K64" s="101"/>
      <c r="L64" s="101"/>
      <c r="M64" s="101"/>
      <c r="N64" s="101"/>
    </row>
    <row r="65" spans="1:14" hidden="1" outlineLevel="3">
      <c r="A65" s="37" t="s">
        <v>233</v>
      </c>
      <c r="B65" s="80"/>
      <c r="D65" s="370"/>
      <c r="E65" s="194" t="s">
        <v>234</v>
      </c>
      <c r="F65" s="368">
        <f xml:space="preserve"> IF( InpOverride!G15 = "", F_Inputs!G15, InpOverride!G15 )</f>
        <v>0</v>
      </c>
      <c r="G65" s="194" t="s">
        <v>215</v>
      </c>
      <c r="H65" s="375"/>
      <c r="I65" s="375"/>
      <c r="J65" s="375"/>
      <c r="K65" s="375"/>
      <c r="L65" s="375"/>
      <c r="M65" s="375"/>
      <c r="N65" s="375"/>
    </row>
    <row r="66" spans="1:14" hidden="1" outlineLevel="3">
      <c r="A66" s="37"/>
      <c r="B66" s="80"/>
      <c r="D66" s="370"/>
      <c r="E66" s="37" t="s">
        <v>609</v>
      </c>
      <c r="F66" s="149">
        <f xml:space="preserve"> IF( F65 &lt;&gt; F61, 1, 0)</f>
        <v>0</v>
      </c>
      <c r="G66" s="165" t="s">
        <v>599</v>
      </c>
      <c r="H66" s="375"/>
      <c r="I66" s="375"/>
      <c r="J66" s="375"/>
      <c r="K66" s="375"/>
      <c r="L66" s="375"/>
      <c r="M66" s="375"/>
      <c r="N66" s="375"/>
    </row>
    <row r="67" spans="1:14" hidden="1" outlineLevel="3">
      <c r="A67" s="37" t="s">
        <v>235</v>
      </c>
      <c r="B67" s="80"/>
      <c r="D67" s="370"/>
      <c r="E67" s="194" t="s">
        <v>236</v>
      </c>
      <c r="F67" s="80"/>
      <c r="G67" s="194" t="s">
        <v>224</v>
      </c>
      <c r="H67" s="375"/>
      <c r="I67" s="375"/>
      <c r="J67" s="101">
        <f xml:space="preserve"> IF( InpOverride!H16 = "", F_Inputs!H16, InpOverride!H16 )</f>
        <v>0</v>
      </c>
      <c r="K67" s="101">
        <f xml:space="preserve"> IF( InpOverride!I16 = "", F_Inputs!I16, InpOverride!I16 )</f>
        <v>0</v>
      </c>
      <c r="L67" s="101">
        <f xml:space="preserve"> IF( InpOverride!J16 = "", F_Inputs!J16, InpOverride!J16 )</f>
        <v>0</v>
      </c>
      <c r="M67" s="101">
        <f xml:space="preserve"> IF( InpOverride!K16 = "", F_Inputs!K16, InpOverride!K16 )</f>
        <v>0</v>
      </c>
      <c r="N67" s="101">
        <f xml:space="preserve"> IF( InpOverride!L16 = "", F_Inputs!L16, InpOverride!L16 )</f>
        <v>0</v>
      </c>
    </row>
    <row r="68" spans="1:14" hidden="1" outlineLevel="3">
      <c r="A68" s="37"/>
      <c r="B68" s="80"/>
      <c r="D68" s="370"/>
      <c r="E68" s="37" t="s">
        <v>610</v>
      </c>
      <c r="F68" s="149">
        <f xml:space="preserve"> IF( SUM(J68:N68) &gt; 0, 1, 0)</f>
        <v>0</v>
      </c>
      <c r="G68" s="165" t="s">
        <v>599</v>
      </c>
      <c r="H68" s="375"/>
      <c r="I68" s="375"/>
      <c r="J68" s="149">
        <f xml:space="preserve"> IF( J62 &gt; 0, IF( ISNUMBER( J67 ), 0, 1), 0 )</f>
        <v>0</v>
      </c>
      <c r="K68" s="149">
        <f t="shared" ref="K68" si="4" xml:space="preserve"> IF( K62 &gt; 0, IF( ISNUMBER( K67 ), 0, 1), 0 )</f>
        <v>0</v>
      </c>
      <c r="L68" s="149">
        <f t="shared" ref="L68" si="5" xml:space="preserve"> IF( L62 &gt; 0, IF( ISNUMBER( L67 ), 0, 1), 0 )</f>
        <v>0</v>
      </c>
      <c r="M68" s="149">
        <f t="shared" ref="M68" si="6" xml:space="preserve"> IF( M62 &gt; 0, IF( ISNUMBER( M67 ), 0, 1), 0 )</f>
        <v>0</v>
      </c>
      <c r="N68" s="149">
        <f t="shared" ref="N68" si="7" xml:space="preserve"> IF( N62 &gt; 0, IF( ISNUMBER( N67 ), 0, 1), 0 )</f>
        <v>0</v>
      </c>
    </row>
    <row r="69" spans="1:14" hidden="1" outlineLevel="3">
      <c r="A69" s="37"/>
      <c r="B69" s="80"/>
      <c r="C69" s="100"/>
      <c r="D69" s="372" t="s">
        <v>607</v>
      </c>
      <c r="E69" s="194"/>
      <c r="F69" s="80"/>
      <c r="G69" s="194"/>
      <c r="H69" s="375"/>
      <c r="I69" s="375"/>
      <c r="J69" s="101"/>
      <c r="K69" s="101"/>
      <c r="L69" s="101"/>
      <c r="M69" s="101"/>
      <c r="N69" s="101"/>
    </row>
    <row r="70" spans="1:14" hidden="1" outlineLevel="3">
      <c r="A70" s="37" t="s">
        <v>237</v>
      </c>
      <c r="B70" s="80"/>
      <c r="D70" s="370"/>
      <c r="E70" s="194" t="s">
        <v>238</v>
      </c>
      <c r="F70" s="80"/>
      <c r="G70" s="194" t="s">
        <v>209</v>
      </c>
      <c r="H70" s="375"/>
      <c r="I70" s="375"/>
      <c r="J70" s="101">
        <f xml:space="preserve"> IF( InpOverride!H17 = "", F_Inputs!H17, InpOverride!H17 )</f>
        <v>0</v>
      </c>
      <c r="K70" s="101">
        <f xml:space="preserve"> IF( InpOverride!I17 = "", F_Inputs!I17, InpOverride!I17 )</f>
        <v>0</v>
      </c>
      <c r="L70" s="101">
        <f xml:space="preserve"> IF( InpOverride!J17 = "", F_Inputs!J17, InpOverride!J17 )</f>
        <v>0</v>
      </c>
      <c r="M70" s="101">
        <f xml:space="preserve"> IF( InpOverride!K17 = "", F_Inputs!K17, InpOverride!K17 )</f>
        <v>0</v>
      </c>
      <c r="N70" s="101">
        <f xml:space="preserve"> IF( InpOverride!L17 = "", F_Inputs!L17, InpOverride!L17 )</f>
        <v>0</v>
      </c>
    </row>
    <row r="71" spans="1:14" hidden="1" outlineLevel="2">
      <c r="A71" s="375"/>
      <c r="B71" s="372"/>
      <c r="D71" s="370"/>
      <c r="E71" s="375"/>
      <c r="F71" s="375"/>
      <c r="G71" s="375"/>
      <c r="H71" s="375"/>
      <c r="I71" s="375"/>
      <c r="J71" s="375"/>
      <c r="K71" s="375"/>
      <c r="L71" s="375"/>
      <c r="M71" s="375"/>
      <c r="N71" s="375"/>
    </row>
    <row r="72" spans="1:14" hidden="1" outlineLevel="2">
      <c r="A72" s="375"/>
      <c r="B72" s="372"/>
      <c r="C72" s="96" t="s">
        <v>611</v>
      </c>
      <c r="D72" s="370"/>
      <c r="E72" s="59"/>
      <c r="F72" s="70"/>
      <c r="G72" s="375"/>
      <c r="H72" s="375"/>
      <c r="I72" s="375"/>
      <c r="J72" s="375"/>
      <c r="K72" s="375"/>
      <c r="L72" s="375"/>
      <c r="M72" s="375"/>
      <c r="N72" s="375"/>
    </row>
    <row r="73" spans="1:14" hidden="1" outlineLevel="3">
      <c r="A73" s="375"/>
      <c r="B73" s="372"/>
      <c r="D73" s="372" t="s">
        <v>603</v>
      </c>
      <c r="E73" s="59"/>
      <c r="F73" s="70"/>
      <c r="G73" s="375"/>
      <c r="H73" s="375"/>
      <c r="I73" s="375"/>
      <c r="J73" s="375"/>
      <c r="K73" s="375"/>
      <c r="L73" s="375"/>
      <c r="M73" s="375"/>
      <c r="N73" s="375"/>
    </row>
    <row r="74" spans="1:14" hidden="1" outlineLevel="3">
      <c r="A74" s="37" t="s">
        <v>239</v>
      </c>
      <c r="B74" s="80"/>
      <c r="D74" s="370"/>
      <c r="E74" s="194" t="s">
        <v>240</v>
      </c>
      <c r="F74" s="368">
        <f xml:space="preserve"> IF( InpOverride!F18 = "", F_Inputs!F18, InpOverride!F18 )</f>
        <v>0</v>
      </c>
      <c r="G74" s="194" t="s">
        <v>215</v>
      </c>
      <c r="H74" s="375"/>
      <c r="I74" s="375"/>
      <c r="J74" s="375"/>
      <c r="K74" s="375"/>
      <c r="L74" s="375"/>
      <c r="M74" s="375"/>
      <c r="N74" s="375"/>
    </row>
    <row r="75" spans="1:14" hidden="1" outlineLevel="3">
      <c r="A75" s="37" t="s">
        <v>241</v>
      </c>
      <c r="B75" s="80"/>
      <c r="D75" s="370"/>
      <c r="E75" s="194" t="s">
        <v>242</v>
      </c>
      <c r="F75" s="80"/>
      <c r="G75" s="194" t="s">
        <v>209</v>
      </c>
      <c r="H75" s="375"/>
      <c r="I75" s="375"/>
      <c r="J75" s="101">
        <f xml:space="preserve"> IF( InpOverride!H19 = "", F_Inputs!H19, InpOverride!H19 )</f>
        <v>0</v>
      </c>
      <c r="K75" s="101">
        <f xml:space="preserve"> IF( InpOverride!I19 = "", F_Inputs!I19, InpOverride!I19 )</f>
        <v>0</v>
      </c>
      <c r="L75" s="101">
        <f xml:space="preserve"> IF( InpOverride!J19 = "", F_Inputs!J19, InpOverride!J19 )</f>
        <v>0</v>
      </c>
      <c r="M75" s="101">
        <f xml:space="preserve"> IF( InpOverride!K19 = "", F_Inputs!K19, InpOverride!K19 )</f>
        <v>0</v>
      </c>
      <c r="N75" s="101">
        <f xml:space="preserve"> IF( InpOverride!L19 = "", F_Inputs!L19, InpOverride!L19 )</f>
        <v>0</v>
      </c>
    </row>
    <row r="76" spans="1:14" hidden="1" outlineLevel="3">
      <c r="A76" s="37" t="s">
        <v>243</v>
      </c>
      <c r="B76" s="80"/>
      <c r="D76" s="370"/>
      <c r="E76" s="194" t="s">
        <v>244</v>
      </c>
      <c r="F76" s="80"/>
      <c r="G76" s="194" t="s">
        <v>209</v>
      </c>
      <c r="H76" s="375"/>
      <c r="I76" s="375"/>
      <c r="J76" s="101">
        <f xml:space="preserve"> IF( InpOverride!H20 = "", F_Inputs!H20, InpOverride!H20 )</f>
        <v>0</v>
      </c>
      <c r="K76" s="101">
        <f xml:space="preserve"> IF( InpOverride!I20 = "", F_Inputs!I20, InpOverride!I20 )</f>
        <v>0</v>
      </c>
      <c r="L76" s="101">
        <f xml:space="preserve"> IF( InpOverride!J20 = "", F_Inputs!J20, InpOverride!J20 )</f>
        <v>0</v>
      </c>
      <c r="M76" s="101">
        <f xml:space="preserve"> IF( InpOverride!K20 = "", F_Inputs!K20, InpOverride!K20 )</f>
        <v>0</v>
      </c>
      <c r="N76" s="101">
        <f xml:space="preserve"> IF( InpOverride!L20 = "", F_Inputs!L20, InpOverride!L20 )</f>
        <v>0</v>
      </c>
    </row>
    <row r="77" spans="1:14" hidden="1" outlineLevel="3">
      <c r="A77" s="37"/>
      <c r="B77" s="80"/>
      <c r="D77" s="372" t="s">
        <v>604</v>
      </c>
      <c r="E77" s="194"/>
      <c r="F77" s="80"/>
      <c r="G77" s="194"/>
      <c r="H77" s="375"/>
      <c r="I77" s="375"/>
      <c r="J77" s="101"/>
      <c r="K77" s="101"/>
      <c r="L77" s="101"/>
      <c r="M77" s="101"/>
      <c r="N77" s="101"/>
    </row>
    <row r="78" spans="1:14" hidden="1" outlineLevel="3">
      <c r="A78" s="37" t="s">
        <v>245</v>
      </c>
      <c r="B78" s="80"/>
      <c r="D78" s="370"/>
      <c r="E78" s="194" t="s">
        <v>246</v>
      </c>
      <c r="F78" s="368">
        <f xml:space="preserve"> IF( InpOverride!G21 = "", F_Inputs!G21, InpOverride!G21 )</f>
        <v>0</v>
      </c>
      <c r="G78" s="194" t="s">
        <v>215</v>
      </c>
      <c r="H78" s="375"/>
      <c r="I78" s="375"/>
      <c r="J78" s="375"/>
      <c r="K78" s="375"/>
      <c r="L78" s="375"/>
      <c r="M78" s="375"/>
      <c r="N78" s="375"/>
    </row>
    <row r="79" spans="1:14" hidden="1" outlineLevel="3">
      <c r="A79" s="37"/>
      <c r="B79" s="80"/>
      <c r="D79" s="370"/>
      <c r="E79" s="37" t="s">
        <v>612</v>
      </c>
      <c r="F79" s="149">
        <f xml:space="preserve"> IF( F78 &lt;&gt; F74, 1, 0)</f>
        <v>0</v>
      </c>
      <c r="G79" s="165" t="s">
        <v>599</v>
      </c>
      <c r="H79" s="375"/>
      <c r="I79" s="375"/>
      <c r="J79" s="375"/>
      <c r="K79" s="375"/>
      <c r="L79" s="375"/>
      <c r="M79" s="375"/>
      <c r="N79" s="375"/>
    </row>
    <row r="80" spans="1:14" hidden="1" outlineLevel="3">
      <c r="A80" s="37" t="s">
        <v>247</v>
      </c>
      <c r="B80" s="80"/>
      <c r="D80" s="370"/>
      <c r="E80" s="194" t="s">
        <v>248</v>
      </c>
      <c r="F80" s="80"/>
      <c r="G80" s="194" t="s">
        <v>224</v>
      </c>
      <c r="H80" s="375"/>
      <c r="I80" s="375"/>
      <c r="J80" s="101">
        <f xml:space="preserve"> IF( InpOverride!H22 = "", F_Inputs!H22, InpOverride!H22 )</f>
        <v>0</v>
      </c>
      <c r="K80" s="101">
        <f xml:space="preserve"> IF( InpOverride!I22 = "", F_Inputs!I22, InpOverride!I22 )</f>
        <v>0</v>
      </c>
      <c r="L80" s="101">
        <f xml:space="preserve"> IF( InpOverride!J22 = "", F_Inputs!J22, InpOverride!J22 )</f>
        <v>0</v>
      </c>
      <c r="M80" s="101">
        <f xml:space="preserve"> IF( InpOverride!K22 = "", F_Inputs!K22, InpOverride!K22 )</f>
        <v>0</v>
      </c>
      <c r="N80" s="101">
        <f xml:space="preserve"> IF( InpOverride!L22 = "", F_Inputs!L22, InpOverride!L22 )</f>
        <v>0</v>
      </c>
    </row>
    <row r="81" spans="1:14" hidden="1" outlineLevel="3">
      <c r="A81" s="37"/>
      <c r="B81" s="80"/>
      <c r="D81" s="370"/>
      <c r="E81" s="37" t="s">
        <v>613</v>
      </c>
      <c r="F81" s="149">
        <f xml:space="preserve"> IF( SUM(J81:N81) &gt; 0, 1, 0)</f>
        <v>0</v>
      </c>
      <c r="G81" s="165" t="s">
        <v>599</v>
      </c>
      <c r="H81" s="375"/>
      <c r="I81" s="375"/>
      <c r="J81" s="149">
        <f xml:space="preserve"> IF( J75 &gt; 0, IF( ISNUMBER( J80 ), 0, 1), 0 )</f>
        <v>0</v>
      </c>
      <c r="K81" s="149">
        <f t="shared" ref="K81" si="8" xml:space="preserve"> IF( K75 &gt; 0, IF( ISNUMBER( K80 ), 0, 1), 0 )</f>
        <v>0</v>
      </c>
      <c r="L81" s="149">
        <f t="shared" ref="L81" si="9" xml:space="preserve"> IF( L75 &gt; 0, IF( ISNUMBER( L80 ), 0, 1), 0 )</f>
        <v>0</v>
      </c>
      <c r="M81" s="149">
        <f t="shared" ref="M81" si="10" xml:space="preserve"> IF( M75 &gt; 0, IF( ISNUMBER( M80 ), 0, 1), 0 )</f>
        <v>0</v>
      </c>
      <c r="N81" s="149">
        <f t="shared" ref="N81" si="11" xml:space="preserve"> IF( N75 &gt; 0, IF( ISNUMBER( N80 ), 0, 1), 0 )</f>
        <v>0</v>
      </c>
    </row>
    <row r="82" spans="1:14" hidden="1" outlineLevel="3">
      <c r="A82" s="37"/>
      <c r="B82" s="80"/>
      <c r="D82" s="372" t="s">
        <v>607</v>
      </c>
      <c r="E82" s="194"/>
      <c r="F82" s="80"/>
      <c r="G82" s="194"/>
      <c r="H82" s="375"/>
      <c r="I82" s="375"/>
      <c r="J82" s="101"/>
      <c r="K82" s="101"/>
      <c r="L82" s="101"/>
      <c r="M82" s="101"/>
      <c r="N82" s="101"/>
    </row>
    <row r="83" spans="1:14" hidden="1" outlineLevel="3">
      <c r="A83" s="37" t="s">
        <v>249</v>
      </c>
      <c r="B83" s="80"/>
      <c r="D83" s="370"/>
      <c r="E83" s="194" t="s">
        <v>250</v>
      </c>
      <c r="F83" s="80"/>
      <c r="G83" s="194" t="s">
        <v>209</v>
      </c>
      <c r="H83" s="375"/>
      <c r="I83" s="375"/>
      <c r="J83" s="101">
        <f xml:space="preserve"> IF( InpOverride!H23 = "", F_Inputs!H23, InpOverride!H23 )</f>
        <v>0</v>
      </c>
      <c r="K83" s="101">
        <f xml:space="preserve"> IF( InpOverride!I23 = "", F_Inputs!I23, InpOverride!I23 )</f>
        <v>0</v>
      </c>
      <c r="L83" s="101">
        <f xml:space="preserve"> IF( InpOverride!J23 = "", F_Inputs!J23, InpOverride!J23 )</f>
        <v>0</v>
      </c>
      <c r="M83" s="101">
        <f xml:space="preserve"> IF( InpOverride!K23 = "", F_Inputs!K23, InpOverride!K23 )</f>
        <v>0</v>
      </c>
      <c r="N83" s="101">
        <f xml:space="preserve"> IF( InpOverride!L23 = "", F_Inputs!L23, InpOverride!L23 )</f>
        <v>0</v>
      </c>
    </row>
    <row r="84" spans="1:14" hidden="1" outlineLevel="2">
      <c r="A84" s="375"/>
      <c r="B84" s="372"/>
      <c r="D84" s="370"/>
      <c r="E84" s="375"/>
      <c r="F84" s="375"/>
      <c r="G84" s="375"/>
      <c r="H84" s="375"/>
      <c r="I84" s="375"/>
      <c r="J84" s="375"/>
      <c r="K84" s="375"/>
      <c r="L84" s="375"/>
      <c r="M84" s="375"/>
      <c r="N84" s="375"/>
    </row>
    <row r="85" spans="1:14" hidden="1" outlineLevel="2">
      <c r="A85" s="375"/>
      <c r="B85" s="372"/>
      <c r="C85" s="96" t="s">
        <v>614</v>
      </c>
      <c r="D85" s="370"/>
      <c r="E85" s="59"/>
      <c r="F85" s="70"/>
      <c r="G85" s="375"/>
      <c r="H85" s="375"/>
      <c r="I85" s="375"/>
      <c r="J85" s="375"/>
      <c r="K85" s="375"/>
      <c r="L85" s="375"/>
      <c r="M85" s="375"/>
      <c r="N85" s="375"/>
    </row>
    <row r="86" spans="1:14" hidden="1" outlineLevel="3">
      <c r="A86" s="375"/>
      <c r="B86" s="372"/>
      <c r="D86" s="372" t="s">
        <v>603</v>
      </c>
      <c r="E86" s="59"/>
      <c r="F86" s="70"/>
      <c r="G86" s="375"/>
      <c r="H86" s="375"/>
      <c r="I86" s="375"/>
      <c r="J86" s="375"/>
      <c r="K86" s="375"/>
      <c r="L86" s="375"/>
      <c r="M86" s="375"/>
      <c r="N86" s="375"/>
    </row>
    <row r="87" spans="1:14" hidden="1" outlineLevel="3">
      <c r="A87" s="37" t="s">
        <v>251</v>
      </c>
      <c r="B87" s="80"/>
      <c r="D87" s="370"/>
      <c r="E87" s="194" t="s">
        <v>252</v>
      </c>
      <c r="F87" s="368">
        <f xml:space="preserve"> IF( InpOverride!F24 = "", F_Inputs!F24, InpOverride!F24 )</f>
        <v>0</v>
      </c>
      <c r="G87" s="194" t="s">
        <v>215</v>
      </c>
      <c r="H87" s="375"/>
      <c r="I87" s="375"/>
      <c r="J87" s="375"/>
      <c r="K87" s="375"/>
      <c r="L87" s="375"/>
      <c r="M87" s="375"/>
      <c r="N87" s="375"/>
    </row>
    <row r="88" spans="1:14" hidden="1" outlineLevel="3">
      <c r="A88" s="37" t="s">
        <v>253</v>
      </c>
      <c r="B88" s="80"/>
      <c r="D88" s="370"/>
      <c r="E88" s="194" t="s">
        <v>254</v>
      </c>
      <c r="F88" s="80"/>
      <c r="G88" s="194" t="s">
        <v>209</v>
      </c>
      <c r="H88" s="375"/>
      <c r="I88" s="375"/>
      <c r="J88" s="101">
        <f xml:space="preserve"> IF( InpOverride!H25 = "", F_Inputs!H25, InpOverride!H25 )</f>
        <v>0</v>
      </c>
      <c r="K88" s="101">
        <f xml:space="preserve"> IF( InpOverride!I25 = "", F_Inputs!I25, InpOverride!I25 )</f>
        <v>0</v>
      </c>
      <c r="L88" s="101">
        <f xml:space="preserve"> IF( InpOverride!J25 = "", F_Inputs!J25, InpOverride!J25 )</f>
        <v>0</v>
      </c>
      <c r="M88" s="101">
        <f xml:space="preserve"> IF( InpOverride!K25 = "", F_Inputs!K25, InpOverride!K25 )</f>
        <v>0</v>
      </c>
      <c r="N88" s="101">
        <f xml:space="preserve"> IF( InpOverride!L25 = "", F_Inputs!L25, InpOverride!L25 )</f>
        <v>0</v>
      </c>
    </row>
    <row r="89" spans="1:14" hidden="1" outlineLevel="3">
      <c r="A89" s="37" t="s">
        <v>255</v>
      </c>
      <c r="B89" s="80"/>
      <c r="D89" s="370"/>
      <c r="E89" s="194" t="s">
        <v>256</v>
      </c>
      <c r="F89" s="80"/>
      <c r="G89" s="194" t="s">
        <v>209</v>
      </c>
      <c r="H89" s="375"/>
      <c r="I89" s="375"/>
      <c r="J89" s="101">
        <f xml:space="preserve"> IF( InpOverride!H26 = "", F_Inputs!H26, InpOverride!H26 )</f>
        <v>0</v>
      </c>
      <c r="K89" s="101">
        <f xml:space="preserve"> IF( InpOverride!I26 = "", F_Inputs!I26, InpOverride!I26 )</f>
        <v>0</v>
      </c>
      <c r="L89" s="101">
        <f xml:space="preserve"> IF( InpOverride!J26 = "", F_Inputs!J26, InpOverride!J26 )</f>
        <v>0</v>
      </c>
      <c r="M89" s="101">
        <f xml:space="preserve"> IF( InpOverride!K26 = "", F_Inputs!K26, InpOverride!K26 )</f>
        <v>0</v>
      </c>
      <c r="N89" s="101">
        <f xml:space="preserve"> IF( InpOverride!L26 = "", F_Inputs!L26, InpOverride!L26 )</f>
        <v>0</v>
      </c>
    </row>
    <row r="90" spans="1:14" hidden="1" outlineLevel="3">
      <c r="A90" s="37"/>
      <c r="B90" s="80"/>
      <c r="D90" s="372" t="s">
        <v>604</v>
      </c>
      <c r="E90" s="194"/>
      <c r="F90" s="80"/>
      <c r="G90" s="194"/>
      <c r="H90" s="375"/>
      <c r="I90" s="375"/>
      <c r="J90" s="101"/>
      <c r="K90" s="101"/>
      <c r="L90" s="101"/>
      <c r="M90" s="101"/>
      <c r="N90" s="101"/>
    </row>
    <row r="91" spans="1:14" hidden="1" outlineLevel="3">
      <c r="A91" s="37" t="s">
        <v>257</v>
      </c>
      <c r="B91" s="80"/>
      <c r="D91" s="370"/>
      <c r="E91" s="194" t="s">
        <v>258</v>
      </c>
      <c r="F91" s="368">
        <f xml:space="preserve"> IF( InpOverride!G27 = "", F_Inputs!G27, InpOverride!G27 )</f>
        <v>0</v>
      </c>
      <c r="G91" s="194" t="s">
        <v>215</v>
      </c>
      <c r="H91" s="375"/>
      <c r="I91" s="375"/>
      <c r="J91" s="375"/>
      <c r="K91" s="375"/>
      <c r="L91" s="375"/>
      <c r="M91" s="375"/>
      <c r="N91" s="375"/>
    </row>
    <row r="92" spans="1:14" hidden="1" outlineLevel="3">
      <c r="A92" s="37"/>
      <c r="B92" s="80"/>
      <c r="D92" s="370"/>
      <c r="E92" s="37" t="s">
        <v>615</v>
      </c>
      <c r="F92" s="149">
        <f xml:space="preserve"> IF( F91 &lt;&gt; F87, 1, 0)</f>
        <v>0</v>
      </c>
      <c r="G92" s="165" t="s">
        <v>599</v>
      </c>
      <c r="H92" s="375"/>
      <c r="I92" s="375"/>
      <c r="J92" s="375"/>
      <c r="K92" s="375"/>
      <c r="L92" s="375"/>
      <c r="M92" s="375"/>
      <c r="N92" s="375"/>
    </row>
    <row r="93" spans="1:14" hidden="1" outlineLevel="3">
      <c r="A93" s="37" t="s">
        <v>259</v>
      </c>
      <c r="B93" s="80"/>
      <c r="D93" s="370"/>
      <c r="E93" s="194" t="s">
        <v>260</v>
      </c>
      <c r="F93" s="80"/>
      <c r="G93" s="194" t="s">
        <v>224</v>
      </c>
      <c r="H93" s="375"/>
      <c r="I93" s="375"/>
      <c r="J93" s="101">
        <f xml:space="preserve"> IF( InpOverride!H28 = "", F_Inputs!H28, InpOverride!H28 )</f>
        <v>0</v>
      </c>
      <c r="K93" s="101">
        <f xml:space="preserve"> IF( InpOverride!I28 = "", F_Inputs!I28, InpOverride!I28 )</f>
        <v>0</v>
      </c>
      <c r="L93" s="101">
        <f xml:space="preserve"> IF( InpOverride!J28 = "", F_Inputs!J28, InpOverride!J28 )</f>
        <v>0</v>
      </c>
      <c r="M93" s="101">
        <f xml:space="preserve"> IF( InpOverride!K28 = "", F_Inputs!K28, InpOverride!K28 )</f>
        <v>0</v>
      </c>
      <c r="N93" s="101">
        <f xml:space="preserve"> IF( InpOverride!L28 = "", F_Inputs!L28, InpOverride!L28 )</f>
        <v>0</v>
      </c>
    </row>
    <row r="94" spans="1:14" hidden="1" outlineLevel="3">
      <c r="A94" s="37"/>
      <c r="B94" s="80"/>
      <c r="D94" s="370"/>
      <c r="E94" s="37" t="s">
        <v>616</v>
      </c>
      <c r="F94" s="149">
        <f xml:space="preserve"> IF( SUM(J94:N94) &gt; 0, 1, 0)</f>
        <v>0</v>
      </c>
      <c r="G94" s="165" t="s">
        <v>599</v>
      </c>
      <c r="H94" s="375"/>
      <c r="I94" s="375"/>
      <c r="J94" s="149">
        <f xml:space="preserve"> IF( J88 &gt; 0, IF( ISNUMBER( J93 ), 0, 1), 0 )</f>
        <v>0</v>
      </c>
      <c r="K94" s="149">
        <f t="shared" ref="K94" si="12" xml:space="preserve"> IF( K88 &gt; 0, IF( ISNUMBER( K93 ), 0, 1), 0 )</f>
        <v>0</v>
      </c>
      <c r="L94" s="149">
        <f t="shared" ref="L94" si="13" xml:space="preserve"> IF( L88 &gt; 0, IF( ISNUMBER( L93 ), 0, 1), 0 )</f>
        <v>0</v>
      </c>
      <c r="M94" s="149">
        <f t="shared" ref="M94" si="14" xml:space="preserve"> IF( M88 &gt; 0, IF( ISNUMBER( M93 ), 0, 1), 0 )</f>
        <v>0</v>
      </c>
      <c r="N94" s="149">
        <f t="shared" ref="N94" si="15" xml:space="preserve"> IF( N88 &gt; 0, IF( ISNUMBER( N93 ), 0, 1), 0 )</f>
        <v>0</v>
      </c>
    </row>
    <row r="95" spans="1:14" hidden="1" outlineLevel="3">
      <c r="A95" s="37"/>
      <c r="B95" s="80"/>
      <c r="D95" s="372" t="s">
        <v>607</v>
      </c>
      <c r="E95" s="194"/>
      <c r="F95" s="80"/>
      <c r="G95" s="194"/>
      <c r="H95" s="375"/>
      <c r="I95" s="375"/>
      <c r="J95" s="101"/>
      <c r="K95" s="101"/>
      <c r="L95" s="101"/>
      <c r="M95" s="101"/>
      <c r="N95" s="101"/>
    </row>
    <row r="96" spans="1:14" hidden="1" outlineLevel="3">
      <c r="A96" s="37" t="s">
        <v>261</v>
      </c>
      <c r="B96" s="80"/>
      <c r="D96" s="370"/>
      <c r="E96" s="194" t="s">
        <v>262</v>
      </c>
      <c r="F96" s="80"/>
      <c r="G96" s="194" t="s">
        <v>209</v>
      </c>
      <c r="H96" s="375"/>
      <c r="I96" s="375"/>
      <c r="J96" s="101">
        <f xml:space="preserve"> IF( InpOverride!H29 = "", F_Inputs!H29, InpOverride!H29 )</f>
        <v>0</v>
      </c>
      <c r="K96" s="101">
        <f xml:space="preserve"> IF( InpOverride!I29 = "", F_Inputs!I29, InpOverride!I29 )</f>
        <v>0</v>
      </c>
      <c r="L96" s="101">
        <f xml:space="preserve"> IF( InpOverride!J29 = "", F_Inputs!J29, InpOverride!J29 )</f>
        <v>0</v>
      </c>
      <c r="M96" s="101">
        <f xml:space="preserve"> IF( InpOverride!K29 = "", F_Inputs!K29, InpOverride!K29 )</f>
        <v>0</v>
      </c>
      <c r="N96" s="101">
        <f xml:space="preserve"> IF( InpOverride!L29 = "", F_Inputs!L29, InpOverride!L29 )</f>
        <v>0</v>
      </c>
    </row>
    <row r="97" spans="1:14" hidden="1" outlineLevel="2">
      <c r="A97" s="375"/>
      <c r="B97" s="372"/>
      <c r="D97" s="370"/>
      <c r="E97" s="375"/>
      <c r="F97" s="375"/>
      <c r="G97" s="375"/>
      <c r="H97" s="375"/>
      <c r="I97" s="375"/>
      <c r="J97" s="375"/>
      <c r="K97" s="375"/>
      <c r="L97" s="375"/>
      <c r="M97" s="375"/>
      <c r="N97" s="375"/>
    </row>
    <row r="98" spans="1:14" hidden="1" outlineLevel="2">
      <c r="A98" s="375"/>
      <c r="B98" s="372"/>
      <c r="C98" s="96" t="s">
        <v>617</v>
      </c>
      <c r="D98" s="370"/>
      <c r="E98" s="59"/>
      <c r="F98" s="70"/>
      <c r="G98" s="375"/>
      <c r="H98" s="375"/>
      <c r="I98" s="375"/>
      <c r="J98" s="375"/>
      <c r="K98" s="375"/>
      <c r="L98" s="375"/>
      <c r="M98" s="375"/>
      <c r="N98" s="375"/>
    </row>
    <row r="99" spans="1:14" hidden="1" outlineLevel="3">
      <c r="A99" s="375"/>
      <c r="B99" s="372"/>
      <c r="D99" s="372" t="s">
        <v>603</v>
      </c>
      <c r="E99" s="59"/>
      <c r="F99" s="70"/>
      <c r="G99" s="375"/>
      <c r="H99" s="375"/>
      <c r="I99" s="375"/>
      <c r="J99" s="375"/>
      <c r="K99" s="375"/>
      <c r="L99" s="375"/>
      <c r="M99" s="375"/>
      <c r="N99" s="375"/>
    </row>
    <row r="100" spans="1:14" hidden="1" outlineLevel="3">
      <c r="A100" s="37" t="s">
        <v>263</v>
      </c>
      <c r="B100" s="80"/>
      <c r="D100" s="370"/>
      <c r="E100" s="194" t="s">
        <v>264</v>
      </c>
      <c r="F100" s="368">
        <f xml:space="preserve"> IF( InpOverride!F30 = "", F_Inputs!F30, InpOverride!F30 )</f>
        <v>0</v>
      </c>
      <c r="G100" s="194" t="s">
        <v>215</v>
      </c>
      <c r="H100" s="375"/>
      <c r="I100" s="375"/>
      <c r="J100" s="375"/>
      <c r="K100" s="375"/>
      <c r="L100" s="375"/>
      <c r="M100" s="375"/>
      <c r="N100" s="375"/>
    </row>
    <row r="101" spans="1:14" hidden="1" outlineLevel="3">
      <c r="A101" s="37" t="s">
        <v>265</v>
      </c>
      <c r="B101" s="80"/>
      <c r="D101" s="370"/>
      <c r="E101" s="194" t="s">
        <v>266</v>
      </c>
      <c r="F101" s="80"/>
      <c r="G101" s="194" t="s">
        <v>209</v>
      </c>
      <c r="H101" s="375"/>
      <c r="I101" s="375"/>
      <c r="J101" s="101">
        <f xml:space="preserve"> IF( InpOverride!H31 = "", F_Inputs!H31, InpOverride!H31 )</f>
        <v>0</v>
      </c>
      <c r="K101" s="101">
        <f xml:space="preserve"> IF( InpOverride!I31 = "", F_Inputs!I31, InpOverride!I31 )</f>
        <v>0</v>
      </c>
      <c r="L101" s="101">
        <f xml:space="preserve"> IF( InpOverride!J31 = "", F_Inputs!J31, InpOverride!J31 )</f>
        <v>0</v>
      </c>
      <c r="M101" s="101">
        <f xml:space="preserve"> IF( InpOverride!K31 = "", F_Inputs!K31, InpOverride!K31 )</f>
        <v>0</v>
      </c>
      <c r="N101" s="101">
        <f xml:space="preserve"> IF( InpOverride!L31 = "", F_Inputs!L31, InpOverride!L31 )</f>
        <v>0</v>
      </c>
    </row>
    <row r="102" spans="1:14" hidden="1" outlineLevel="3">
      <c r="A102" s="37" t="s">
        <v>267</v>
      </c>
      <c r="B102" s="80"/>
      <c r="D102" s="370"/>
      <c r="E102" s="194" t="s">
        <v>268</v>
      </c>
      <c r="F102" s="80"/>
      <c r="G102" s="194" t="s">
        <v>209</v>
      </c>
      <c r="H102" s="375"/>
      <c r="I102" s="375"/>
      <c r="J102" s="101">
        <f xml:space="preserve"> IF( InpOverride!H32 = "", F_Inputs!H32, InpOverride!H32 )</f>
        <v>0</v>
      </c>
      <c r="K102" s="101">
        <f xml:space="preserve"> IF( InpOverride!I32 = "", F_Inputs!I32, InpOverride!I32 )</f>
        <v>0</v>
      </c>
      <c r="L102" s="101">
        <f xml:space="preserve"> IF( InpOverride!J32 = "", F_Inputs!J32, InpOverride!J32 )</f>
        <v>0</v>
      </c>
      <c r="M102" s="101">
        <f xml:space="preserve"> IF( InpOverride!K32 = "", F_Inputs!K32, InpOverride!K32 )</f>
        <v>0</v>
      </c>
      <c r="N102" s="101">
        <f xml:space="preserve"> IF( InpOverride!L32 = "", F_Inputs!L32, InpOverride!L32 )</f>
        <v>0</v>
      </c>
    </row>
    <row r="103" spans="1:14" hidden="1" outlineLevel="3">
      <c r="A103" s="37"/>
      <c r="B103" s="80"/>
      <c r="D103" s="372" t="s">
        <v>604</v>
      </c>
      <c r="E103" s="194"/>
      <c r="F103" s="80"/>
      <c r="G103" s="194"/>
      <c r="H103" s="375"/>
      <c r="I103" s="375"/>
      <c r="J103" s="101"/>
      <c r="K103" s="101"/>
      <c r="L103" s="101"/>
      <c r="M103" s="101"/>
      <c r="N103" s="101"/>
    </row>
    <row r="104" spans="1:14" hidden="1" outlineLevel="3">
      <c r="A104" s="37" t="s">
        <v>269</v>
      </c>
      <c r="B104" s="80"/>
      <c r="D104" s="370"/>
      <c r="E104" s="194" t="s">
        <v>270</v>
      </c>
      <c r="F104" s="368">
        <f xml:space="preserve"> IF( InpOverride!G33 = "", F_Inputs!G33, InpOverride!G33 )</f>
        <v>0</v>
      </c>
      <c r="G104" s="194" t="s">
        <v>215</v>
      </c>
      <c r="H104" s="375"/>
      <c r="I104" s="375"/>
      <c r="J104" s="375"/>
      <c r="K104" s="375"/>
      <c r="L104" s="375"/>
      <c r="M104" s="375"/>
      <c r="N104" s="375"/>
    </row>
    <row r="105" spans="1:14" hidden="1" outlineLevel="3">
      <c r="A105" s="37"/>
      <c r="B105" s="80"/>
      <c r="D105" s="370"/>
      <c r="E105" s="37" t="s">
        <v>618</v>
      </c>
      <c r="F105" s="149">
        <f xml:space="preserve"> IF( F104 &lt;&gt; F100, 1, 0)</f>
        <v>0</v>
      </c>
      <c r="G105" s="165" t="s">
        <v>599</v>
      </c>
      <c r="H105" s="375"/>
      <c r="I105" s="375"/>
      <c r="J105" s="375"/>
      <c r="K105" s="375"/>
      <c r="L105" s="375"/>
      <c r="M105" s="375"/>
      <c r="N105" s="375"/>
    </row>
    <row r="106" spans="1:14" hidden="1" outlineLevel="3">
      <c r="A106" s="37" t="s">
        <v>271</v>
      </c>
      <c r="B106" s="80"/>
      <c r="D106" s="370"/>
      <c r="E106" s="194" t="s">
        <v>272</v>
      </c>
      <c r="F106" s="80"/>
      <c r="G106" s="194" t="s">
        <v>224</v>
      </c>
      <c r="H106" s="375"/>
      <c r="I106" s="375"/>
      <c r="J106" s="101">
        <f xml:space="preserve"> IF( InpOverride!H34 = "", F_Inputs!H34, InpOverride!H34 )</f>
        <v>0</v>
      </c>
      <c r="K106" s="101">
        <f xml:space="preserve"> IF( InpOverride!I34 = "", F_Inputs!I34, InpOverride!I34 )</f>
        <v>0</v>
      </c>
      <c r="L106" s="101">
        <f xml:space="preserve"> IF( InpOverride!J34 = "", F_Inputs!J34, InpOverride!J34 )</f>
        <v>0</v>
      </c>
      <c r="M106" s="101">
        <f xml:space="preserve"> IF( InpOverride!K34 = "", F_Inputs!K34, InpOverride!K34 )</f>
        <v>0</v>
      </c>
      <c r="N106" s="101">
        <f xml:space="preserve"> IF( InpOverride!L34 = "", F_Inputs!L34, InpOverride!L34 )</f>
        <v>0</v>
      </c>
    </row>
    <row r="107" spans="1:14" hidden="1" outlineLevel="3">
      <c r="A107" s="37"/>
      <c r="B107" s="80"/>
      <c r="D107" s="370"/>
      <c r="E107" s="37" t="s">
        <v>619</v>
      </c>
      <c r="F107" s="149">
        <f xml:space="preserve"> IF( SUM(J107:N107) &gt; 0, 1, 0)</f>
        <v>0</v>
      </c>
      <c r="G107" s="165" t="s">
        <v>599</v>
      </c>
      <c r="H107" s="375"/>
      <c r="I107" s="375"/>
      <c r="J107" s="149">
        <f xml:space="preserve"> IF( J101 &gt; 0, IF( ISNUMBER( J106 ), 0, 1), 0 )</f>
        <v>0</v>
      </c>
      <c r="K107" s="149">
        <f t="shared" ref="K107" si="16" xml:space="preserve"> IF( K101 &gt; 0, IF( ISNUMBER( K106 ), 0, 1), 0 )</f>
        <v>0</v>
      </c>
      <c r="L107" s="149">
        <f t="shared" ref="L107" si="17" xml:space="preserve"> IF( L101 &gt; 0, IF( ISNUMBER( L106 ), 0, 1), 0 )</f>
        <v>0</v>
      </c>
      <c r="M107" s="149">
        <f t="shared" ref="M107" si="18" xml:space="preserve"> IF( M101 &gt; 0, IF( ISNUMBER( M106 ), 0, 1), 0 )</f>
        <v>0</v>
      </c>
      <c r="N107" s="149">
        <f t="shared" ref="N107" si="19" xml:space="preserve"> IF( N101 &gt; 0, IF( ISNUMBER( N106 ), 0, 1), 0 )</f>
        <v>0</v>
      </c>
    </row>
    <row r="108" spans="1:14" hidden="1" outlineLevel="3">
      <c r="A108" s="37"/>
      <c r="B108" s="80"/>
      <c r="D108" s="372" t="s">
        <v>607</v>
      </c>
      <c r="E108" s="194"/>
      <c r="F108" s="80"/>
      <c r="G108" s="194"/>
      <c r="H108" s="375"/>
      <c r="I108" s="375"/>
      <c r="J108" s="101"/>
      <c r="K108" s="101"/>
      <c r="L108" s="101"/>
      <c r="M108" s="101"/>
      <c r="N108" s="101"/>
    </row>
    <row r="109" spans="1:14" hidden="1" outlineLevel="3">
      <c r="A109" s="37" t="s">
        <v>273</v>
      </c>
      <c r="B109" s="80"/>
      <c r="D109" s="370"/>
      <c r="E109" s="194" t="s">
        <v>274</v>
      </c>
      <c r="F109" s="80"/>
      <c r="G109" s="194" t="s">
        <v>209</v>
      </c>
      <c r="H109" s="375"/>
      <c r="I109" s="375"/>
      <c r="J109" s="101">
        <f xml:space="preserve"> IF( InpOverride!H35 = "", F_Inputs!H35, InpOverride!H35 )</f>
        <v>0</v>
      </c>
      <c r="K109" s="101">
        <f xml:space="preserve"> IF( InpOverride!I35 = "", F_Inputs!I35, InpOverride!I35 )</f>
        <v>0</v>
      </c>
      <c r="L109" s="101">
        <f xml:space="preserve"> IF( InpOverride!J35 = "", F_Inputs!J35, InpOverride!J35 )</f>
        <v>0</v>
      </c>
      <c r="M109" s="101">
        <f xml:space="preserve"> IF( InpOverride!K35 = "", F_Inputs!K35, InpOverride!K35 )</f>
        <v>0</v>
      </c>
      <c r="N109" s="101">
        <f xml:space="preserve"> IF( InpOverride!L35 = "", F_Inputs!L35, InpOverride!L35 )</f>
        <v>0</v>
      </c>
    </row>
    <row r="110" spans="1:14" hidden="1" outlineLevel="2">
      <c r="A110" s="375"/>
      <c r="B110" s="372"/>
      <c r="D110" s="370"/>
      <c r="E110" s="375"/>
      <c r="F110" s="375"/>
      <c r="G110" s="375"/>
      <c r="H110" s="375"/>
      <c r="I110" s="375"/>
      <c r="J110" s="375"/>
      <c r="K110" s="375"/>
      <c r="L110" s="375"/>
      <c r="M110" s="375"/>
      <c r="N110" s="375"/>
    </row>
    <row r="111" spans="1:14" hidden="1" outlineLevel="2">
      <c r="A111" s="375"/>
      <c r="B111" s="372"/>
      <c r="C111" s="96" t="s">
        <v>620</v>
      </c>
      <c r="D111" s="370"/>
      <c r="E111" s="59"/>
      <c r="F111" s="70"/>
      <c r="G111" s="375"/>
      <c r="H111" s="375"/>
      <c r="I111" s="375"/>
      <c r="J111" s="375"/>
      <c r="K111" s="375"/>
      <c r="L111" s="375"/>
      <c r="M111" s="375"/>
      <c r="N111" s="375"/>
    </row>
    <row r="112" spans="1:14" hidden="1" outlineLevel="3">
      <c r="A112" s="375"/>
      <c r="B112" s="372"/>
      <c r="D112" s="372" t="s">
        <v>603</v>
      </c>
      <c r="E112" s="59"/>
      <c r="F112" s="70"/>
      <c r="G112" s="375"/>
      <c r="H112" s="375"/>
      <c r="I112" s="375"/>
      <c r="J112" s="375"/>
      <c r="K112" s="375"/>
      <c r="L112" s="375"/>
      <c r="M112" s="375"/>
      <c r="N112" s="375"/>
    </row>
    <row r="113" spans="1:14" hidden="1" outlineLevel="3">
      <c r="A113" s="37" t="s">
        <v>275</v>
      </c>
      <c r="B113" s="80"/>
      <c r="D113" s="370"/>
      <c r="E113" s="194" t="s">
        <v>276</v>
      </c>
      <c r="F113" s="368">
        <f xml:space="preserve"> IF( InpOverride!F36 = "", F_Inputs!F36, InpOverride!F36 )</f>
        <v>0</v>
      </c>
      <c r="G113" s="194" t="s">
        <v>215</v>
      </c>
      <c r="H113" s="375"/>
      <c r="I113" s="375"/>
      <c r="J113" s="375"/>
      <c r="K113" s="375"/>
      <c r="L113" s="375"/>
      <c r="M113" s="375"/>
      <c r="N113" s="375"/>
    </row>
    <row r="114" spans="1:14" hidden="1" outlineLevel="3">
      <c r="A114" s="37" t="s">
        <v>277</v>
      </c>
      <c r="B114" s="80"/>
      <c r="D114" s="370"/>
      <c r="E114" s="194" t="s">
        <v>278</v>
      </c>
      <c r="F114" s="80"/>
      <c r="G114" s="194" t="s">
        <v>209</v>
      </c>
      <c r="H114" s="375"/>
      <c r="I114" s="375"/>
      <c r="J114" s="101">
        <f xml:space="preserve"> IF( InpOverride!H37 = "", F_Inputs!H37, InpOverride!H37 )</f>
        <v>0</v>
      </c>
      <c r="K114" s="101">
        <f xml:space="preserve"> IF( InpOverride!I37 = "", F_Inputs!I37, InpOverride!I37 )</f>
        <v>0</v>
      </c>
      <c r="L114" s="101">
        <f xml:space="preserve"> IF( InpOverride!J37 = "", F_Inputs!J37, InpOverride!J37 )</f>
        <v>0</v>
      </c>
      <c r="M114" s="101">
        <f xml:space="preserve"> IF( InpOverride!K37 = "", F_Inputs!K37, InpOverride!K37 )</f>
        <v>0</v>
      </c>
      <c r="N114" s="101">
        <f xml:space="preserve"> IF( InpOverride!L37 = "", F_Inputs!L37, InpOverride!L37 )</f>
        <v>0</v>
      </c>
    </row>
    <row r="115" spans="1:14" hidden="1" outlineLevel="3">
      <c r="A115" s="37" t="s">
        <v>279</v>
      </c>
      <c r="B115" s="80"/>
      <c r="D115" s="370"/>
      <c r="E115" s="194" t="s">
        <v>280</v>
      </c>
      <c r="F115" s="80"/>
      <c r="G115" s="194" t="s">
        <v>209</v>
      </c>
      <c r="H115" s="375"/>
      <c r="I115" s="375"/>
      <c r="J115" s="101">
        <f xml:space="preserve"> IF( InpOverride!H38 = "", F_Inputs!H38, InpOverride!H38 )</f>
        <v>0</v>
      </c>
      <c r="K115" s="101">
        <f xml:space="preserve"> IF( InpOverride!I38 = "", F_Inputs!I38, InpOverride!I38 )</f>
        <v>0</v>
      </c>
      <c r="L115" s="101">
        <f xml:space="preserve"> IF( InpOverride!J38 = "", F_Inputs!J38, InpOverride!J38 )</f>
        <v>0</v>
      </c>
      <c r="M115" s="101">
        <f xml:space="preserve"> IF( InpOverride!K38 = "", F_Inputs!K38, InpOverride!K38 )</f>
        <v>0</v>
      </c>
      <c r="N115" s="101">
        <f xml:space="preserve"> IF( InpOverride!L38 = "", F_Inputs!L38, InpOverride!L38 )</f>
        <v>0</v>
      </c>
    </row>
    <row r="116" spans="1:14" hidden="1" outlineLevel="3">
      <c r="A116" s="37"/>
      <c r="B116" s="80"/>
      <c r="D116" s="372" t="s">
        <v>604</v>
      </c>
      <c r="E116" s="194"/>
      <c r="F116" s="80"/>
      <c r="G116" s="194"/>
      <c r="H116" s="375"/>
      <c r="I116" s="375"/>
      <c r="J116" s="101"/>
      <c r="K116" s="101"/>
      <c r="L116" s="101"/>
      <c r="M116" s="101"/>
      <c r="N116" s="101"/>
    </row>
    <row r="117" spans="1:14" hidden="1" outlineLevel="3">
      <c r="A117" s="37" t="s">
        <v>281</v>
      </c>
      <c r="B117" s="80"/>
      <c r="D117" s="370"/>
      <c r="E117" s="194" t="s">
        <v>282</v>
      </c>
      <c r="F117" s="368">
        <f xml:space="preserve"> IF( InpOverride!G39 = "", F_Inputs!G39, InpOverride!G39 )</f>
        <v>0</v>
      </c>
      <c r="G117" s="194" t="s">
        <v>215</v>
      </c>
      <c r="H117" s="375"/>
      <c r="I117" s="375"/>
      <c r="J117" s="375"/>
      <c r="K117" s="375"/>
      <c r="L117" s="375"/>
      <c r="M117" s="375"/>
      <c r="N117" s="375"/>
    </row>
    <row r="118" spans="1:14" hidden="1" outlineLevel="3">
      <c r="A118" s="37"/>
      <c r="B118" s="80"/>
      <c r="D118" s="370"/>
      <c r="E118" s="37" t="s">
        <v>621</v>
      </c>
      <c r="F118" s="149">
        <f xml:space="preserve"> IF( F117 &lt;&gt; F113, 1, 0)</f>
        <v>0</v>
      </c>
      <c r="G118" s="165" t="s">
        <v>599</v>
      </c>
      <c r="H118" s="375"/>
      <c r="I118" s="375"/>
      <c r="J118" s="375"/>
      <c r="K118" s="375"/>
      <c r="L118" s="375"/>
      <c r="M118" s="375"/>
      <c r="N118" s="375"/>
    </row>
    <row r="119" spans="1:14" hidden="1" outlineLevel="3">
      <c r="A119" s="37" t="s">
        <v>283</v>
      </c>
      <c r="B119" s="80"/>
      <c r="D119" s="370"/>
      <c r="E119" s="194" t="s">
        <v>284</v>
      </c>
      <c r="F119" s="80"/>
      <c r="G119" s="194" t="s">
        <v>224</v>
      </c>
      <c r="H119" s="375"/>
      <c r="I119" s="375"/>
      <c r="J119" s="101">
        <f xml:space="preserve"> IF( InpOverride!H40 = "", F_Inputs!H40, InpOverride!H40 )</f>
        <v>0</v>
      </c>
      <c r="K119" s="101">
        <f xml:space="preserve"> IF( InpOverride!I40 = "", F_Inputs!I40, InpOverride!I40 )</f>
        <v>0</v>
      </c>
      <c r="L119" s="101">
        <f xml:space="preserve"> IF( InpOverride!J40 = "", F_Inputs!J40, InpOverride!J40 )</f>
        <v>0</v>
      </c>
      <c r="M119" s="101">
        <f xml:space="preserve"> IF( InpOverride!K40 = "", F_Inputs!K40, InpOverride!K40 )</f>
        <v>0</v>
      </c>
      <c r="N119" s="101">
        <f xml:space="preserve"> IF( InpOverride!L40 = "", F_Inputs!L40, InpOverride!L40 )</f>
        <v>0</v>
      </c>
    </row>
    <row r="120" spans="1:14" hidden="1" outlineLevel="3">
      <c r="A120" s="37"/>
      <c r="B120" s="80"/>
      <c r="D120" s="370"/>
      <c r="E120" s="37" t="s">
        <v>622</v>
      </c>
      <c r="F120" s="149">
        <f xml:space="preserve"> IF( SUM(J120:N120) &gt; 0, 1, 0)</f>
        <v>0</v>
      </c>
      <c r="G120" s="165" t="s">
        <v>599</v>
      </c>
      <c r="H120" s="375"/>
      <c r="I120" s="375"/>
      <c r="J120" s="149">
        <f xml:space="preserve"> IF( J114 &gt; 0, IF( ISNUMBER( J119 ), 0, 1), 0 )</f>
        <v>0</v>
      </c>
      <c r="K120" s="149">
        <f t="shared" ref="K120" si="20" xml:space="preserve"> IF( K114 &gt; 0, IF( ISNUMBER( K119 ), 0, 1), 0 )</f>
        <v>0</v>
      </c>
      <c r="L120" s="149">
        <f t="shared" ref="L120" si="21" xml:space="preserve"> IF( L114 &gt; 0, IF( ISNUMBER( L119 ), 0, 1), 0 )</f>
        <v>0</v>
      </c>
      <c r="M120" s="149">
        <f t="shared" ref="M120" si="22" xml:space="preserve"> IF( M114 &gt; 0, IF( ISNUMBER( M119 ), 0, 1), 0 )</f>
        <v>0</v>
      </c>
      <c r="N120" s="149">
        <f t="shared" ref="N120" si="23" xml:space="preserve"> IF( N114 &gt; 0, IF( ISNUMBER( N119 ), 0, 1), 0 )</f>
        <v>0</v>
      </c>
    </row>
    <row r="121" spans="1:14" hidden="1" outlineLevel="3">
      <c r="A121" s="37"/>
      <c r="B121" s="80"/>
      <c r="D121" s="372" t="s">
        <v>607</v>
      </c>
      <c r="E121" s="194"/>
      <c r="F121" s="80"/>
      <c r="G121" s="194"/>
      <c r="H121" s="375"/>
      <c r="I121" s="375"/>
      <c r="J121" s="101"/>
      <c r="K121" s="101"/>
      <c r="L121" s="101"/>
      <c r="M121" s="101"/>
      <c r="N121" s="101"/>
    </row>
    <row r="122" spans="1:14" hidden="1" outlineLevel="3">
      <c r="A122" s="37" t="s">
        <v>285</v>
      </c>
      <c r="B122" s="80"/>
      <c r="D122" s="370"/>
      <c r="E122" s="194" t="s">
        <v>286</v>
      </c>
      <c r="F122" s="80"/>
      <c r="G122" s="194" t="s">
        <v>209</v>
      </c>
      <c r="H122" s="375"/>
      <c r="I122" s="375"/>
      <c r="J122" s="101">
        <f xml:space="preserve"> IF( InpOverride!H41 = "", F_Inputs!H41, InpOverride!H41 )</f>
        <v>0</v>
      </c>
      <c r="K122" s="101">
        <f xml:space="preserve"> IF( InpOverride!I41 = "", F_Inputs!I41, InpOverride!I41 )</f>
        <v>0</v>
      </c>
      <c r="L122" s="101">
        <f xml:space="preserve"> IF( InpOverride!J41 = "", F_Inputs!J41, InpOverride!J41 )</f>
        <v>0</v>
      </c>
      <c r="M122" s="101">
        <f xml:space="preserve"> IF( InpOverride!K41 = "", F_Inputs!K41, InpOverride!K41 )</f>
        <v>0</v>
      </c>
      <c r="N122" s="101">
        <f xml:space="preserve"> IF( InpOverride!L41 = "", F_Inputs!L41, InpOverride!L41 )</f>
        <v>0</v>
      </c>
    </row>
    <row r="123" spans="1:14" hidden="1" outlineLevel="2">
      <c r="A123" s="375"/>
      <c r="B123" s="372"/>
      <c r="D123" s="370"/>
      <c r="E123" s="375"/>
      <c r="F123" s="375"/>
      <c r="G123" s="375"/>
      <c r="H123" s="375"/>
      <c r="I123" s="375"/>
      <c r="J123" s="375"/>
      <c r="K123" s="375"/>
      <c r="L123" s="375"/>
      <c r="M123" s="375"/>
      <c r="N123" s="375"/>
    </row>
    <row r="124" spans="1:14" hidden="1" outlineLevel="2">
      <c r="A124" s="375"/>
      <c r="B124" s="372"/>
      <c r="C124" s="96" t="s">
        <v>623</v>
      </c>
      <c r="D124" s="370"/>
      <c r="E124" s="59"/>
      <c r="F124" s="70"/>
      <c r="G124" s="375"/>
      <c r="H124" s="375"/>
      <c r="I124" s="375"/>
      <c r="J124" s="375"/>
      <c r="K124" s="375"/>
      <c r="L124" s="375"/>
      <c r="M124" s="375"/>
      <c r="N124" s="375"/>
    </row>
    <row r="125" spans="1:14" hidden="1" outlineLevel="3">
      <c r="A125" s="375"/>
      <c r="B125" s="372"/>
      <c r="D125" s="372" t="s">
        <v>603</v>
      </c>
      <c r="E125" s="59"/>
      <c r="F125" s="70"/>
      <c r="G125" s="375"/>
      <c r="H125" s="375"/>
      <c r="I125" s="375"/>
      <c r="J125" s="375"/>
      <c r="K125" s="375"/>
      <c r="L125" s="375"/>
      <c r="M125" s="375"/>
      <c r="N125" s="375"/>
    </row>
    <row r="126" spans="1:14" hidden="1" outlineLevel="3">
      <c r="A126" s="37" t="s">
        <v>287</v>
      </c>
      <c r="B126" s="80"/>
      <c r="D126" s="370"/>
      <c r="E126" s="194" t="s">
        <v>288</v>
      </c>
      <c r="F126" s="368">
        <f xml:space="preserve"> IF( InpOverride!F42 = "", F_Inputs!F42, InpOverride!F42 )</f>
        <v>0</v>
      </c>
      <c r="G126" s="194" t="s">
        <v>215</v>
      </c>
      <c r="H126" s="375"/>
      <c r="I126" s="375"/>
      <c r="J126" s="375"/>
      <c r="K126" s="375"/>
      <c r="L126" s="375"/>
      <c r="M126" s="375"/>
      <c r="N126" s="375"/>
    </row>
    <row r="127" spans="1:14" hidden="1" outlineLevel="3">
      <c r="A127" s="37" t="s">
        <v>289</v>
      </c>
      <c r="B127" s="80"/>
      <c r="D127" s="370"/>
      <c r="E127" s="194" t="s">
        <v>290</v>
      </c>
      <c r="F127" s="80"/>
      <c r="G127" s="194" t="s">
        <v>209</v>
      </c>
      <c r="H127" s="375"/>
      <c r="I127" s="375"/>
      <c r="J127" s="101">
        <f xml:space="preserve"> IF( InpOverride!H43 = "", F_Inputs!H43, InpOverride!H43 )</f>
        <v>0</v>
      </c>
      <c r="K127" s="101">
        <f xml:space="preserve"> IF( InpOverride!I43 = "", F_Inputs!I43, InpOverride!I43 )</f>
        <v>0</v>
      </c>
      <c r="L127" s="101">
        <f xml:space="preserve"> IF( InpOverride!J43 = "", F_Inputs!J43, InpOverride!J43 )</f>
        <v>0</v>
      </c>
      <c r="M127" s="101">
        <f xml:space="preserve"> IF( InpOverride!K43 = "", F_Inputs!K43, InpOverride!K43 )</f>
        <v>0</v>
      </c>
      <c r="N127" s="101">
        <f xml:space="preserve"> IF( InpOverride!L43 = "", F_Inputs!L43, InpOverride!L43 )</f>
        <v>0</v>
      </c>
    </row>
    <row r="128" spans="1:14" hidden="1" outlineLevel="3">
      <c r="A128" s="37" t="s">
        <v>291</v>
      </c>
      <c r="B128" s="80"/>
      <c r="D128" s="370"/>
      <c r="E128" s="194" t="s">
        <v>292</v>
      </c>
      <c r="F128" s="80"/>
      <c r="G128" s="194" t="s">
        <v>209</v>
      </c>
      <c r="H128" s="375"/>
      <c r="I128" s="375"/>
      <c r="J128" s="101">
        <f xml:space="preserve"> IF( InpOverride!H44 = "", F_Inputs!H44, InpOverride!H44 )</f>
        <v>0</v>
      </c>
      <c r="K128" s="101">
        <f xml:space="preserve"> IF( InpOverride!I44 = "", F_Inputs!I44, InpOverride!I44 )</f>
        <v>0</v>
      </c>
      <c r="L128" s="101">
        <f xml:space="preserve"> IF( InpOverride!J44 = "", F_Inputs!J44, InpOverride!J44 )</f>
        <v>0</v>
      </c>
      <c r="M128" s="101">
        <f xml:space="preserve"> IF( InpOverride!K44 = "", F_Inputs!K44, InpOverride!K44 )</f>
        <v>0</v>
      </c>
      <c r="N128" s="101">
        <f xml:space="preserve"> IF( InpOverride!L44 = "", F_Inputs!L44, InpOverride!L44 )</f>
        <v>0</v>
      </c>
    </row>
    <row r="129" spans="1:14" hidden="1" outlineLevel="3">
      <c r="A129" s="37"/>
      <c r="B129" s="80"/>
      <c r="D129" s="372" t="s">
        <v>604</v>
      </c>
      <c r="E129" s="95"/>
      <c r="F129" s="80"/>
      <c r="G129" s="194"/>
      <c r="H129" s="375"/>
      <c r="I129" s="375"/>
      <c r="J129" s="101"/>
      <c r="K129" s="101"/>
      <c r="L129" s="101"/>
      <c r="M129" s="101"/>
      <c r="N129" s="101"/>
    </row>
    <row r="130" spans="1:14" hidden="1" outlineLevel="3">
      <c r="A130" s="37" t="s">
        <v>293</v>
      </c>
      <c r="B130" s="80"/>
      <c r="D130" s="370"/>
      <c r="E130" s="37" t="s">
        <v>294</v>
      </c>
      <c r="F130" s="368">
        <f xml:space="preserve"> IF( InpOverride!G45 = "", F_Inputs!G45, InpOverride!G45 )</f>
        <v>0</v>
      </c>
      <c r="G130" s="194" t="s">
        <v>215</v>
      </c>
      <c r="H130" s="375"/>
      <c r="I130" s="375"/>
      <c r="J130" s="375"/>
      <c r="K130" s="375"/>
      <c r="L130" s="375"/>
      <c r="M130" s="375"/>
      <c r="N130" s="375"/>
    </row>
    <row r="131" spans="1:14" hidden="1" outlineLevel="3">
      <c r="A131" s="37"/>
      <c r="B131" s="80"/>
      <c r="D131" s="370"/>
      <c r="E131" s="37" t="s">
        <v>624</v>
      </c>
      <c r="F131" s="149">
        <f xml:space="preserve"> IF( F130 &lt;&gt; F126, 1, 0)</f>
        <v>0</v>
      </c>
      <c r="G131" s="165" t="s">
        <v>599</v>
      </c>
      <c r="H131" s="375"/>
      <c r="I131" s="375"/>
      <c r="J131" s="375"/>
      <c r="K131" s="375"/>
      <c r="L131" s="375"/>
      <c r="M131" s="375"/>
      <c r="N131" s="375"/>
    </row>
    <row r="132" spans="1:14" hidden="1" outlineLevel="3">
      <c r="A132" s="37" t="s">
        <v>295</v>
      </c>
      <c r="B132" s="80"/>
      <c r="D132" s="370"/>
      <c r="E132" s="194" t="s">
        <v>296</v>
      </c>
      <c r="F132" s="80"/>
      <c r="G132" s="194" t="s">
        <v>224</v>
      </c>
      <c r="H132" s="375"/>
      <c r="I132" s="375"/>
      <c r="J132" s="101">
        <f xml:space="preserve"> IF( InpOverride!H46 = "", F_Inputs!H46, InpOverride!H46 )</f>
        <v>0</v>
      </c>
      <c r="K132" s="101">
        <f xml:space="preserve"> IF( InpOverride!I46 = "", F_Inputs!I46, InpOverride!I46 )</f>
        <v>0</v>
      </c>
      <c r="L132" s="101">
        <f xml:space="preserve"> IF( InpOverride!J46 = "", F_Inputs!J46, InpOverride!J46 )</f>
        <v>0</v>
      </c>
      <c r="M132" s="101">
        <f xml:space="preserve"> IF( InpOverride!K46 = "", F_Inputs!K46, InpOverride!K46 )</f>
        <v>0</v>
      </c>
      <c r="N132" s="101">
        <f xml:space="preserve"> IF( InpOverride!L46 = "", F_Inputs!L46, InpOverride!L46 )</f>
        <v>0</v>
      </c>
    </row>
    <row r="133" spans="1:14" hidden="1" outlineLevel="3">
      <c r="A133" s="37"/>
      <c r="B133" s="80"/>
      <c r="D133" s="370"/>
      <c r="E133" s="37" t="s">
        <v>625</v>
      </c>
      <c r="F133" s="149">
        <f xml:space="preserve"> IF( SUM(J133:N133) &gt; 0, 1, 0)</f>
        <v>0</v>
      </c>
      <c r="G133" s="165" t="s">
        <v>599</v>
      </c>
      <c r="H133" s="375"/>
      <c r="I133" s="375"/>
      <c r="J133" s="149">
        <f xml:space="preserve"> IF( J127 &gt; 0, IF( ISNUMBER( J132 ), 0, 1), 0 )</f>
        <v>0</v>
      </c>
      <c r="K133" s="149">
        <f t="shared" ref="K133" si="24" xml:space="preserve"> IF( K127 &gt; 0, IF( ISNUMBER( K132 ), 0, 1), 0 )</f>
        <v>0</v>
      </c>
      <c r="L133" s="149">
        <f t="shared" ref="L133" si="25" xml:space="preserve"> IF( L127 &gt; 0, IF( ISNUMBER( L132 ), 0, 1), 0 )</f>
        <v>0</v>
      </c>
      <c r="M133" s="149">
        <f t="shared" ref="M133" si="26" xml:space="preserve"> IF( M127 &gt; 0, IF( ISNUMBER( M132 ), 0, 1), 0 )</f>
        <v>0</v>
      </c>
      <c r="N133" s="149">
        <f t="shared" ref="N133" si="27" xml:space="preserve"> IF( N127 &gt; 0, IF( ISNUMBER( N132 ), 0, 1), 0 )</f>
        <v>0</v>
      </c>
    </row>
    <row r="134" spans="1:14" hidden="1" outlineLevel="3">
      <c r="A134" s="37"/>
      <c r="B134" s="80"/>
      <c r="D134" s="372" t="s">
        <v>607</v>
      </c>
      <c r="E134" s="194"/>
      <c r="F134" s="80"/>
      <c r="G134" s="194"/>
      <c r="H134" s="375"/>
      <c r="I134" s="375"/>
      <c r="J134" s="101"/>
      <c r="K134" s="101"/>
      <c r="L134" s="101"/>
      <c r="M134" s="101"/>
      <c r="N134" s="101"/>
    </row>
    <row r="135" spans="1:14" hidden="1" outlineLevel="3">
      <c r="A135" s="37" t="s">
        <v>297</v>
      </c>
      <c r="B135" s="80"/>
      <c r="D135" s="370"/>
      <c r="E135" s="194" t="s">
        <v>298</v>
      </c>
      <c r="F135" s="80"/>
      <c r="G135" s="194" t="s">
        <v>209</v>
      </c>
      <c r="H135" s="375"/>
      <c r="I135" s="375"/>
      <c r="J135" s="101">
        <f xml:space="preserve"> IF( InpOverride!H47 = "", F_Inputs!H47, InpOverride!H47 )</f>
        <v>0</v>
      </c>
      <c r="K135" s="101">
        <f xml:space="preserve"> IF( InpOverride!I47 = "", F_Inputs!I47, InpOverride!I47 )</f>
        <v>0</v>
      </c>
      <c r="L135" s="101">
        <f xml:space="preserve"> IF( InpOverride!J47 = "", F_Inputs!J47, InpOverride!J47 )</f>
        <v>0</v>
      </c>
      <c r="M135" s="101">
        <f xml:space="preserve"> IF( InpOverride!K47 = "", F_Inputs!K47, InpOverride!K47 )</f>
        <v>0</v>
      </c>
      <c r="N135" s="101">
        <f xml:space="preserve"> IF( InpOverride!L47 = "", F_Inputs!L47, InpOverride!L47 )</f>
        <v>0</v>
      </c>
    </row>
    <row r="136" spans="1:14" hidden="1" outlineLevel="2">
      <c r="A136" s="375"/>
      <c r="B136" s="372"/>
      <c r="D136" s="370"/>
      <c r="E136" s="375"/>
      <c r="F136" s="375"/>
      <c r="G136" s="375"/>
      <c r="H136" s="375"/>
      <c r="I136" s="375"/>
      <c r="J136" s="375"/>
      <c r="K136" s="375"/>
      <c r="L136" s="375"/>
      <c r="M136" s="375"/>
      <c r="N136" s="375"/>
    </row>
    <row r="137" spans="1:14" hidden="1" outlineLevel="2">
      <c r="A137" s="375"/>
      <c r="B137" s="372"/>
      <c r="C137" s="96" t="s">
        <v>626</v>
      </c>
      <c r="D137" s="370"/>
      <c r="E137" s="59"/>
      <c r="F137" s="70"/>
      <c r="G137" s="375"/>
      <c r="H137" s="375"/>
      <c r="I137" s="375"/>
      <c r="J137" s="375"/>
      <c r="K137" s="375"/>
      <c r="L137" s="375"/>
      <c r="M137" s="375"/>
      <c r="N137" s="375"/>
    </row>
    <row r="138" spans="1:14" hidden="1" outlineLevel="3">
      <c r="A138" s="375"/>
      <c r="B138" s="372"/>
      <c r="D138" s="372" t="s">
        <v>603</v>
      </c>
      <c r="E138" s="59"/>
      <c r="F138" s="70"/>
      <c r="G138" s="375"/>
      <c r="H138" s="375"/>
      <c r="I138" s="375"/>
      <c r="J138" s="375"/>
      <c r="K138" s="375"/>
      <c r="L138" s="375"/>
      <c r="M138" s="375"/>
      <c r="N138" s="375"/>
    </row>
    <row r="139" spans="1:14" hidden="1" outlineLevel="3">
      <c r="A139" s="37" t="s">
        <v>299</v>
      </c>
      <c r="B139" s="80"/>
      <c r="D139" s="370"/>
      <c r="E139" s="194" t="s">
        <v>300</v>
      </c>
      <c r="F139" s="368">
        <f xml:space="preserve"> IF( InpOverride!F48 = "", F_Inputs!F48, InpOverride!F48 )</f>
        <v>0</v>
      </c>
      <c r="G139" s="194" t="s">
        <v>215</v>
      </c>
      <c r="H139" s="375"/>
      <c r="I139" s="375"/>
      <c r="J139" s="375"/>
      <c r="K139" s="375"/>
      <c r="L139" s="375"/>
      <c r="M139" s="375"/>
      <c r="N139" s="375"/>
    </row>
    <row r="140" spans="1:14" hidden="1" outlineLevel="3">
      <c r="A140" s="37" t="s">
        <v>301</v>
      </c>
      <c r="B140" s="80"/>
      <c r="D140" s="370"/>
      <c r="E140" s="194" t="s">
        <v>302</v>
      </c>
      <c r="F140" s="80"/>
      <c r="G140" s="194" t="s">
        <v>209</v>
      </c>
      <c r="H140" s="375"/>
      <c r="I140" s="375"/>
      <c r="J140" s="101">
        <f xml:space="preserve"> IF( InpOverride!H49 = "", F_Inputs!H49, InpOverride!H49 )</f>
        <v>0</v>
      </c>
      <c r="K140" s="101">
        <f xml:space="preserve"> IF( InpOverride!I49 = "", F_Inputs!I49, InpOverride!I49 )</f>
        <v>0</v>
      </c>
      <c r="L140" s="101">
        <f xml:space="preserve"> IF( InpOverride!J49 = "", F_Inputs!J49, InpOverride!J49 )</f>
        <v>0</v>
      </c>
      <c r="M140" s="101">
        <f xml:space="preserve"> IF( InpOverride!K49 = "", F_Inputs!K49, InpOverride!K49 )</f>
        <v>0</v>
      </c>
      <c r="N140" s="101">
        <f xml:space="preserve"> IF( InpOverride!L49 = "", F_Inputs!L49, InpOverride!L49 )</f>
        <v>0</v>
      </c>
    </row>
    <row r="141" spans="1:14" hidden="1" outlineLevel="3">
      <c r="A141" s="37" t="s">
        <v>303</v>
      </c>
      <c r="B141" s="80"/>
      <c r="D141" s="370"/>
      <c r="E141" s="194" t="s">
        <v>304</v>
      </c>
      <c r="F141" s="80"/>
      <c r="G141" s="194" t="s">
        <v>209</v>
      </c>
      <c r="H141" s="375"/>
      <c r="I141" s="375"/>
      <c r="J141" s="101">
        <f xml:space="preserve"> IF( InpOverride!H50 = "", F_Inputs!H50, InpOverride!H50 )</f>
        <v>0</v>
      </c>
      <c r="K141" s="101">
        <f xml:space="preserve"> IF( InpOverride!I50 = "", F_Inputs!I50, InpOverride!I50 )</f>
        <v>0</v>
      </c>
      <c r="L141" s="101">
        <f xml:space="preserve"> IF( InpOverride!J50 = "", F_Inputs!J50, InpOverride!J50 )</f>
        <v>0</v>
      </c>
      <c r="M141" s="101">
        <f xml:space="preserve"> IF( InpOverride!K50 = "", F_Inputs!K50, InpOverride!K50 )</f>
        <v>0</v>
      </c>
      <c r="N141" s="101">
        <f xml:space="preserve"> IF( InpOverride!L50 = "", F_Inputs!L50, InpOverride!L50 )</f>
        <v>0</v>
      </c>
    </row>
    <row r="142" spans="1:14" hidden="1" outlineLevel="3">
      <c r="A142" s="37"/>
      <c r="B142" s="80"/>
      <c r="D142" s="372" t="s">
        <v>604</v>
      </c>
      <c r="E142" s="194"/>
      <c r="F142" s="80"/>
      <c r="G142" s="194"/>
      <c r="H142" s="375"/>
      <c r="I142" s="375"/>
      <c r="J142" s="101"/>
      <c r="K142" s="101"/>
      <c r="L142" s="101"/>
      <c r="M142" s="101"/>
      <c r="N142" s="101"/>
    </row>
    <row r="143" spans="1:14" hidden="1" outlineLevel="3">
      <c r="A143" s="37" t="s">
        <v>305</v>
      </c>
      <c r="B143" s="80"/>
      <c r="D143" s="370"/>
      <c r="E143" s="194" t="s">
        <v>306</v>
      </c>
      <c r="F143" s="368">
        <f xml:space="preserve"> IF( InpOverride!G51 = "", F_Inputs!G51, InpOverride!G51 )</f>
        <v>0</v>
      </c>
      <c r="G143" s="194" t="s">
        <v>215</v>
      </c>
      <c r="H143" s="375"/>
      <c r="I143" s="375"/>
      <c r="J143" s="375"/>
      <c r="K143" s="375"/>
      <c r="L143" s="375"/>
      <c r="M143" s="375"/>
      <c r="N143" s="375"/>
    </row>
    <row r="144" spans="1:14" hidden="1" outlineLevel="3">
      <c r="A144" s="37"/>
      <c r="B144" s="80"/>
      <c r="D144" s="370"/>
      <c r="E144" s="37" t="s">
        <v>627</v>
      </c>
      <c r="F144" s="149">
        <f xml:space="preserve"> IF( F143 &lt;&gt; F139, 1, 0)</f>
        <v>0</v>
      </c>
      <c r="G144" s="165" t="s">
        <v>599</v>
      </c>
      <c r="H144" s="375"/>
      <c r="I144" s="375"/>
      <c r="J144" s="375"/>
      <c r="K144" s="375"/>
      <c r="L144" s="375"/>
      <c r="M144" s="375"/>
      <c r="N144" s="375"/>
    </row>
    <row r="145" spans="1:14" hidden="1" outlineLevel="3">
      <c r="A145" s="37" t="s">
        <v>307</v>
      </c>
      <c r="B145" s="80"/>
      <c r="D145" s="370"/>
      <c r="E145" s="194" t="s">
        <v>308</v>
      </c>
      <c r="F145" s="80"/>
      <c r="G145" s="194" t="s">
        <v>224</v>
      </c>
      <c r="H145" s="375"/>
      <c r="I145" s="375"/>
      <c r="J145" s="101">
        <f xml:space="preserve"> IF( InpOverride!H52 = "", F_Inputs!H52, InpOverride!H52 )</f>
        <v>0</v>
      </c>
      <c r="K145" s="101">
        <f xml:space="preserve"> IF( InpOverride!I52 = "", F_Inputs!I52, InpOverride!I52 )</f>
        <v>0</v>
      </c>
      <c r="L145" s="101">
        <f xml:space="preserve"> IF( InpOverride!J52 = "", F_Inputs!J52, InpOverride!J52 )</f>
        <v>0</v>
      </c>
      <c r="M145" s="101">
        <f xml:space="preserve"> IF( InpOverride!K52 = "", F_Inputs!K52, InpOverride!K52 )</f>
        <v>0</v>
      </c>
      <c r="N145" s="101">
        <f xml:space="preserve"> IF( InpOverride!L52 = "", F_Inputs!L52, InpOverride!L52 )</f>
        <v>0</v>
      </c>
    </row>
    <row r="146" spans="1:14" hidden="1" outlineLevel="3">
      <c r="A146" s="37"/>
      <c r="B146" s="80"/>
      <c r="D146" s="370"/>
      <c r="E146" s="37" t="s">
        <v>628</v>
      </c>
      <c r="F146" s="149">
        <f xml:space="preserve"> IF( SUM(J146:N146) &gt; 0, 1, 0)</f>
        <v>0</v>
      </c>
      <c r="G146" s="165" t="s">
        <v>599</v>
      </c>
      <c r="H146" s="375"/>
      <c r="I146" s="375"/>
      <c r="J146" s="149">
        <f xml:space="preserve"> IF( J140 &gt; 0, IF( ISNUMBER( J145 ), 0, 1), 0 )</f>
        <v>0</v>
      </c>
      <c r="K146" s="149">
        <f t="shared" ref="K146" si="28" xml:space="preserve"> IF( K140 &gt; 0, IF( ISNUMBER( K145 ), 0, 1), 0 )</f>
        <v>0</v>
      </c>
      <c r="L146" s="149">
        <f t="shared" ref="L146" si="29" xml:space="preserve"> IF( L140 &gt; 0, IF( ISNUMBER( L145 ), 0, 1), 0 )</f>
        <v>0</v>
      </c>
      <c r="M146" s="149">
        <f t="shared" ref="M146" si="30" xml:space="preserve"> IF( M140 &gt; 0, IF( ISNUMBER( M145 ), 0, 1), 0 )</f>
        <v>0</v>
      </c>
      <c r="N146" s="149">
        <f t="shared" ref="N146" si="31" xml:space="preserve"> IF( N140 &gt; 0, IF( ISNUMBER( N145 ), 0, 1), 0 )</f>
        <v>0</v>
      </c>
    </row>
    <row r="147" spans="1:14" hidden="1" outlineLevel="3">
      <c r="A147" s="37"/>
      <c r="B147" s="80"/>
      <c r="D147" s="372" t="s">
        <v>607</v>
      </c>
      <c r="E147" s="194"/>
      <c r="F147" s="80"/>
      <c r="G147" s="194"/>
      <c r="H147" s="375"/>
      <c r="I147" s="375"/>
      <c r="J147" s="101"/>
      <c r="K147" s="101"/>
      <c r="L147" s="101"/>
      <c r="M147" s="101"/>
      <c r="N147" s="101"/>
    </row>
    <row r="148" spans="1:14" hidden="1" outlineLevel="3">
      <c r="A148" s="37" t="s">
        <v>309</v>
      </c>
      <c r="B148" s="80"/>
      <c r="D148" s="370"/>
      <c r="E148" s="194" t="s">
        <v>310</v>
      </c>
      <c r="F148" s="80"/>
      <c r="G148" s="194" t="s">
        <v>209</v>
      </c>
      <c r="H148" s="375"/>
      <c r="I148" s="375"/>
      <c r="J148" s="101">
        <f xml:space="preserve"> IF( InpOverride!H53 = "", F_Inputs!H53, InpOverride!H53 )</f>
        <v>0</v>
      </c>
      <c r="K148" s="101">
        <f xml:space="preserve"> IF( InpOverride!I53 = "", F_Inputs!I53, InpOverride!I53 )</f>
        <v>0</v>
      </c>
      <c r="L148" s="101">
        <f xml:space="preserve"> IF( InpOverride!J53 = "", F_Inputs!J53, InpOverride!J53 )</f>
        <v>0</v>
      </c>
      <c r="M148" s="101">
        <f xml:space="preserve"> IF( InpOverride!K53 = "", F_Inputs!K53, InpOverride!K53 )</f>
        <v>0</v>
      </c>
      <c r="N148" s="101">
        <f xml:space="preserve"> IF( InpOverride!L53 = "", F_Inputs!L53, InpOverride!L53 )</f>
        <v>0</v>
      </c>
    </row>
    <row r="149" spans="1:14" hidden="1" outlineLevel="2">
      <c r="A149" s="375"/>
      <c r="B149" s="372"/>
      <c r="D149" s="370"/>
      <c r="E149" s="375"/>
      <c r="F149" s="375"/>
      <c r="G149" s="375"/>
      <c r="H149" s="375"/>
      <c r="I149" s="375"/>
      <c r="J149" s="375"/>
      <c r="K149" s="375"/>
      <c r="L149" s="375"/>
      <c r="M149" s="375"/>
      <c r="N149" s="375"/>
    </row>
    <row r="150" spans="1:14" hidden="1" outlineLevel="2">
      <c r="A150" s="375"/>
      <c r="B150" s="372"/>
      <c r="C150" s="96" t="s">
        <v>629</v>
      </c>
      <c r="D150" s="370"/>
      <c r="E150" s="59"/>
      <c r="F150" s="70"/>
      <c r="G150" s="375"/>
      <c r="H150" s="375"/>
      <c r="I150" s="375"/>
      <c r="J150" s="375"/>
      <c r="K150" s="375"/>
      <c r="L150" s="375"/>
      <c r="M150" s="375"/>
      <c r="N150" s="375"/>
    </row>
    <row r="151" spans="1:14" hidden="1" outlineLevel="3">
      <c r="A151" s="375"/>
      <c r="B151" s="372"/>
      <c r="D151" s="372" t="s">
        <v>603</v>
      </c>
      <c r="E151" s="59"/>
      <c r="F151" s="70"/>
      <c r="G151" s="375"/>
      <c r="H151" s="375"/>
      <c r="I151" s="375"/>
      <c r="J151" s="375"/>
      <c r="K151" s="375"/>
      <c r="L151" s="375"/>
      <c r="M151" s="375"/>
      <c r="N151" s="375"/>
    </row>
    <row r="152" spans="1:14" hidden="1" outlineLevel="3">
      <c r="A152" s="37" t="s">
        <v>311</v>
      </c>
      <c r="B152" s="80"/>
      <c r="D152" s="370"/>
      <c r="E152" s="194" t="s">
        <v>312</v>
      </c>
      <c r="F152" s="368">
        <f xml:space="preserve"> IF( InpOverride!F54 = "", F_Inputs!F54, InpOverride!F54 )</f>
        <v>0</v>
      </c>
      <c r="G152" s="194" t="s">
        <v>215</v>
      </c>
      <c r="H152" s="375"/>
      <c r="I152" s="375"/>
      <c r="J152" s="375"/>
      <c r="K152" s="375"/>
      <c r="L152" s="375"/>
      <c r="M152" s="375"/>
      <c r="N152" s="375"/>
    </row>
    <row r="153" spans="1:14" hidden="1" outlineLevel="3">
      <c r="A153" s="37" t="s">
        <v>313</v>
      </c>
      <c r="B153" s="80"/>
      <c r="D153" s="370"/>
      <c r="E153" s="194" t="s">
        <v>314</v>
      </c>
      <c r="F153" s="80"/>
      <c r="G153" s="194" t="s">
        <v>209</v>
      </c>
      <c r="H153" s="375"/>
      <c r="I153" s="375"/>
      <c r="J153" s="101">
        <f xml:space="preserve"> IF( InpOverride!H55 = "", F_Inputs!H55, InpOverride!H55 )</f>
        <v>0</v>
      </c>
      <c r="K153" s="101">
        <f xml:space="preserve"> IF( InpOverride!I55 = "", F_Inputs!I55, InpOverride!I55 )</f>
        <v>0</v>
      </c>
      <c r="L153" s="101">
        <f xml:space="preserve"> IF( InpOverride!J55 = "", F_Inputs!J55, InpOverride!J55 )</f>
        <v>0</v>
      </c>
      <c r="M153" s="101">
        <f xml:space="preserve"> IF( InpOverride!K55 = "", F_Inputs!K55, InpOverride!K55 )</f>
        <v>0</v>
      </c>
      <c r="N153" s="101">
        <f xml:space="preserve"> IF( InpOverride!L55 = "", F_Inputs!L55, InpOverride!L55 )</f>
        <v>0</v>
      </c>
    </row>
    <row r="154" spans="1:14" hidden="1" outlineLevel="3">
      <c r="A154" s="37" t="s">
        <v>315</v>
      </c>
      <c r="B154" s="80"/>
      <c r="D154" s="370"/>
      <c r="E154" s="194" t="s">
        <v>316</v>
      </c>
      <c r="F154" s="80"/>
      <c r="G154" s="194" t="s">
        <v>209</v>
      </c>
      <c r="H154" s="375"/>
      <c r="I154" s="375"/>
      <c r="J154" s="101">
        <f xml:space="preserve"> IF( InpOverride!H56 = "", F_Inputs!H56, InpOverride!H56 )</f>
        <v>0</v>
      </c>
      <c r="K154" s="101">
        <f xml:space="preserve"> IF( InpOverride!I56 = "", F_Inputs!I56, InpOverride!I56 )</f>
        <v>0</v>
      </c>
      <c r="L154" s="101">
        <f xml:space="preserve"> IF( InpOverride!J56 = "", F_Inputs!J56, InpOverride!J56 )</f>
        <v>0</v>
      </c>
      <c r="M154" s="101">
        <f xml:space="preserve"> IF( InpOverride!K56 = "", F_Inputs!K56, InpOverride!K56 )</f>
        <v>0</v>
      </c>
      <c r="N154" s="101">
        <f xml:space="preserve"> IF( InpOverride!L56 = "", F_Inputs!L56, InpOverride!L56 )</f>
        <v>0</v>
      </c>
    </row>
    <row r="155" spans="1:14" hidden="1" outlineLevel="3">
      <c r="A155" s="37"/>
      <c r="B155" s="80"/>
      <c r="D155" s="372" t="s">
        <v>604</v>
      </c>
      <c r="E155" s="194"/>
      <c r="F155" s="80"/>
      <c r="G155" s="194"/>
      <c r="H155" s="375"/>
      <c r="I155" s="375"/>
      <c r="J155" s="101"/>
      <c r="K155" s="101"/>
      <c r="L155" s="101"/>
      <c r="M155" s="101"/>
      <c r="N155" s="101"/>
    </row>
    <row r="156" spans="1:14" hidden="1" outlineLevel="3">
      <c r="A156" s="37" t="s">
        <v>317</v>
      </c>
      <c r="B156" s="80"/>
      <c r="D156" s="370"/>
      <c r="E156" s="194" t="s">
        <v>318</v>
      </c>
      <c r="F156" s="368">
        <f xml:space="preserve"> IF( InpOverride!G57 = "", F_Inputs!G57, InpOverride!G57 )</f>
        <v>0</v>
      </c>
      <c r="G156" s="194" t="s">
        <v>215</v>
      </c>
      <c r="H156" s="375"/>
      <c r="I156" s="375"/>
      <c r="J156" s="375"/>
      <c r="K156" s="375"/>
      <c r="L156" s="375"/>
      <c r="M156" s="375"/>
      <c r="N156" s="375"/>
    </row>
    <row r="157" spans="1:14" hidden="1" outlineLevel="3">
      <c r="A157" s="37"/>
      <c r="B157" s="80"/>
      <c r="D157" s="370"/>
      <c r="E157" s="37" t="s">
        <v>630</v>
      </c>
      <c r="F157" s="149">
        <f xml:space="preserve"> IF( F156 &lt;&gt; F152, 1, 0)</f>
        <v>0</v>
      </c>
      <c r="G157" s="165" t="s">
        <v>599</v>
      </c>
      <c r="H157" s="375"/>
      <c r="I157" s="375"/>
      <c r="J157" s="375"/>
      <c r="K157" s="375"/>
      <c r="L157" s="375"/>
      <c r="M157" s="375"/>
      <c r="N157" s="375"/>
    </row>
    <row r="158" spans="1:14" hidden="1" outlineLevel="3">
      <c r="A158" s="37" t="s">
        <v>319</v>
      </c>
      <c r="B158" s="80"/>
      <c r="D158" s="370"/>
      <c r="E158" s="194" t="s">
        <v>320</v>
      </c>
      <c r="F158" s="80"/>
      <c r="G158" s="194" t="s">
        <v>224</v>
      </c>
      <c r="H158" s="375"/>
      <c r="I158" s="375"/>
      <c r="J158" s="101">
        <f xml:space="preserve"> IF( InpOverride!H58 = "", F_Inputs!H58, InpOverride!H58 )</f>
        <v>0</v>
      </c>
      <c r="K158" s="101">
        <f xml:space="preserve"> IF( InpOverride!I58 = "", F_Inputs!I58, InpOverride!I58 )</f>
        <v>0</v>
      </c>
      <c r="L158" s="101">
        <f xml:space="preserve"> IF( InpOverride!J58 = "", F_Inputs!J58, InpOverride!J58 )</f>
        <v>0</v>
      </c>
      <c r="M158" s="101">
        <f xml:space="preserve"> IF( InpOverride!K58 = "", F_Inputs!K58, InpOverride!K58 )</f>
        <v>0</v>
      </c>
      <c r="N158" s="101">
        <f xml:space="preserve"> IF( InpOverride!L58 = "", F_Inputs!L58, InpOverride!L58 )</f>
        <v>0</v>
      </c>
    </row>
    <row r="159" spans="1:14" hidden="1" outlineLevel="3">
      <c r="A159" s="37"/>
      <c r="B159" s="80"/>
      <c r="D159" s="370"/>
      <c r="E159" s="37" t="s">
        <v>631</v>
      </c>
      <c r="F159" s="149">
        <f xml:space="preserve"> IF( SUM(J159:N159) &gt; 0, 1, 0)</f>
        <v>0</v>
      </c>
      <c r="G159" s="165" t="s">
        <v>599</v>
      </c>
      <c r="H159" s="375"/>
      <c r="I159" s="375"/>
      <c r="J159" s="149">
        <f xml:space="preserve"> IF( J153 &gt; 0, IF( ISNUMBER( J158 ), 0, 1), 0 )</f>
        <v>0</v>
      </c>
      <c r="K159" s="149">
        <f t="shared" ref="K159" si="32" xml:space="preserve"> IF( K153 &gt; 0, IF( ISNUMBER( K158 ), 0, 1), 0 )</f>
        <v>0</v>
      </c>
      <c r="L159" s="149">
        <f t="shared" ref="L159" si="33" xml:space="preserve"> IF( L153 &gt; 0, IF( ISNUMBER( L158 ), 0, 1), 0 )</f>
        <v>0</v>
      </c>
      <c r="M159" s="149">
        <f t="shared" ref="M159" si="34" xml:space="preserve"> IF( M153 &gt; 0, IF( ISNUMBER( M158 ), 0, 1), 0 )</f>
        <v>0</v>
      </c>
      <c r="N159" s="149">
        <f t="shared" ref="N159" si="35" xml:space="preserve"> IF( N153 &gt; 0, IF( ISNUMBER( N158 ), 0, 1), 0 )</f>
        <v>0</v>
      </c>
    </row>
    <row r="160" spans="1:14" hidden="1" outlineLevel="3">
      <c r="A160" s="37"/>
      <c r="B160" s="80"/>
      <c r="D160" s="372" t="s">
        <v>607</v>
      </c>
      <c r="E160" s="194"/>
      <c r="F160" s="80"/>
      <c r="G160" s="194"/>
      <c r="H160" s="375"/>
      <c r="I160" s="375"/>
      <c r="J160" s="101"/>
      <c r="K160" s="101"/>
      <c r="L160" s="101"/>
      <c r="M160" s="101"/>
      <c r="N160" s="101"/>
    </row>
    <row r="161" spans="1:14" hidden="1" outlineLevel="3">
      <c r="A161" s="37" t="s">
        <v>321</v>
      </c>
      <c r="B161" s="80"/>
      <c r="D161" s="370"/>
      <c r="E161" s="194" t="s">
        <v>322</v>
      </c>
      <c r="F161" s="80"/>
      <c r="G161" s="194" t="s">
        <v>209</v>
      </c>
      <c r="H161" s="375"/>
      <c r="I161" s="375"/>
      <c r="J161" s="101">
        <f xml:space="preserve"> IF( InpOverride!H59 = "", F_Inputs!H59, InpOverride!H59 )</f>
        <v>0</v>
      </c>
      <c r="K161" s="101">
        <f xml:space="preserve"> IF( InpOverride!I59 = "", F_Inputs!I59, InpOverride!I59 )</f>
        <v>0</v>
      </c>
      <c r="L161" s="101">
        <f xml:space="preserve"> IF( InpOverride!J59 = "", F_Inputs!J59, InpOverride!J59 )</f>
        <v>0</v>
      </c>
      <c r="M161" s="101">
        <f xml:space="preserve"> IF( InpOverride!K59 = "", F_Inputs!K59, InpOverride!K59 )</f>
        <v>0</v>
      </c>
      <c r="N161" s="101">
        <f xml:space="preserve"> IF( InpOverride!L59 = "", F_Inputs!L59, InpOverride!L59 )</f>
        <v>0</v>
      </c>
    </row>
    <row r="162" spans="1:14" hidden="1" outlineLevel="2">
      <c r="A162" s="375"/>
      <c r="B162" s="372"/>
      <c r="D162" s="370"/>
      <c r="E162" s="375"/>
      <c r="F162" s="375"/>
      <c r="G162" s="375"/>
      <c r="H162" s="375"/>
      <c r="I162" s="375"/>
      <c r="J162" s="375"/>
      <c r="K162" s="375"/>
      <c r="L162" s="375"/>
      <c r="M162" s="375"/>
      <c r="N162" s="375"/>
    </row>
    <row r="163" spans="1:14" hidden="1" outlineLevel="2">
      <c r="A163" s="375"/>
      <c r="B163" s="372"/>
      <c r="C163" s="96" t="s">
        <v>632</v>
      </c>
      <c r="D163" s="370"/>
      <c r="E163" s="59"/>
      <c r="F163" s="70"/>
      <c r="G163" s="375"/>
      <c r="H163" s="375"/>
      <c r="I163" s="375"/>
      <c r="J163" s="375"/>
      <c r="K163" s="375"/>
      <c r="L163" s="375"/>
      <c r="M163" s="375"/>
      <c r="N163" s="375"/>
    </row>
    <row r="164" spans="1:14" hidden="1" outlineLevel="3">
      <c r="A164" s="375"/>
      <c r="B164" s="372"/>
      <c r="D164" s="372" t="s">
        <v>603</v>
      </c>
      <c r="E164" s="59"/>
      <c r="F164" s="70"/>
      <c r="G164" s="375"/>
      <c r="H164" s="375"/>
      <c r="I164" s="375"/>
      <c r="J164" s="375"/>
      <c r="K164" s="375"/>
      <c r="L164" s="375"/>
      <c r="M164" s="375"/>
      <c r="N164" s="375"/>
    </row>
    <row r="165" spans="1:14" hidden="1" outlineLevel="3">
      <c r="A165" s="37" t="s">
        <v>323</v>
      </c>
      <c r="B165" s="80"/>
      <c r="D165" s="370"/>
      <c r="E165" s="194" t="s">
        <v>324</v>
      </c>
      <c r="F165" s="368">
        <f xml:space="preserve"> IF( InpOverride!F60 = "", F_Inputs!F60, InpOverride!F60 )</f>
        <v>0</v>
      </c>
      <c r="G165" s="194" t="s">
        <v>215</v>
      </c>
      <c r="H165" s="375"/>
      <c r="I165" s="375"/>
      <c r="J165" s="375"/>
      <c r="K165" s="375"/>
      <c r="L165" s="375"/>
      <c r="M165" s="375"/>
      <c r="N165" s="375"/>
    </row>
    <row r="166" spans="1:14" hidden="1" outlineLevel="3">
      <c r="A166" s="37" t="s">
        <v>325</v>
      </c>
      <c r="B166" s="80"/>
      <c r="D166" s="370"/>
      <c r="E166" s="194" t="s">
        <v>326</v>
      </c>
      <c r="F166" s="80"/>
      <c r="G166" s="194" t="s">
        <v>209</v>
      </c>
      <c r="H166" s="375"/>
      <c r="I166" s="375"/>
      <c r="J166" s="101">
        <f xml:space="preserve"> IF( InpOverride!H61 = "", F_Inputs!H61, InpOverride!H61 )</f>
        <v>0</v>
      </c>
      <c r="K166" s="101">
        <f xml:space="preserve"> IF( InpOverride!I61 = "", F_Inputs!I61, InpOverride!I61 )</f>
        <v>0</v>
      </c>
      <c r="L166" s="101">
        <f xml:space="preserve"> IF( InpOverride!J61 = "", F_Inputs!J61, InpOverride!J61 )</f>
        <v>0</v>
      </c>
      <c r="M166" s="101">
        <f xml:space="preserve"> IF( InpOverride!K61 = "", F_Inputs!K61, InpOverride!K61 )</f>
        <v>0</v>
      </c>
      <c r="N166" s="101">
        <f xml:space="preserve"> IF( InpOverride!L61 = "", F_Inputs!L61, InpOverride!L61 )</f>
        <v>0</v>
      </c>
    </row>
    <row r="167" spans="1:14" hidden="1" outlineLevel="3">
      <c r="A167" s="37" t="s">
        <v>327</v>
      </c>
      <c r="B167" s="80"/>
      <c r="D167" s="370"/>
      <c r="E167" s="194" t="s">
        <v>328</v>
      </c>
      <c r="F167" s="80"/>
      <c r="G167" s="194" t="s">
        <v>209</v>
      </c>
      <c r="H167" s="375"/>
      <c r="I167" s="375"/>
      <c r="J167" s="101">
        <f xml:space="preserve"> IF( InpOverride!H62 = "", F_Inputs!H62, InpOverride!H62 )</f>
        <v>0</v>
      </c>
      <c r="K167" s="101">
        <f xml:space="preserve"> IF( InpOverride!I62 = "", F_Inputs!I62, InpOverride!I62 )</f>
        <v>0</v>
      </c>
      <c r="L167" s="101">
        <f xml:space="preserve"> IF( InpOverride!J62 = "", F_Inputs!J62, InpOverride!J62 )</f>
        <v>0</v>
      </c>
      <c r="M167" s="101">
        <f xml:space="preserve"> IF( InpOverride!K62 = "", F_Inputs!K62, InpOverride!K62 )</f>
        <v>0</v>
      </c>
      <c r="N167" s="101">
        <f xml:space="preserve"> IF( InpOverride!L62 = "", F_Inputs!L62, InpOverride!L62 )</f>
        <v>0</v>
      </c>
    </row>
    <row r="168" spans="1:14" hidden="1" outlineLevel="3">
      <c r="A168" s="37"/>
      <c r="B168" s="80"/>
      <c r="D168" s="372" t="s">
        <v>604</v>
      </c>
      <c r="E168" s="194"/>
      <c r="F168" s="80"/>
      <c r="G168" s="194"/>
      <c r="H168" s="375"/>
      <c r="I168" s="375"/>
      <c r="J168" s="101"/>
      <c r="K168" s="101"/>
      <c r="L168" s="101"/>
      <c r="M168" s="101"/>
      <c r="N168" s="101"/>
    </row>
    <row r="169" spans="1:14" hidden="1" outlineLevel="3">
      <c r="A169" s="37" t="s">
        <v>329</v>
      </c>
      <c r="B169" s="80"/>
      <c r="D169" s="370"/>
      <c r="E169" s="194" t="s">
        <v>330</v>
      </c>
      <c r="F169" s="368">
        <f xml:space="preserve"> IF( InpOverride!G63 = "", F_Inputs!G63, InpOverride!G63 )</f>
        <v>0</v>
      </c>
      <c r="G169" s="194" t="s">
        <v>215</v>
      </c>
      <c r="H169" s="375"/>
      <c r="I169" s="375"/>
      <c r="J169" s="375"/>
      <c r="K169" s="375"/>
      <c r="L169" s="375"/>
      <c r="M169" s="375"/>
      <c r="N169" s="375"/>
    </row>
    <row r="170" spans="1:14" hidden="1" outlineLevel="3">
      <c r="A170" s="37"/>
      <c r="B170" s="80"/>
      <c r="D170" s="370"/>
      <c r="E170" s="37" t="s">
        <v>633</v>
      </c>
      <c r="F170" s="149">
        <f xml:space="preserve"> IF( F169 &lt;&gt; F165, 1, 0)</f>
        <v>0</v>
      </c>
      <c r="G170" s="165" t="s">
        <v>599</v>
      </c>
      <c r="H170" s="375"/>
      <c r="I170" s="375"/>
      <c r="J170" s="375"/>
      <c r="K170" s="375"/>
      <c r="L170" s="375"/>
      <c r="M170" s="375"/>
      <c r="N170" s="375"/>
    </row>
    <row r="171" spans="1:14" hidden="1" outlineLevel="3">
      <c r="A171" s="37" t="s">
        <v>331</v>
      </c>
      <c r="B171" s="80"/>
      <c r="D171" s="370"/>
      <c r="E171" s="194" t="s">
        <v>332</v>
      </c>
      <c r="F171" s="80"/>
      <c r="G171" s="194" t="s">
        <v>224</v>
      </c>
      <c r="H171" s="375"/>
      <c r="I171" s="375"/>
      <c r="J171" s="101">
        <f xml:space="preserve"> IF( InpOverride!H64 = "", F_Inputs!H64, InpOverride!H64 )</f>
        <v>0</v>
      </c>
      <c r="K171" s="101">
        <f xml:space="preserve"> IF( InpOverride!I64 = "", F_Inputs!I64, InpOverride!I64 )</f>
        <v>0</v>
      </c>
      <c r="L171" s="101">
        <f xml:space="preserve"> IF( InpOverride!J64 = "", F_Inputs!J64, InpOverride!J64 )</f>
        <v>0</v>
      </c>
      <c r="M171" s="101">
        <f xml:space="preserve"> IF( InpOverride!K64 = "", F_Inputs!K64, InpOverride!K64 )</f>
        <v>0</v>
      </c>
      <c r="N171" s="101">
        <f xml:space="preserve"> IF( InpOverride!L64 = "", F_Inputs!L64, InpOverride!L64 )</f>
        <v>0</v>
      </c>
    </row>
    <row r="172" spans="1:14" hidden="1" outlineLevel="3">
      <c r="A172" s="37"/>
      <c r="B172" s="80"/>
      <c r="D172" s="370"/>
      <c r="E172" s="37" t="s">
        <v>634</v>
      </c>
      <c r="F172" s="149">
        <f xml:space="preserve"> IF( SUM(J172:N172) &gt; 0, 1, 0)</f>
        <v>0</v>
      </c>
      <c r="G172" s="165" t="s">
        <v>599</v>
      </c>
      <c r="H172" s="375"/>
      <c r="I172" s="375"/>
      <c r="J172" s="149">
        <f xml:space="preserve"> IF( J166 &gt; 0, IF( ISNUMBER( J171 ), 0, 1), 0 )</f>
        <v>0</v>
      </c>
      <c r="K172" s="149">
        <f t="shared" ref="K172" si="36" xml:space="preserve"> IF( K166 &gt; 0, IF( ISNUMBER( K171 ), 0, 1), 0 )</f>
        <v>0</v>
      </c>
      <c r="L172" s="149">
        <f t="shared" ref="L172" si="37" xml:space="preserve"> IF( L166 &gt; 0, IF( ISNUMBER( L171 ), 0, 1), 0 )</f>
        <v>0</v>
      </c>
      <c r="M172" s="149">
        <f t="shared" ref="M172" si="38" xml:space="preserve"> IF( M166 &gt; 0, IF( ISNUMBER( M171 ), 0, 1), 0 )</f>
        <v>0</v>
      </c>
      <c r="N172" s="149">
        <f t="shared" ref="N172" si="39" xml:space="preserve"> IF( N166 &gt; 0, IF( ISNUMBER( N171 ), 0, 1), 0 )</f>
        <v>0</v>
      </c>
    </row>
    <row r="173" spans="1:14" hidden="1" outlineLevel="3">
      <c r="A173" s="37"/>
      <c r="B173" s="80"/>
      <c r="D173" s="372" t="s">
        <v>607</v>
      </c>
      <c r="E173" s="194"/>
      <c r="F173" s="80"/>
      <c r="G173" s="194"/>
      <c r="H173" s="375"/>
      <c r="I173" s="375"/>
      <c r="J173" s="101"/>
      <c r="K173" s="101"/>
      <c r="L173" s="101"/>
      <c r="M173" s="101"/>
      <c r="N173" s="101"/>
    </row>
    <row r="174" spans="1:14" hidden="1" outlineLevel="3">
      <c r="A174" s="37" t="s">
        <v>333</v>
      </c>
      <c r="B174" s="80"/>
      <c r="D174" s="370"/>
      <c r="E174" s="194" t="s">
        <v>334</v>
      </c>
      <c r="F174" s="80"/>
      <c r="G174" s="194" t="s">
        <v>209</v>
      </c>
      <c r="H174" s="375"/>
      <c r="I174" s="375"/>
      <c r="J174" s="101">
        <f xml:space="preserve"> IF( InpOverride!H65 = "", F_Inputs!H65, InpOverride!H65 )</f>
        <v>0</v>
      </c>
      <c r="K174" s="101">
        <f xml:space="preserve"> IF( InpOverride!I65 = "", F_Inputs!I65, InpOverride!I65 )</f>
        <v>0</v>
      </c>
      <c r="L174" s="101">
        <f xml:space="preserve"> IF( InpOverride!J65 = "", F_Inputs!J65, InpOverride!J65 )</f>
        <v>0</v>
      </c>
      <c r="M174" s="101">
        <f xml:space="preserve"> IF( InpOverride!K65 = "", F_Inputs!K65, InpOverride!K65 )</f>
        <v>0</v>
      </c>
      <c r="N174" s="101">
        <f xml:space="preserve"> IF( InpOverride!L65 = "", F_Inputs!L65, InpOverride!L65 )</f>
        <v>0</v>
      </c>
    </row>
    <row r="175" spans="1:14" hidden="1" outlineLevel="2">
      <c r="A175" s="375"/>
      <c r="B175" s="372"/>
      <c r="D175" s="370"/>
      <c r="E175" s="375"/>
      <c r="F175" s="375"/>
      <c r="G175" s="375"/>
      <c r="H175" s="375"/>
      <c r="I175" s="375"/>
      <c r="J175" s="375"/>
      <c r="K175" s="375"/>
      <c r="L175" s="375"/>
      <c r="M175" s="375"/>
      <c r="N175" s="375"/>
    </row>
    <row r="176" spans="1:14" hidden="1" outlineLevel="2">
      <c r="A176" s="375"/>
      <c r="B176" s="372"/>
      <c r="C176" s="96" t="s">
        <v>635</v>
      </c>
      <c r="D176" s="370"/>
      <c r="E176" s="59"/>
      <c r="F176" s="70"/>
      <c r="G176" s="375"/>
      <c r="H176" s="375"/>
      <c r="I176" s="375"/>
      <c r="J176" s="375"/>
      <c r="K176" s="375"/>
      <c r="L176" s="375"/>
      <c r="M176" s="375"/>
      <c r="N176" s="375"/>
    </row>
    <row r="177" spans="1:14" hidden="1" outlineLevel="3">
      <c r="A177" s="375"/>
      <c r="B177" s="372"/>
      <c r="D177" s="372" t="s">
        <v>603</v>
      </c>
      <c r="E177" s="59"/>
      <c r="F177" s="70"/>
      <c r="G177" s="375"/>
      <c r="H177" s="375"/>
      <c r="I177" s="375"/>
      <c r="J177" s="375"/>
      <c r="K177" s="375"/>
      <c r="L177" s="375"/>
      <c r="M177" s="375"/>
      <c r="N177" s="375"/>
    </row>
    <row r="178" spans="1:14" hidden="1" outlineLevel="3">
      <c r="A178" s="37" t="s">
        <v>335</v>
      </c>
      <c r="B178" s="80"/>
      <c r="D178" s="370"/>
      <c r="E178" s="194" t="s">
        <v>336</v>
      </c>
      <c r="F178" s="368">
        <f xml:space="preserve"> IF( InpOverride!F66 = "", F_Inputs!F66, InpOverride!F66 )</f>
        <v>0</v>
      </c>
      <c r="G178" s="194" t="s">
        <v>215</v>
      </c>
      <c r="H178" s="375"/>
      <c r="I178" s="375"/>
      <c r="J178" s="375"/>
      <c r="K178" s="375"/>
      <c r="L178" s="375"/>
      <c r="M178" s="375"/>
      <c r="N178" s="375"/>
    </row>
    <row r="179" spans="1:14" hidden="1" outlineLevel="3">
      <c r="A179" s="37" t="s">
        <v>337</v>
      </c>
      <c r="B179" s="80"/>
      <c r="D179" s="370"/>
      <c r="E179" s="194" t="s">
        <v>338</v>
      </c>
      <c r="F179" s="80"/>
      <c r="G179" s="194" t="s">
        <v>209</v>
      </c>
      <c r="H179" s="375"/>
      <c r="I179" s="375"/>
      <c r="J179" s="101">
        <f xml:space="preserve"> IF( InpOverride!H67 = "", F_Inputs!H67, InpOverride!H67 )</f>
        <v>0</v>
      </c>
      <c r="K179" s="101">
        <f xml:space="preserve"> IF( InpOverride!I67 = "", F_Inputs!I67, InpOverride!I67 )</f>
        <v>0</v>
      </c>
      <c r="L179" s="101">
        <f xml:space="preserve"> IF( InpOverride!J67 = "", F_Inputs!J67, InpOverride!J67 )</f>
        <v>0</v>
      </c>
      <c r="M179" s="101">
        <f xml:space="preserve"> IF( InpOverride!K67 = "", F_Inputs!K67, InpOverride!K67 )</f>
        <v>0</v>
      </c>
      <c r="N179" s="101">
        <f xml:space="preserve"> IF( InpOverride!L67 = "", F_Inputs!L67, InpOverride!L67 )</f>
        <v>0</v>
      </c>
    </row>
    <row r="180" spans="1:14" hidden="1" outlineLevel="3">
      <c r="A180" s="37" t="s">
        <v>339</v>
      </c>
      <c r="B180" s="80"/>
      <c r="D180" s="370"/>
      <c r="E180" s="194" t="s">
        <v>340</v>
      </c>
      <c r="F180" s="80"/>
      <c r="G180" s="194" t="s">
        <v>209</v>
      </c>
      <c r="H180" s="375"/>
      <c r="I180" s="375"/>
      <c r="J180" s="101">
        <f xml:space="preserve"> IF( InpOverride!H68 = "", F_Inputs!H68, InpOverride!H68 )</f>
        <v>0</v>
      </c>
      <c r="K180" s="101">
        <f xml:space="preserve"> IF( InpOverride!I68 = "", F_Inputs!I68, InpOverride!I68 )</f>
        <v>0</v>
      </c>
      <c r="L180" s="101">
        <f xml:space="preserve"> IF( InpOverride!J68 = "", F_Inputs!J68, InpOverride!J68 )</f>
        <v>0</v>
      </c>
      <c r="M180" s="101">
        <f xml:space="preserve"> IF( InpOverride!K68 = "", F_Inputs!K68, InpOverride!K68 )</f>
        <v>0</v>
      </c>
      <c r="N180" s="101">
        <f xml:space="preserve"> IF( InpOverride!L68 = "", F_Inputs!L68, InpOverride!L68 )</f>
        <v>0</v>
      </c>
    </row>
    <row r="181" spans="1:14" hidden="1" outlineLevel="3">
      <c r="A181" s="37"/>
      <c r="B181" s="80"/>
      <c r="D181" s="372" t="s">
        <v>604</v>
      </c>
      <c r="E181" s="194"/>
      <c r="F181" s="80"/>
      <c r="G181" s="194"/>
      <c r="H181" s="375"/>
      <c r="I181" s="375"/>
      <c r="J181" s="101"/>
      <c r="K181" s="101"/>
      <c r="L181" s="101"/>
      <c r="M181" s="101"/>
      <c r="N181" s="101"/>
    </row>
    <row r="182" spans="1:14" hidden="1" outlineLevel="3">
      <c r="A182" s="37" t="s">
        <v>341</v>
      </c>
      <c r="B182" s="80"/>
      <c r="D182" s="370"/>
      <c r="E182" s="194" t="s">
        <v>342</v>
      </c>
      <c r="F182" s="368">
        <f xml:space="preserve"> IF( InpOverride!G69 = "", F_Inputs!G69, InpOverride!G69 )</f>
        <v>0</v>
      </c>
      <c r="G182" s="194" t="s">
        <v>215</v>
      </c>
      <c r="H182" s="375"/>
      <c r="I182" s="375"/>
      <c r="J182" s="375"/>
      <c r="K182" s="375"/>
      <c r="L182" s="375"/>
      <c r="M182" s="375"/>
      <c r="N182" s="375"/>
    </row>
    <row r="183" spans="1:14" hidden="1" outlineLevel="3">
      <c r="A183" s="37"/>
      <c r="B183" s="80"/>
      <c r="D183" s="370"/>
      <c r="E183" s="37" t="s">
        <v>636</v>
      </c>
      <c r="F183" s="149">
        <f xml:space="preserve"> IF( F182 &lt;&gt; F178, 1, 0)</f>
        <v>0</v>
      </c>
      <c r="G183" s="165" t="s">
        <v>599</v>
      </c>
      <c r="H183" s="375"/>
      <c r="I183" s="375"/>
      <c r="J183" s="375"/>
      <c r="K183" s="375"/>
      <c r="L183" s="375"/>
      <c r="M183" s="375"/>
      <c r="N183" s="375"/>
    </row>
    <row r="184" spans="1:14" hidden="1" outlineLevel="3">
      <c r="A184" s="37" t="s">
        <v>343</v>
      </c>
      <c r="B184" s="80"/>
      <c r="D184" s="370"/>
      <c r="E184" s="194" t="s">
        <v>344</v>
      </c>
      <c r="F184" s="80"/>
      <c r="G184" s="194" t="s">
        <v>224</v>
      </c>
      <c r="H184" s="375"/>
      <c r="I184" s="375"/>
      <c r="J184" s="101">
        <f xml:space="preserve"> IF( InpOverride!H70 = "", F_Inputs!H70, InpOverride!H70 )</f>
        <v>0</v>
      </c>
      <c r="K184" s="101">
        <f xml:space="preserve"> IF( InpOverride!I70 = "", F_Inputs!I70, InpOverride!I70 )</f>
        <v>0</v>
      </c>
      <c r="L184" s="101">
        <f xml:space="preserve"> IF( InpOverride!J70 = "", F_Inputs!J70, InpOverride!J70 )</f>
        <v>0</v>
      </c>
      <c r="M184" s="101">
        <f xml:space="preserve"> IF( InpOverride!K70 = "", F_Inputs!K70, InpOverride!K70 )</f>
        <v>0</v>
      </c>
      <c r="N184" s="101">
        <f xml:space="preserve"> IF( InpOverride!L70 = "", F_Inputs!L70, InpOverride!L70 )</f>
        <v>0</v>
      </c>
    </row>
    <row r="185" spans="1:14" hidden="1" outlineLevel="3">
      <c r="A185" s="37"/>
      <c r="B185" s="80"/>
      <c r="D185" s="370"/>
      <c r="E185" s="37" t="s">
        <v>637</v>
      </c>
      <c r="F185" s="149">
        <f xml:space="preserve"> IF( SUM(J185:N185) &gt; 0, 1, 0)</f>
        <v>0</v>
      </c>
      <c r="G185" s="165" t="s">
        <v>599</v>
      </c>
      <c r="H185" s="375"/>
      <c r="I185" s="375"/>
      <c r="J185" s="149">
        <f xml:space="preserve"> IF( J179 &gt; 0, IF( ISNUMBER( J184 ), 0, 1), 0 )</f>
        <v>0</v>
      </c>
      <c r="K185" s="149">
        <f t="shared" ref="K185" si="40" xml:space="preserve"> IF( K179 &gt; 0, IF( ISNUMBER( K184 ), 0, 1), 0 )</f>
        <v>0</v>
      </c>
      <c r="L185" s="149">
        <f t="shared" ref="L185" si="41" xml:space="preserve"> IF( L179 &gt; 0, IF( ISNUMBER( L184 ), 0, 1), 0 )</f>
        <v>0</v>
      </c>
      <c r="M185" s="149">
        <f t="shared" ref="M185" si="42" xml:space="preserve"> IF( M179 &gt; 0, IF( ISNUMBER( M184 ), 0, 1), 0 )</f>
        <v>0</v>
      </c>
      <c r="N185" s="149">
        <f t="shared" ref="N185" si="43" xml:space="preserve"> IF( N179 &gt; 0, IF( ISNUMBER( N184 ), 0, 1), 0 )</f>
        <v>0</v>
      </c>
    </row>
    <row r="186" spans="1:14" hidden="1" outlineLevel="3">
      <c r="A186" s="37"/>
      <c r="B186" s="80"/>
      <c r="D186" s="372" t="s">
        <v>607</v>
      </c>
      <c r="E186" s="194"/>
      <c r="F186" s="80"/>
      <c r="G186" s="194"/>
      <c r="H186" s="375"/>
      <c r="I186" s="375"/>
      <c r="J186" s="101"/>
      <c r="K186" s="101"/>
      <c r="L186" s="101"/>
      <c r="M186" s="101"/>
      <c r="N186" s="101"/>
    </row>
    <row r="187" spans="1:14" hidden="1" outlineLevel="3">
      <c r="A187" s="37" t="s">
        <v>345</v>
      </c>
      <c r="B187" s="80"/>
      <c r="D187" s="370"/>
      <c r="E187" s="194" t="s">
        <v>346</v>
      </c>
      <c r="F187" s="80"/>
      <c r="G187" s="194" t="s">
        <v>209</v>
      </c>
      <c r="H187" s="375"/>
      <c r="I187" s="375"/>
      <c r="J187" s="101">
        <f xml:space="preserve"> IF( InpOverride!H71 = "", F_Inputs!H71, InpOverride!H71 )</f>
        <v>0</v>
      </c>
      <c r="K187" s="101">
        <f xml:space="preserve"> IF( InpOverride!I71 = "", F_Inputs!I71, InpOverride!I71 )</f>
        <v>0</v>
      </c>
      <c r="L187" s="101">
        <f xml:space="preserve"> IF( InpOverride!J71 = "", F_Inputs!J71, InpOverride!J71 )</f>
        <v>0</v>
      </c>
      <c r="M187" s="101">
        <f xml:space="preserve"> IF( InpOverride!K71 = "", F_Inputs!K71, InpOverride!K71 )</f>
        <v>0</v>
      </c>
      <c r="N187" s="101">
        <f xml:space="preserve"> IF( InpOverride!L71 = "", F_Inputs!L71, InpOverride!L71 )</f>
        <v>0</v>
      </c>
    </row>
    <row r="188" spans="1:14" hidden="1" outlineLevel="2">
      <c r="A188" s="375"/>
      <c r="B188" s="372"/>
      <c r="D188" s="370"/>
      <c r="E188" s="375"/>
      <c r="F188" s="375"/>
      <c r="G188" s="375"/>
      <c r="H188" s="375"/>
      <c r="I188" s="375"/>
      <c r="J188" s="375"/>
      <c r="K188" s="375"/>
      <c r="L188" s="375"/>
      <c r="M188" s="375"/>
      <c r="N188" s="375"/>
    </row>
    <row r="189" spans="1:14" hidden="1" outlineLevel="2">
      <c r="A189" s="375"/>
      <c r="B189" s="372"/>
      <c r="C189" s="96" t="s">
        <v>638</v>
      </c>
      <c r="D189" s="370"/>
      <c r="E189" s="59"/>
      <c r="F189" s="70"/>
      <c r="G189" s="375"/>
      <c r="H189" s="375"/>
      <c r="I189" s="375"/>
      <c r="J189" s="375"/>
      <c r="K189" s="375"/>
      <c r="L189" s="375"/>
      <c r="M189" s="375"/>
      <c r="N189" s="375"/>
    </row>
    <row r="190" spans="1:14" hidden="1" outlineLevel="3">
      <c r="A190" s="375"/>
      <c r="B190" s="372"/>
      <c r="D190" s="372" t="s">
        <v>603</v>
      </c>
      <c r="E190" s="59"/>
      <c r="F190" s="70"/>
      <c r="G190" s="375"/>
      <c r="H190" s="375"/>
      <c r="I190" s="375"/>
      <c r="J190" s="375"/>
      <c r="K190" s="375"/>
      <c r="L190" s="375"/>
      <c r="M190" s="375"/>
      <c r="N190" s="375"/>
    </row>
    <row r="191" spans="1:14" hidden="1" outlineLevel="3">
      <c r="A191" s="37" t="s">
        <v>347</v>
      </c>
      <c r="B191" s="80"/>
      <c r="D191" s="370"/>
      <c r="E191" s="194" t="s">
        <v>348</v>
      </c>
      <c r="F191" s="368">
        <f xml:space="preserve"> IF( InpOverride!F72 = "", F_Inputs!F72, InpOverride!F72 )</f>
        <v>0</v>
      </c>
      <c r="G191" s="194" t="s">
        <v>215</v>
      </c>
      <c r="H191" s="375"/>
      <c r="I191" s="375"/>
      <c r="J191" s="375"/>
      <c r="K191" s="375"/>
      <c r="L191" s="375"/>
      <c r="M191" s="375"/>
      <c r="N191" s="375"/>
    </row>
    <row r="192" spans="1:14" hidden="1" outlineLevel="3">
      <c r="A192" s="37" t="s">
        <v>349</v>
      </c>
      <c r="B192" s="80"/>
      <c r="D192" s="370"/>
      <c r="E192" s="194" t="s">
        <v>350</v>
      </c>
      <c r="F192" s="80"/>
      <c r="G192" s="194" t="s">
        <v>209</v>
      </c>
      <c r="H192" s="375"/>
      <c r="I192" s="375"/>
      <c r="J192" s="101">
        <f xml:space="preserve"> IF( InpOverride!H73 = "", F_Inputs!H73, InpOverride!H73 )</f>
        <v>0</v>
      </c>
      <c r="K192" s="101">
        <f xml:space="preserve"> IF( InpOverride!I73 = "", F_Inputs!I73, InpOverride!I73 )</f>
        <v>0</v>
      </c>
      <c r="L192" s="101">
        <f xml:space="preserve"> IF( InpOverride!J73 = "", F_Inputs!J73, InpOverride!J73 )</f>
        <v>0</v>
      </c>
      <c r="M192" s="101">
        <f xml:space="preserve"> IF( InpOverride!K73 = "", F_Inputs!K73, InpOverride!K73 )</f>
        <v>0</v>
      </c>
      <c r="N192" s="101">
        <f xml:space="preserve"> IF( InpOverride!L73 = "", F_Inputs!L73, InpOverride!L73 )</f>
        <v>0</v>
      </c>
    </row>
    <row r="193" spans="1:14" hidden="1" outlineLevel="3">
      <c r="A193" s="37" t="s">
        <v>351</v>
      </c>
      <c r="B193" s="80"/>
      <c r="D193" s="370"/>
      <c r="E193" s="194" t="s">
        <v>352</v>
      </c>
      <c r="F193" s="80"/>
      <c r="G193" s="194" t="s">
        <v>209</v>
      </c>
      <c r="H193" s="375"/>
      <c r="I193" s="375"/>
      <c r="J193" s="101">
        <f xml:space="preserve"> IF( InpOverride!H74 = "", F_Inputs!H74, InpOverride!H74 )</f>
        <v>0</v>
      </c>
      <c r="K193" s="101">
        <f xml:space="preserve"> IF( InpOverride!I74 = "", F_Inputs!I74, InpOverride!I74 )</f>
        <v>0</v>
      </c>
      <c r="L193" s="101">
        <f xml:space="preserve"> IF( InpOverride!J74 = "", F_Inputs!J74, InpOverride!J74 )</f>
        <v>0</v>
      </c>
      <c r="M193" s="101">
        <f xml:space="preserve"> IF( InpOverride!K74 = "", F_Inputs!K74, InpOverride!K74 )</f>
        <v>0</v>
      </c>
      <c r="N193" s="101">
        <f xml:space="preserve"> IF( InpOverride!L74 = "", F_Inputs!L74, InpOverride!L74 )</f>
        <v>0</v>
      </c>
    </row>
    <row r="194" spans="1:14" hidden="1" outlineLevel="3">
      <c r="A194" s="37"/>
      <c r="B194" s="80"/>
      <c r="D194" s="372" t="s">
        <v>604</v>
      </c>
      <c r="E194" s="194"/>
      <c r="F194" s="80"/>
      <c r="G194" s="194"/>
      <c r="H194" s="375"/>
      <c r="I194" s="375"/>
      <c r="J194" s="101"/>
      <c r="K194" s="101"/>
      <c r="L194" s="101"/>
      <c r="M194" s="101"/>
      <c r="N194" s="101"/>
    </row>
    <row r="195" spans="1:14" hidden="1" outlineLevel="3">
      <c r="A195" s="37" t="s">
        <v>353</v>
      </c>
      <c r="B195" s="80"/>
      <c r="D195" s="370"/>
      <c r="E195" s="194" t="s">
        <v>354</v>
      </c>
      <c r="F195" s="368">
        <f xml:space="preserve"> IF( InpOverride!G75 = "", F_Inputs!G75, InpOverride!G75 )</f>
        <v>0</v>
      </c>
      <c r="G195" s="194" t="s">
        <v>215</v>
      </c>
      <c r="H195" s="375"/>
      <c r="I195" s="375"/>
      <c r="J195" s="375"/>
      <c r="K195" s="375"/>
      <c r="L195" s="375"/>
      <c r="M195" s="375"/>
      <c r="N195" s="375"/>
    </row>
    <row r="196" spans="1:14" hidden="1" outlineLevel="3">
      <c r="A196" s="37"/>
      <c r="B196" s="80"/>
      <c r="D196" s="370"/>
      <c r="E196" s="37" t="s">
        <v>639</v>
      </c>
      <c r="F196" s="149">
        <f xml:space="preserve"> IF( F195 &lt;&gt; F191, 1, 0)</f>
        <v>0</v>
      </c>
      <c r="G196" s="165" t="s">
        <v>599</v>
      </c>
      <c r="H196" s="375"/>
      <c r="I196" s="375"/>
      <c r="J196" s="375"/>
      <c r="K196" s="375"/>
      <c r="L196" s="375"/>
      <c r="M196" s="375"/>
      <c r="N196" s="375"/>
    </row>
    <row r="197" spans="1:14" hidden="1" outlineLevel="3">
      <c r="A197" s="37" t="s">
        <v>355</v>
      </c>
      <c r="B197" s="80"/>
      <c r="D197" s="370"/>
      <c r="E197" s="194" t="s">
        <v>356</v>
      </c>
      <c r="F197" s="80"/>
      <c r="G197" s="194" t="s">
        <v>224</v>
      </c>
      <c r="H197" s="375"/>
      <c r="I197" s="375"/>
      <c r="J197" s="101">
        <f xml:space="preserve"> IF( InpOverride!H76 = "", F_Inputs!H76, InpOverride!H76 )</f>
        <v>0</v>
      </c>
      <c r="K197" s="101">
        <f xml:space="preserve"> IF( InpOverride!I76 = "", F_Inputs!I76, InpOverride!I76 )</f>
        <v>0</v>
      </c>
      <c r="L197" s="101">
        <f xml:space="preserve"> IF( InpOverride!J76 = "", F_Inputs!J76, InpOverride!J76 )</f>
        <v>0</v>
      </c>
      <c r="M197" s="101">
        <f xml:space="preserve"> IF( InpOverride!K76 = "", F_Inputs!K76, InpOverride!K76 )</f>
        <v>0</v>
      </c>
      <c r="N197" s="101">
        <f xml:space="preserve"> IF( InpOverride!L76 = "", F_Inputs!L76, InpOverride!L76 )</f>
        <v>0</v>
      </c>
    </row>
    <row r="198" spans="1:14" hidden="1" outlineLevel="3">
      <c r="A198" s="37"/>
      <c r="B198" s="80"/>
      <c r="D198" s="370"/>
      <c r="E198" s="37" t="s">
        <v>640</v>
      </c>
      <c r="F198" s="149">
        <f xml:space="preserve"> IF( SUM(J198:N198) &gt; 0, 1, 0)</f>
        <v>0</v>
      </c>
      <c r="G198" s="165" t="s">
        <v>599</v>
      </c>
      <c r="H198" s="375"/>
      <c r="I198" s="375"/>
      <c r="J198" s="149">
        <f xml:space="preserve"> IF( J192 &gt; 0, IF( ISNUMBER( J197 ), 0, 1), 0 )</f>
        <v>0</v>
      </c>
      <c r="K198" s="149">
        <f t="shared" ref="K198" si="44" xml:space="preserve"> IF( K192 &gt; 0, IF( ISNUMBER( K197 ), 0, 1), 0 )</f>
        <v>0</v>
      </c>
      <c r="L198" s="149">
        <f t="shared" ref="L198" si="45" xml:space="preserve"> IF( L192 &gt; 0, IF( ISNUMBER( L197 ), 0, 1), 0 )</f>
        <v>0</v>
      </c>
      <c r="M198" s="149">
        <f t="shared" ref="M198" si="46" xml:space="preserve"> IF( M192 &gt; 0, IF( ISNUMBER( M197 ), 0, 1), 0 )</f>
        <v>0</v>
      </c>
      <c r="N198" s="149">
        <f t="shared" ref="N198" si="47" xml:space="preserve"> IF( N192 &gt; 0, IF( ISNUMBER( N197 ), 0, 1), 0 )</f>
        <v>0</v>
      </c>
    </row>
    <row r="199" spans="1:14" hidden="1" outlineLevel="3">
      <c r="A199" s="37"/>
      <c r="B199" s="80"/>
      <c r="D199" s="372" t="s">
        <v>607</v>
      </c>
      <c r="E199" s="194"/>
      <c r="F199" s="80"/>
      <c r="G199" s="194"/>
      <c r="H199" s="375"/>
      <c r="I199" s="375"/>
      <c r="J199" s="101"/>
      <c r="K199" s="101"/>
      <c r="L199" s="101"/>
      <c r="M199" s="101"/>
      <c r="N199" s="101"/>
    </row>
    <row r="200" spans="1:14" hidden="1" outlineLevel="3">
      <c r="A200" s="37" t="s">
        <v>357</v>
      </c>
      <c r="B200" s="80"/>
      <c r="D200" s="370"/>
      <c r="E200" s="194" t="s">
        <v>358</v>
      </c>
      <c r="F200" s="80"/>
      <c r="G200" s="194" t="s">
        <v>209</v>
      </c>
      <c r="H200" s="375"/>
      <c r="I200" s="375"/>
      <c r="J200" s="101">
        <f xml:space="preserve"> IF( InpOverride!H77 = "", F_Inputs!H77, InpOverride!H77 )</f>
        <v>0</v>
      </c>
      <c r="K200" s="101">
        <f xml:space="preserve"> IF( InpOverride!I77 = "", F_Inputs!I77, InpOverride!I77 )</f>
        <v>0</v>
      </c>
      <c r="L200" s="101">
        <f xml:space="preserve"> IF( InpOverride!J77 = "", F_Inputs!J77, InpOverride!J77 )</f>
        <v>0</v>
      </c>
      <c r="M200" s="101">
        <f xml:space="preserve"> IF( InpOverride!K77 = "", F_Inputs!K77, InpOverride!K77 )</f>
        <v>0</v>
      </c>
      <c r="N200" s="101">
        <f xml:space="preserve"> IF( InpOverride!L77 = "", F_Inputs!L77, InpOverride!L77 )</f>
        <v>0</v>
      </c>
    </row>
    <row r="201" spans="1:14" hidden="1" outlineLevel="2">
      <c r="A201" s="375"/>
      <c r="B201" s="372"/>
      <c r="D201" s="370"/>
      <c r="E201" s="375"/>
      <c r="F201" s="375"/>
      <c r="G201" s="375"/>
      <c r="H201" s="375"/>
      <c r="I201" s="375"/>
      <c r="J201" s="375"/>
      <c r="K201" s="375"/>
      <c r="L201" s="375"/>
      <c r="M201" s="375"/>
      <c r="N201" s="375"/>
    </row>
    <row r="202" spans="1:14" hidden="1" outlineLevel="2">
      <c r="A202" s="375"/>
      <c r="B202" s="372"/>
      <c r="C202" s="96" t="s">
        <v>641</v>
      </c>
      <c r="D202" s="370"/>
      <c r="E202" s="59"/>
      <c r="F202" s="70"/>
      <c r="G202" s="375"/>
      <c r="H202" s="375"/>
      <c r="I202" s="375"/>
      <c r="J202" s="375"/>
      <c r="K202" s="375"/>
      <c r="L202" s="375"/>
      <c r="M202" s="375"/>
      <c r="N202" s="375"/>
    </row>
    <row r="203" spans="1:14" hidden="1" outlineLevel="3">
      <c r="A203" s="375"/>
      <c r="B203" s="372"/>
      <c r="D203" s="372" t="s">
        <v>603</v>
      </c>
      <c r="E203" s="59"/>
      <c r="F203" s="70"/>
      <c r="G203" s="375"/>
      <c r="H203" s="375"/>
      <c r="I203" s="375"/>
      <c r="J203" s="375"/>
      <c r="K203" s="375"/>
      <c r="L203" s="375"/>
      <c r="M203" s="375"/>
      <c r="N203" s="375"/>
    </row>
    <row r="204" spans="1:14" hidden="1" outlineLevel="3">
      <c r="A204" s="37" t="s">
        <v>359</v>
      </c>
      <c r="B204" s="80"/>
      <c r="D204" s="370"/>
      <c r="E204" s="194" t="s">
        <v>360</v>
      </c>
      <c r="F204" s="368">
        <f xml:space="preserve"> IF( InpOverride!F78 = "", F_Inputs!F78, InpOverride!F78 )</f>
        <v>0</v>
      </c>
      <c r="G204" s="194" t="s">
        <v>215</v>
      </c>
      <c r="H204" s="375"/>
      <c r="I204" s="375"/>
      <c r="J204" s="375"/>
      <c r="K204" s="375"/>
      <c r="L204" s="375"/>
      <c r="M204" s="375"/>
      <c r="N204" s="375"/>
    </row>
    <row r="205" spans="1:14" hidden="1" outlineLevel="3">
      <c r="A205" s="37" t="s">
        <v>361</v>
      </c>
      <c r="B205" s="80"/>
      <c r="D205" s="370"/>
      <c r="E205" s="194" t="s">
        <v>362</v>
      </c>
      <c r="F205" s="80"/>
      <c r="G205" s="194" t="s">
        <v>209</v>
      </c>
      <c r="H205" s="375"/>
      <c r="I205" s="375"/>
      <c r="J205" s="101">
        <f xml:space="preserve"> IF( InpOverride!H79 = "", F_Inputs!H79, InpOverride!H79 )</f>
        <v>0</v>
      </c>
      <c r="K205" s="101">
        <f xml:space="preserve"> IF( InpOverride!I79 = "", F_Inputs!I79, InpOverride!I79 )</f>
        <v>0</v>
      </c>
      <c r="L205" s="101">
        <f xml:space="preserve"> IF( InpOverride!J79 = "", F_Inputs!J79, InpOverride!J79 )</f>
        <v>0</v>
      </c>
      <c r="M205" s="101">
        <f xml:space="preserve"> IF( InpOverride!K79 = "", F_Inputs!K79, InpOverride!K79 )</f>
        <v>0</v>
      </c>
      <c r="N205" s="101">
        <f xml:space="preserve"> IF( InpOverride!L79 = "", F_Inputs!L79, InpOverride!L79 )</f>
        <v>0</v>
      </c>
    </row>
    <row r="206" spans="1:14" hidden="1" outlineLevel="3">
      <c r="A206" s="37" t="s">
        <v>363</v>
      </c>
      <c r="B206" s="80"/>
      <c r="D206" s="370"/>
      <c r="E206" s="194" t="s">
        <v>364</v>
      </c>
      <c r="F206" s="80"/>
      <c r="G206" s="194" t="s">
        <v>209</v>
      </c>
      <c r="H206" s="375"/>
      <c r="I206" s="375"/>
      <c r="J206" s="101">
        <f xml:space="preserve"> IF( InpOverride!H80 = "", F_Inputs!H80, InpOverride!H80 )</f>
        <v>0</v>
      </c>
      <c r="K206" s="101">
        <f xml:space="preserve"> IF( InpOverride!I80 = "", F_Inputs!I80, InpOverride!I80 )</f>
        <v>0</v>
      </c>
      <c r="L206" s="101">
        <f xml:space="preserve"> IF( InpOverride!J80 = "", F_Inputs!J80, InpOverride!J80 )</f>
        <v>0</v>
      </c>
      <c r="M206" s="101">
        <f xml:space="preserve"> IF( InpOverride!K80 = "", F_Inputs!K80, InpOverride!K80 )</f>
        <v>0</v>
      </c>
      <c r="N206" s="101">
        <f xml:space="preserve"> IF( InpOverride!L80 = "", F_Inputs!L80, InpOverride!L80 )</f>
        <v>0</v>
      </c>
    </row>
    <row r="207" spans="1:14" hidden="1" outlineLevel="3">
      <c r="A207" s="37"/>
      <c r="B207" s="80"/>
      <c r="D207" s="372" t="s">
        <v>604</v>
      </c>
      <c r="E207" s="194"/>
      <c r="F207" s="80"/>
      <c r="G207" s="194"/>
      <c r="H207" s="375"/>
      <c r="I207" s="375"/>
      <c r="J207" s="101"/>
      <c r="K207" s="101"/>
      <c r="L207" s="101"/>
      <c r="M207" s="101"/>
      <c r="N207" s="101"/>
    </row>
    <row r="208" spans="1:14" hidden="1" outlineLevel="3">
      <c r="A208" s="37" t="s">
        <v>365</v>
      </c>
      <c r="B208" s="80"/>
      <c r="D208" s="370"/>
      <c r="E208" s="194" t="s">
        <v>366</v>
      </c>
      <c r="F208" s="368">
        <f xml:space="preserve"> IF( InpOverride!G81 = "", F_Inputs!G81, InpOverride!G81 )</f>
        <v>0</v>
      </c>
      <c r="G208" s="194" t="s">
        <v>215</v>
      </c>
      <c r="H208" s="375"/>
      <c r="I208" s="375"/>
      <c r="J208" s="375"/>
      <c r="K208" s="375"/>
      <c r="L208" s="375"/>
      <c r="M208" s="375"/>
      <c r="N208" s="375"/>
    </row>
    <row r="209" spans="1:14" hidden="1" outlineLevel="3">
      <c r="A209" s="37"/>
      <c r="B209" s="80"/>
      <c r="D209" s="370"/>
      <c r="E209" s="37" t="s">
        <v>642</v>
      </c>
      <c r="F209" s="149">
        <f xml:space="preserve"> IF( F208 &lt;&gt; F204, 1, 0)</f>
        <v>0</v>
      </c>
      <c r="G209" s="165" t="s">
        <v>599</v>
      </c>
      <c r="H209" s="375"/>
      <c r="I209" s="375"/>
      <c r="J209" s="375"/>
      <c r="K209" s="375"/>
      <c r="L209" s="375"/>
      <c r="M209" s="375"/>
      <c r="N209" s="375"/>
    </row>
    <row r="210" spans="1:14" hidden="1" outlineLevel="3">
      <c r="A210" s="37" t="s">
        <v>367</v>
      </c>
      <c r="B210" s="80"/>
      <c r="D210" s="370"/>
      <c r="E210" s="194" t="s">
        <v>368</v>
      </c>
      <c r="F210" s="80"/>
      <c r="G210" s="194" t="s">
        <v>224</v>
      </c>
      <c r="H210" s="375"/>
      <c r="I210" s="375"/>
      <c r="J210" s="101">
        <f xml:space="preserve"> IF( InpOverride!H82 = "", F_Inputs!H82, InpOverride!H82 )</f>
        <v>0</v>
      </c>
      <c r="K210" s="101">
        <f xml:space="preserve"> IF( InpOverride!I82 = "", F_Inputs!I82, InpOverride!I82 )</f>
        <v>0</v>
      </c>
      <c r="L210" s="101">
        <f xml:space="preserve"> IF( InpOverride!J82 = "", F_Inputs!J82, InpOverride!J82 )</f>
        <v>0</v>
      </c>
      <c r="M210" s="101">
        <f xml:space="preserve"> IF( InpOverride!K82 = "", F_Inputs!K82, InpOverride!K82 )</f>
        <v>0</v>
      </c>
      <c r="N210" s="101">
        <f xml:space="preserve"> IF( InpOverride!L82 = "", F_Inputs!L82, InpOverride!L82 )</f>
        <v>0</v>
      </c>
    </row>
    <row r="211" spans="1:14" hidden="1" outlineLevel="3">
      <c r="A211" s="37"/>
      <c r="B211" s="80"/>
      <c r="D211" s="370"/>
      <c r="E211" s="37" t="s">
        <v>643</v>
      </c>
      <c r="F211" s="149">
        <f xml:space="preserve"> IF( SUM(J211:N211) &gt; 0, 1, 0)</f>
        <v>0</v>
      </c>
      <c r="G211" s="165" t="s">
        <v>599</v>
      </c>
      <c r="H211" s="375"/>
      <c r="I211" s="375"/>
      <c r="J211" s="149">
        <f xml:space="preserve"> IF( J205 &gt; 0, IF( ISNUMBER( J210 ), 0, 1), 0 )</f>
        <v>0</v>
      </c>
      <c r="K211" s="149">
        <f t="shared" ref="K211" si="48" xml:space="preserve"> IF( K205 &gt; 0, IF( ISNUMBER( K210 ), 0, 1), 0 )</f>
        <v>0</v>
      </c>
      <c r="L211" s="149">
        <f t="shared" ref="L211" si="49" xml:space="preserve"> IF( L205 &gt; 0, IF( ISNUMBER( L210 ), 0, 1), 0 )</f>
        <v>0</v>
      </c>
      <c r="M211" s="149">
        <f t="shared" ref="M211" si="50" xml:space="preserve"> IF( M205 &gt; 0, IF( ISNUMBER( M210 ), 0, 1), 0 )</f>
        <v>0</v>
      </c>
      <c r="N211" s="149">
        <f t="shared" ref="N211" si="51" xml:space="preserve"> IF( N205 &gt; 0, IF( ISNUMBER( N210 ), 0, 1), 0 )</f>
        <v>0</v>
      </c>
    </row>
    <row r="212" spans="1:14" hidden="1" outlineLevel="3">
      <c r="A212" s="37"/>
      <c r="B212" s="80"/>
      <c r="D212" s="372" t="s">
        <v>607</v>
      </c>
      <c r="E212" s="194"/>
      <c r="F212" s="80"/>
      <c r="G212" s="194"/>
      <c r="H212" s="375"/>
      <c r="I212" s="375"/>
      <c r="J212" s="101"/>
      <c r="K212" s="101"/>
      <c r="L212" s="101"/>
      <c r="M212" s="101"/>
      <c r="N212" s="101"/>
    </row>
    <row r="213" spans="1:14" hidden="1" outlineLevel="3">
      <c r="A213" s="37" t="s">
        <v>369</v>
      </c>
      <c r="B213" s="80"/>
      <c r="D213" s="370"/>
      <c r="E213" s="194" t="s">
        <v>370</v>
      </c>
      <c r="F213" s="80"/>
      <c r="G213" s="194" t="s">
        <v>209</v>
      </c>
      <c r="H213" s="375"/>
      <c r="I213" s="375"/>
      <c r="J213" s="101">
        <f xml:space="preserve"> IF( InpOverride!H83 = "", F_Inputs!H83, InpOverride!H83 )</f>
        <v>0</v>
      </c>
      <c r="K213" s="101">
        <f xml:space="preserve"> IF( InpOverride!I83 = "", F_Inputs!I83, InpOverride!I83 )</f>
        <v>0</v>
      </c>
      <c r="L213" s="101">
        <f xml:space="preserve"> IF( InpOverride!J83 = "", F_Inputs!J83, InpOverride!J83 )</f>
        <v>0</v>
      </c>
      <c r="M213" s="101">
        <f xml:space="preserve"> IF( InpOverride!K83 = "", F_Inputs!K83, InpOverride!K83 )</f>
        <v>0</v>
      </c>
      <c r="N213" s="101">
        <f xml:space="preserve"> IF( InpOverride!L83 = "", F_Inputs!L83, InpOverride!L83 )</f>
        <v>0</v>
      </c>
    </row>
    <row r="214" spans="1:14" hidden="1" outlineLevel="2">
      <c r="A214" s="375"/>
      <c r="B214" s="372"/>
      <c r="D214" s="370"/>
      <c r="E214" s="375"/>
      <c r="F214" s="375"/>
      <c r="G214" s="375"/>
      <c r="H214" s="375"/>
      <c r="I214" s="375"/>
      <c r="J214" s="375"/>
      <c r="K214" s="375"/>
      <c r="L214" s="375"/>
      <c r="M214" s="375"/>
      <c r="N214" s="375"/>
    </row>
    <row r="215" spans="1:14" hidden="1" outlineLevel="2">
      <c r="A215" s="375"/>
      <c r="B215" s="372"/>
      <c r="C215" s="96" t="s">
        <v>644</v>
      </c>
      <c r="D215" s="370"/>
      <c r="E215" s="59"/>
      <c r="F215" s="70"/>
      <c r="G215" s="375"/>
      <c r="H215" s="375"/>
      <c r="I215" s="375"/>
      <c r="J215" s="375"/>
      <c r="K215" s="375"/>
      <c r="L215" s="375"/>
      <c r="M215" s="375"/>
      <c r="N215" s="375"/>
    </row>
    <row r="216" spans="1:14" hidden="1" outlineLevel="3">
      <c r="A216" s="375"/>
      <c r="B216" s="372"/>
      <c r="D216" s="372" t="s">
        <v>603</v>
      </c>
      <c r="E216" s="59"/>
      <c r="F216" s="70"/>
      <c r="G216" s="375"/>
      <c r="H216" s="375"/>
      <c r="I216" s="375"/>
      <c r="J216" s="375"/>
      <c r="K216" s="375"/>
      <c r="L216" s="375"/>
      <c r="M216" s="375"/>
      <c r="N216" s="375"/>
    </row>
    <row r="217" spans="1:14" hidden="1" outlineLevel="3">
      <c r="A217" s="37" t="s">
        <v>371</v>
      </c>
      <c r="B217" s="80"/>
      <c r="D217" s="370"/>
      <c r="E217" s="194" t="s">
        <v>372</v>
      </c>
      <c r="F217" s="368">
        <f xml:space="preserve"> IF( InpOverride!F84 = "", F_Inputs!F84, InpOverride!F84 )</f>
        <v>0</v>
      </c>
      <c r="G217" s="194" t="s">
        <v>215</v>
      </c>
      <c r="H217" s="375"/>
      <c r="I217" s="375"/>
      <c r="J217" s="375"/>
      <c r="K217" s="375"/>
      <c r="L217" s="375"/>
      <c r="M217" s="375"/>
      <c r="N217" s="375"/>
    </row>
    <row r="218" spans="1:14" hidden="1" outlineLevel="3">
      <c r="A218" s="37" t="s">
        <v>373</v>
      </c>
      <c r="B218" s="80"/>
      <c r="D218" s="370"/>
      <c r="E218" s="194" t="s">
        <v>374</v>
      </c>
      <c r="F218" s="80"/>
      <c r="G218" s="194" t="s">
        <v>209</v>
      </c>
      <c r="H218" s="375"/>
      <c r="I218" s="375"/>
      <c r="J218" s="101">
        <f xml:space="preserve"> IF( InpOverride!H85 = "", F_Inputs!H85, InpOverride!H85 )</f>
        <v>0</v>
      </c>
      <c r="K218" s="101">
        <f xml:space="preserve"> IF( InpOverride!I85 = "", F_Inputs!I85, InpOverride!I85 )</f>
        <v>0</v>
      </c>
      <c r="L218" s="101">
        <f xml:space="preserve"> IF( InpOverride!J85 = "", F_Inputs!J85, InpOverride!J85 )</f>
        <v>0</v>
      </c>
      <c r="M218" s="101">
        <f xml:space="preserve"> IF( InpOverride!K85 = "", F_Inputs!K85, InpOverride!K85 )</f>
        <v>0</v>
      </c>
      <c r="N218" s="101">
        <f xml:space="preserve"> IF( InpOverride!L85 = "", F_Inputs!L85, InpOverride!L85 )</f>
        <v>0</v>
      </c>
    </row>
    <row r="219" spans="1:14" hidden="1" outlineLevel="3">
      <c r="A219" s="37" t="s">
        <v>375</v>
      </c>
      <c r="B219" s="80"/>
      <c r="D219" s="370"/>
      <c r="E219" s="194" t="s">
        <v>376</v>
      </c>
      <c r="F219" s="80"/>
      <c r="G219" s="194" t="s">
        <v>209</v>
      </c>
      <c r="H219" s="375"/>
      <c r="I219" s="375"/>
      <c r="J219" s="101">
        <f xml:space="preserve"> IF( InpOverride!H86 = "", F_Inputs!H86, InpOverride!H86 )</f>
        <v>0</v>
      </c>
      <c r="K219" s="101">
        <f xml:space="preserve"> IF( InpOverride!I86 = "", F_Inputs!I86, InpOverride!I86 )</f>
        <v>0</v>
      </c>
      <c r="L219" s="101">
        <f xml:space="preserve"> IF( InpOverride!J86 = "", F_Inputs!J86, InpOverride!J86 )</f>
        <v>0</v>
      </c>
      <c r="M219" s="101">
        <f xml:space="preserve"> IF( InpOverride!K86 = "", F_Inputs!K86, InpOverride!K86 )</f>
        <v>0</v>
      </c>
      <c r="N219" s="101">
        <f xml:space="preserve"> IF( InpOverride!L86 = "", F_Inputs!L86, InpOverride!L86 )</f>
        <v>0</v>
      </c>
    </row>
    <row r="220" spans="1:14" hidden="1" outlineLevel="3">
      <c r="A220" s="37"/>
      <c r="B220" s="80"/>
      <c r="D220" s="372" t="s">
        <v>604</v>
      </c>
      <c r="E220" s="194"/>
      <c r="F220" s="80"/>
      <c r="G220" s="194"/>
      <c r="H220" s="375"/>
      <c r="I220" s="375"/>
      <c r="J220" s="101"/>
      <c r="K220" s="101"/>
      <c r="L220" s="101"/>
      <c r="M220" s="101"/>
      <c r="N220" s="101"/>
    </row>
    <row r="221" spans="1:14" hidden="1" outlineLevel="3">
      <c r="A221" s="37" t="s">
        <v>377</v>
      </c>
      <c r="B221" s="80"/>
      <c r="D221" s="370"/>
      <c r="E221" s="194" t="s">
        <v>378</v>
      </c>
      <c r="F221" s="368">
        <f xml:space="preserve"> IF( InpOverride!G87 = "", F_Inputs!G87, InpOverride!G87 )</f>
        <v>0</v>
      </c>
      <c r="G221" s="194" t="s">
        <v>215</v>
      </c>
      <c r="H221" s="375"/>
      <c r="I221" s="375"/>
      <c r="J221" s="375"/>
      <c r="K221" s="375"/>
      <c r="L221" s="375"/>
      <c r="M221" s="375"/>
      <c r="N221" s="375"/>
    </row>
    <row r="222" spans="1:14" hidden="1" outlineLevel="3">
      <c r="A222" s="37"/>
      <c r="B222" s="80"/>
      <c r="D222" s="370"/>
      <c r="E222" s="37" t="s">
        <v>645</v>
      </c>
      <c r="F222" s="149">
        <f xml:space="preserve"> IF( F221 &lt;&gt; F217, 1, 0)</f>
        <v>0</v>
      </c>
      <c r="G222" s="165" t="s">
        <v>599</v>
      </c>
      <c r="H222" s="375"/>
      <c r="I222" s="375"/>
      <c r="J222" s="375"/>
      <c r="K222" s="375"/>
      <c r="L222" s="375"/>
      <c r="M222" s="375"/>
      <c r="N222" s="375"/>
    </row>
    <row r="223" spans="1:14" hidden="1" outlineLevel="3">
      <c r="A223" s="37" t="s">
        <v>379</v>
      </c>
      <c r="B223" s="80"/>
      <c r="D223" s="370"/>
      <c r="E223" s="194" t="s">
        <v>380</v>
      </c>
      <c r="F223" s="80"/>
      <c r="G223" s="194" t="s">
        <v>224</v>
      </c>
      <c r="H223" s="375"/>
      <c r="I223" s="375"/>
      <c r="J223" s="101">
        <f xml:space="preserve"> IF( InpOverride!H88 = "", F_Inputs!H88, InpOverride!H88 )</f>
        <v>0</v>
      </c>
      <c r="K223" s="101">
        <f xml:space="preserve"> IF( InpOverride!I88 = "", F_Inputs!I88, InpOverride!I88 )</f>
        <v>0</v>
      </c>
      <c r="L223" s="101">
        <f xml:space="preserve"> IF( InpOverride!J88 = "", F_Inputs!J88, InpOverride!J88 )</f>
        <v>0</v>
      </c>
      <c r="M223" s="101">
        <f xml:space="preserve"> IF( InpOverride!K88 = "", F_Inputs!K88, InpOverride!K88 )</f>
        <v>0</v>
      </c>
      <c r="N223" s="101">
        <f xml:space="preserve"> IF( InpOverride!L88 = "", F_Inputs!L88, InpOverride!L88 )</f>
        <v>0</v>
      </c>
    </row>
    <row r="224" spans="1:14" hidden="1" outlineLevel="3">
      <c r="A224" s="37"/>
      <c r="B224" s="80"/>
      <c r="D224" s="370"/>
      <c r="E224" s="37" t="s">
        <v>646</v>
      </c>
      <c r="F224" s="149">
        <f xml:space="preserve"> IF( SUM(J224:N224) &gt; 0, 1, 0)</f>
        <v>0</v>
      </c>
      <c r="G224" s="165" t="s">
        <v>599</v>
      </c>
      <c r="H224" s="375"/>
      <c r="I224" s="375"/>
      <c r="J224" s="149">
        <f xml:space="preserve"> IF( J218 &gt; 0, IF( ISNUMBER( J223 ), 0, 1), 0 )</f>
        <v>0</v>
      </c>
      <c r="K224" s="149">
        <f t="shared" ref="K224" si="52" xml:space="preserve"> IF( K218 &gt; 0, IF( ISNUMBER( K223 ), 0, 1), 0 )</f>
        <v>0</v>
      </c>
      <c r="L224" s="149">
        <f t="shared" ref="L224" si="53" xml:space="preserve"> IF( L218 &gt; 0, IF( ISNUMBER( L223 ), 0, 1), 0 )</f>
        <v>0</v>
      </c>
      <c r="M224" s="149">
        <f t="shared" ref="M224" si="54" xml:space="preserve"> IF( M218 &gt; 0, IF( ISNUMBER( M223 ), 0, 1), 0 )</f>
        <v>0</v>
      </c>
      <c r="N224" s="149">
        <f t="shared" ref="N224" si="55" xml:space="preserve"> IF( N218 &gt; 0, IF( ISNUMBER( N223 ), 0, 1), 0 )</f>
        <v>0</v>
      </c>
    </row>
    <row r="225" spans="1:14" hidden="1" outlineLevel="3">
      <c r="A225" s="37"/>
      <c r="B225" s="80"/>
      <c r="D225" s="372" t="s">
        <v>607</v>
      </c>
      <c r="E225" s="194"/>
      <c r="F225" s="80"/>
      <c r="G225" s="194"/>
      <c r="H225" s="375"/>
      <c r="I225" s="375"/>
      <c r="J225" s="101"/>
      <c r="K225" s="101"/>
      <c r="L225" s="101"/>
      <c r="M225" s="101"/>
      <c r="N225" s="101"/>
    </row>
    <row r="226" spans="1:14" hidden="1" outlineLevel="3">
      <c r="A226" s="37" t="s">
        <v>381</v>
      </c>
      <c r="B226" s="80"/>
      <c r="D226" s="370"/>
      <c r="E226" s="194" t="s">
        <v>382</v>
      </c>
      <c r="F226" s="80"/>
      <c r="G226" s="194" t="s">
        <v>209</v>
      </c>
      <c r="H226" s="375"/>
      <c r="I226" s="375"/>
      <c r="J226" s="101">
        <f xml:space="preserve"> IF( InpOverride!H89 = "", F_Inputs!H89, InpOverride!H89 )</f>
        <v>0</v>
      </c>
      <c r="K226" s="101">
        <f xml:space="preserve"> IF( InpOverride!I89 = "", F_Inputs!I89, InpOverride!I89 )</f>
        <v>0</v>
      </c>
      <c r="L226" s="101">
        <f xml:space="preserve"> IF( InpOverride!J89 = "", F_Inputs!J89, InpOverride!J89 )</f>
        <v>0</v>
      </c>
      <c r="M226" s="101">
        <f xml:space="preserve"> IF( InpOverride!K89 = "", F_Inputs!K89, InpOverride!K89 )</f>
        <v>0</v>
      </c>
      <c r="N226" s="101">
        <f xml:space="preserve"> IF( InpOverride!L89 = "", F_Inputs!L89, InpOverride!L89 )</f>
        <v>0</v>
      </c>
    </row>
    <row r="227" spans="1:14" hidden="1" outlineLevel="2">
      <c r="A227" s="375"/>
      <c r="B227" s="372"/>
      <c r="D227" s="370"/>
      <c r="E227" s="375"/>
      <c r="F227" s="375"/>
      <c r="G227" s="375"/>
      <c r="H227" s="375"/>
      <c r="I227" s="375"/>
      <c r="J227" s="375"/>
      <c r="K227" s="375"/>
      <c r="L227" s="375"/>
      <c r="M227" s="375"/>
      <c r="N227" s="375"/>
    </row>
    <row r="228" spans="1:14" hidden="1" outlineLevel="2">
      <c r="A228" s="375"/>
      <c r="B228" s="372"/>
      <c r="C228" s="96" t="s">
        <v>647</v>
      </c>
      <c r="D228" s="370"/>
      <c r="E228" s="59"/>
      <c r="F228" s="70"/>
      <c r="G228" s="375"/>
      <c r="H228" s="375"/>
      <c r="I228" s="375"/>
      <c r="J228" s="375"/>
      <c r="K228" s="375"/>
      <c r="L228" s="375"/>
      <c r="M228" s="375"/>
      <c r="N228" s="375"/>
    </row>
    <row r="229" spans="1:14" hidden="1" outlineLevel="3">
      <c r="A229" s="375"/>
      <c r="B229" s="372"/>
      <c r="D229" s="372" t="s">
        <v>603</v>
      </c>
      <c r="E229" s="59"/>
      <c r="F229" s="70"/>
      <c r="G229" s="375"/>
      <c r="H229" s="375"/>
      <c r="I229" s="375"/>
      <c r="J229" s="375"/>
      <c r="K229" s="375"/>
      <c r="L229" s="375"/>
      <c r="M229" s="375"/>
      <c r="N229" s="375"/>
    </row>
    <row r="230" spans="1:14" hidden="1" outlineLevel="3">
      <c r="A230" s="37" t="s">
        <v>383</v>
      </c>
      <c r="B230" s="80"/>
      <c r="D230" s="370"/>
      <c r="E230" s="194" t="s">
        <v>384</v>
      </c>
      <c r="F230" s="368">
        <f xml:space="preserve"> IF( InpOverride!F90 = "", F_Inputs!F90, InpOverride!F90 )</f>
        <v>0</v>
      </c>
      <c r="G230" s="194" t="s">
        <v>215</v>
      </c>
      <c r="H230" s="375"/>
      <c r="I230" s="375"/>
      <c r="J230" s="375"/>
      <c r="K230" s="375"/>
      <c r="L230" s="375"/>
      <c r="M230" s="375"/>
      <c r="N230" s="375"/>
    </row>
    <row r="231" spans="1:14" hidden="1" outlineLevel="3">
      <c r="A231" s="37" t="s">
        <v>385</v>
      </c>
      <c r="B231" s="80"/>
      <c r="D231" s="370"/>
      <c r="E231" s="194" t="s">
        <v>386</v>
      </c>
      <c r="F231" s="80"/>
      <c r="G231" s="194" t="s">
        <v>209</v>
      </c>
      <c r="H231" s="375"/>
      <c r="I231" s="375"/>
      <c r="J231" s="101">
        <f xml:space="preserve"> IF( InpOverride!H91 = "", F_Inputs!H91, InpOverride!H91 )</f>
        <v>0</v>
      </c>
      <c r="K231" s="101">
        <f xml:space="preserve"> IF( InpOverride!I91 = "", F_Inputs!I91, InpOverride!I91 )</f>
        <v>0</v>
      </c>
      <c r="L231" s="101">
        <f xml:space="preserve"> IF( InpOverride!J91 = "", F_Inputs!J91, InpOverride!J91 )</f>
        <v>0</v>
      </c>
      <c r="M231" s="101">
        <f xml:space="preserve"> IF( InpOverride!K91 = "", F_Inputs!K91, InpOverride!K91 )</f>
        <v>0</v>
      </c>
      <c r="N231" s="101">
        <f xml:space="preserve"> IF( InpOverride!L91 = "", F_Inputs!L91, InpOverride!L91 )</f>
        <v>0</v>
      </c>
    </row>
    <row r="232" spans="1:14" hidden="1" outlineLevel="3">
      <c r="A232" s="37" t="s">
        <v>387</v>
      </c>
      <c r="B232" s="80"/>
      <c r="D232" s="370"/>
      <c r="E232" s="194" t="s">
        <v>388</v>
      </c>
      <c r="F232" s="80"/>
      <c r="G232" s="194" t="s">
        <v>209</v>
      </c>
      <c r="H232" s="375"/>
      <c r="I232" s="375"/>
      <c r="J232" s="101">
        <f xml:space="preserve"> IF( InpOverride!H92 = "", F_Inputs!H92, InpOverride!H92 )</f>
        <v>0</v>
      </c>
      <c r="K232" s="101">
        <f xml:space="preserve"> IF( InpOverride!I92 = "", F_Inputs!I92, InpOverride!I92 )</f>
        <v>0</v>
      </c>
      <c r="L232" s="101">
        <f xml:space="preserve"> IF( InpOverride!J92 = "", F_Inputs!J92, InpOverride!J92 )</f>
        <v>0</v>
      </c>
      <c r="M232" s="101">
        <f xml:space="preserve"> IF( InpOverride!K92 = "", F_Inputs!K92, InpOverride!K92 )</f>
        <v>0</v>
      </c>
      <c r="N232" s="101">
        <f xml:space="preserve"> IF( InpOverride!L92 = "", F_Inputs!L92, InpOverride!L92 )</f>
        <v>0</v>
      </c>
    </row>
    <row r="233" spans="1:14" hidden="1" outlineLevel="3">
      <c r="A233" s="37"/>
      <c r="B233" s="80"/>
      <c r="D233" s="372" t="s">
        <v>604</v>
      </c>
      <c r="E233" s="194"/>
      <c r="F233" s="80"/>
      <c r="G233" s="194"/>
      <c r="H233" s="375"/>
      <c r="I233" s="375"/>
      <c r="J233" s="101"/>
      <c r="K233" s="101"/>
      <c r="L233" s="101"/>
      <c r="M233" s="101"/>
      <c r="N233" s="101"/>
    </row>
    <row r="234" spans="1:14" hidden="1" outlineLevel="3">
      <c r="A234" s="37" t="s">
        <v>389</v>
      </c>
      <c r="B234" s="80"/>
      <c r="D234" s="370"/>
      <c r="E234" s="194" t="s">
        <v>390</v>
      </c>
      <c r="F234" s="368">
        <f xml:space="preserve"> IF( InpOverride!G93 = "", F_Inputs!G93, InpOverride!G93 )</f>
        <v>0</v>
      </c>
      <c r="G234" s="194" t="s">
        <v>215</v>
      </c>
      <c r="H234" s="375"/>
      <c r="I234" s="375"/>
      <c r="J234" s="375"/>
      <c r="K234" s="375"/>
      <c r="L234" s="375"/>
      <c r="M234" s="375"/>
      <c r="N234" s="375"/>
    </row>
    <row r="235" spans="1:14" hidden="1" outlineLevel="3">
      <c r="A235" s="37"/>
      <c r="B235" s="80"/>
      <c r="D235" s="370"/>
      <c r="E235" s="37" t="s">
        <v>648</v>
      </c>
      <c r="F235" s="149">
        <f xml:space="preserve"> IF( F234 &lt;&gt; F230, 1, 0)</f>
        <v>0</v>
      </c>
      <c r="G235" s="165" t="s">
        <v>599</v>
      </c>
      <c r="H235" s="375"/>
      <c r="I235" s="375"/>
      <c r="J235" s="375"/>
      <c r="K235" s="375"/>
      <c r="L235" s="375"/>
      <c r="M235" s="375"/>
      <c r="N235" s="375"/>
    </row>
    <row r="236" spans="1:14" hidden="1" outlineLevel="3">
      <c r="A236" s="37" t="s">
        <v>391</v>
      </c>
      <c r="B236" s="80"/>
      <c r="D236" s="370"/>
      <c r="E236" s="194" t="s">
        <v>392</v>
      </c>
      <c r="F236" s="80"/>
      <c r="G236" s="194" t="s">
        <v>224</v>
      </c>
      <c r="H236" s="375"/>
      <c r="I236" s="375"/>
      <c r="J236" s="101">
        <f xml:space="preserve"> IF( InpOverride!H94 = "", F_Inputs!H94, InpOverride!H94 )</f>
        <v>0</v>
      </c>
      <c r="K236" s="101">
        <f xml:space="preserve"> IF( InpOverride!I94 = "", F_Inputs!I94, InpOverride!I94 )</f>
        <v>0</v>
      </c>
      <c r="L236" s="101">
        <f xml:space="preserve"> IF( InpOverride!J94 = "", F_Inputs!J94, InpOverride!J94 )</f>
        <v>0</v>
      </c>
      <c r="M236" s="101">
        <f xml:space="preserve"> IF( InpOverride!K94 = "", F_Inputs!K94, InpOverride!K94 )</f>
        <v>0</v>
      </c>
      <c r="N236" s="101">
        <f xml:space="preserve"> IF( InpOverride!L94 = "", F_Inputs!L94, InpOverride!L94 )</f>
        <v>0</v>
      </c>
    </row>
    <row r="237" spans="1:14" hidden="1" outlineLevel="3">
      <c r="A237" s="37"/>
      <c r="B237" s="80"/>
      <c r="D237" s="370"/>
      <c r="E237" s="37" t="s">
        <v>649</v>
      </c>
      <c r="F237" s="149">
        <f xml:space="preserve"> IF( SUM(J237:N237) &gt; 0, 1, 0)</f>
        <v>0</v>
      </c>
      <c r="G237" s="165" t="s">
        <v>599</v>
      </c>
      <c r="H237" s="375"/>
      <c r="I237" s="375"/>
      <c r="J237" s="149">
        <f xml:space="preserve"> IF( J231 &gt; 0, IF( ISNUMBER( J236 ), 0, 1), 0 )</f>
        <v>0</v>
      </c>
      <c r="K237" s="149">
        <f t="shared" ref="K237:N237" si="56" xml:space="preserve"> IF( K231 &gt; 0, IF( ISNUMBER( K236 ), 0, 1), 0 )</f>
        <v>0</v>
      </c>
      <c r="L237" s="149">
        <f t="shared" si="56"/>
        <v>0</v>
      </c>
      <c r="M237" s="149">
        <f t="shared" si="56"/>
        <v>0</v>
      </c>
      <c r="N237" s="149">
        <f t="shared" si="56"/>
        <v>0</v>
      </c>
    </row>
    <row r="238" spans="1:14" hidden="1" outlineLevel="3">
      <c r="A238" s="37"/>
      <c r="B238" s="80"/>
      <c r="D238" s="372" t="s">
        <v>607</v>
      </c>
      <c r="E238" s="194"/>
      <c r="F238" s="80"/>
      <c r="G238" s="194"/>
      <c r="H238" s="375"/>
      <c r="I238" s="375"/>
      <c r="J238" s="101"/>
      <c r="K238" s="101"/>
      <c r="L238" s="101"/>
      <c r="M238" s="101"/>
      <c r="N238" s="101"/>
    </row>
    <row r="239" spans="1:14" hidden="1" outlineLevel="3">
      <c r="A239" s="37" t="s">
        <v>393</v>
      </c>
      <c r="B239" s="80"/>
      <c r="D239" s="370"/>
      <c r="E239" s="194" t="s">
        <v>394</v>
      </c>
      <c r="F239" s="80"/>
      <c r="G239" s="194" t="s">
        <v>209</v>
      </c>
      <c r="H239" s="375"/>
      <c r="I239" s="375"/>
      <c r="J239" s="101">
        <f xml:space="preserve"> IF( InpOverride!H95 = "", F_Inputs!H95, InpOverride!H95 )</f>
        <v>0</v>
      </c>
      <c r="K239" s="101">
        <f xml:space="preserve"> IF( InpOverride!I95 = "", F_Inputs!I95, InpOverride!I95 )</f>
        <v>0</v>
      </c>
      <c r="L239" s="101">
        <f xml:space="preserve"> IF( InpOverride!J95 = "", F_Inputs!J95, InpOverride!J95 )</f>
        <v>0</v>
      </c>
      <c r="M239" s="101">
        <f xml:space="preserve"> IF( InpOverride!K95 = "", F_Inputs!K95, InpOverride!K95 )</f>
        <v>0</v>
      </c>
      <c r="N239" s="101">
        <f xml:space="preserve"> IF( InpOverride!L95 = "", F_Inputs!L95, InpOverride!L95 )</f>
        <v>0</v>
      </c>
    </row>
    <row r="240" spans="1:14" hidden="1" outlineLevel="2">
      <c r="A240" s="375"/>
      <c r="B240" s="372"/>
      <c r="D240" s="370"/>
      <c r="E240" s="375"/>
      <c r="F240" s="375"/>
      <c r="G240" s="375"/>
      <c r="H240" s="375"/>
      <c r="I240" s="375"/>
      <c r="J240" s="375"/>
      <c r="K240" s="375"/>
      <c r="L240" s="375"/>
      <c r="M240" s="375"/>
      <c r="N240" s="375"/>
    </row>
    <row r="241" spans="1:14" hidden="1" outlineLevel="2">
      <c r="A241" s="375"/>
      <c r="B241" s="372"/>
      <c r="C241" s="96" t="s">
        <v>650</v>
      </c>
      <c r="D241" s="370"/>
      <c r="E241" s="59"/>
      <c r="F241" s="70"/>
      <c r="G241" s="375"/>
      <c r="H241" s="375"/>
      <c r="I241" s="375"/>
      <c r="J241" s="375"/>
      <c r="K241" s="375"/>
      <c r="L241" s="375"/>
      <c r="M241" s="375"/>
      <c r="N241" s="375"/>
    </row>
    <row r="242" spans="1:14" hidden="1" outlineLevel="3">
      <c r="A242" s="375"/>
      <c r="B242" s="372"/>
      <c r="D242" s="372" t="s">
        <v>603</v>
      </c>
      <c r="E242" s="59"/>
      <c r="F242" s="70"/>
      <c r="G242" s="375"/>
      <c r="H242" s="375"/>
      <c r="I242" s="375"/>
      <c r="J242" s="375"/>
      <c r="K242" s="375"/>
      <c r="L242" s="375"/>
      <c r="M242" s="375"/>
      <c r="N242" s="375"/>
    </row>
    <row r="243" spans="1:14" hidden="1" outlineLevel="3">
      <c r="A243" s="37" t="s">
        <v>395</v>
      </c>
      <c r="B243" s="80"/>
      <c r="D243" s="370"/>
      <c r="E243" s="194" t="s">
        <v>396</v>
      </c>
      <c r="F243" s="368">
        <f xml:space="preserve"> IF( InpOverride!F96 = "", F_Inputs!F96, InpOverride!F96 )</f>
        <v>0</v>
      </c>
      <c r="G243" s="194" t="s">
        <v>215</v>
      </c>
      <c r="H243" s="375"/>
      <c r="I243" s="375"/>
      <c r="J243" s="375"/>
      <c r="K243" s="375"/>
      <c r="L243" s="375"/>
      <c r="M243" s="375"/>
      <c r="N243" s="375"/>
    </row>
    <row r="244" spans="1:14" hidden="1" outlineLevel="3">
      <c r="A244" s="37" t="s">
        <v>397</v>
      </c>
      <c r="B244" s="80"/>
      <c r="D244" s="370"/>
      <c r="E244" s="194" t="s">
        <v>398</v>
      </c>
      <c r="F244" s="80"/>
      <c r="G244" s="194" t="s">
        <v>209</v>
      </c>
      <c r="H244" s="375"/>
      <c r="I244" s="375"/>
      <c r="J244" s="101">
        <f xml:space="preserve"> IF( InpOverride!H97 = "", F_Inputs!H97, InpOverride!H97 )</f>
        <v>0</v>
      </c>
      <c r="K244" s="101">
        <f xml:space="preserve"> IF( InpOverride!I97 = "", F_Inputs!I97, InpOverride!I97 )</f>
        <v>0</v>
      </c>
      <c r="L244" s="101">
        <f xml:space="preserve"> IF( InpOverride!J97 = "", F_Inputs!J97, InpOverride!J97 )</f>
        <v>0</v>
      </c>
      <c r="M244" s="101">
        <f xml:space="preserve"> IF( InpOverride!K97 = "", F_Inputs!K97, InpOverride!K97 )</f>
        <v>0</v>
      </c>
      <c r="N244" s="101">
        <f xml:space="preserve"> IF( InpOverride!L97 = "", F_Inputs!L97, InpOverride!L97 )</f>
        <v>0</v>
      </c>
    </row>
    <row r="245" spans="1:14" hidden="1" outlineLevel="3">
      <c r="A245" s="37" t="s">
        <v>399</v>
      </c>
      <c r="B245" s="80"/>
      <c r="D245" s="370"/>
      <c r="E245" s="194" t="s">
        <v>400</v>
      </c>
      <c r="F245" s="80"/>
      <c r="G245" s="194" t="s">
        <v>209</v>
      </c>
      <c r="H245" s="375"/>
      <c r="I245" s="375"/>
      <c r="J245" s="101">
        <f xml:space="preserve"> IF( InpOverride!H98 = "", F_Inputs!H98, InpOverride!H98 )</f>
        <v>0</v>
      </c>
      <c r="K245" s="101">
        <f xml:space="preserve"> IF( InpOverride!I98 = "", F_Inputs!I98, InpOverride!I98 )</f>
        <v>0</v>
      </c>
      <c r="L245" s="101">
        <f xml:space="preserve"> IF( InpOverride!J98 = "", F_Inputs!J98, InpOverride!J98 )</f>
        <v>0</v>
      </c>
      <c r="M245" s="101">
        <f xml:space="preserve"> IF( InpOverride!K98 = "", F_Inputs!K98, InpOverride!K98 )</f>
        <v>0</v>
      </c>
      <c r="N245" s="101">
        <f xml:space="preserve"> IF( InpOverride!L98 = "", F_Inputs!L98, InpOverride!L98 )</f>
        <v>0</v>
      </c>
    </row>
    <row r="246" spans="1:14" hidden="1" outlineLevel="3">
      <c r="A246" s="37"/>
      <c r="B246" s="80"/>
      <c r="D246" s="372" t="s">
        <v>604</v>
      </c>
      <c r="E246" s="194"/>
      <c r="F246" s="80"/>
      <c r="G246" s="194"/>
      <c r="H246" s="375"/>
      <c r="I246" s="375"/>
      <c r="J246" s="101"/>
      <c r="K246" s="101"/>
      <c r="L246" s="101"/>
      <c r="M246" s="101"/>
      <c r="N246" s="101"/>
    </row>
    <row r="247" spans="1:14" hidden="1" outlineLevel="3">
      <c r="A247" s="37" t="s">
        <v>401</v>
      </c>
      <c r="B247" s="80"/>
      <c r="D247" s="370"/>
      <c r="E247" s="194" t="s">
        <v>402</v>
      </c>
      <c r="F247" s="368">
        <f xml:space="preserve"> IF( InpOverride!G99 = "", F_Inputs!G99, InpOverride!G99 )</f>
        <v>0</v>
      </c>
      <c r="G247" s="194" t="s">
        <v>215</v>
      </c>
      <c r="H247" s="375"/>
      <c r="I247" s="375"/>
      <c r="J247" s="375"/>
      <c r="K247" s="375"/>
      <c r="L247" s="375"/>
      <c r="M247" s="375"/>
      <c r="N247" s="375"/>
    </row>
    <row r="248" spans="1:14" hidden="1" outlineLevel="3">
      <c r="A248" s="37"/>
      <c r="B248" s="80"/>
      <c r="D248" s="370"/>
      <c r="E248" s="37" t="s">
        <v>651</v>
      </c>
      <c r="F248" s="149">
        <f xml:space="preserve"> IF( F247 &lt;&gt; F243, 1, 0)</f>
        <v>0</v>
      </c>
      <c r="G248" s="165" t="s">
        <v>599</v>
      </c>
      <c r="H248" s="375"/>
      <c r="I248" s="375"/>
      <c r="J248" s="375"/>
      <c r="K248" s="375"/>
      <c r="L248" s="375"/>
      <c r="M248" s="375"/>
      <c r="N248" s="375"/>
    </row>
    <row r="249" spans="1:14" hidden="1" outlineLevel="3">
      <c r="A249" s="37" t="s">
        <v>403</v>
      </c>
      <c r="B249" s="80"/>
      <c r="D249" s="370"/>
      <c r="E249" s="194" t="s">
        <v>404</v>
      </c>
      <c r="F249" s="80"/>
      <c r="G249" s="194" t="s">
        <v>224</v>
      </c>
      <c r="H249" s="375"/>
      <c r="I249" s="375"/>
      <c r="J249" s="101">
        <f xml:space="preserve"> IF( InpOverride!H100 = "", F_Inputs!H100, InpOverride!H100 )</f>
        <v>0</v>
      </c>
      <c r="K249" s="101">
        <f xml:space="preserve"> IF( InpOverride!I100 = "", F_Inputs!I100, InpOverride!I100 )</f>
        <v>0</v>
      </c>
      <c r="L249" s="101">
        <f xml:space="preserve"> IF( InpOverride!J100 = "", F_Inputs!J100, InpOverride!J100 )</f>
        <v>0</v>
      </c>
      <c r="M249" s="101">
        <f xml:space="preserve"> IF( InpOverride!K100 = "", F_Inputs!K100, InpOverride!K100 )</f>
        <v>0</v>
      </c>
      <c r="N249" s="101">
        <f xml:space="preserve"> IF( InpOverride!L100 = "", F_Inputs!L100, InpOverride!L100 )</f>
        <v>0</v>
      </c>
    </row>
    <row r="250" spans="1:14" hidden="1" outlineLevel="3">
      <c r="A250" s="37"/>
      <c r="B250" s="80"/>
      <c r="D250" s="370"/>
      <c r="E250" s="37" t="s">
        <v>652</v>
      </c>
      <c r="F250" s="149">
        <f xml:space="preserve"> IF( SUM(J250:N250) &gt; 0, 1, 0)</f>
        <v>0</v>
      </c>
      <c r="G250" s="165" t="s">
        <v>599</v>
      </c>
      <c r="H250" s="375"/>
      <c r="I250" s="375"/>
      <c r="J250" s="149">
        <f xml:space="preserve"> IF( J244 &gt; 0, IF( ISNUMBER( J249 ), 0, 1), 0 )</f>
        <v>0</v>
      </c>
      <c r="K250" s="149">
        <f t="shared" ref="K250" si="57" xml:space="preserve"> IF( K244 &gt; 0, IF( ISNUMBER( K249 ), 0, 1), 0 )</f>
        <v>0</v>
      </c>
      <c r="L250" s="149">
        <f t="shared" ref="L250" si="58" xml:space="preserve"> IF( L244 &gt; 0, IF( ISNUMBER( L249 ), 0, 1), 0 )</f>
        <v>0</v>
      </c>
      <c r="M250" s="149">
        <f t="shared" ref="M250" si="59" xml:space="preserve"> IF( M244 &gt; 0, IF( ISNUMBER( M249 ), 0, 1), 0 )</f>
        <v>0</v>
      </c>
      <c r="N250" s="149">
        <f t="shared" ref="N250" si="60" xml:space="preserve"> IF( N244 &gt; 0, IF( ISNUMBER( N249 ), 0, 1), 0 )</f>
        <v>0</v>
      </c>
    </row>
    <row r="251" spans="1:14" hidden="1" outlineLevel="3">
      <c r="A251" s="37"/>
      <c r="B251" s="80"/>
      <c r="D251" s="372" t="s">
        <v>607</v>
      </c>
      <c r="E251" s="194"/>
      <c r="F251" s="80"/>
      <c r="G251" s="194"/>
      <c r="H251" s="375"/>
      <c r="I251" s="375"/>
      <c r="J251" s="101"/>
      <c r="K251" s="101"/>
      <c r="L251" s="101"/>
      <c r="M251" s="101"/>
      <c r="N251" s="101"/>
    </row>
    <row r="252" spans="1:14" hidden="1" outlineLevel="3">
      <c r="A252" s="37" t="s">
        <v>405</v>
      </c>
      <c r="B252" s="80"/>
      <c r="D252" s="370"/>
      <c r="E252" s="194" t="s">
        <v>406</v>
      </c>
      <c r="F252" s="80"/>
      <c r="G252" s="194" t="s">
        <v>209</v>
      </c>
      <c r="H252" s="375"/>
      <c r="I252" s="375"/>
      <c r="J252" s="101">
        <f xml:space="preserve"> IF( InpOverride!H101 = "", F_Inputs!H101, InpOverride!H101 )</f>
        <v>0</v>
      </c>
      <c r="K252" s="101">
        <f xml:space="preserve"> IF( InpOverride!I101 = "", F_Inputs!I101, InpOverride!I101 )</f>
        <v>0</v>
      </c>
      <c r="L252" s="101">
        <f xml:space="preserve"> IF( InpOverride!J101 = "", F_Inputs!J101, InpOverride!J101 )</f>
        <v>0</v>
      </c>
      <c r="M252" s="101">
        <f xml:space="preserve"> IF( InpOverride!K101 = "", F_Inputs!K101, InpOverride!K101 )</f>
        <v>0</v>
      </c>
      <c r="N252" s="101">
        <f xml:space="preserve"> IF( InpOverride!L101 = "", F_Inputs!L101, InpOverride!L101 )</f>
        <v>0</v>
      </c>
    </row>
    <row r="253" spans="1:14" hidden="1" outlineLevel="2">
      <c r="A253" s="375"/>
      <c r="B253" s="372"/>
      <c r="D253" s="370"/>
      <c r="E253" s="375"/>
      <c r="F253" s="375"/>
      <c r="G253" s="375"/>
      <c r="H253" s="375"/>
      <c r="I253" s="375"/>
      <c r="J253" s="375"/>
      <c r="K253" s="375"/>
      <c r="L253" s="375"/>
      <c r="M253" s="375"/>
      <c r="N253" s="375"/>
    </row>
    <row r="254" spans="1:14" hidden="1" outlineLevel="2">
      <c r="A254" s="375"/>
      <c r="B254" s="372"/>
      <c r="C254" s="96" t="s">
        <v>653</v>
      </c>
      <c r="D254" s="370"/>
      <c r="E254" s="59"/>
      <c r="F254" s="70"/>
      <c r="G254" s="375"/>
      <c r="H254" s="375"/>
      <c r="I254" s="375"/>
      <c r="J254" s="375"/>
      <c r="K254" s="375"/>
      <c r="L254" s="375"/>
      <c r="M254" s="375"/>
      <c r="N254" s="375"/>
    </row>
    <row r="255" spans="1:14" hidden="1" outlineLevel="3">
      <c r="A255" s="375"/>
      <c r="B255" s="372"/>
      <c r="D255" s="372" t="s">
        <v>603</v>
      </c>
      <c r="E255" s="59"/>
      <c r="F255" s="70"/>
      <c r="G255" s="375"/>
      <c r="H255" s="375"/>
      <c r="I255" s="375"/>
      <c r="J255" s="375"/>
      <c r="K255" s="375"/>
      <c r="L255" s="375"/>
      <c r="M255" s="375"/>
      <c r="N255" s="375"/>
    </row>
    <row r="256" spans="1:14" hidden="1" outlineLevel="3">
      <c r="A256" s="37" t="s">
        <v>407</v>
      </c>
      <c r="B256" s="80"/>
      <c r="D256" s="370"/>
      <c r="E256" s="194" t="s">
        <v>408</v>
      </c>
      <c r="F256" s="368">
        <f xml:space="preserve"> IF( InpOverride!F102 = "", F_Inputs!F102, InpOverride!F102 )</f>
        <v>0</v>
      </c>
      <c r="G256" s="194" t="s">
        <v>215</v>
      </c>
      <c r="H256" s="375"/>
      <c r="I256" s="375"/>
      <c r="J256" s="375"/>
      <c r="K256" s="375"/>
      <c r="L256" s="375"/>
      <c r="M256" s="375"/>
      <c r="N256" s="375"/>
    </row>
    <row r="257" spans="1:14" hidden="1" outlineLevel="3">
      <c r="A257" s="37" t="s">
        <v>409</v>
      </c>
      <c r="B257" s="80"/>
      <c r="D257" s="370"/>
      <c r="E257" s="194" t="s">
        <v>410</v>
      </c>
      <c r="F257" s="80"/>
      <c r="G257" s="194" t="s">
        <v>209</v>
      </c>
      <c r="H257" s="375"/>
      <c r="I257" s="375"/>
      <c r="J257" s="101">
        <f xml:space="preserve"> IF( InpOverride!H103 = "", F_Inputs!H103, InpOverride!H103 )</f>
        <v>0</v>
      </c>
      <c r="K257" s="101">
        <f xml:space="preserve"> IF( InpOverride!I103 = "", F_Inputs!I103, InpOverride!I103 )</f>
        <v>0</v>
      </c>
      <c r="L257" s="101">
        <f xml:space="preserve"> IF( InpOverride!J103 = "", F_Inputs!J103, InpOverride!J103 )</f>
        <v>0</v>
      </c>
      <c r="M257" s="101">
        <f xml:space="preserve"> IF( InpOverride!K103 = "", F_Inputs!K103, InpOverride!K103 )</f>
        <v>0</v>
      </c>
      <c r="N257" s="101">
        <f xml:space="preserve"> IF( InpOverride!L103 = "", F_Inputs!L103, InpOverride!L103 )</f>
        <v>0</v>
      </c>
    </row>
    <row r="258" spans="1:14" hidden="1" outlineLevel="3">
      <c r="A258" s="37" t="s">
        <v>411</v>
      </c>
      <c r="B258" s="80"/>
      <c r="D258" s="370"/>
      <c r="E258" s="194" t="s">
        <v>412</v>
      </c>
      <c r="F258" s="80"/>
      <c r="G258" s="194" t="s">
        <v>209</v>
      </c>
      <c r="H258" s="375"/>
      <c r="I258" s="375"/>
      <c r="J258" s="101">
        <f xml:space="preserve"> IF( InpOverride!H104 = "", F_Inputs!H104, InpOverride!H104 )</f>
        <v>0</v>
      </c>
      <c r="K258" s="101">
        <f xml:space="preserve"> IF( InpOverride!I104 = "", F_Inputs!I104, InpOverride!I104 )</f>
        <v>0</v>
      </c>
      <c r="L258" s="101">
        <f xml:space="preserve"> IF( InpOverride!J104 = "", F_Inputs!J104, InpOverride!J104 )</f>
        <v>0</v>
      </c>
      <c r="M258" s="101">
        <f xml:space="preserve"> IF( InpOverride!K104 = "", F_Inputs!K104, InpOverride!K104 )</f>
        <v>0</v>
      </c>
      <c r="N258" s="101">
        <f xml:space="preserve"> IF( InpOverride!L104 = "", F_Inputs!L104, InpOverride!L104 )</f>
        <v>0</v>
      </c>
    </row>
    <row r="259" spans="1:14" hidden="1" outlineLevel="3">
      <c r="A259" s="37"/>
      <c r="B259" s="80"/>
      <c r="D259" s="372" t="s">
        <v>604</v>
      </c>
      <c r="E259" s="194"/>
      <c r="F259" s="80"/>
      <c r="G259" s="194"/>
      <c r="H259" s="375"/>
      <c r="I259" s="375"/>
      <c r="J259" s="101"/>
      <c r="K259" s="101"/>
      <c r="L259" s="101"/>
      <c r="M259" s="101"/>
      <c r="N259" s="101"/>
    </row>
    <row r="260" spans="1:14" hidden="1" outlineLevel="3">
      <c r="A260" s="37" t="s">
        <v>413</v>
      </c>
      <c r="B260" s="80"/>
      <c r="D260" s="370"/>
      <c r="E260" s="194" t="s">
        <v>414</v>
      </c>
      <c r="F260" s="368">
        <f xml:space="preserve"> IF( InpOverride!G105 = "", F_Inputs!G105, InpOverride!G105 )</f>
        <v>0</v>
      </c>
      <c r="G260" s="194" t="s">
        <v>215</v>
      </c>
      <c r="H260" s="375"/>
      <c r="I260" s="375"/>
      <c r="J260" s="375"/>
      <c r="K260" s="375"/>
      <c r="L260" s="375"/>
      <c r="M260" s="375"/>
      <c r="N260" s="375"/>
    </row>
    <row r="261" spans="1:14" hidden="1" outlineLevel="3">
      <c r="A261" s="37"/>
      <c r="B261" s="80"/>
      <c r="D261" s="370"/>
      <c r="E261" s="37" t="s">
        <v>654</v>
      </c>
      <c r="F261" s="149">
        <f xml:space="preserve"> IF( F260 &lt;&gt; F256, 1, 0)</f>
        <v>0</v>
      </c>
      <c r="G261" s="165" t="s">
        <v>599</v>
      </c>
      <c r="H261" s="375"/>
      <c r="I261" s="375"/>
      <c r="J261" s="375"/>
      <c r="K261" s="375"/>
      <c r="L261" s="375"/>
      <c r="M261" s="375"/>
      <c r="N261" s="375"/>
    </row>
    <row r="262" spans="1:14" hidden="1" outlineLevel="3">
      <c r="A262" s="37" t="s">
        <v>415</v>
      </c>
      <c r="B262" s="80"/>
      <c r="D262" s="370"/>
      <c r="E262" s="194" t="s">
        <v>416</v>
      </c>
      <c r="F262" s="80"/>
      <c r="G262" s="194" t="s">
        <v>224</v>
      </c>
      <c r="H262" s="375"/>
      <c r="I262" s="375"/>
      <c r="J262" s="101">
        <f xml:space="preserve"> IF( InpOverride!H106 = "", F_Inputs!H106, InpOverride!H106 )</f>
        <v>0</v>
      </c>
      <c r="K262" s="101">
        <f xml:space="preserve"> IF( InpOverride!I106 = "", F_Inputs!I106, InpOverride!I106 )</f>
        <v>0</v>
      </c>
      <c r="L262" s="101">
        <f xml:space="preserve"> IF( InpOverride!J106 = "", F_Inputs!J106, InpOverride!J106 )</f>
        <v>0</v>
      </c>
      <c r="M262" s="101">
        <f xml:space="preserve"> IF( InpOverride!K106 = "", F_Inputs!K106, InpOverride!K106 )</f>
        <v>0</v>
      </c>
      <c r="N262" s="101">
        <f xml:space="preserve"> IF( InpOverride!L106 = "", F_Inputs!L106, InpOverride!L106 )</f>
        <v>0</v>
      </c>
    </row>
    <row r="263" spans="1:14" hidden="1" outlineLevel="3">
      <c r="A263" s="37"/>
      <c r="B263" s="80"/>
      <c r="D263" s="370"/>
      <c r="E263" s="37" t="s">
        <v>655</v>
      </c>
      <c r="F263" s="149">
        <f xml:space="preserve"> IF( SUM(J263:N263) &gt; 0, 1, 0)</f>
        <v>0</v>
      </c>
      <c r="G263" s="165" t="s">
        <v>599</v>
      </c>
      <c r="H263" s="375"/>
      <c r="I263" s="375"/>
      <c r="J263" s="149">
        <f xml:space="preserve"> IF( J257 &gt; 0, IF( ISNUMBER( J262 ), 0, 1), 0 )</f>
        <v>0</v>
      </c>
      <c r="K263" s="149">
        <f t="shared" ref="K263" si="61" xml:space="preserve"> IF( K257 &gt; 0, IF( ISNUMBER( K262 ), 0, 1), 0 )</f>
        <v>0</v>
      </c>
      <c r="L263" s="149">
        <f t="shared" ref="L263" si="62" xml:space="preserve"> IF( L257 &gt; 0, IF( ISNUMBER( L262 ), 0, 1), 0 )</f>
        <v>0</v>
      </c>
      <c r="M263" s="149">
        <f t="shared" ref="M263" si="63" xml:space="preserve"> IF( M257 &gt; 0, IF( ISNUMBER( M262 ), 0, 1), 0 )</f>
        <v>0</v>
      </c>
      <c r="N263" s="149">
        <f t="shared" ref="N263" si="64" xml:space="preserve"> IF( N257 &gt; 0, IF( ISNUMBER( N262 ), 0, 1), 0 )</f>
        <v>0</v>
      </c>
    </row>
    <row r="264" spans="1:14" hidden="1" outlineLevel="3">
      <c r="A264" s="37"/>
      <c r="B264" s="80"/>
      <c r="D264" s="372" t="s">
        <v>607</v>
      </c>
      <c r="E264" s="194"/>
      <c r="F264" s="80"/>
      <c r="G264" s="194"/>
      <c r="H264" s="375"/>
      <c r="I264" s="375"/>
      <c r="J264" s="101"/>
      <c r="K264" s="101"/>
      <c r="L264" s="101"/>
      <c r="M264" s="101"/>
      <c r="N264" s="101"/>
    </row>
    <row r="265" spans="1:14" hidden="1" outlineLevel="3">
      <c r="A265" s="37" t="s">
        <v>417</v>
      </c>
      <c r="B265" s="80"/>
      <c r="D265" s="370"/>
      <c r="E265" s="194" t="s">
        <v>418</v>
      </c>
      <c r="F265" s="80"/>
      <c r="G265" s="194" t="s">
        <v>209</v>
      </c>
      <c r="H265" s="375"/>
      <c r="I265" s="375"/>
      <c r="J265" s="101">
        <f xml:space="preserve"> IF( InpOverride!H107 = "", F_Inputs!H107, InpOverride!H107 )</f>
        <v>0</v>
      </c>
      <c r="K265" s="101">
        <f xml:space="preserve"> IF( InpOverride!I107 = "", F_Inputs!I107, InpOverride!I107 )</f>
        <v>0</v>
      </c>
      <c r="L265" s="101">
        <f xml:space="preserve"> IF( InpOverride!J107 = "", F_Inputs!J107, InpOverride!J107 )</f>
        <v>0</v>
      </c>
      <c r="M265" s="101">
        <f xml:space="preserve"> IF( InpOverride!K107 = "", F_Inputs!K107, InpOverride!K107 )</f>
        <v>0</v>
      </c>
      <c r="N265" s="101">
        <f xml:space="preserve"> IF( InpOverride!L107 = "", F_Inputs!L107, InpOverride!L107 )</f>
        <v>0</v>
      </c>
    </row>
    <row r="266" spans="1:14" hidden="1" outlineLevel="2">
      <c r="A266" s="375"/>
      <c r="B266" s="372"/>
      <c r="D266" s="370"/>
      <c r="E266" s="375"/>
      <c r="F266" s="375"/>
      <c r="G266" s="375"/>
      <c r="H266" s="375"/>
      <c r="I266" s="375"/>
      <c r="J266" s="375"/>
      <c r="K266" s="375"/>
      <c r="L266" s="375"/>
      <c r="M266" s="375"/>
      <c r="N266" s="375"/>
    </row>
    <row r="267" spans="1:14" hidden="1" outlineLevel="2">
      <c r="A267" s="375"/>
      <c r="B267" s="372"/>
      <c r="C267" s="96" t="s">
        <v>656</v>
      </c>
      <c r="D267" s="370"/>
      <c r="E267" s="59"/>
      <c r="F267" s="70"/>
      <c r="G267" s="375"/>
      <c r="H267" s="375"/>
      <c r="I267" s="375"/>
      <c r="J267" s="375"/>
      <c r="K267" s="375"/>
      <c r="L267" s="375"/>
      <c r="M267" s="375"/>
      <c r="N267" s="375"/>
    </row>
    <row r="268" spans="1:14" hidden="1" outlineLevel="3">
      <c r="A268" s="375"/>
      <c r="B268" s="372"/>
      <c r="D268" s="372" t="s">
        <v>603</v>
      </c>
      <c r="E268" s="59"/>
      <c r="F268" s="70"/>
      <c r="G268" s="375"/>
      <c r="H268" s="375"/>
      <c r="I268" s="375"/>
      <c r="J268" s="375"/>
      <c r="K268" s="375"/>
      <c r="L268" s="375"/>
      <c r="M268" s="375"/>
      <c r="N268" s="375"/>
    </row>
    <row r="269" spans="1:14" hidden="1" outlineLevel="3">
      <c r="A269" s="37" t="s">
        <v>419</v>
      </c>
      <c r="B269" s="80"/>
      <c r="D269" s="370"/>
      <c r="E269" s="194" t="s">
        <v>420</v>
      </c>
      <c r="F269" s="368">
        <f xml:space="preserve"> IF( InpOverride!F108 = "", F_Inputs!F108, InpOverride!F108 )</f>
        <v>0</v>
      </c>
      <c r="G269" s="194" t="s">
        <v>215</v>
      </c>
      <c r="H269" s="375"/>
      <c r="I269" s="375"/>
      <c r="J269" s="375"/>
      <c r="K269" s="375"/>
      <c r="L269" s="375"/>
      <c r="M269" s="375"/>
      <c r="N269" s="375"/>
    </row>
    <row r="270" spans="1:14" hidden="1" outlineLevel="3">
      <c r="A270" s="37" t="s">
        <v>421</v>
      </c>
      <c r="B270" s="80"/>
      <c r="D270" s="370"/>
      <c r="E270" s="194" t="s">
        <v>422</v>
      </c>
      <c r="F270" s="80"/>
      <c r="G270" s="194" t="s">
        <v>209</v>
      </c>
      <c r="H270" s="375"/>
      <c r="I270" s="375"/>
      <c r="J270" s="101">
        <f xml:space="preserve"> IF( InpOverride!H109 = "", F_Inputs!H109, InpOverride!H109 )</f>
        <v>0</v>
      </c>
      <c r="K270" s="101">
        <f xml:space="preserve"> IF( InpOverride!I109 = "", F_Inputs!I109, InpOverride!I109 )</f>
        <v>0</v>
      </c>
      <c r="L270" s="101">
        <f xml:space="preserve"> IF( InpOverride!J109 = "", F_Inputs!J109, InpOverride!J109 )</f>
        <v>0</v>
      </c>
      <c r="M270" s="101">
        <f xml:space="preserve"> IF( InpOverride!K109 = "", F_Inputs!K109, InpOverride!K109 )</f>
        <v>0</v>
      </c>
      <c r="N270" s="101">
        <f xml:space="preserve"> IF( InpOverride!L109 = "", F_Inputs!L109, InpOverride!L109 )</f>
        <v>0</v>
      </c>
    </row>
    <row r="271" spans="1:14" hidden="1" outlineLevel="3">
      <c r="A271" s="37" t="s">
        <v>423</v>
      </c>
      <c r="B271" s="80"/>
      <c r="D271" s="370"/>
      <c r="E271" s="194" t="s">
        <v>424</v>
      </c>
      <c r="F271" s="80"/>
      <c r="G271" s="194" t="s">
        <v>209</v>
      </c>
      <c r="H271" s="375"/>
      <c r="I271" s="375"/>
      <c r="J271" s="101">
        <f xml:space="preserve"> IF( InpOverride!H110 = "", F_Inputs!H110, InpOverride!H110 )</f>
        <v>0</v>
      </c>
      <c r="K271" s="101">
        <f xml:space="preserve"> IF( InpOverride!I110 = "", F_Inputs!I110, InpOverride!I110 )</f>
        <v>0</v>
      </c>
      <c r="L271" s="101">
        <f xml:space="preserve"> IF( InpOverride!J110 = "", F_Inputs!J110, InpOverride!J110 )</f>
        <v>0</v>
      </c>
      <c r="M271" s="101">
        <f xml:space="preserve"> IF( InpOverride!K110 = "", F_Inputs!K110, InpOverride!K110 )</f>
        <v>0</v>
      </c>
      <c r="N271" s="101">
        <f xml:space="preserve"> IF( InpOverride!L110 = "", F_Inputs!L110, InpOverride!L110 )</f>
        <v>0</v>
      </c>
    </row>
    <row r="272" spans="1:14" hidden="1" outlineLevel="3">
      <c r="A272" s="37"/>
      <c r="B272" s="80"/>
      <c r="D272" s="372" t="s">
        <v>604</v>
      </c>
      <c r="E272" s="194"/>
      <c r="F272" s="80"/>
      <c r="G272" s="194"/>
      <c r="H272" s="375"/>
      <c r="I272" s="375"/>
      <c r="J272" s="101"/>
      <c r="K272" s="101"/>
      <c r="L272" s="101"/>
      <c r="M272" s="101"/>
      <c r="N272" s="101"/>
    </row>
    <row r="273" spans="1:14" hidden="1" outlineLevel="3">
      <c r="A273" s="37" t="s">
        <v>425</v>
      </c>
      <c r="B273" s="80"/>
      <c r="D273" s="370"/>
      <c r="E273" s="194" t="s">
        <v>426</v>
      </c>
      <c r="F273" s="368">
        <f xml:space="preserve"> IF( InpOverride!G111 = "", F_Inputs!G111, InpOverride!G111 )</f>
        <v>0</v>
      </c>
      <c r="G273" s="194" t="s">
        <v>215</v>
      </c>
      <c r="H273" s="375"/>
      <c r="I273" s="375"/>
      <c r="J273" s="375"/>
      <c r="K273" s="375"/>
      <c r="L273" s="375"/>
      <c r="M273" s="375"/>
      <c r="N273" s="375"/>
    </row>
    <row r="274" spans="1:14" hidden="1" outlineLevel="3">
      <c r="A274" s="37"/>
      <c r="B274" s="80"/>
      <c r="D274" s="370"/>
      <c r="E274" s="37" t="s">
        <v>657</v>
      </c>
      <c r="F274" s="149">
        <f xml:space="preserve"> IF( F273 &lt;&gt; F269, 1, 0)</f>
        <v>0</v>
      </c>
      <c r="G274" s="165" t="s">
        <v>599</v>
      </c>
      <c r="H274" s="375"/>
      <c r="I274" s="375"/>
      <c r="J274" s="375"/>
      <c r="K274" s="375"/>
      <c r="L274" s="375"/>
      <c r="M274" s="375"/>
      <c r="N274" s="375"/>
    </row>
    <row r="275" spans="1:14" hidden="1" outlineLevel="3">
      <c r="A275" s="37" t="s">
        <v>427</v>
      </c>
      <c r="B275" s="80"/>
      <c r="D275" s="370"/>
      <c r="E275" s="194" t="s">
        <v>428</v>
      </c>
      <c r="F275" s="80"/>
      <c r="G275" s="194" t="s">
        <v>224</v>
      </c>
      <c r="H275" s="375"/>
      <c r="I275" s="375"/>
      <c r="J275" s="101">
        <f xml:space="preserve"> IF( InpOverride!H112 = "", F_Inputs!H112, InpOverride!H112 )</f>
        <v>0</v>
      </c>
      <c r="K275" s="101">
        <f xml:space="preserve"> IF( InpOverride!I112 = "", F_Inputs!I112, InpOverride!I112 )</f>
        <v>0</v>
      </c>
      <c r="L275" s="101">
        <f xml:space="preserve"> IF( InpOverride!J112 = "", F_Inputs!J112, InpOverride!J112 )</f>
        <v>0</v>
      </c>
      <c r="M275" s="101">
        <f xml:space="preserve"> IF( InpOverride!K112 = "", F_Inputs!K112, InpOverride!K112 )</f>
        <v>0</v>
      </c>
      <c r="N275" s="101">
        <f xml:space="preserve"> IF( InpOverride!L112 = "", F_Inputs!L112, InpOverride!L112 )</f>
        <v>0</v>
      </c>
    </row>
    <row r="276" spans="1:14" hidden="1" outlineLevel="3">
      <c r="A276" s="37"/>
      <c r="B276" s="80"/>
      <c r="D276" s="370"/>
      <c r="E276" s="37" t="s">
        <v>658</v>
      </c>
      <c r="F276" s="149">
        <f xml:space="preserve"> IF( SUM(J276:N276) &gt; 0, 1, 0)</f>
        <v>0</v>
      </c>
      <c r="G276" s="165" t="s">
        <v>599</v>
      </c>
      <c r="H276" s="375"/>
      <c r="I276" s="375"/>
      <c r="J276" s="149">
        <f xml:space="preserve"> IF( J270 &gt; 0, IF( ISNUMBER( J275 ), 0, 1), 0 )</f>
        <v>0</v>
      </c>
      <c r="K276" s="149">
        <f t="shared" ref="K276" si="65" xml:space="preserve"> IF( K270 &gt; 0, IF( ISNUMBER( K275 ), 0, 1), 0 )</f>
        <v>0</v>
      </c>
      <c r="L276" s="149">
        <f t="shared" ref="L276" si="66" xml:space="preserve"> IF( L270 &gt; 0, IF( ISNUMBER( L275 ), 0, 1), 0 )</f>
        <v>0</v>
      </c>
      <c r="M276" s="149">
        <f t="shared" ref="M276" si="67" xml:space="preserve"> IF( M270 &gt; 0, IF( ISNUMBER( M275 ), 0, 1), 0 )</f>
        <v>0</v>
      </c>
      <c r="N276" s="149">
        <f t="shared" ref="N276" si="68" xml:space="preserve"> IF( N270 &gt; 0, IF( ISNUMBER( N275 ), 0, 1), 0 )</f>
        <v>0</v>
      </c>
    </row>
    <row r="277" spans="1:14" hidden="1" outlineLevel="3">
      <c r="A277" s="37"/>
      <c r="B277" s="80"/>
      <c r="D277" s="372" t="s">
        <v>607</v>
      </c>
      <c r="E277" s="194"/>
      <c r="F277" s="80"/>
      <c r="G277" s="194"/>
      <c r="H277" s="375"/>
      <c r="I277" s="375"/>
      <c r="J277" s="101"/>
      <c r="K277" s="101"/>
      <c r="L277" s="101"/>
      <c r="M277" s="101"/>
      <c r="N277" s="101"/>
    </row>
    <row r="278" spans="1:14" hidden="1" outlineLevel="3">
      <c r="A278" s="37" t="s">
        <v>429</v>
      </c>
      <c r="B278" s="80"/>
      <c r="D278" s="370"/>
      <c r="E278" s="194" t="s">
        <v>430</v>
      </c>
      <c r="F278" s="80"/>
      <c r="G278" s="194" t="s">
        <v>209</v>
      </c>
      <c r="H278" s="375"/>
      <c r="I278" s="375"/>
      <c r="J278" s="101">
        <f xml:space="preserve"> IF( InpOverride!H113 = "", F_Inputs!H113, InpOverride!H113 )</f>
        <v>0</v>
      </c>
      <c r="K278" s="101">
        <f xml:space="preserve"> IF( InpOverride!I113 = "", F_Inputs!I113, InpOverride!I113 )</f>
        <v>0</v>
      </c>
      <c r="L278" s="101">
        <f xml:space="preserve"> IF( InpOverride!J113 = "", F_Inputs!J113, InpOverride!J113 )</f>
        <v>0</v>
      </c>
      <c r="M278" s="101">
        <f xml:space="preserve"> IF( InpOverride!K113 = "", F_Inputs!K113, InpOverride!K113 )</f>
        <v>0</v>
      </c>
      <c r="N278" s="101">
        <f xml:space="preserve"> IF( InpOverride!L113 = "", F_Inputs!L113, InpOverride!L113 )</f>
        <v>0</v>
      </c>
    </row>
    <row r="279" spans="1:14" hidden="1" outlineLevel="2">
      <c r="A279" s="375"/>
      <c r="B279" s="372"/>
      <c r="D279" s="370"/>
      <c r="E279" s="375"/>
      <c r="F279" s="375"/>
      <c r="G279" s="375"/>
      <c r="H279" s="375"/>
      <c r="I279" s="375"/>
      <c r="J279" s="375"/>
      <c r="K279" s="375"/>
      <c r="L279" s="375"/>
      <c r="M279" s="375"/>
      <c r="N279" s="375"/>
    </row>
    <row r="280" spans="1:14" hidden="1" outlineLevel="2">
      <c r="A280" s="375"/>
      <c r="B280" s="372"/>
      <c r="C280" s="96" t="s">
        <v>659</v>
      </c>
      <c r="D280" s="370"/>
      <c r="E280" s="59"/>
      <c r="F280" s="70"/>
      <c r="G280" s="375"/>
      <c r="H280" s="375"/>
      <c r="I280" s="375"/>
      <c r="J280" s="375"/>
      <c r="K280" s="375"/>
      <c r="L280" s="375"/>
      <c r="M280" s="375"/>
      <c r="N280" s="375"/>
    </row>
    <row r="281" spans="1:14" hidden="1" outlineLevel="3">
      <c r="A281" s="375"/>
      <c r="B281" s="372"/>
      <c r="D281" s="372" t="s">
        <v>603</v>
      </c>
      <c r="E281" s="59"/>
      <c r="F281" s="70"/>
      <c r="G281" s="375"/>
      <c r="H281" s="375"/>
      <c r="I281" s="375"/>
      <c r="J281" s="375"/>
      <c r="K281" s="375"/>
      <c r="L281" s="375"/>
      <c r="M281" s="375"/>
      <c r="N281" s="375"/>
    </row>
    <row r="282" spans="1:14" hidden="1" outlineLevel="3">
      <c r="A282" s="37" t="s">
        <v>431</v>
      </c>
      <c r="B282" s="80"/>
      <c r="D282" s="370"/>
      <c r="E282" s="194" t="s">
        <v>432</v>
      </c>
      <c r="F282" s="368">
        <f xml:space="preserve"> IF( InpOverride!F114 = "", F_Inputs!F114, InpOverride!F114 )</f>
        <v>0</v>
      </c>
      <c r="G282" s="194" t="s">
        <v>215</v>
      </c>
      <c r="H282" s="375"/>
      <c r="I282" s="375"/>
      <c r="J282" s="375"/>
      <c r="K282" s="375"/>
      <c r="L282" s="375"/>
      <c r="M282" s="375"/>
      <c r="N282" s="375"/>
    </row>
    <row r="283" spans="1:14" hidden="1" outlineLevel="3">
      <c r="A283" s="37" t="s">
        <v>433</v>
      </c>
      <c r="B283" s="80"/>
      <c r="D283" s="370"/>
      <c r="E283" s="194" t="s">
        <v>434</v>
      </c>
      <c r="F283" s="80"/>
      <c r="G283" s="194" t="s">
        <v>209</v>
      </c>
      <c r="H283" s="375"/>
      <c r="I283" s="375"/>
      <c r="J283" s="101">
        <f xml:space="preserve"> IF( InpOverride!H115 = "", F_Inputs!H115, InpOverride!H115 )</f>
        <v>0</v>
      </c>
      <c r="K283" s="101">
        <f xml:space="preserve"> IF( InpOverride!I115 = "", F_Inputs!I115, InpOverride!I115 )</f>
        <v>0</v>
      </c>
      <c r="L283" s="101">
        <f xml:space="preserve"> IF( InpOverride!J115 = "", F_Inputs!J115, InpOverride!J115 )</f>
        <v>0</v>
      </c>
      <c r="M283" s="101">
        <f xml:space="preserve"> IF( InpOverride!K115 = "", F_Inputs!K115, InpOverride!K115 )</f>
        <v>0</v>
      </c>
      <c r="N283" s="101">
        <f xml:space="preserve"> IF( InpOverride!L115 = "", F_Inputs!L115, InpOverride!L115 )</f>
        <v>0</v>
      </c>
    </row>
    <row r="284" spans="1:14" hidden="1" outlineLevel="3">
      <c r="A284" s="37" t="s">
        <v>435</v>
      </c>
      <c r="B284" s="80"/>
      <c r="D284" s="370"/>
      <c r="E284" s="194" t="s">
        <v>436</v>
      </c>
      <c r="F284" s="80"/>
      <c r="G284" s="194" t="s">
        <v>209</v>
      </c>
      <c r="H284" s="375"/>
      <c r="I284" s="375"/>
      <c r="J284" s="101">
        <f xml:space="preserve"> IF( InpOverride!H116 = "", F_Inputs!H116, InpOverride!H116 )</f>
        <v>0</v>
      </c>
      <c r="K284" s="101">
        <f xml:space="preserve"> IF( InpOverride!I116 = "", F_Inputs!I116, InpOverride!I116 )</f>
        <v>0</v>
      </c>
      <c r="L284" s="101">
        <f xml:space="preserve"> IF( InpOverride!J116 = "", F_Inputs!J116, InpOverride!J116 )</f>
        <v>0</v>
      </c>
      <c r="M284" s="101">
        <f xml:space="preserve"> IF( InpOverride!K116 = "", F_Inputs!K116, InpOverride!K116 )</f>
        <v>0</v>
      </c>
      <c r="N284" s="101">
        <f xml:space="preserve"> IF( InpOverride!L116 = "", F_Inputs!L116, InpOverride!L116 )</f>
        <v>0</v>
      </c>
    </row>
    <row r="285" spans="1:14" hidden="1" outlineLevel="3">
      <c r="A285" s="37"/>
      <c r="B285" s="80"/>
      <c r="D285" s="372" t="s">
        <v>604</v>
      </c>
      <c r="E285" s="194"/>
      <c r="F285" s="80"/>
      <c r="G285" s="194"/>
      <c r="H285" s="375"/>
      <c r="I285" s="375"/>
      <c r="J285" s="101"/>
      <c r="K285" s="101"/>
      <c r="L285" s="101"/>
      <c r="M285" s="101"/>
      <c r="N285" s="101"/>
    </row>
    <row r="286" spans="1:14" hidden="1" outlineLevel="3">
      <c r="A286" s="37" t="s">
        <v>437</v>
      </c>
      <c r="B286" s="80"/>
      <c r="D286" s="370"/>
      <c r="E286" s="194" t="s">
        <v>438</v>
      </c>
      <c r="F286" s="368">
        <f xml:space="preserve"> IF( InpOverride!G117 = "", F_Inputs!G117, InpOverride!G117 )</f>
        <v>0</v>
      </c>
      <c r="G286" s="194" t="s">
        <v>215</v>
      </c>
      <c r="H286" s="375"/>
      <c r="I286" s="375"/>
      <c r="J286" s="375"/>
      <c r="K286" s="375"/>
      <c r="L286" s="375"/>
      <c r="M286" s="375"/>
      <c r="N286" s="375"/>
    </row>
    <row r="287" spans="1:14" hidden="1" outlineLevel="3">
      <c r="A287" s="37"/>
      <c r="B287" s="80"/>
      <c r="D287" s="370"/>
      <c r="E287" s="37" t="s">
        <v>660</v>
      </c>
      <c r="F287" s="149">
        <f xml:space="preserve"> IF( F286 &lt;&gt; F282, 1, 0)</f>
        <v>0</v>
      </c>
      <c r="G287" s="165" t="s">
        <v>599</v>
      </c>
      <c r="H287" s="375"/>
      <c r="I287" s="375"/>
      <c r="J287" s="375"/>
      <c r="K287" s="375"/>
      <c r="L287" s="375"/>
      <c r="M287" s="375"/>
      <c r="N287" s="375"/>
    </row>
    <row r="288" spans="1:14" hidden="1" outlineLevel="3">
      <c r="A288" s="37" t="s">
        <v>439</v>
      </c>
      <c r="B288" s="80"/>
      <c r="D288" s="370"/>
      <c r="E288" s="194" t="s">
        <v>440</v>
      </c>
      <c r="F288" s="80"/>
      <c r="G288" s="194" t="s">
        <v>224</v>
      </c>
      <c r="H288" s="375"/>
      <c r="I288" s="375"/>
      <c r="J288" s="101">
        <f xml:space="preserve"> IF( InpOverride!H118 = "", F_Inputs!H118, InpOverride!H118 )</f>
        <v>0</v>
      </c>
      <c r="K288" s="101">
        <f xml:space="preserve"> IF( InpOverride!I118 = "", F_Inputs!I118, InpOverride!I118 )</f>
        <v>0</v>
      </c>
      <c r="L288" s="101">
        <f xml:space="preserve"> IF( InpOverride!J118 = "", F_Inputs!J118, InpOverride!J118 )</f>
        <v>0</v>
      </c>
      <c r="M288" s="101">
        <f xml:space="preserve"> IF( InpOverride!K118 = "", F_Inputs!K118, InpOverride!K118 )</f>
        <v>0</v>
      </c>
      <c r="N288" s="101">
        <f xml:space="preserve"> IF( InpOverride!L118 = "", F_Inputs!L118, InpOverride!L118 )</f>
        <v>0</v>
      </c>
    </row>
    <row r="289" spans="1:14" hidden="1" outlineLevel="3">
      <c r="A289" s="37"/>
      <c r="B289" s="80"/>
      <c r="D289" s="370"/>
      <c r="E289" s="37" t="s">
        <v>661</v>
      </c>
      <c r="F289" s="149">
        <f xml:space="preserve"> IF( SUM(J289:N289) &gt; 0, 1, 0)</f>
        <v>0</v>
      </c>
      <c r="G289" s="165" t="s">
        <v>599</v>
      </c>
      <c r="H289" s="375"/>
      <c r="I289" s="375"/>
      <c r="J289" s="149">
        <f xml:space="preserve"> IF( J283 &gt; 0, IF( ISNUMBER( J288 ), 0, 1), 0 )</f>
        <v>0</v>
      </c>
      <c r="K289" s="149">
        <f t="shared" ref="K289" si="69" xml:space="preserve"> IF( K283 &gt; 0, IF( ISNUMBER( K288 ), 0, 1), 0 )</f>
        <v>0</v>
      </c>
      <c r="L289" s="149">
        <f t="shared" ref="L289" si="70" xml:space="preserve"> IF( L283 &gt; 0, IF( ISNUMBER( L288 ), 0, 1), 0 )</f>
        <v>0</v>
      </c>
      <c r="M289" s="149">
        <f t="shared" ref="M289" si="71" xml:space="preserve"> IF( M283 &gt; 0, IF( ISNUMBER( M288 ), 0, 1), 0 )</f>
        <v>0</v>
      </c>
      <c r="N289" s="149">
        <f t="shared" ref="N289" si="72" xml:space="preserve"> IF( N283 &gt; 0, IF( ISNUMBER( N288 ), 0, 1), 0 )</f>
        <v>0</v>
      </c>
    </row>
    <row r="290" spans="1:14" hidden="1" outlineLevel="3">
      <c r="A290" s="37"/>
      <c r="B290" s="80"/>
      <c r="D290" s="372" t="s">
        <v>607</v>
      </c>
      <c r="E290" s="194"/>
      <c r="F290" s="80"/>
      <c r="G290" s="194"/>
      <c r="H290" s="375"/>
      <c r="I290" s="375"/>
      <c r="J290" s="101"/>
      <c r="K290" s="101"/>
      <c r="L290" s="101"/>
      <c r="M290" s="101"/>
      <c r="N290" s="101"/>
    </row>
    <row r="291" spans="1:14" hidden="1" outlineLevel="3">
      <c r="A291" s="37" t="s">
        <v>441</v>
      </c>
      <c r="B291" s="80"/>
      <c r="D291" s="370"/>
      <c r="E291" s="194" t="s">
        <v>442</v>
      </c>
      <c r="F291" s="80"/>
      <c r="G291" s="194" t="s">
        <v>209</v>
      </c>
      <c r="H291" s="375"/>
      <c r="I291" s="375"/>
      <c r="J291" s="101">
        <f xml:space="preserve"> IF( InpOverride!H119 = "", F_Inputs!H119, InpOverride!H119 )</f>
        <v>0</v>
      </c>
      <c r="K291" s="101">
        <f xml:space="preserve"> IF( InpOverride!I119 = "", F_Inputs!I119, InpOverride!I119 )</f>
        <v>0</v>
      </c>
      <c r="L291" s="101">
        <f xml:space="preserve"> IF( InpOverride!J119 = "", F_Inputs!J119, InpOverride!J119 )</f>
        <v>0</v>
      </c>
      <c r="M291" s="101">
        <f xml:space="preserve"> IF( InpOverride!K119 = "", F_Inputs!K119, InpOverride!K119 )</f>
        <v>0</v>
      </c>
      <c r="N291" s="101">
        <f xml:space="preserve"> IF( InpOverride!L119 = "", F_Inputs!L119, InpOverride!L119 )</f>
        <v>0</v>
      </c>
    </row>
    <row r="292" spans="1:14" hidden="1" outlineLevel="2">
      <c r="A292" s="375"/>
      <c r="B292" s="372"/>
      <c r="D292" s="370"/>
      <c r="E292" s="375"/>
      <c r="F292" s="375"/>
      <c r="G292" s="375"/>
      <c r="H292" s="375"/>
      <c r="I292" s="375"/>
      <c r="J292" s="375"/>
      <c r="K292" s="375"/>
      <c r="L292" s="375"/>
      <c r="M292" s="375"/>
      <c r="N292" s="375"/>
    </row>
    <row r="293" spans="1:14" hidden="1" outlineLevel="2">
      <c r="A293" s="375"/>
      <c r="B293" s="372"/>
      <c r="C293" s="96" t="s">
        <v>662</v>
      </c>
      <c r="D293" s="370"/>
      <c r="E293" s="59"/>
      <c r="F293" s="70"/>
      <c r="G293" s="375"/>
      <c r="H293" s="375"/>
      <c r="I293" s="375"/>
      <c r="J293" s="375"/>
      <c r="K293" s="375"/>
      <c r="L293" s="375"/>
      <c r="M293" s="375"/>
      <c r="N293" s="375"/>
    </row>
    <row r="294" spans="1:14" hidden="1" outlineLevel="3">
      <c r="A294" s="375"/>
      <c r="B294" s="372"/>
      <c r="D294" s="372" t="s">
        <v>603</v>
      </c>
      <c r="E294" s="59"/>
      <c r="F294" s="70"/>
      <c r="G294" s="375"/>
      <c r="H294" s="375"/>
      <c r="I294" s="375"/>
      <c r="J294" s="375"/>
      <c r="K294" s="375"/>
      <c r="L294" s="375"/>
      <c r="M294" s="375"/>
      <c r="N294" s="375"/>
    </row>
    <row r="295" spans="1:14" hidden="1" outlineLevel="3">
      <c r="A295" s="37" t="s">
        <v>443</v>
      </c>
      <c r="B295" s="80"/>
      <c r="D295" s="370"/>
      <c r="E295" s="194" t="s">
        <v>444</v>
      </c>
      <c r="F295" s="368">
        <f xml:space="preserve"> IF( InpOverride!F120 = "", F_Inputs!F120, InpOverride!F120 )</f>
        <v>0</v>
      </c>
      <c r="G295" s="194" t="s">
        <v>215</v>
      </c>
      <c r="H295" s="375"/>
      <c r="I295" s="375"/>
      <c r="J295" s="375"/>
      <c r="K295" s="375"/>
      <c r="L295" s="375"/>
      <c r="M295" s="375"/>
      <c r="N295" s="375"/>
    </row>
    <row r="296" spans="1:14" hidden="1" outlineLevel="3">
      <c r="A296" s="37" t="s">
        <v>445</v>
      </c>
      <c r="B296" s="80"/>
      <c r="D296" s="370"/>
      <c r="E296" s="194" t="s">
        <v>446</v>
      </c>
      <c r="F296" s="80"/>
      <c r="G296" s="194" t="s">
        <v>209</v>
      </c>
      <c r="H296" s="375"/>
      <c r="I296" s="375"/>
      <c r="J296" s="101">
        <f xml:space="preserve"> IF( InpOverride!H121 = "", F_Inputs!H121, InpOverride!H121 )</f>
        <v>0</v>
      </c>
      <c r="K296" s="101">
        <f xml:space="preserve"> IF( InpOverride!I121 = "", F_Inputs!I121, InpOverride!I121 )</f>
        <v>0</v>
      </c>
      <c r="L296" s="101">
        <f xml:space="preserve"> IF( InpOverride!J121 = "", F_Inputs!J121, InpOverride!J121 )</f>
        <v>0</v>
      </c>
      <c r="M296" s="101">
        <f xml:space="preserve"> IF( InpOverride!K121 = "", F_Inputs!K121, InpOverride!K121 )</f>
        <v>0</v>
      </c>
      <c r="N296" s="101">
        <f xml:space="preserve"> IF( InpOverride!L121 = "", F_Inputs!L121, InpOverride!L121 )</f>
        <v>0</v>
      </c>
    </row>
    <row r="297" spans="1:14" hidden="1" outlineLevel="3">
      <c r="A297" s="37" t="s">
        <v>447</v>
      </c>
      <c r="B297" s="80"/>
      <c r="D297" s="370"/>
      <c r="E297" s="194" t="s">
        <v>448</v>
      </c>
      <c r="F297" s="80"/>
      <c r="G297" s="194" t="s">
        <v>209</v>
      </c>
      <c r="H297" s="375"/>
      <c r="I297" s="375"/>
      <c r="J297" s="101">
        <f xml:space="preserve"> IF( InpOverride!H122 = "", F_Inputs!H122, InpOverride!H122 )</f>
        <v>0</v>
      </c>
      <c r="K297" s="101">
        <f xml:space="preserve"> IF( InpOverride!I122 = "", F_Inputs!I122, InpOverride!I122 )</f>
        <v>0</v>
      </c>
      <c r="L297" s="101">
        <f xml:space="preserve"> IF( InpOverride!J122 = "", F_Inputs!J122, InpOverride!J122 )</f>
        <v>0</v>
      </c>
      <c r="M297" s="101">
        <f xml:space="preserve"> IF( InpOverride!K122 = "", F_Inputs!K122, InpOverride!K122 )</f>
        <v>0</v>
      </c>
      <c r="N297" s="101">
        <f xml:space="preserve"> IF( InpOverride!L122 = "", F_Inputs!L122, InpOverride!L122 )</f>
        <v>0</v>
      </c>
    </row>
    <row r="298" spans="1:14" hidden="1" outlineLevel="3">
      <c r="A298" s="37"/>
      <c r="B298" s="80"/>
      <c r="D298" s="372" t="s">
        <v>604</v>
      </c>
      <c r="E298" s="194"/>
      <c r="F298" s="80"/>
      <c r="G298" s="194"/>
      <c r="H298" s="375"/>
      <c r="I298" s="375"/>
      <c r="J298" s="101"/>
      <c r="K298" s="101"/>
      <c r="L298" s="101"/>
      <c r="M298" s="101"/>
      <c r="N298" s="101"/>
    </row>
    <row r="299" spans="1:14" hidden="1" outlineLevel="3">
      <c r="A299" s="37" t="s">
        <v>449</v>
      </c>
      <c r="B299" s="80"/>
      <c r="D299" s="370"/>
      <c r="E299" s="194" t="s">
        <v>450</v>
      </c>
      <c r="F299" s="368">
        <f xml:space="preserve"> IF( InpOverride!G123 = "", F_Inputs!G123, InpOverride!G123 )</f>
        <v>0</v>
      </c>
      <c r="G299" s="194" t="s">
        <v>215</v>
      </c>
      <c r="H299" s="375"/>
      <c r="I299" s="375"/>
      <c r="J299" s="375"/>
      <c r="K299" s="375"/>
      <c r="L299" s="375"/>
      <c r="M299" s="375"/>
      <c r="N299" s="375"/>
    </row>
    <row r="300" spans="1:14" hidden="1" outlineLevel="3">
      <c r="A300" s="37"/>
      <c r="B300" s="80"/>
      <c r="D300" s="370"/>
      <c r="E300" s="37" t="s">
        <v>663</v>
      </c>
      <c r="F300" s="149">
        <f xml:space="preserve"> IF( F299 &lt;&gt; F295, 1, 0)</f>
        <v>0</v>
      </c>
      <c r="G300" s="165" t="s">
        <v>599</v>
      </c>
      <c r="H300" s="375"/>
      <c r="I300" s="375"/>
      <c r="J300" s="375"/>
      <c r="K300" s="375"/>
      <c r="L300" s="375"/>
      <c r="M300" s="375"/>
      <c r="N300" s="375"/>
    </row>
    <row r="301" spans="1:14" hidden="1" outlineLevel="3">
      <c r="A301" s="37" t="s">
        <v>451</v>
      </c>
      <c r="B301" s="80"/>
      <c r="D301" s="370"/>
      <c r="E301" s="194" t="s">
        <v>452</v>
      </c>
      <c r="F301" s="80"/>
      <c r="G301" s="194" t="s">
        <v>224</v>
      </c>
      <c r="H301" s="375"/>
      <c r="I301" s="375"/>
      <c r="J301" s="101">
        <f xml:space="preserve"> IF( InpOverride!H124 = "", F_Inputs!H124, InpOverride!H124 )</f>
        <v>0</v>
      </c>
      <c r="K301" s="101">
        <f xml:space="preserve"> IF( InpOverride!I124 = "", F_Inputs!I124, InpOverride!I124 )</f>
        <v>0</v>
      </c>
      <c r="L301" s="101">
        <f xml:space="preserve"> IF( InpOverride!J124 = "", F_Inputs!J124, InpOverride!J124 )</f>
        <v>0</v>
      </c>
      <c r="M301" s="101">
        <f xml:space="preserve"> IF( InpOverride!K124 = "", F_Inputs!K124, InpOverride!K124 )</f>
        <v>0</v>
      </c>
      <c r="N301" s="101">
        <f xml:space="preserve"> IF( InpOverride!L124 = "", F_Inputs!L124, InpOverride!L124 )</f>
        <v>0</v>
      </c>
    </row>
    <row r="302" spans="1:14" hidden="1" outlineLevel="3">
      <c r="A302" s="37"/>
      <c r="B302" s="80"/>
      <c r="D302" s="370"/>
      <c r="E302" s="37" t="s">
        <v>664</v>
      </c>
      <c r="F302" s="149">
        <f xml:space="preserve"> IF( SUM(J302:N302) &gt; 0, 1, 0)</f>
        <v>0</v>
      </c>
      <c r="G302" s="165" t="s">
        <v>599</v>
      </c>
      <c r="H302" s="375"/>
      <c r="I302" s="375"/>
      <c r="J302" s="149">
        <f xml:space="preserve"> IF( J296 &gt; 0, IF( ISNUMBER( J301 ), 0, 1), 0 )</f>
        <v>0</v>
      </c>
      <c r="K302" s="149">
        <f t="shared" ref="K302" si="73" xml:space="preserve"> IF( K296 &gt; 0, IF( ISNUMBER( K301 ), 0, 1), 0 )</f>
        <v>0</v>
      </c>
      <c r="L302" s="149">
        <f t="shared" ref="L302" si="74" xml:space="preserve"> IF( L296 &gt; 0, IF( ISNUMBER( L301 ), 0, 1), 0 )</f>
        <v>0</v>
      </c>
      <c r="M302" s="149">
        <f t="shared" ref="M302" si="75" xml:space="preserve"> IF( M296 &gt; 0, IF( ISNUMBER( M301 ), 0, 1), 0 )</f>
        <v>0</v>
      </c>
      <c r="N302" s="149">
        <f t="shared" ref="N302" si="76" xml:space="preserve"> IF( N296 &gt; 0, IF( ISNUMBER( N301 ), 0, 1), 0 )</f>
        <v>0</v>
      </c>
    </row>
    <row r="303" spans="1:14" hidden="1" outlineLevel="3">
      <c r="A303" s="37"/>
      <c r="B303" s="80"/>
      <c r="D303" s="372" t="s">
        <v>607</v>
      </c>
      <c r="E303" s="194"/>
      <c r="F303" s="80"/>
      <c r="G303" s="194"/>
      <c r="H303" s="375"/>
      <c r="I303" s="375"/>
      <c r="J303" s="101"/>
      <c r="K303" s="101"/>
      <c r="L303" s="101"/>
      <c r="M303" s="101"/>
      <c r="N303" s="101"/>
    </row>
    <row r="304" spans="1:14" hidden="1" outlineLevel="3">
      <c r="A304" s="37" t="s">
        <v>453</v>
      </c>
      <c r="B304" s="80"/>
      <c r="D304" s="370"/>
      <c r="E304" s="194" t="s">
        <v>454</v>
      </c>
      <c r="F304" s="80"/>
      <c r="G304" s="194" t="s">
        <v>209</v>
      </c>
      <c r="H304" s="375"/>
      <c r="I304" s="375"/>
      <c r="J304" s="101">
        <f xml:space="preserve"> IF( InpOverride!H125 = "", F_Inputs!H125, InpOverride!H125 )</f>
        <v>0</v>
      </c>
      <c r="K304" s="101">
        <f xml:space="preserve"> IF( InpOverride!I125 = "", F_Inputs!I125, InpOverride!I125 )</f>
        <v>0</v>
      </c>
      <c r="L304" s="101">
        <f xml:space="preserve"> IF( InpOverride!J125 = "", F_Inputs!J125, InpOverride!J125 )</f>
        <v>0</v>
      </c>
      <c r="M304" s="101">
        <f xml:space="preserve"> IF( InpOverride!K125 = "", F_Inputs!K125, InpOverride!K125 )</f>
        <v>0</v>
      </c>
      <c r="N304" s="101">
        <f xml:space="preserve"> IF( InpOverride!L125 = "", F_Inputs!L125, InpOverride!L125 )</f>
        <v>0</v>
      </c>
    </row>
    <row r="305" spans="1:14" hidden="1" outlineLevel="2">
      <c r="A305" s="375"/>
      <c r="B305" s="372"/>
      <c r="D305" s="370"/>
      <c r="E305" s="375"/>
      <c r="F305" s="375"/>
      <c r="G305" s="375"/>
      <c r="H305" s="375"/>
      <c r="I305" s="375"/>
      <c r="J305" s="375"/>
      <c r="K305" s="375"/>
      <c r="L305" s="375"/>
      <c r="M305" s="375"/>
      <c r="N305" s="375"/>
    </row>
    <row r="306" spans="1:14" hidden="1" outlineLevel="2">
      <c r="A306" s="375"/>
      <c r="B306" s="372"/>
      <c r="C306" s="96" t="s">
        <v>665</v>
      </c>
      <c r="D306" s="370"/>
      <c r="E306" s="59"/>
      <c r="F306" s="70"/>
      <c r="G306" s="375"/>
      <c r="H306" s="375"/>
      <c r="I306" s="375"/>
      <c r="J306" s="375"/>
      <c r="K306" s="375"/>
      <c r="L306" s="375"/>
      <c r="M306" s="375"/>
      <c r="N306" s="375"/>
    </row>
    <row r="307" spans="1:14" hidden="1" outlineLevel="3">
      <c r="A307" s="375"/>
      <c r="B307" s="372"/>
      <c r="D307" s="372" t="s">
        <v>603</v>
      </c>
      <c r="E307" s="59"/>
      <c r="F307" s="70"/>
      <c r="G307" s="375"/>
      <c r="H307" s="375"/>
      <c r="I307" s="375"/>
      <c r="J307" s="375"/>
      <c r="K307" s="375"/>
      <c r="L307" s="375"/>
      <c r="M307" s="375"/>
      <c r="N307" s="375"/>
    </row>
    <row r="308" spans="1:14" hidden="1" outlineLevel="3">
      <c r="A308" s="37" t="s">
        <v>455</v>
      </c>
      <c r="B308" s="80"/>
      <c r="D308" s="370"/>
      <c r="E308" s="194" t="s">
        <v>456</v>
      </c>
      <c r="F308" s="368">
        <f xml:space="preserve"> IF( InpOverride!F126 = "", F_Inputs!F126, InpOverride!F126 )</f>
        <v>0</v>
      </c>
      <c r="G308" s="194" t="s">
        <v>215</v>
      </c>
      <c r="H308" s="375"/>
      <c r="I308" s="375"/>
      <c r="J308" s="375"/>
      <c r="K308" s="375"/>
      <c r="L308" s="375"/>
      <c r="M308" s="375"/>
      <c r="N308" s="375"/>
    </row>
    <row r="309" spans="1:14" hidden="1" outlineLevel="3">
      <c r="A309" s="37" t="s">
        <v>457</v>
      </c>
      <c r="B309" s="80"/>
      <c r="D309" s="370"/>
      <c r="E309" s="194" t="s">
        <v>458</v>
      </c>
      <c r="F309" s="80"/>
      <c r="G309" s="194" t="s">
        <v>209</v>
      </c>
      <c r="H309" s="375"/>
      <c r="I309" s="375"/>
      <c r="J309" s="101">
        <f xml:space="preserve"> IF( InpOverride!H127 = "", F_Inputs!H127, InpOverride!H127 )</f>
        <v>0</v>
      </c>
      <c r="K309" s="101">
        <f xml:space="preserve"> IF( InpOverride!I127 = "", F_Inputs!I127, InpOverride!I127 )</f>
        <v>0</v>
      </c>
      <c r="L309" s="101">
        <f xml:space="preserve"> IF( InpOverride!J127 = "", F_Inputs!J127, InpOverride!J127 )</f>
        <v>0</v>
      </c>
      <c r="M309" s="101">
        <f xml:space="preserve"> IF( InpOverride!K127 = "", F_Inputs!K127, InpOverride!K127 )</f>
        <v>0</v>
      </c>
      <c r="N309" s="101">
        <f xml:space="preserve"> IF( InpOverride!L127 = "", F_Inputs!L127, InpOverride!L127 )</f>
        <v>0</v>
      </c>
    </row>
    <row r="310" spans="1:14" hidden="1" outlineLevel="3">
      <c r="A310" s="37" t="s">
        <v>459</v>
      </c>
      <c r="B310" s="80"/>
      <c r="D310" s="370"/>
      <c r="E310" s="194" t="s">
        <v>460</v>
      </c>
      <c r="F310" s="80"/>
      <c r="G310" s="194" t="s">
        <v>209</v>
      </c>
      <c r="H310" s="375"/>
      <c r="I310" s="375"/>
      <c r="J310" s="101">
        <f xml:space="preserve"> IF( InpOverride!H128 = "", F_Inputs!H128, InpOverride!H128 )</f>
        <v>0</v>
      </c>
      <c r="K310" s="101">
        <f xml:space="preserve"> IF( InpOverride!I128 = "", F_Inputs!I128, InpOverride!I128 )</f>
        <v>0</v>
      </c>
      <c r="L310" s="101">
        <f xml:space="preserve"> IF( InpOverride!J128 = "", F_Inputs!J128, InpOverride!J128 )</f>
        <v>0</v>
      </c>
      <c r="M310" s="101">
        <f xml:space="preserve"> IF( InpOverride!K128 = "", F_Inputs!K128, InpOverride!K128 )</f>
        <v>0</v>
      </c>
      <c r="N310" s="101">
        <f xml:space="preserve"> IF( InpOverride!L128 = "", F_Inputs!L128, InpOverride!L128 )</f>
        <v>0</v>
      </c>
    </row>
    <row r="311" spans="1:14" hidden="1" outlineLevel="3">
      <c r="A311" s="37"/>
      <c r="B311" s="80"/>
      <c r="D311" s="372" t="s">
        <v>604</v>
      </c>
      <c r="E311" s="194"/>
      <c r="F311" s="80"/>
      <c r="G311" s="194"/>
      <c r="H311" s="375"/>
      <c r="I311" s="375"/>
      <c r="J311" s="101"/>
      <c r="K311" s="101"/>
      <c r="L311" s="101"/>
      <c r="M311" s="101"/>
      <c r="N311" s="101"/>
    </row>
    <row r="312" spans="1:14" hidden="1" outlineLevel="3">
      <c r="A312" s="37" t="s">
        <v>461</v>
      </c>
      <c r="B312" s="80"/>
      <c r="D312" s="370"/>
      <c r="E312" s="194" t="s">
        <v>462</v>
      </c>
      <c r="F312" s="368">
        <f xml:space="preserve"> IF( InpOverride!G129 = "", F_Inputs!G129, InpOverride!G129 )</f>
        <v>0</v>
      </c>
      <c r="G312" s="194" t="s">
        <v>215</v>
      </c>
      <c r="H312" s="375"/>
      <c r="I312" s="375"/>
      <c r="J312" s="375"/>
      <c r="K312" s="375"/>
      <c r="L312" s="375"/>
      <c r="M312" s="375"/>
      <c r="N312" s="375"/>
    </row>
    <row r="313" spans="1:14" hidden="1" outlineLevel="3">
      <c r="A313" s="37"/>
      <c r="B313" s="80"/>
      <c r="D313" s="370"/>
      <c r="E313" s="37" t="s">
        <v>666</v>
      </c>
      <c r="F313" s="149">
        <f xml:space="preserve"> IF( F312 &lt;&gt; F308, 1, 0)</f>
        <v>0</v>
      </c>
      <c r="G313" s="165" t="s">
        <v>599</v>
      </c>
      <c r="H313" s="375"/>
      <c r="I313" s="375"/>
      <c r="J313" s="375"/>
      <c r="K313" s="375"/>
      <c r="L313" s="375"/>
      <c r="M313" s="375"/>
      <c r="N313" s="375"/>
    </row>
    <row r="314" spans="1:14" hidden="1" outlineLevel="3">
      <c r="A314" s="37" t="s">
        <v>463</v>
      </c>
      <c r="B314" s="80"/>
      <c r="D314" s="370"/>
      <c r="E314" s="194" t="s">
        <v>464</v>
      </c>
      <c r="F314" s="80"/>
      <c r="G314" s="194" t="s">
        <v>224</v>
      </c>
      <c r="H314" s="375"/>
      <c r="I314" s="375"/>
      <c r="J314" s="101">
        <f xml:space="preserve"> IF( InpOverride!H130 = "", F_Inputs!H130, InpOverride!H130 )</f>
        <v>0</v>
      </c>
      <c r="K314" s="101">
        <f xml:space="preserve"> IF( InpOverride!I130 = "", F_Inputs!I130, InpOverride!I130 )</f>
        <v>0</v>
      </c>
      <c r="L314" s="101">
        <f xml:space="preserve"> IF( InpOverride!J130 = "", F_Inputs!J130, InpOverride!J130 )</f>
        <v>0</v>
      </c>
      <c r="M314" s="101">
        <f xml:space="preserve"> IF( InpOverride!K130 = "", F_Inputs!K130, InpOverride!K130 )</f>
        <v>0</v>
      </c>
      <c r="N314" s="101">
        <f xml:space="preserve"> IF( InpOverride!L130 = "", F_Inputs!L130, InpOverride!L130 )</f>
        <v>0</v>
      </c>
    </row>
    <row r="315" spans="1:14" hidden="1" outlineLevel="3">
      <c r="A315" s="37"/>
      <c r="B315" s="80"/>
      <c r="D315" s="370"/>
      <c r="E315" s="37" t="s">
        <v>667</v>
      </c>
      <c r="F315" s="149">
        <f xml:space="preserve"> IF( SUM(J315:N315) &gt; 0, 1, 0)</f>
        <v>0</v>
      </c>
      <c r="G315" s="165" t="s">
        <v>599</v>
      </c>
      <c r="H315" s="375"/>
      <c r="I315" s="375"/>
      <c r="J315" s="149">
        <f xml:space="preserve"> IF( J309 &gt; 0, IF( ISNUMBER( J314 ), 0, 1), 0 )</f>
        <v>0</v>
      </c>
      <c r="K315" s="149">
        <f t="shared" ref="K315" si="77" xml:space="preserve"> IF( K309 &gt; 0, IF( ISNUMBER( K314 ), 0, 1), 0 )</f>
        <v>0</v>
      </c>
      <c r="L315" s="149">
        <f t="shared" ref="L315" si="78" xml:space="preserve"> IF( L309 &gt; 0, IF( ISNUMBER( L314 ), 0, 1), 0 )</f>
        <v>0</v>
      </c>
      <c r="M315" s="149">
        <f t="shared" ref="M315" si="79" xml:space="preserve"> IF( M309 &gt; 0, IF( ISNUMBER( M314 ), 0, 1), 0 )</f>
        <v>0</v>
      </c>
      <c r="N315" s="149">
        <f t="shared" ref="N315" si="80" xml:space="preserve"> IF( N309 &gt; 0, IF( ISNUMBER( N314 ), 0, 1), 0 )</f>
        <v>0</v>
      </c>
    </row>
    <row r="316" spans="1:14" hidden="1" outlineLevel="3">
      <c r="A316" s="37"/>
      <c r="B316" s="80"/>
      <c r="D316" s="372" t="s">
        <v>607</v>
      </c>
      <c r="E316" s="194"/>
      <c r="F316" s="80"/>
      <c r="G316" s="194"/>
      <c r="H316" s="375"/>
      <c r="I316" s="375"/>
      <c r="J316" s="101"/>
      <c r="K316" s="101"/>
      <c r="L316" s="101"/>
      <c r="M316" s="101"/>
      <c r="N316" s="101"/>
    </row>
    <row r="317" spans="1:14" hidden="1" outlineLevel="3">
      <c r="A317" s="37" t="s">
        <v>465</v>
      </c>
      <c r="B317" s="80"/>
      <c r="D317" s="370"/>
      <c r="E317" s="194" t="s">
        <v>466</v>
      </c>
      <c r="F317" s="80"/>
      <c r="G317" s="194" t="s">
        <v>209</v>
      </c>
      <c r="H317" s="375"/>
      <c r="I317" s="375"/>
      <c r="J317" s="101">
        <f xml:space="preserve"> IF( InpOverride!H131 = "", F_Inputs!H131, InpOverride!H131 )</f>
        <v>0</v>
      </c>
      <c r="K317" s="101">
        <f xml:space="preserve"> IF( InpOverride!I131 = "", F_Inputs!I131, InpOverride!I131 )</f>
        <v>0</v>
      </c>
      <c r="L317" s="101">
        <f xml:space="preserve"> IF( InpOverride!J131 = "", F_Inputs!J131, InpOverride!J131 )</f>
        <v>0</v>
      </c>
      <c r="M317" s="101">
        <f xml:space="preserve"> IF( InpOverride!K131 = "", F_Inputs!K131, InpOverride!K131 )</f>
        <v>0</v>
      </c>
      <c r="N317" s="101">
        <f xml:space="preserve"> IF( InpOverride!L131 = "", F_Inputs!L131, InpOverride!L131 )</f>
        <v>0</v>
      </c>
    </row>
    <row r="318" spans="1:14" hidden="1" outlineLevel="2">
      <c r="A318" s="375"/>
      <c r="B318" s="372"/>
      <c r="D318" s="370"/>
      <c r="E318" s="375"/>
      <c r="F318" s="375"/>
      <c r="G318" s="375"/>
      <c r="H318" s="375"/>
      <c r="I318" s="375"/>
      <c r="J318" s="375"/>
      <c r="K318" s="375"/>
      <c r="L318" s="375"/>
      <c r="M318" s="375"/>
      <c r="N318" s="375"/>
    </row>
    <row r="319" spans="1:14" hidden="1" outlineLevel="2">
      <c r="A319" s="375"/>
      <c r="B319" s="372"/>
      <c r="C319" s="96" t="s">
        <v>668</v>
      </c>
      <c r="D319" s="370"/>
      <c r="E319" s="59"/>
      <c r="F319" s="70"/>
      <c r="G319" s="375"/>
      <c r="H319" s="375"/>
      <c r="I319" s="375"/>
      <c r="J319" s="375"/>
      <c r="K319" s="375"/>
      <c r="L319" s="375"/>
      <c r="M319" s="375"/>
      <c r="N319" s="375"/>
    </row>
    <row r="320" spans="1:14" hidden="1" outlineLevel="3">
      <c r="A320" s="375"/>
      <c r="B320" s="372"/>
      <c r="D320" s="372" t="s">
        <v>603</v>
      </c>
      <c r="E320" s="59"/>
      <c r="F320" s="70"/>
      <c r="G320" s="375"/>
      <c r="H320" s="375"/>
      <c r="I320" s="375"/>
      <c r="J320" s="375"/>
      <c r="K320" s="375"/>
      <c r="L320" s="375"/>
      <c r="M320" s="375"/>
      <c r="N320" s="375"/>
    </row>
    <row r="321" spans="1:14" hidden="1" outlineLevel="3">
      <c r="A321" s="37" t="s">
        <v>467</v>
      </c>
      <c r="B321" s="80"/>
      <c r="D321" s="370"/>
      <c r="E321" s="194" t="s">
        <v>468</v>
      </c>
      <c r="F321" s="368">
        <f xml:space="preserve"> IF( InpOverride!F132 = "", F_Inputs!F132, InpOverride!F132 )</f>
        <v>0</v>
      </c>
      <c r="G321" s="194" t="s">
        <v>215</v>
      </c>
      <c r="H321" s="375"/>
      <c r="I321" s="375"/>
      <c r="J321" s="375"/>
      <c r="K321" s="375"/>
      <c r="L321" s="375"/>
      <c r="M321" s="375"/>
      <c r="N321" s="375"/>
    </row>
    <row r="322" spans="1:14" hidden="1" outlineLevel="3">
      <c r="A322" s="37" t="s">
        <v>469</v>
      </c>
      <c r="B322" s="80"/>
      <c r="D322" s="370"/>
      <c r="E322" s="194" t="s">
        <v>470</v>
      </c>
      <c r="F322" s="80"/>
      <c r="G322" s="194" t="s">
        <v>209</v>
      </c>
      <c r="H322" s="375"/>
      <c r="I322" s="375"/>
      <c r="J322" s="101">
        <f xml:space="preserve"> IF( InpOverride!H133 = "", F_Inputs!H133, InpOverride!H133 )</f>
        <v>0</v>
      </c>
      <c r="K322" s="101">
        <f xml:space="preserve"> IF( InpOverride!I133 = "", F_Inputs!I133, InpOverride!I133 )</f>
        <v>0</v>
      </c>
      <c r="L322" s="101">
        <f xml:space="preserve"> IF( InpOverride!J133 = "", F_Inputs!J133, InpOverride!J133 )</f>
        <v>0</v>
      </c>
      <c r="M322" s="101">
        <f xml:space="preserve"> IF( InpOverride!K133 = "", F_Inputs!K133, InpOverride!K133 )</f>
        <v>0</v>
      </c>
      <c r="N322" s="101">
        <f xml:space="preserve"> IF( InpOverride!L133 = "", F_Inputs!L133, InpOverride!L133 )</f>
        <v>0</v>
      </c>
    </row>
    <row r="323" spans="1:14" hidden="1" outlineLevel="3">
      <c r="A323" s="37" t="s">
        <v>471</v>
      </c>
      <c r="B323" s="80"/>
      <c r="D323" s="370"/>
      <c r="E323" s="194" t="s">
        <v>472</v>
      </c>
      <c r="F323" s="80"/>
      <c r="G323" s="194" t="s">
        <v>209</v>
      </c>
      <c r="H323" s="375"/>
      <c r="I323" s="375"/>
      <c r="J323" s="101">
        <f xml:space="preserve"> IF( InpOverride!H134 = "", F_Inputs!H134, InpOverride!H134 )</f>
        <v>0</v>
      </c>
      <c r="K323" s="101">
        <f xml:space="preserve"> IF( InpOverride!I134 = "", F_Inputs!I134, InpOverride!I134 )</f>
        <v>0</v>
      </c>
      <c r="L323" s="101">
        <f xml:space="preserve"> IF( InpOverride!J134 = "", F_Inputs!J134, InpOverride!J134 )</f>
        <v>0</v>
      </c>
      <c r="M323" s="101">
        <f xml:space="preserve"> IF( InpOverride!K134 = "", F_Inputs!K134, InpOverride!K134 )</f>
        <v>0</v>
      </c>
      <c r="N323" s="101">
        <f xml:space="preserve"> IF( InpOverride!L134 = "", F_Inputs!L134, InpOverride!L134 )</f>
        <v>0</v>
      </c>
    </row>
    <row r="324" spans="1:14" hidden="1" outlineLevel="3">
      <c r="A324" s="37"/>
      <c r="B324" s="80"/>
      <c r="D324" s="372" t="s">
        <v>604</v>
      </c>
      <c r="E324" s="194"/>
      <c r="F324" s="80"/>
      <c r="G324" s="194"/>
      <c r="H324" s="375"/>
      <c r="I324" s="375"/>
      <c r="J324" s="101"/>
      <c r="K324" s="101"/>
      <c r="L324" s="101"/>
      <c r="M324" s="101"/>
      <c r="N324" s="101"/>
    </row>
    <row r="325" spans="1:14" hidden="1" outlineLevel="3">
      <c r="A325" s="37" t="s">
        <v>473</v>
      </c>
      <c r="B325" s="80"/>
      <c r="D325" s="370"/>
      <c r="E325" s="194" t="s">
        <v>474</v>
      </c>
      <c r="F325" s="368">
        <f xml:space="preserve"> IF( InpOverride!G135 = "", F_Inputs!G135, InpOverride!G135 )</f>
        <v>0</v>
      </c>
      <c r="G325" s="194" t="s">
        <v>215</v>
      </c>
      <c r="H325" s="375"/>
      <c r="I325" s="375"/>
      <c r="J325" s="375"/>
      <c r="K325" s="375"/>
      <c r="L325" s="375"/>
      <c r="M325" s="375"/>
      <c r="N325" s="375"/>
    </row>
    <row r="326" spans="1:14" hidden="1" outlineLevel="3">
      <c r="A326" s="37"/>
      <c r="B326" s="80"/>
      <c r="D326" s="370"/>
      <c r="E326" s="37" t="s">
        <v>669</v>
      </c>
      <c r="F326" s="149">
        <f xml:space="preserve"> IF( F325 &lt;&gt; F321, 1, 0)</f>
        <v>0</v>
      </c>
      <c r="G326" s="165" t="s">
        <v>599</v>
      </c>
      <c r="H326" s="375"/>
      <c r="I326" s="375"/>
      <c r="J326" s="375"/>
      <c r="K326" s="375"/>
      <c r="L326" s="375"/>
      <c r="M326" s="375"/>
      <c r="N326" s="375"/>
    </row>
    <row r="327" spans="1:14" hidden="1" outlineLevel="3">
      <c r="A327" s="37" t="s">
        <v>475</v>
      </c>
      <c r="B327" s="80"/>
      <c r="D327" s="370"/>
      <c r="E327" s="194" t="s">
        <v>476</v>
      </c>
      <c r="F327" s="80"/>
      <c r="G327" s="194" t="s">
        <v>224</v>
      </c>
      <c r="H327" s="375"/>
      <c r="I327" s="375"/>
      <c r="J327" s="101">
        <f xml:space="preserve"> IF( InpOverride!H136 = "", F_Inputs!H136, InpOverride!H136 )</f>
        <v>0</v>
      </c>
      <c r="K327" s="101">
        <f xml:space="preserve"> IF( InpOverride!I136 = "", F_Inputs!I136, InpOverride!I136 )</f>
        <v>0</v>
      </c>
      <c r="L327" s="101">
        <f xml:space="preserve"> IF( InpOverride!J136 = "", F_Inputs!J136, InpOverride!J136 )</f>
        <v>0</v>
      </c>
      <c r="M327" s="101">
        <f xml:space="preserve"> IF( InpOverride!K136 = "", F_Inputs!K136, InpOverride!K136 )</f>
        <v>0</v>
      </c>
      <c r="N327" s="101">
        <f xml:space="preserve"> IF( InpOverride!L136 = "", F_Inputs!L136, InpOverride!L136 )</f>
        <v>0</v>
      </c>
    </row>
    <row r="328" spans="1:14" hidden="1" outlineLevel="3">
      <c r="A328" s="37"/>
      <c r="B328" s="80"/>
      <c r="D328" s="370"/>
      <c r="E328" s="37" t="s">
        <v>670</v>
      </c>
      <c r="F328" s="149">
        <f xml:space="preserve"> IF( SUM(J328:N328) &gt; 0, 1, 0)</f>
        <v>0</v>
      </c>
      <c r="G328" s="165" t="s">
        <v>599</v>
      </c>
      <c r="H328" s="375"/>
      <c r="I328" s="375"/>
      <c r="J328" s="149">
        <f xml:space="preserve"> IF( J322 &gt; 0, IF( ISNUMBER( J327 ), 0, 1), 0 )</f>
        <v>0</v>
      </c>
      <c r="K328" s="149">
        <f t="shared" ref="K328" si="81" xml:space="preserve"> IF( K322 &gt; 0, IF( ISNUMBER( K327 ), 0, 1), 0 )</f>
        <v>0</v>
      </c>
      <c r="L328" s="149">
        <f t="shared" ref="L328" si="82" xml:space="preserve"> IF( L322 &gt; 0, IF( ISNUMBER( L327 ), 0, 1), 0 )</f>
        <v>0</v>
      </c>
      <c r="M328" s="149">
        <f t="shared" ref="M328" si="83" xml:space="preserve"> IF( M322 &gt; 0, IF( ISNUMBER( M327 ), 0, 1), 0 )</f>
        <v>0</v>
      </c>
      <c r="N328" s="149">
        <f t="shared" ref="N328" si="84" xml:space="preserve"> IF( N322 &gt; 0, IF( ISNUMBER( N327 ), 0, 1), 0 )</f>
        <v>0</v>
      </c>
    </row>
    <row r="329" spans="1:14" hidden="1" outlineLevel="3">
      <c r="A329" s="37"/>
      <c r="B329" s="80"/>
      <c r="D329" s="372" t="s">
        <v>607</v>
      </c>
      <c r="E329" s="194"/>
      <c r="F329" s="80"/>
      <c r="G329" s="194"/>
      <c r="H329" s="375"/>
      <c r="I329" s="375"/>
      <c r="J329" s="101"/>
      <c r="K329" s="101"/>
      <c r="L329" s="101"/>
      <c r="M329" s="101"/>
      <c r="N329" s="101"/>
    </row>
    <row r="330" spans="1:14" hidden="1" outlineLevel="3">
      <c r="A330" s="37" t="s">
        <v>477</v>
      </c>
      <c r="B330" s="80"/>
      <c r="D330" s="370"/>
      <c r="E330" s="194" t="s">
        <v>478</v>
      </c>
      <c r="F330" s="80"/>
      <c r="G330" s="194" t="s">
        <v>209</v>
      </c>
      <c r="H330" s="375"/>
      <c r="I330" s="375"/>
      <c r="J330" s="101">
        <f xml:space="preserve"> IF( InpOverride!H137 = "", F_Inputs!H137, InpOverride!H137 )</f>
        <v>0</v>
      </c>
      <c r="K330" s="101">
        <f xml:space="preserve"> IF( InpOverride!I137 = "", F_Inputs!I137, InpOverride!I137 )</f>
        <v>0</v>
      </c>
      <c r="L330" s="101">
        <f xml:space="preserve"> IF( InpOverride!J137 = "", F_Inputs!J137, InpOverride!J137 )</f>
        <v>0</v>
      </c>
      <c r="M330" s="101">
        <f xml:space="preserve"> IF( InpOverride!K137 = "", F_Inputs!K137, InpOverride!K137 )</f>
        <v>0</v>
      </c>
      <c r="N330" s="101">
        <f xml:space="preserve"> IF( InpOverride!L137 = "", F_Inputs!L137, InpOverride!L137 )</f>
        <v>0</v>
      </c>
    </row>
    <row r="331" spans="1:14" hidden="1" outlineLevel="2">
      <c r="A331" s="375"/>
      <c r="B331" s="372"/>
      <c r="D331" s="370"/>
      <c r="E331" s="375"/>
      <c r="F331" s="375"/>
      <c r="G331" s="375"/>
      <c r="H331" s="375"/>
      <c r="I331" s="375"/>
      <c r="J331" s="375"/>
      <c r="K331" s="375"/>
      <c r="L331" s="375"/>
      <c r="M331" s="375"/>
      <c r="N331" s="375"/>
    </row>
    <row r="332" spans="1:14" hidden="1" outlineLevel="2">
      <c r="A332" s="375"/>
      <c r="B332" s="372"/>
      <c r="C332" s="96" t="s">
        <v>671</v>
      </c>
      <c r="D332" s="370"/>
      <c r="E332" s="59"/>
      <c r="F332" s="70"/>
      <c r="G332" s="375"/>
      <c r="H332" s="375"/>
      <c r="I332" s="375"/>
      <c r="J332" s="375"/>
      <c r="K332" s="375"/>
      <c r="L332" s="375"/>
      <c r="M332" s="375"/>
      <c r="N332" s="375"/>
    </row>
    <row r="333" spans="1:14" hidden="1" outlineLevel="3">
      <c r="A333" s="375"/>
      <c r="B333" s="372"/>
      <c r="D333" s="372" t="s">
        <v>603</v>
      </c>
      <c r="E333" s="59"/>
      <c r="F333" s="70"/>
      <c r="G333" s="375"/>
      <c r="H333" s="375"/>
      <c r="I333" s="375"/>
      <c r="J333" s="375"/>
      <c r="K333" s="375"/>
      <c r="L333" s="375"/>
      <c r="M333" s="375"/>
      <c r="N333" s="375"/>
    </row>
    <row r="334" spans="1:14" hidden="1" outlineLevel="3">
      <c r="A334" s="37" t="s">
        <v>479</v>
      </c>
      <c r="B334" s="80"/>
      <c r="D334" s="370"/>
      <c r="E334" s="194" t="s">
        <v>480</v>
      </c>
      <c r="F334" s="368">
        <f xml:space="preserve"> IF( InpOverride!F138 = "", F_Inputs!F138, InpOverride!F138 )</f>
        <v>0</v>
      </c>
      <c r="G334" s="194" t="s">
        <v>215</v>
      </c>
      <c r="H334" s="375"/>
      <c r="I334" s="375"/>
      <c r="J334" s="375"/>
      <c r="K334" s="375"/>
      <c r="L334" s="375"/>
      <c r="M334" s="375"/>
      <c r="N334" s="375"/>
    </row>
    <row r="335" spans="1:14" hidden="1" outlineLevel="3">
      <c r="A335" s="37" t="s">
        <v>481</v>
      </c>
      <c r="B335" s="80"/>
      <c r="D335" s="370"/>
      <c r="E335" s="194" t="s">
        <v>482</v>
      </c>
      <c r="F335" s="80"/>
      <c r="G335" s="194" t="s">
        <v>209</v>
      </c>
      <c r="H335" s="375"/>
      <c r="I335" s="375"/>
      <c r="J335" s="101">
        <f xml:space="preserve"> IF( InpOverride!H139 = "", F_Inputs!H139, InpOverride!H139 )</f>
        <v>0</v>
      </c>
      <c r="K335" s="101">
        <f xml:space="preserve"> IF( InpOverride!I139 = "", F_Inputs!I139, InpOverride!I139 )</f>
        <v>0</v>
      </c>
      <c r="L335" s="101">
        <f xml:space="preserve"> IF( InpOverride!J139 = "", F_Inputs!J139, InpOverride!J139 )</f>
        <v>0</v>
      </c>
      <c r="M335" s="101">
        <f xml:space="preserve"> IF( InpOverride!K139 = "", F_Inputs!K139, InpOverride!K139 )</f>
        <v>0</v>
      </c>
      <c r="N335" s="101">
        <f xml:space="preserve"> IF( InpOverride!L139 = "", F_Inputs!L139, InpOverride!L139 )</f>
        <v>0</v>
      </c>
    </row>
    <row r="336" spans="1:14" hidden="1" outlineLevel="3">
      <c r="A336" s="37" t="s">
        <v>483</v>
      </c>
      <c r="B336" s="80"/>
      <c r="D336" s="370"/>
      <c r="E336" s="194" t="s">
        <v>484</v>
      </c>
      <c r="F336" s="80"/>
      <c r="G336" s="194" t="s">
        <v>209</v>
      </c>
      <c r="H336" s="375"/>
      <c r="I336" s="375"/>
      <c r="J336" s="101">
        <f xml:space="preserve"> IF( InpOverride!H140 = "", F_Inputs!H140, InpOverride!H140 )</f>
        <v>0</v>
      </c>
      <c r="K336" s="101">
        <f xml:space="preserve"> IF( InpOverride!I140 = "", F_Inputs!I140, InpOverride!I140 )</f>
        <v>0</v>
      </c>
      <c r="L336" s="101">
        <f xml:space="preserve"> IF( InpOverride!J140 = "", F_Inputs!J140, InpOverride!J140 )</f>
        <v>0</v>
      </c>
      <c r="M336" s="101">
        <f xml:space="preserve"> IF( InpOverride!K140 = "", F_Inputs!K140, InpOverride!K140 )</f>
        <v>0</v>
      </c>
      <c r="N336" s="101">
        <f xml:space="preserve"> IF( InpOverride!L140 = "", F_Inputs!L140, InpOverride!L140 )</f>
        <v>0</v>
      </c>
    </row>
    <row r="337" spans="1:14" hidden="1" outlineLevel="3">
      <c r="A337" s="37"/>
      <c r="B337" s="80"/>
      <c r="D337" s="372" t="s">
        <v>604</v>
      </c>
      <c r="E337" s="194"/>
      <c r="F337" s="80"/>
      <c r="G337" s="194"/>
      <c r="H337" s="375"/>
      <c r="I337" s="375"/>
      <c r="J337" s="101"/>
      <c r="K337" s="101"/>
      <c r="L337" s="101"/>
      <c r="M337" s="101"/>
      <c r="N337" s="101"/>
    </row>
    <row r="338" spans="1:14" hidden="1" outlineLevel="3">
      <c r="A338" s="37" t="s">
        <v>485</v>
      </c>
      <c r="B338" s="80"/>
      <c r="D338" s="370"/>
      <c r="E338" s="194" t="s">
        <v>486</v>
      </c>
      <c r="F338" s="368">
        <f xml:space="preserve"> IF( InpOverride!G141 = "", F_Inputs!G141, InpOverride!G141 )</f>
        <v>0</v>
      </c>
      <c r="G338" s="194" t="s">
        <v>215</v>
      </c>
      <c r="H338" s="375"/>
      <c r="I338" s="375"/>
      <c r="J338" s="375"/>
      <c r="K338" s="375"/>
      <c r="L338" s="375"/>
      <c r="M338" s="375"/>
      <c r="N338" s="375"/>
    </row>
    <row r="339" spans="1:14" hidden="1" outlineLevel="3">
      <c r="A339" s="37"/>
      <c r="B339" s="80"/>
      <c r="D339" s="370"/>
      <c r="E339" s="37" t="s">
        <v>672</v>
      </c>
      <c r="F339" s="149">
        <f xml:space="preserve"> IF( F338 &lt;&gt; F334, 1, 0)</f>
        <v>0</v>
      </c>
      <c r="G339" s="165" t="s">
        <v>599</v>
      </c>
      <c r="H339" s="375"/>
      <c r="I339" s="375"/>
      <c r="J339" s="375"/>
      <c r="K339" s="375"/>
      <c r="L339" s="375"/>
      <c r="M339" s="375"/>
      <c r="N339" s="375"/>
    </row>
    <row r="340" spans="1:14" hidden="1" outlineLevel="3">
      <c r="A340" s="37" t="s">
        <v>487</v>
      </c>
      <c r="B340" s="80"/>
      <c r="D340" s="370"/>
      <c r="E340" s="194" t="s">
        <v>488</v>
      </c>
      <c r="F340" s="80"/>
      <c r="G340" s="194" t="s">
        <v>224</v>
      </c>
      <c r="H340" s="375"/>
      <c r="I340" s="375"/>
      <c r="J340" s="101">
        <f xml:space="preserve"> IF( InpOverride!H142 = "", F_Inputs!H142, InpOverride!H142 )</f>
        <v>0</v>
      </c>
      <c r="K340" s="101">
        <f xml:space="preserve"> IF( InpOverride!I142 = "", F_Inputs!I142, InpOverride!I142 )</f>
        <v>0</v>
      </c>
      <c r="L340" s="101">
        <f xml:space="preserve"> IF( InpOverride!J142 = "", F_Inputs!J142, InpOverride!J142 )</f>
        <v>0</v>
      </c>
      <c r="M340" s="101">
        <f xml:space="preserve"> IF( InpOverride!K142 = "", F_Inputs!K142, InpOverride!K142 )</f>
        <v>0</v>
      </c>
      <c r="N340" s="101">
        <f xml:space="preserve"> IF( InpOverride!L142 = "", F_Inputs!L142, InpOverride!L142 )</f>
        <v>0</v>
      </c>
    </row>
    <row r="341" spans="1:14" hidden="1" outlineLevel="3">
      <c r="A341" s="37"/>
      <c r="B341" s="80"/>
      <c r="D341" s="370"/>
      <c r="E341" s="37" t="s">
        <v>673</v>
      </c>
      <c r="F341" s="149">
        <f xml:space="preserve"> IF( SUM(J341:N341) &gt; 0, 1, 0)</f>
        <v>0</v>
      </c>
      <c r="G341" s="165" t="s">
        <v>599</v>
      </c>
      <c r="H341" s="375"/>
      <c r="I341" s="375"/>
      <c r="J341" s="149">
        <f xml:space="preserve"> IF( J335 &gt; 0, IF( ISNUMBER( J340 ), 0, 1), 0 )</f>
        <v>0</v>
      </c>
      <c r="K341" s="149">
        <f t="shared" ref="K341" si="85" xml:space="preserve"> IF( K335 &gt; 0, IF( ISNUMBER( K340 ), 0, 1), 0 )</f>
        <v>0</v>
      </c>
      <c r="L341" s="149">
        <f t="shared" ref="L341" si="86" xml:space="preserve"> IF( L335 &gt; 0, IF( ISNUMBER( L340 ), 0, 1), 0 )</f>
        <v>0</v>
      </c>
      <c r="M341" s="149">
        <f t="shared" ref="M341" si="87" xml:space="preserve"> IF( M335 &gt; 0, IF( ISNUMBER( M340 ), 0, 1), 0 )</f>
        <v>0</v>
      </c>
      <c r="N341" s="149">
        <f t="shared" ref="N341" si="88" xml:space="preserve"> IF( N335 &gt; 0, IF( ISNUMBER( N340 ), 0, 1), 0 )</f>
        <v>0</v>
      </c>
    </row>
    <row r="342" spans="1:14" hidden="1" outlineLevel="3">
      <c r="A342" s="37"/>
      <c r="B342" s="80"/>
      <c r="D342" s="372" t="s">
        <v>607</v>
      </c>
      <c r="E342" s="194"/>
      <c r="F342" s="80"/>
      <c r="G342" s="194"/>
      <c r="H342" s="375"/>
      <c r="I342" s="375"/>
      <c r="J342" s="101"/>
      <c r="K342" s="101"/>
      <c r="L342" s="101"/>
      <c r="M342" s="101"/>
      <c r="N342" s="101"/>
    </row>
    <row r="343" spans="1:14" hidden="1" outlineLevel="3">
      <c r="A343" s="37" t="s">
        <v>489</v>
      </c>
      <c r="B343" s="80"/>
      <c r="D343" s="370"/>
      <c r="E343" s="194" t="s">
        <v>490</v>
      </c>
      <c r="F343" s="80"/>
      <c r="G343" s="194" t="s">
        <v>209</v>
      </c>
      <c r="H343" s="375"/>
      <c r="I343" s="375"/>
      <c r="J343" s="101">
        <f xml:space="preserve"> IF( InpOverride!H143 = "", F_Inputs!H143, InpOverride!H143 )</f>
        <v>0</v>
      </c>
      <c r="K343" s="101">
        <f xml:space="preserve"> IF( InpOverride!I143 = "", F_Inputs!I143, InpOverride!I143 )</f>
        <v>0</v>
      </c>
      <c r="L343" s="101">
        <f xml:space="preserve"> IF( InpOverride!J143 = "", F_Inputs!J143, InpOverride!J143 )</f>
        <v>0</v>
      </c>
      <c r="M343" s="101">
        <f xml:space="preserve"> IF( InpOverride!K143 = "", F_Inputs!K143, InpOverride!K143 )</f>
        <v>0</v>
      </c>
      <c r="N343" s="101">
        <f xml:space="preserve"> IF( InpOverride!L143 = "", F_Inputs!L143, InpOverride!L143 )</f>
        <v>0</v>
      </c>
    </row>
    <row r="344" spans="1:14" hidden="1" outlineLevel="2">
      <c r="A344" s="375"/>
      <c r="B344" s="372"/>
      <c r="D344" s="370"/>
      <c r="E344" s="375"/>
      <c r="F344" s="375"/>
      <c r="G344" s="375"/>
      <c r="H344" s="375"/>
      <c r="I344" s="375"/>
      <c r="J344" s="375"/>
      <c r="K344" s="375"/>
      <c r="L344" s="375"/>
      <c r="M344" s="375"/>
      <c r="N344" s="375"/>
    </row>
    <row r="345" spans="1:14" hidden="1" outlineLevel="2">
      <c r="A345" s="375"/>
      <c r="B345" s="372"/>
      <c r="C345" s="96" t="s">
        <v>674</v>
      </c>
      <c r="D345" s="370"/>
      <c r="E345" s="59"/>
      <c r="F345" s="70"/>
      <c r="G345" s="375"/>
      <c r="H345" s="375"/>
      <c r="I345" s="375"/>
      <c r="J345" s="375"/>
      <c r="K345" s="375"/>
      <c r="L345" s="375"/>
      <c r="M345" s="375"/>
      <c r="N345" s="375"/>
    </row>
    <row r="346" spans="1:14" hidden="1" outlineLevel="3">
      <c r="A346" s="375"/>
      <c r="B346" s="372"/>
      <c r="D346" s="372" t="s">
        <v>603</v>
      </c>
      <c r="E346" s="59"/>
      <c r="F346" s="70"/>
      <c r="G346" s="375"/>
      <c r="H346" s="375"/>
      <c r="I346" s="375"/>
      <c r="J346" s="375"/>
      <c r="K346" s="375"/>
      <c r="L346" s="375"/>
      <c r="M346" s="375"/>
      <c r="N346" s="375"/>
    </row>
    <row r="347" spans="1:14" hidden="1" outlineLevel="3">
      <c r="A347" s="37" t="s">
        <v>491</v>
      </c>
      <c r="B347" s="80"/>
      <c r="D347" s="370"/>
      <c r="E347" s="194" t="s">
        <v>492</v>
      </c>
      <c r="F347" s="368">
        <f xml:space="preserve"> IF( InpOverride!F144 = "", F_Inputs!F144, InpOverride!F144 )</f>
        <v>0</v>
      </c>
      <c r="G347" s="194" t="s">
        <v>215</v>
      </c>
      <c r="H347" s="375"/>
      <c r="I347" s="375"/>
      <c r="J347" s="375"/>
      <c r="K347" s="375"/>
      <c r="L347" s="375"/>
      <c r="M347" s="375"/>
      <c r="N347" s="375"/>
    </row>
    <row r="348" spans="1:14" hidden="1" outlineLevel="3">
      <c r="A348" s="37" t="s">
        <v>493</v>
      </c>
      <c r="B348" s="80"/>
      <c r="D348" s="370"/>
      <c r="E348" s="194" t="s">
        <v>494</v>
      </c>
      <c r="F348" s="80"/>
      <c r="G348" s="194" t="s">
        <v>209</v>
      </c>
      <c r="H348" s="375"/>
      <c r="I348" s="375"/>
      <c r="J348" s="101">
        <f xml:space="preserve"> IF( InpOverride!H145 = "", F_Inputs!H145, InpOverride!H145 )</f>
        <v>0</v>
      </c>
      <c r="K348" s="101">
        <f xml:space="preserve"> IF( InpOverride!I145 = "", F_Inputs!I145, InpOverride!I145 )</f>
        <v>0</v>
      </c>
      <c r="L348" s="101">
        <f xml:space="preserve"> IF( InpOverride!J145 = "", F_Inputs!J145, InpOverride!J145 )</f>
        <v>0</v>
      </c>
      <c r="M348" s="101">
        <f xml:space="preserve"> IF( InpOverride!K145 = "", F_Inputs!K145, InpOverride!K145 )</f>
        <v>0</v>
      </c>
      <c r="N348" s="101">
        <f xml:space="preserve"> IF( InpOverride!L145 = "", F_Inputs!L145, InpOverride!L145 )</f>
        <v>0</v>
      </c>
    </row>
    <row r="349" spans="1:14" hidden="1" outlineLevel="3">
      <c r="A349" s="37" t="s">
        <v>495</v>
      </c>
      <c r="B349" s="80"/>
      <c r="D349" s="370"/>
      <c r="E349" s="194" t="s">
        <v>496</v>
      </c>
      <c r="F349" s="80"/>
      <c r="G349" s="194" t="s">
        <v>209</v>
      </c>
      <c r="H349" s="375"/>
      <c r="I349" s="375"/>
      <c r="J349" s="101">
        <f xml:space="preserve"> IF( InpOverride!H146 = "", F_Inputs!H146, InpOverride!H146 )</f>
        <v>0</v>
      </c>
      <c r="K349" s="101">
        <f xml:space="preserve"> IF( InpOverride!I146 = "", F_Inputs!I146, InpOverride!I146 )</f>
        <v>0</v>
      </c>
      <c r="L349" s="101">
        <f xml:space="preserve"> IF( InpOverride!J146 = "", F_Inputs!J146, InpOverride!J146 )</f>
        <v>0</v>
      </c>
      <c r="M349" s="101">
        <f xml:space="preserve"> IF( InpOverride!K146 = "", F_Inputs!K146, InpOverride!K146 )</f>
        <v>0</v>
      </c>
      <c r="N349" s="101">
        <f xml:space="preserve"> IF( InpOverride!L146 = "", F_Inputs!L146, InpOverride!L146 )</f>
        <v>0</v>
      </c>
    </row>
    <row r="350" spans="1:14" hidden="1" outlineLevel="3">
      <c r="A350" s="37"/>
      <c r="B350" s="80"/>
      <c r="D350" s="372" t="s">
        <v>604</v>
      </c>
      <c r="E350" s="194"/>
      <c r="F350" s="80"/>
      <c r="G350" s="194"/>
      <c r="H350" s="375"/>
      <c r="I350" s="375"/>
      <c r="J350" s="101"/>
      <c r="K350" s="101"/>
      <c r="L350" s="101"/>
      <c r="M350" s="101"/>
      <c r="N350" s="101"/>
    </row>
    <row r="351" spans="1:14" hidden="1" outlineLevel="3">
      <c r="A351" s="37" t="s">
        <v>497</v>
      </c>
      <c r="B351" s="80"/>
      <c r="D351" s="370"/>
      <c r="E351" s="194" t="s">
        <v>498</v>
      </c>
      <c r="F351" s="368">
        <f xml:space="preserve"> IF( InpOverride!G147 = "", F_Inputs!G147, InpOverride!G147 )</f>
        <v>0</v>
      </c>
      <c r="G351" s="194" t="s">
        <v>215</v>
      </c>
      <c r="H351" s="375"/>
      <c r="I351" s="375"/>
      <c r="J351" s="375"/>
      <c r="K351" s="375"/>
      <c r="L351" s="375"/>
      <c r="M351" s="375"/>
      <c r="N351" s="375"/>
    </row>
    <row r="352" spans="1:14" hidden="1" outlineLevel="3">
      <c r="A352" s="37"/>
      <c r="B352" s="80"/>
      <c r="D352" s="370"/>
      <c r="E352" s="37" t="s">
        <v>675</v>
      </c>
      <c r="F352" s="149">
        <f xml:space="preserve"> IF( F351 &lt;&gt; F347, 1, 0)</f>
        <v>0</v>
      </c>
      <c r="G352" s="165" t="s">
        <v>599</v>
      </c>
      <c r="H352" s="375"/>
      <c r="I352" s="375"/>
      <c r="J352" s="375"/>
      <c r="K352" s="375"/>
      <c r="L352" s="375"/>
      <c r="M352" s="375"/>
      <c r="N352" s="375"/>
    </row>
    <row r="353" spans="1:14" hidden="1" outlineLevel="3">
      <c r="A353" s="37" t="s">
        <v>499</v>
      </c>
      <c r="B353" s="80"/>
      <c r="D353" s="370"/>
      <c r="E353" s="194" t="s">
        <v>500</v>
      </c>
      <c r="F353" s="80"/>
      <c r="G353" s="194" t="s">
        <v>224</v>
      </c>
      <c r="H353" s="375"/>
      <c r="I353" s="375"/>
      <c r="J353" s="101">
        <f xml:space="preserve"> IF( InpOverride!H148 = "", F_Inputs!H148, InpOverride!H148 )</f>
        <v>0</v>
      </c>
      <c r="K353" s="101">
        <f xml:space="preserve"> IF( InpOverride!I148 = "", F_Inputs!I148, InpOverride!I148 )</f>
        <v>0</v>
      </c>
      <c r="L353" s="101">
        <f xml:space="preserve"> IF( InpOverride!J148 = "", F_Inputs!J148, InpOverride!J148 )</f>
        <v>0</v>
      </c>
      <c r="M353" s="101">
        <f xml:space="preserve"> IF( InpOverride!K148 = "", F_Inputs!K148, InpOverride!K148 )</f>
        <v>0</v>
      </c>
      <c r="N353" s="101">
        <f xml:space="preserve"> IF( InpOverride!L148 = "", F_Inputs!L148, InpOverride!L148 )</f>
        <v>0</v>
      </c>
    </row>
    <row r="354" spans="1:14" hidden="1" outlineLevel="3">
      <c r="A354" s="37"/>
      <c r="B354" s="80"/>
      <c r="D354" s="370"/>
      <c r="E354" s="37" t="s">
        <v>676</v>
      </c>
      <c r="F354" s="149">
        <f xml:space="preserve"> IF( SUM(J354:N354) &gt; 0, 1, 0)</f>
        <v>0</v>
      </c>
      <c r="G354" s="165" t="s">
        <v>599</v>
      </c>
      <c r="H354" s="375"/>
      <c r="I354" s="375"/>
      <c r="J354" s="149">
        <f xml:space="preserve"> IF( J348 &gt; 0, IF( ISNUMBER( J353 ), 0, 1), 0 )</f>
        <v>0</v>
      </c>
      <c r="K354" s="149">
        <f t="shared" ref="K354" si="89" xml:space="preserve"> IF( K348 &gt; 0, IF( ISNUMBER( K353 ), 0, 1), 0 )</f>
        <v>0</v>
      </c>
      <c r="L354" s="149">
        <f t="shared" ref="L354" si="90" xml:space="preserve"> IF( L348 &gt; 0, IF( ISNUMBER( L353 ), 0, 1), 0 )</f>
        <v>0</v>
      </c>
      <c r="M354" s="149">
        <f t="shared" ref="M354" si="91" xml:space="preserve"> IF( M348 &gt; 0, IF( ISNUMBER( M353 ), 0, 1), 0 )</f>
        <v>0</v>
      </c>
      <c r="N354" s="149">
        <f t="shared" ref="N354" si="92" xml:space="preserve"> IF( N348 &gt; 0, IF( ISNUMBER( N353 ), 0, 1), 0 )</f>
        <v>0</v>
      </c>
    </row>
    <row r="355" spans="1:14" hidden="1" outlineLevel="3">
      <c r="A355" s="37"/>
      <c r="B355" s="80"/>
      <c r="D355" s="372" t="s">
        <v>607</v>
      </c>
      <c r="E355" s="194"/>
      <c r="F355" s="80"/>
      <c r="G355" s="194"/>
      <c r="H355" s="375"/>
      <c r="I355" s="375"/>
      <c r="J355" s="101"/>
      <c r="K355" s="101"/>
      <c r="L355" s="101"/>
      <c r="M355" s="101"/>
      <c r="N355" s="101"/>
    </row>
    <row r="356" spans="1:14" hidden="1" outlineLevel="3">
      <c r="A356" s="37" t="s">
        <v>501</v>
      </c>
      <c r="B356" s="80"/>
      <c r="D356" s="370"/>
      <c r="E356" s="194" t="s">
        <v>502</v>
      </c>
      <c r="F356" s="80"/>
      <c r="G356" s="194" t="s">
        <v>209</v>
      </c>
      <c r="H356" s="375"/>
      <c r="I356" s="375"/>
      <c r="J356" s="101">
        <f xml:space="preserve"> IF( InpOverride!H149 = "", F_Inputs!H149, InpOverride!H149 )</f>
        <v>0</v>
      </c>
      <c r="K356" s="101">
        <f xml:space="preserve"> IF( InpOverride!I149 = "", F_Inputs!I149, InpOverride!I149 )</f>
        <v>0</v>
      </c>
      <c r="L356" s="101">
        <f xml:space="preserve"> IF( InpOverride!J149 = "", F_Inputs!J149, InpOverride!J149 )</f>
        <v>0</v>
      </c>
      <c r="M356" s="101">
        <f xml:space="preserve"> IF( InpOverride!K149 = "", F_Inputs!K149, InpOverride!K149 )</f>
        <v>0</v>
      </c>
      <c r="N356" s="101">
        <f xml:space="preserve"> IF( InpOverride!L149 = "", F_Inputs!L149, InpOverride!L149 )</f>
        <v>0</v>
      </c>
    </row>
    <row r="357" spans="1:14" hidden="1" outlineLevel="2">
      <c r="A357" s="375"/>
      <c r="B357" s="372"/>
      <c r="D357" s="370"/>
      <c r="E357" s="375"/>
      <c r="F357" s="375"/>
      <c r="G357" s="375"/>
      <c r="H357" s="375"/>
      <c r="I357" s="375"/>
      <c r="J357" s="375"/>
      <c r="K357" s="375"/>
      <c r="L357" s="375"/>
      <c r="M357" s="375"/>
      <c r="N357" s="375"/>
    </row>
    <row r="358" spans="1:14" hidden="1" outlineLevel="2">
      <c r="A358" s="375"/>
      <c r="B358" s="372"/>
      <c r="C358" s="96" t="s">
        <v>677</v>
      </c>
      <c r="D358" s="370"/>
      <c r="E358" s="59"/>
      <c r="F358" s="70"/>
      <c r="G358" s="375"/>
      <c r="H358" s="375"/>
      <c r="I358" s="375"/>
      <c r="J358" s="375"/>
      <c r="K358" s="375"/>
      <c r="L358" s="375"/>
      <c r="M358" s="375"/>
      <c r="N358" s="375"/>
    </row>
    <row r="359" spans="1:14" hidden="1" outlineLevel="3">
      <c r="A359" s="375"/>
      <c r="B359" s="372"/>
      <c r="D359" s="372" t="s">
        <v>603</v>
      </c>
      <c r="E359" s="59"/>
      <c r="F359" s="70"/>
      <c r="G359" s="375"/>
      <c r="H359" s="375"/>
      <c r="I359" s="375"/>
      <c r="J359" s="375"/>
      <c r="K359" s="375"/>
      <c r="L359" s="375"/>
      <c r="M359" s="375"/>
      <c r="N359" s="375"/>
    </row>
    <row r="360" spans="1:14" hidden="1" outlineLevel="3">
      <c r="A360" s="37" t="s">
        <v>503</v>
      </c>
      <c r="B360" s="80"/>
      <c r="D360" s="370"/>
      <c r="E360" s="194" t="s">
        <v>504</v>
      </c>
      <c r="F360" s="368">
        <f xml:space="preserve"> IF( InpOverride!F150 = "", F_Inputs!F150, InpOverride!F150 )</f>
        <v>0</v>
      </c>
      <c r="G360" s="194" t="s">
        <v>215</v>
      </c>
      <c r="H360" s="375"/>
      <c r="I360" s="375"/>
      <c r="J360" s="375"/>
      <c r="K360" s="375"/>
      <c r="L360" s="375"/>
      <c r="M360" s="375"/>
      <c r="N360" s="375"/>
    </row>
    <row r="361" spans="1:14" hidden="1" outlineLevel="3">
      <c r="A361" s="37" t="s">
        <v>505</v>
      </c>
      <c r="B361" s="80"/>
      <c r="D361" s="370"/>
      <c r="E361" s="194" t="s">
        <v>506</v>
      </c>
      <c r="F361" s="80"/>
      <c r="G361" s="194" t="s">
        <v>209</v>
      </c>
      <c r="H361" s="375"/>
      <c r="I361" s="375"/>
      <c r="J361" s="101">
        <f xml:space="preserve"> IF( InpOverride!H151 = "", F_Inputs!H151, InpOverride!H151 )</f>
        <v>0</v>
      </c>
      <c r="K361" s="101">
        <f xml:space="preserve"> IF( InpOverride!I151 = "", F_Inputs!I151, InpOverride!I151 )</f>
        <v>0</v>
      </c>
      <c r="L361" s="101">
        <f xml:space="preserve"> IF( InpOverride!J151 = "", F_Inputs!J151, InpOverride!J151 )</f>
        <v>0</v>
      </c>
      <c r="M361" s="101">
        <f xml:space="preserve"> IF( InpOverride!K151 = "", F_Inputs!K151, InpOverride!K151 )</f>
        <v>0</v>
      </c>
      <c r="N361" s="101">
        <f xml:space="preserve"> IF( InpOverride!L151 = "", F_Inputs!L151, InpOverride!L151 )</f>
        <v>0</v>
      </c>
    </row>
    <row r="362" spans="1:14" hidden="1" outlineLevel="3">
      <c r="A362" s="37" t="s">
        <v>507</v>
      </c>
      <c r="B362" s="80"/>
      <c r="D362" s="370"/>
      <c r="E362" s="194" t="s">
        <v>508</v>
      </c>
      <c r="F362" s="80"/>
      <c r="G362" s="194" t="s">
        <v>209</v>
      </c>
      <c r="H362" s="375"/>
      <c r="I362" s="375"/>
      <c r="J362" s="101">
        <f xml:space="preserve"> IF( InpOverride!H152 = "", F_Inputs!H152, InpOverride!H152 )</f>
        <v>0</v>
      </c>
      <c r="K362" s="101">
        <f xml:space="preserve"> IF( InpOverride!I152 = "", F_Inputs!I152, InpOverride!I152 )</f>
        <v>0</v>
      </c>
      <c r="L362" s="101">
        <f xml:space="preserve"> IF( InpOverride!J152 = "", F_Inputs!J152, InpOverride!J152 )</f>
        <v>0</v>
      </c>
      <c r="M362" s="101">
        <f xml:space="preserve"> IF( InpOverride!K152 = "", F_Inputs!K152, InpOverride!K152 )</f>
        <v>0</v>
      </c>
      <c r="N362" s="101">
        <f xml:space="preserve"> IF( InpOverride!L152 = "", F_Inputs!L152, InpOverride!L152 )</f>
        <v>0</v>
      </c>
    </row>
    <row r="363" spans="1:14" hidden="1" outlineLevel="3">
      <c r="A363" s="37"/>
      <c r="B363" s="80"/>
      <c r="D363" s="372" t="s">
        <v>604</v>
      </c>
      <c r="E363" s="194"/>
      <c r="F363" s="80"/>
      <c r="G363" s="194"/>
      <c r="H363" s="375"/>
      <c r="I363" s="375"/>
      <c r="J363" s="101"/>
      <c r="K363" s="101"/>
      <c r="L363" s="101"/>
      <c r="M363" s="101"/>
      <c r="N363" s="101"/>
    </row>
    <row r="364" spans="1:14" hidden="1" outlineLevel="3">
      <c r="A364" s="37" t="s">
        <v>509</v>
      </c>
      <c r="B364" s="80"/>
      <c r="D364" s="370"/>
      <c r="E364" s="194" t="s">
        <v>510</v>
      </c>
      <c r="F364" s="368">
        <f xml:space="preserve"> IF( InpOverride!G153 = "", F_Inputs!G153, InpOverride!G153 )</f>
        <v>0</v>
      </c>
      <c r="G364" s="194" t="s">
        <v>215</v>
      </c>
      <c r="H364" s="375"/>
      <c r="I364" s="375"/>
      <c r="J364" s="375"/>
      <c r="K364" s="375"/>
      <c r="L364" s="375"/>
      <c r="M364" s="375"/>
      <c r="N364" s="375"/>
    </row>
    <row r="365" spans="1:14" hidden="1" outlineLevel="3">
      <c r="A365" s="37"/>
      <c r="B365" s="80"/>
      <c r="D365" s="370"/>
      <c r="E365" s="37" t="s">
        <v>678</v>
      </c>
      <c r="F365" s="149">
        <f xml:space="preserve"> IF( F364 &lt;&gt; F360, 1, 0)</f>
        <v>0</v>
      </c>
      <c r="G365" s="165" t="s">
        <v>599</v>
      </c>
      <c r="H365" s="375"/>
      <c r="I365" s="375"/>
      <c r="J365" s="375"/>
      <c r="K365" s="375"/>
      <c r="L365" s="375"/>
      <c r="M365" s="375"/>
      <c r="N365" s="375"/>
    </row>
    <row r="366" spans="1:14" hidden="1" outlineLevel="3">
      <c r="A366" s="37" t="s">
        <v>511</v>
      </c>
      <c r="B366" s="80"/>
      <c r="D366" s="370"/>
      <c r="E366" s="194" t="s">
        <v>512</v>
      </c>
      <c r="F366" s="80"/>
      <c r="G366" s="194" t="s">
        <v>224</v>
      </c>
      <c r="H366" s="375"/>
      <c r="I366" s="375"/>
      <c r="J366" s="101">
        <f xml:space="preserve"> IF( InpOverride!H154 = "", F_Inputs!H154, InpOverride!H154 )</f>
        <v>0</v>
      </c>
      <c r="K366" s="101">
        <f xml:space="preserve"> IF( InpOverride!I154 = "", F_Inputs!I154, InpOverride!I154 )</f>
        <v>0</v>
      </c>
      <c r="L366" s="101">
        <f xml:space="preserve"> IF( InpOverride!J154 = "", F_Inputs!J154, InpOverride!J154 )</f>
        <v>0</v>
      </c>
      <c r="M366" s="101">
        <f xml:space="preserve"> IF( InpOverride!K154 = "", F_Inputs!K154, InpOverride!K154 )</f>
        <v>0</v>
      </c>
      <c r="N366" s="101">
        <f xml:space="preserve"> IF( InpOverride!L154 = "", F_Inputs!L154, InpOverride!L154 )</f>
        <v>0</v>
      </c>
    </row>
    <row r="367" spans="1:14" hidden="1" outlineLevel="3">
      <c r="A367" s="37"/>
      <c r="B367" s="80"/>
      <c r="D367" s="370"/>
      <c r="E367" s="37" t="s">
        <v>679</v>
      </c>
      <c r="F367" s="149">
        <f xml:space="preserve"> IF( SUM(J367:N367) &gt; 0, 1, 0)</f>
        <v>0</v>
      </c>
      <c r="G367" s="165" t="s">
        <v>599</v>
      </c>
      <c r="H367" s="375"/>
      <c r="I367" s="375"/>
      <c r="J367" s="149">
        <f xml:space="preserve"> IF( J361 &gt; 0, IF( ISNUMBER( J366 ), 0, 1), 0 )</f>
        <v>0</v>
      </c>
      <c r="K367" s="149">
        <f t="shared" ref="K367" si="93" xml:space="preserve"> IF( K361 &gt; 0, IF( ISNUMBER( K366 ), 0, 1), 0 )</f>
        <v>0</v>
      </c>
      <c r="L367" s="149">
        <f t="shared" ref="L367" si="94" xml:space="preserve"> IF( L361 &gt; 0, IF( ISNUMBER( L366 ), 0, 1), 0 )</f>
        <v>0</v>
      </c>
      <c r="M367" s="149">
        <f t="shared" ref="M367" si="95" xml:space="preserve"> IF( M361 &gt; 0, IF( ISNUMBER( M366 ), 0, 1), 0 )</f>
        <v>0</v>
      </c>
      <c r="N367" s="149">
        <f t="shared" ref="N367" si="96" xml:space="preserve"> IF( N361 &gt; 0, IF( ISNUMBER( N366 ), 0, 1), 0 )</f>
        <v>0</v>
      </c>
    </row>
    <row r="368" spans="1:14" hidden="1" outlineLevel="3">
      <c r="A368" s="37"/>
      <c r="B368" s="80"/>
      <c r="D368" s="372" t="s">
        <v>607</v>
      </c>
      <c r="E368" s="194"/>
      <c r="F368" s="80"/>
      <c r="G368" s="194"/>
      <c r="H368" s="375"/>
      <c r="I368" s="375"/>
      <c r="J368" s="101"/>
      <c r="K368" s="101"/>
      <c r="L368" s="101"/>
      <c r="M368" s="101"/>
      <c r="N368" s="101"/>
    </row>
    <row r="369" spans="1:14" hidden="1" outlineLevel="3">
      <c r="A369" s="37" t="s">
        <v>513</v>
      </c>
      <c r="B369" s="80"/>
      <c r="D369" s="370"/>
      <c r="E369" s="194" t="s">
        <v>514</v>
      </c>
      <c r="F369" s="80"/>
      <c r="G369" s="194" t="s">
        <v>209</v>
      </c>
      <c r="H369" s="375"/>
      <c r="I369" s="375"/>
      <c r="J369" s="101">
        <f xml:space="preserve"> IF( InpOverride!H155 = "", F_Inputs!H155, InpOverride!H155 )</f>
        <v>0</v>
      </c>
      <c r="K369" s="101">
        <f xml:space="preserve"> IF( InpOverride!I155 = "", F_Inputs!I155, InpOverride!I155 )</f>
        <v>0</v>
      </c>
      <c r="L369" s="101">
        <f xml:space="preserve"> IF( InpOverride!J155 = "", F_Inputs!J155, InpOverride!J155 )</f>
        <v>0</v>
      </c>
      <c r="M369" s="101">
        <f xml:space="preserve"> IF( InpOverride!K155 = "", F_Inputs!K155, InpOverride!K155 )</f>
        <v>0</v>
      </c>
      <c r="N369" s="101">
        <f xml:space="preserve"> IF( InpOverride!L155 = "", F_Inputs!L155, InpOverride!L155 )</f>
        <v>0</v>
      </c>
    </row>
    <row r="370" spans="1:14" hidden="1" outlineLevel="2">
      <c r="A370" s="375"/>
      <c r="B370" s="372"/>
      <c r="D370" s="370"/>
      <c r="E370" s="375"/>
      <c r="F370" s="375"/>
      <c r="G370" s="375"/>
      <c r="H370" s="375"/>
      <c r="I370" s="375"/>
      <c r="J370" s="375"/>
      <c r="K370" s="375"/>
      <c r="L370" s="375"/>
      <c r="M370" s="375"/>
      <c r="N370" s="375"/>
    </row>
    <row r="371" spans="1:14" hidden="1" outlineLevel="2">
      <c r="A371" s="375"/>
      <c r="B371" s="372"/>
      <c r="C371" s="96" t="s">
        <v>680</v>
      </c>
      <c r="D371" s="370"/>
      <c r="E371" s="59"/>
      <c r="F371" s="70"/>
      <c r="G371" s="375"/>
      <c r="H371" s="375"/>
      <c r="I371" s="375"/>
      <c r="J371" s="375"/>
      <c r="K371" s="375"/>
      <c r="L371" s="375"/>
      <c r="M371" s="375"/>
      <c r="N371" s="375"/>
    </row>
    <row r="372" spans="1:14" hidden="1" outlineLevel="3">
      <c r="A372" s="375"/>
      <c r="B372" s="372"/>
      <c r="D372" s="372" t="s">
        <v>603</v>
      </c>
      <c r="E372" s="59"/>
      <c r="F372" s="70"/>
      <c r="G372" s="375"/>
      <c r="H372" s="375"/>
      <c r="I372" s="375"/>
      <c r="J372" s="375"/>
      <c r="K372" s="375"/>
      <c r="L372" s="375"/>
      <c r="M372" s="375"/>
      <c r="N372" s="375"/>
    </row>
    <row r="373" spans="1:14" hidden="1" outlineLevel="3">
      <c r="A373" s="37" t="s">
        <v>515</v>
      </c>
      <c r="B373" s="80"/>
      <c r="D373" s="370"/>
      <c r="E373" s="194" t="s">
        <v>516</v>
      </c>
      <c r="F373" s="368">
        <f xml:space="preserve"> IF( InpOverride!F156 = "", F_Inputs!F156, InpOverride!F156 )</f>
        <v>0</v>
      </c>
      <c r="G373" s="194" t="s">
        <v>215</v>
      </c>
      <c r="H373" s="375"/>
      <c r="I373" s="375"/>
      <c r="J373" s="375"/>
      <c r="K373" s="375"/>
      <c r="L373" s="375"/>
      <c r="M373" s="375"/>
      <c r="N373" s="375"/>
    </row>
    <row r="374" spans="1:14" hidden="1" outlineLevel="3">
      <c r="A374" s="37" t="s">
        <v>517</v>
      </c>
      <c r="B374" s="80"/>
      <c r="D374" s="370"/>
      <c r="E374" s="194" t="s">
        <v>518</v>
      </c>
      <c r="F374" s="80"/>
      <c r="G374" s="194" t="s">
        <v>209</v>
      </c>
      <c r="H374" s="375"/>
      <c r="I374" s="375"/>
      <c r="J374" s="101">
        <f xml:space="preserve"> IF( InpOverride!H157 = "", F_Inputs!H157, InpOverride!H157 )</f>
        <v>0</v>
      </c>
      <c r="K374" s="101">
        <f xml:space="preserve"> IF( InpOverride!I157 = "", F_Inputs!I157, InpOverride!I157 )</f>
        <v>0</v>
      </c>
      <c r="L374" s="101">
        <f xml:space="preserve"> IF( InpOverride!J157 = "", F_Inputs!J157, InpOverride!J157 )</f>
        <v>0</v>
      </c>
      <c r="M374" s="101">
        <f xml:space="preserve"> IF( InpOverride!K157 = "", F_Inputs!K157, InpOverride!K157 )</f>
        <v>0</v>
      </c>
      <c r="N374" s="101">
        <f xml:space="preserve"> IF( InpOverride!L157 = "", F_Inputs!L157, InpOverride!L157 )</f>
        <v>0</v>
      </c>
    </row>
    <row r="375" spans="1:14" hidden="1" outlineLevel="3">
      <c r="A375" s="37" t="s">
        <v>519</v>
      </c>
      <c r="B375" s="80"/>
      <c r="D375" s="370"/>
      <c r="E375" s="194" t="s">
        <v>520</v>
      </c>
      <c r="F375" s="80"/>
      <c r="G375" s="194" t="s">
        <v>209</v>
      </c>
      <c r="H375" s="375"/>
      <c r="I375" s="375"/>
      <c r="J375" s="101">
        <f xml:space="preserve"> IF( InpOverride!H158 = "", F_Inputs!H158, InpOverride!H158 )</f>
        <v>0</v>
      </c>
      <c r="K375" s="101">
        <f xml:space="preserve"> IF( InpOverride!I158 = "", F_Inputs!I158, InpOverride!I158 )</f>
        <v>0</v>
      </c>
      <c r="L375" s="101">
        <f xml:space="preserve"> IF( InpOverride!J158 = "", F_Inputs!J158, InpOverride!J158 )</f>
        <v>0</v>
      </c>
      <c r="M375" s="101">
        <f xml:space="preserve"> IF( InpOverride!K158 = "", F_Inputs!K158, InpOverride!K158 )</f>
        <v>0</v>
      </c>
      <c r="N375" s="101">
        <f xml:space="preserve"> IF( InpOverride!L158 = "", F_Inputs!L158, InpOverride!L158 )</f>
        <v>0</v>
      </c>
    </row>
    <row r="376" spans="1:14" hidden="1" outlineLevel="3">
      <c r="A376" s="37"/>
      <c r="B376" s="80"/>
      <c r="D376" s="372" t="s">
        <v>604</v>
      </c>
      <c r="E376" s="194"/>
      <c r="F376" s="80"/>
      <c r="G376" s="194"/>
      <c r="H376" s="375"/>
      <c r="I376" s="375"/>
      <c r="J376" s="101"/>
      <c r="K376" s="101"/>
      <c r="L376" s="101"/>
      <c r="M376" s="101"/>
      <c r="N376" s="101"/>
    </row>
    <row r="377" spans="1:14" hidden="1" outlineLevel="3">
      <c r="A377" s="37" t="s">
        <v>521</v>
      </c>
      <c r="B377" s="80"/>
      <c r="D377" s="370"/>
      <c r="E377" s="194" t="s">
        <v>522</v>
      </c>
      <c r="F377" s="368">
        <f xml:space="preserve"> IF( InpOverride!G159 = "", F_Inputs!G159, InpOverride!G159 )</f>
        <v>0</v>
      </c>
      <c r="G377" s="194" t="s">
        <v>215</v>
      </c>
      <c r="H377" s="375"/>
      <c r="I377" s="375"/>
      <c r="J377" s="375"/>
      <c r="K377" s="375"/>
      <c r="L377" s="375"/>
      <c r="M377" s="375"/>
      <c r="N377" s="375"/>
    </row>
    <row r="378" spans="1:14" hidden="1" outlineLevel="3">
      <c r="A378" s="37"/>
      <c r="B378" s="80"/>
      <c r="D378" s="370"/>
      <c r="E378" s="37" t="s">
        <v>681</v>
      </c>
      <c r="F378" s="149">
        <f xml:space="preserve"> IF( F377 &lt;&gt; F373, 1, 0)</f>
        <v>0</v>
      </c>
      <c r="G378" s="165" t="s">
        <v>599</v>
      </c>
      <c r="H378" s="375"/>
      <c r="I378" s="375"/>
      <c r="J378" s="375"/>
      <c r="K378" s="375"/>
      <c r="L378" s="375"/>
      <c r="M378" s="375"/>
      <c r="N378" s="375"/>
    </row>
    <row r="379" spans="1:14" hidden="1" outlineLevel="3">
      <c r="A379" s="37" t="s">
        <v>523</v>
      </c>
      <c r="B379" s="80"/>
      <c r="D379" s="370"/>
      <c r="E379" s="194" t="s">
        <v>524</v>
      </c>
      <c r="F379" s="80"/>
      <c r="G379" s="194" t="s">
        <v>224</v>
      </c>
      <c r="H379" s="375"/>
      <c r="I379" s="375"/>
      <c r="J379" s="101">
        <f xml:space="preserve"> IF( InpOverride!H160 = "", F_Inputs!H160, InpOverride!H160 )</f>
        <v>0</v>
      </c>
      <c r="K379" s="101">
        <f xml:space="preserve"> IF( InpOverride!I160 = "", F_Inputs!I160, InpOverride!I160 )</f>
        <v>0</v>
      </c>
      <c r="L379" s="101">
        <f xml:space="preserve"> IF( InpOverride!J160 = "", F_Inputs!J160, InpOverride!J160 )</f>
        <v>0</v>
      </c>
      <c r="M379" s="101">
        <f xml:space="preserve"> IF( InpOverride!K160 = "", F_Inputs!K160, InpOverride!K160 )</f>
        <v>0</v>
      </c>
      <c r="N379" s="101">
        <f xml:space="preserve"> IF( InpOverride!L160 = "", F_Inputs!L160, InpOverride!L160 )</f>
        <v>0</v>
      </c>
    </row>
    <row r="380" spans="1:14" hidden="1" outlineLevel="3">
      <c r="A380" s="37"/>
      <c r="B380" s="80"/>
      <c r="D380" s="370"/>
      <c r="E380" s="37" t="s">
        <v>682</v>
      </c>
      <c r="F380" s="149">
        <f xml:space="preserve"> IF( SUM(J380:N380) &gt; 0, 1, 0)</f>
        <v>0</v>
      </c>
      <c r="G380" s="165" t="s">
        <v>599</v>
      </c>
      <c r="H380" s="375"/>
      <c r="I380" s="375"/>
      <c r="J380" s="149">
        <f xml:space="preserve"> IF( J374 &gt; 0, IF( ISNUMBER( J379 ), 0, 1), 0 )</f>
        <v>0</v>
      </c>
      <c r="K380" s="149">
        <f t="shared" ref="K380" si="97" xml:space="preserve"> IF( K374 &gt; 0, IF( ISNUMBER( K379 ), 0, 1), 0 )</f>
        <v>0</v>
      </c>
      <c r="L380" s="149">
        <f t="shared" ref="L380" si="98" xml:space="preserve"> IF( L374 &gt; 0, IF( ISNUMBER( L379 ), 0, 1), 0 )</f>
        <v>0</v>
      </c>
      <c r="M380" s="149">
        <f t="shared" ref="M380" si="99" xml:space="preserve"> IF( M374 &gt; 0, IF( ISNUMBER( M379 ), 0, 1), 0 )</f>
        <v>0</v>
      </c>
      <c r="N380" s="149">
        <f t="shared" ref="N380" si="100" xml:space="preserve"> IF( N374 &gt; 0, IF( ISNUMBER( N379 ), 0, 1), 0 )</f>
        <v>0</v>
      </c>
    </row>
    <row r="381" spans="1:14" hidden="1" outlineLevel="3">
      <c r="A381" s="37"/>
      <c r="B381" s="80"/>
      <c r="D381" s="372" t="s">
        <v>607</v>
      </c>
      <c r="E381" s="194"/>
      <c r="F381" s="80"/>
      <c r="G381" s="194"/>
      <c r="H381" s="375"/>
      <c r="I381" s="375"/>
      <c r="J381" s="101"/>
      <c r="K381" s="101"/>
      <c r="L381" s="101"/>
      <c r="M381" s="101"/>
      <c r="N381" s="101"/>
    </row>
    <row r="382" spans="1:14" hidden="1" outlineLevel="3">
      <c r="A382" s="37" t="s">
        <v>525</v>
      </c>
      <c r="B382" s="80"/>
      <c r="D382" s="370"/>
      <c r="E382" s="194" t="s">
        <v>526</v>
      </c>
      <c r="F382" s="80"/>
      <c r="G382" s="194" t="s">
        <v>209</v>
      </c>
      <c r="H382" s="375"/>
      <c r="I382" s="375"/>
      <c r="J382" s="101">
        <f xml:space="preserve"> IF( InpOverride!H161 = "", F_Inputs!H161, InpOverride!H161 )</f>
        <v>0</v>
      </c>
      <c r="K382" s="101">
        <f xml:space="preserve"> IF( InpOverride!I161 = "", F_Inputs!I161, InpOverride!I161 )</f>
        <v>0</v>
      </c>
      <c r="L382" s="101">
        <f xml:space="preserve"> IF( InpOverride!J161 = "", F_Inputs!J161, InpOverride!J161 )</f>
        <v>0</v>
      </c>
      <c r="M382" s="101">
        <f xml:space="preserve"> IF( InpOverride!K161 = "", F_Inputs!K161, InpOverride!K161 )</f>
        <v>0</v>
      </c>
      <c r="N382" s="101">
        <f xml:space="preserve"> IF( InpOverride!L161 = "", F_Inputs!L161, InpOverride!L161 )</f>
        <v>0</v>
      </c>
    </row>
    <row r="383" spans="1:14" hidden="1" outlineLevel="2">
      <c r="A383" s="375"/>
      <c r="B383" s="372"/>
      <c r="D383" s="370"/>
      <c r="E383" s="375"/>
      <c r="F383" s="375"/>
      <c r="G383" s="375"/>
      <c r="H383" s="375"/>
      <c r="I383" s="375"/>
      <c r="J383" s="375"/>
      <c r="K383" s="375"/>
      <c r="L383" s="375"/>
      <c r="M383" s="375"/>
      <c r="N383" s="375"/>
    </row>
    <row r="384" spans="1:14" hidden="1" outlineLevel="2">
      <c r="A384" s="375"/>
      <c r="B384" s="372"/>
      <c r="C384" s="96" t="s">
        <v>683</v>
      </c>
      <c r="D384" s="370"/>
      <c r="E384" s="59"/>
      <c r="F384" s="70"/>
      <c r="G384" s="375"/>
      <c r="H384" s="375"/>
      <c r="I384" s="375"/>
      <c r="J384" s="375"/>
      <c r="K384" s="375"/>
      <c r="L384" s="375"/>
      <c r="M384" s="375"/>
      <c r="N384" s="375"/>
    </row>
    <row r="385" spans="1:14" hidden="1" outlineLevel="3">
      <c r="A385" s="375"/>
      <c r="B385" s="372"/>
      <c r="D385" s="372" t="s">
        <v>603</v>
      </c>
      <c r="E385" s="59"/>
      <c r="F385" s="70"/>
      <c r="G385" s="375"/>
      <c r="H385" s="375"/>
      <c r="I385" s="375"/>
      <c r="J385" s="375"/>
      <c r="K385" s="375"/>
      <c r="L385" s="375"/>
      <c r="M385" s="375"/>
      <c r="N385" s="375"/>
    </row>
    <row r="386" spans="1:14" hidden="1" outlineLevel="3">
      <c r="A386" s="37" t="s">
        <v>527</v>
      </c>
      <c r="B386" s="80"/>
      <c r="D386" s="370"/>
      <c r="E386" s="194" t="s">
        <v>528</v>
      </c>
      <c r="F386" s="368">
        <f xml:space="preserve"> IF( InpOverride!F162 = "", F_Inputs!F162, InpOverride!F162 )</f>
        <v>0</v>
      </c>
      <c r="G386" s="194" t="s">
        <v>215</v>
      </c>
      <c r="H386" s="375"/>
      <c r="I386" s="375"/>
      <c r="J386" s="375"/>
      <c r="K386" s="375"/>
      <c r="L386" s="375"/>
      <c r="M386" s="375"/>
      <c r="N386" s="375"/>
    </row>
    <row r="387" spans="1:14" hidden="1" outlineLevel="3">
      <c r="A387" s="37" t="s">
        <v>529</v>
      </c>
      <c r="B387" s="80"/>
      <c r="D387" s="370"/>
      <c r="E387" s="194" t="s">
        <v>530</v>
      </c>
      <c r="F387" s="80"/>
      <c r="G387" s="194" t="s">
        <v>209</v>
      </c>
      <c r="H387" s="375"/>
      <c r="I387" s="375"/>
      <c r="J387" s="101">
        <f xml:space="preserve"> IF( InpOverride!H163 = "", F_Inputs!H163, InpOverride!H163 )</f>
        <v>0</v>
      </c>
      <c r="K387" s="101">
        <f xml:space="preserve"> IF( InpOverride!I163 = "", F_Inputs!I163, InpOverride!I163 )</f>
        <v>0</v>
      </c>
      <c r="L387" s="101">
        <f xml:space="preserve"> IF( InpOverride!J163 = "", F_Inputs!J163, InpOverride!J163 )</f>
        <v>0</v>
      </c>
      <c r="M387" s="101">
        <f xml:space="preserve"> IF( InpOverride!K163 = "", F_Inputs!K163, InpOverride!K163 )</f>
        <v>0</v>
      </c>
      <c r="N387" s="101">
        <f xml:space="preserve"> IF( InpOverride!L163 = "", F_Inputs!L163, InpOverride!L163 )</f>
        <v>0</v>
      </c>
    </row>
    <row r="388" spans="1:14" hidden="1" outlineLevel="3">
      <c r="A388" s="37" t="s">
        <v>531</v>
      </c>
      <c r="B388" s="80"/>
      <c r="D388" s="370"/>
      <c r="E388" s="194" t="s">
        <v>532</v>
      </c>
      <c r="F388" s="80"/>
      <c r="G388" s="194" t="s">
        <v>209</v>
      </c>
      <c r="H388" s="375"/>
      <c r="I388" s="375"/>
      <c r="J388" s="101">
        <f xml:space="preserve"> IF( InpOverride!H164 = "", F_Inputs!H164, InpOverride!H164 )</f>
        <v>0</v>
      </c>
      <c r="K388" s="101">
        <f xml:space="preserve"> IF( InpOverride!I164 = "", F_Inputs!I164, InpOverride!I164 )</f>
        <v>0</v>
      </c>
      <c r="L388" s="101">
        <f xml:space="preserve"> IF( InpOverride!J164 = "", F_Inputs!J164, InpOverride!J164 )</f>
        <v>0</v>
      </c>
      <c r="M388" s="101">
        <f xml:space="preserve"> IF( InpOverride!K164 = "", F_Inputs!K164, InpOverride!K164 )</f>
        <v>0</v>
      </c>
      <c r="N388" s="101">
        <f xml:space="preserve"> IF( InpOverride!L164 = "", F_Inputs!L164, InpOverride!L164 )</f>
        <v>0</v>
      </c>
    </row>
    <row r="389" spans="1:14" hidden="1" outlineLevel="3">
      <c r="A389" s="37"/>
      <c r="B389" s="80"/>
      <c r="D389" s="372" t="s">
        <v>604</v>
      </c>
      <c r="E389" s="194"/>
      <c r="F389" s="80"/>
      <c r="G389" s="194"/>
      <c r="H389" s="375"/>
      <c r="I389" s="375"/>
      <c r="J389" s="101"/>
      <c r="K389" s="101"/>
      <c r="L389" s="101"/>
      <c r="M389" s="101"/>
      <c r="N389" s="101"/>
    </row>
    <row r="390" spans="1:14" hidden="1" outlineLevel="3">
      <c r="A390" s="37" t="s">
        <v>533</v>
      </c>
      <c r="B390" s="80"/>
      <c r="D390" s="370"/>
      <c r="E390" s="194" t="s">
        <v>534</v>
      </c>
      <c r="F390" s="368">
        <f xml:space="preserve"> IF( InpOverride!G165 = "", F_Inputs!G165, InpOverride!G165 )</f>
        <v>0</v>
      </c>
      <c r="G390" s="194" t="s">
        <v>215</v>
      </c>
      <c r="H390" s="375"/>
      <c r="I390" s="375"/>
      <c r="J390" s="375"/>
      <c r="K390" s="375"/>
      <c r="L390" s="375"/>
      <c r="M390" s="375"/>
      <c r="N390" s="375"/>
    </row>
    <row r="391" spans="1:14" hidden="1" outlineLevel="3">
      <c r="A391" s="37"/>
      <c r="B391" s="80"/>
      <c r="D391" s="370"/>
      <c r="E391" s="37" t="s">
        <v>684</v>
      </c>
      <c r="F391" s="149">
        <f xml:space="preserve"> IF( F390 &lt;&gt; F386, 1, 0)</f>
        <v>0</v>
      </c>
      <c r="G391" s="165" t="s">
        <v>599</v>
      </c>
      <c r="H391" s="375"/>
      <c r="I391" s="375"/>
      <c r="J391" s="375"/>
      <c r="K391" s="375"/>
      <c r="L391" s="375"/>
      <c r="M391" s="375"/>
      <c r="N391" s="375"/>
    </row>
    <row r="392" spans="1:14" hidden="1" outlineLevel="3">
      <c r="A392" s="37" t="s">
        <v>535</v>
      </c>
      <c r="B392" s="80"/>
      <c r="D392" s="370"/>
      <c r="E392" s="194" t="s">
        <v>536</v>
      </c>
      <c r="F392" s="80"/>
      <c r="G392" s="194" t="s">
        <v>224</v>
      </c>
      <c r="H392" s="375"/>
      <c r="I392" s="375"/>
      <c r="J392" s="101">
        <f xml:space="preserve"> IF( InpOverride!H166 = "", F_Inputs!H166, InpOverride!H166 )</f>
        <v>0</v>
      </c>
      <c r="K392" s="101">
        <f xml:space="preserve"> IF( InpOverride!I166 = "", F_Inputs!I166, InpOverride!I166 )</f>
        <v>0</v>
      </c>
      <c r="L392" s="101">
        <f xml:space="preserve"> IF( InpOverride!J166 = "", F_Inputs!J166, InpOverride!J166 )</f>
        <v>0</v>
      </c>
      <c r="M392" s="101">
        <f xml:space="preserve"> IF( InpOverride!K166 = "", F_Inputs!K166, InpOverride!K166 )</f>
        <v>0</v>
      </c>
      <c r="N392" s="101">
        <f xml:space="preserve"> IF( InpOverride!L166 = "", F_Inputs!L166, InpOverride!L166 )</f>
        <v>0</v>
      </c>
    </row>
    <row r="393" spans="1:14" hidden="1" outlineLevel="3">
      <c r="A393" s="37"/>
      <c r="B393" s="80"/>
      <c r="D393" s="370"/>
      <c r="E393" s="37" t="s">
        <v>685</v>
      </c>
      <c r="F393" s="149">
        <f xml:space="preserve"> IF( SUM(J393:N393) &gt; 0, 1, 0)</f>
        <v>0</v>
      </c>
      <c r="G393" s="165" t="s">
        <v>599</v>
      </c>
      <c r="H393" s="375"/>
      <c r="I393" s="375"/>
      <c r="J393" s="149">
        <f xml:space="preserve"> IF( J387 &gt; 0, IF( ISNUMBER( J392 ), 0, 1), 0 )</f>
        <v>0</v>
      </c>
      <c r="K393" s="149">
        <f t="shared" ref="K393" si="101" xml:space="preserve"> IF( K387 &gt; 0, IF( ISNUMBER( K392 ), 0, 1), 0 )</f>
        <v>0</v>
      </c>
      <c r="L393" s="149">
        <f t="shared" ref="L393" si="102" xml:space="preserve"> IF( L387 &gt; 0, IF( ISNUMBER( L392 ), 0, 1), 0 )</f>
        <v>0</v>
      </c>
      <c r="M393" s="149">
        <f t="shared" ref="M393" si="103" xml:space="preserve"> IF( M387 &gt; 0, IF( ISNUMBER( M392 ), 0, 1), 0 )</f>
        <v>0</v>
      </c>
      <c r="N393" s="149">
        <f t="shared" ref="N393" si="104" xml:space="preserve"> IF( N387 &gt; 0, IF( ISNUMBER( N392 ), 0, 1), 0 )</f>
        <v>0</v>
      </c>
    </row>
    <row r="394" spans="1:14" hidden="1" outlineLevel="3">
      <c r="A394" s="37"/>
      <c r="B394" s="80"/>
      <c r="D394" s="372" t="s">
        <v>607</v>
      </c>
      <c r="E394" s="194"/>
      <c r="F394" s="80"/>
      <c r="G394" s="194"/>
      <c r="H394" s="375"/>
      <c r="I394" s="375"/>
      <c r="J394" s="101"/>
      <c r="K394" s="101"/>
      <c r="L394" s="101"/>
      <c r="M394" s="101"/>
      <c r="N394" s="101"/>
    </row>
    <row r="395" spans="1:14" hidden="1" outlineLevel="3">
      <c r="A395" s="37" t="s">
        <v>537</v>
      </c>
      <c r="B395" s="80"/>
      <c r="D395" s="370"/>
      <c r="E395" s="194" t="s">
        <v>538</v>
      </c>
      <c r="F395" s="80"/>
      <c r="G395" s="194" t="s">
        <v>209</v>
      </c>
      <c r="H395" s="375"/>
      <c r="I395" s="375"/>
      <c r="J395" s="101">
        <f xml:space="preserve"> IF( InpOverride!H167 = "", F_Inputs!H167, InpOverride!H167 )</f>
        <v>0</v>
      </c>
      <c r="K395" s="101">
        <f xml:space="preserve"> IF( InpOverride!I167 = "", F_Inputs!I167, InpOverride!I167 )</f>
        <v>0</v>
      </c>
      <c r="L395" s="101">
        <f xml:space="preserve"> IF( InpOverride!J167 = "", F_Inputs!J167, InpOverride!J167 )</f>
        <v>0</v>
      </c>
      <c r="M395" s="101">
        <f xml:space="preserve"> IF( InpOverride!K167 = "", F_Inputs!K167, InpOverride!K167 )</f>
        <v>0</v>
      </c>
      <c r="N395" s="101">
        <f xml:space="preserve"> IF( InpOverride!L167 = "", F_Inputs!L167, InpOverride!L167 )</f>
        <v>0</v>
      </c>
    </row>
    <row r="396" spans="1:14" hidden="1" outlineLevel="2">
      <c r="A396" s="375"/>
      <c r="B396" s="372"/>
      <c r="D396" s="370"/>
      <c r="E396" s="375"/>
      <c r="F396" s="375"/>
      <c r="G396" s="375"/>
      <c r="H396" s="375"/>
      <c r="I396" s="375"/>
      <c r="J396" s="375"/>
      <c r="K396" s="375"/>
      <c r="L396" s="375"/>
      <c r="M396" s="375"/>
      <c r="N396" s="375"/>
    </row>
    <row r="397" spans="1:14" hidden="1" outlineLevel="2">
      <c r="A397" s="375"/>
      <c r="B397" s="372"/>
      <c r="C397" s="96" t="s">
        <v>686</v>
      </c>
      <c r="D397" s="370"/>
      <c r="E397" s="59"/>
      <c r="F397" s="70"/>
      <c r="G397" s="375"/>
      <c r="H397" s="375"/>
      <c r="I397" s="375"/>
      <c r="J397" s="375"/>
      <c r="K397" s="375"/>
      <c r="L397" s="375"/>
      <c r="M397" s="375"/>
      <c r="N397" s="375"/>
    </row>
    <row r="398" spans="1:14" hidden="1" outlineLevel="3">
      <c r="A398" s="375"/>
      <c r="B398" s="372"/>
      <c r="D398" s="372" t="s">
        <v>603</v>
      </c>
      <c r="E398" s="59"/>
      <c r="F398" s="70"/>
      <c r="G398" s="375"/>
      <c r="H398" s="375"/>
      <c r="I398" s="375"/>
      <c r="J398" s="375"/>
      <c r="K398" s="375"/>
      <c r="L398" s="375"/>
      <c r="M398" s="375"/>
      <c r="N398" s="375"/>
    </row>
    <row r="399" spans="1:14" hidden="1" outlineLevel="3">
      <c r="A399" s="37" t="s">
        <v>539</v>
      </c>
      <c r="B399" s="80"/>
      <c r="D399" s="370"/>
      <c r="E399" s="194" t="s">
        <v>540</v>
      </c>
      <c r="F399" s="368">
        <f xml:space="preserve"> IF( InpOverride!F168 = "", F_Inputs!F168, InpOverride!F168 )</f>
        <v>0</v>
      </c>
      <c r="G399" s="194" t="s">
        <v>215</v>
      </c>
      <c r="H399" s="375"/>
      <c r="I399" s="375"/>
      <c r="J399" s="375"/>
      <c r="K399" s="375"/>
      <c r="L399" s="375"/>
      <c r="M399" s="375"/>
      <c r="N399" s="375"/>
    </row>
    <row r="400" spans="1:14" hidden="1" outlineLevel="3">
      <c r="A400" s="37" t="s">
        <v>541</v>
      </c>
      <c r="B400" s="80"/>
      <c r="D400" s="370"/>
      <c r="E400" s="194" t="s">
        <v>542</v>
      </c>
      <c r="F400" s="80"/>
      <c r="G400" s="194" t="s">
        <v>209</v>
      </c>
      <c r="H400" s="375"/>
      <c r="I400" s="375"/>
      <c r="J400" s="101">
        <f xml:space="preserve"> IF( InpOverride!H169 = "", F_Inputs!H169, InpOverride!H169 )</f>
        <v>0</v>
      </c>
      <c r="K400" s="101">
        <f xml:space="preserve"> IF( InpOverride!I169 = "", F_Inputs!I169, InpOverride!I169 )</f>
        <v>0</v>
      </c>
      <c r="L400" s="101">
        <f xml:space="preserve"> IF( InpOverride!J169 = "", F_Inputs!J169, InpOverride!J169 )</f>
        <v>0</v>
      </c>
      <c r="M400" s="101">
        <f xml:space="preserve"> IF( InpOverride!K169 = "", F_Inputs!K169, InpOverride!K169 )</f>
        <v>0</v>
      </c>
      <c r="N400" s="101">
        <f xml:space="preserve"> IF( InpOverride!L169 = "", F_Inputs!L169, InpOverride!L169 )</f>
        <v>0</v>
      </c>
    </row>
    <row r="401" spans="1:14" hidden="1" outlineLevel="3">
      <c r="A401" s="37" t="s">
        <v>543</v>
      </c>
      <c r="B401" s="80"/>
      <c r="D401" s="370"/>
      <c r="E401" s="194" t="s">
        <v>544</v>
      </c>
      <c r="F401" s="80"/>
      <c r="G401" s="194" t="s">
        <v>209</v>
      </c>
      <c r="H401" s="375"/>
      <c r="I401" s="375"/>
      <c r="J401" s="101">
        <f xml:space="preserve"> IF( InpOverride!H170 = "", F_Inputs!H170, InpOverride!H170 )</f>
        <v>0</v>
      </c>
      <c r="K401" s="101">
        <f xml:space="preserve"> IF( InpOverride!I170 = "", F_Inputs!I170, InpOverride!I170 )</f>
        <v>0</v>
      </c>
      <c r="L401" s="101">
        <f xml:space="preserve"> IF( InpOverride!J170 = "", F_Inputs!J170, InpOverride!J170 )</f>
        <v>0</v>
      </c>
      <c r="M401" s="101">
        <f xml:space="preserve"> IF( InpOverride!K170 = "", F_Inputs!K170, InpOverride!K170 )</f>
        <v>0</v>
      </c>
      <c r="N401" s="101">
        <f xml:space="preserve"> IF( InpOverride!L170 = "", F_Inputs!L170, InpOverride!L170 )</f>
        <v>0</v>
      </c>
    </row>
    <row r="402" spans="1:14" hidden="1" outlineLevel="3">
      <c r="A402" s="37"/>
      <c r="B402" s="80"/>
      <c r="C402" s="100"/>
      <c r="D402" s="372" t="s">
        <v>604</v>
      </c>
      <c r="E402" s="194"/>
      <c r="F402" s="80"/>
      <c r="G402" s="194"/>
      <c r="H402" s="375"/>
      <c r="I402" s="375"/>
      <c r="J402" s="101"/>
      <c r="K402" s="101"/>
      <c r="L402" s="101"/>
      <c r="M402" s="101"/>
      <c r="N402" s="101"/>
    </row>
    <row r="403" spans="1:14" hidden="1" outlineLevel="3">
      <c r="A403" s="37" t="s">
        <v>545</v>
      </c>
      <c r="B403" s="80"/>
      <c r="D403" s="370"/>
      <c r="E403" s="194" t="s">
        <v>546</v>
      </c>
      <c r="F403" s="368">
        <f xml:space="preserve"> IF( InpOverride!G171 = "", F_Inputs!G171, InpOverride!G171 )</f>
        <v>0</v>
      </c>
      <c r="G403" s="194" t="s">
        <v>215</v>
      </c>
      <c r="H403" s="375"/>
      <c r="I403" s="375"/>
      <c r="J403" s="375"/>
      <c r="K403" s="375"/>
      <c r="L403" s="375"/>
      <c r="M403" s="375"/>
      <c r="N403" s="375"/>
    </row>
    <row r="404" spans="1:14" hidden="1" outlineLevel="3">
      <c r="A404" s="37"/>
      <c r="B404" s="80"/>
      <c r="D404" s="370"/>
      <c r="E404" s="37" t="s">
        <v>687</v>
      </c>
      <c r="F404" s="149">
        <f xml:space="preserve"> IF( F403 &lt;&gt; F399, 1, 0)</f>
        <v>0</v>
      </c>
      <c r="G404" s="165" t="s">
        <v>599</v>
      </c>
      <c r="H404" s="375"/>
      <c r="I404" s="375"/>
      <c r="J404" s="375"/>
      <c r="K404" s="375"/>
      <c r="L404" s="375"/>
      <c r="M404" s="375"/>
      <c r="N404" s="375"/>
    </row>
    <row r="405" spans="1:14" hidden="1" outlineLevel="3">
      <c r="A405" s="37" t="s">
        <v>547</v>
      </c>
      <c r="B405" s="80"/>
      <c r="D405" s="370"/>
      <c r="E405" s="194" t="s">
        <v>548</v>
      </c>
      <c r="F405" s="80"/>
      <c r="G405" s="194" t="s">
        <v>224</v>
      </c>
      <c r="H405" s="375"/>
      <c r="I405" s="375"/>
      <c r="J405" s="101">
        <f xml:space="preserve"> IF( InpOverride!H172 = "", F_Inputs!H172, InpOverride!H172 )</f>
        <v>0</v>
      </c>
      <c r="K405" s="101">
        <f xml:space="preserve"> IF( InpOverride!I172 = "", F_Inputs!I172, InpOverride!I172 )</f>
        <v>0</v>
      </c>
      <c r="L405" s="101">
        <f xml:space="preserve"> IF( InpOverride!J172 = "", F_Inputs!J172, InpOverride!J172 )</f>
        <v>0</v>
      </c>
      <c r="M405" s="101">
        <f xml:space="preserve"> IF( InpOverride!K172 = "", F_Inputs!K172, InpOverride!K172 )</f>
        <v>0</v>
      </c>
      <c r="N405" s="101">
        <f xml:space="preserve"> IF( InpOverride!L172 = "", F_Inputs!L172, InpOverride!L172 )</f>
        <v>0</v>
      </c>
    </row>
    <row r="406" spans="1:14" hidden="1" outlineLevel="3">
      <c r="A406" s="37"/>
      <c r="B406" s="80"/>
      <c r="D406" s="370"/>
      <c r="E406" s="37" t="s">
        <v>688</v>
      </c>
      <c r="F406" s="149">
        <f xml:space="preserve"> IF( SUM(J406:N406) &gt; 0, 1, 0)</f>
        <v>0</v>
      </c>
      <c r="G406" s="165" t="s">
        <v>599</v>
      </c>
      <c r="H406" s="375"/>
      <c r="I406" s="375"/>
      <c r="J406" s="149">
        <f xml:space="preserve"> IF( J400 &gt; 0, IF( ISNUMBER( J405 ), 0, 1), 0 )</f>
        <v>0</v>
      </c>
      <c r="K406" s="149">
        <f t="shared" ref="K406" si="105" xml:space="preserve"> IF( K400 &gt; 0, IF( ISNUMBER( K405 ), 0, 1), 0 )</f>
        <v>0</v>
      </c>
      <c r="L406" s="149">
        <f t="shared" ref="L406" si="106" xml:space="preserve"> IF( L400 &gt; 0, IF( ISNUMBER( L405 ), 0, 1), 0 )</f>
        <v>0</v>
      </c>
      <c r="M406" s="149">
        <f t="shared" ref="M406" si="107" xml:space="preserve"> IF( M400 &gt; 0, IF( ISNUMBER( M405 ), 0, 1), 0 )</f>
        <v>0</v>
      </c>
      <c r="N406" s="149">
        <f t="shared" ref="N406" si="108" xml:space="preserve"> IF( N400 &gt; 0, IF( ISNUMBER( N405 ), 0, 1), 0 )</f>
        <v>0</v>
      </c>
    </row>
    <row r="407" spans="1:14" hidden="1" outlineLevel="3">
      <c r="A407" s="37"/>
      <c r="B407" s="80"/>
      <c r="C407" s="100"/>
      <c r="D407" s="372" t="s">
        <v>607</v>
      </c>
      <c r="E407" s="194"/>
      <c r="F407" s="80"/>
      <c r="G407" s="194"/>
      <c r="H407" s="375"/>
      <c r="I407" s="375"/>
      <c r="J407" s="101"/>
      <c r="K407" s="101"/>
      <c r="L407" s="101"/>
      <c r="M407" s="101"/>
      <c r="N407" s="101"/>
    </row>
    <row r="408" spans="1:14" hidden="1" outlineLevel="3">
      <c r="A408" s="37" t="s">
        <v>549</v>
      </c>
      <c r="B408" s="80"/>
      <c r="D408" s="370"/>
      <c r="E408" s="194" t="s">
        <v>550</v>
      </c>
      <c r="F408" s="80"/>
      <c r="G408" s="194" t="s">
        <v>209</v>
      </c>
      <c r="H408" s="375"/>
      <c r="I408" s="375"/>
      <c r="J408" s="101">
        <f xml:space="preserve"> IF( InpOverride!H173 = "", F_Inputs!H173, InpOverride!H173 )</f>
        <v>0</v>
      </c>
      <c r="K408" s="101">
        <f xml:space="preserve"> IF( InpOverride!I173 = "", F_Inputs!I173, InpOverride!I173 )</f>
        <v>0</v>
      </c>
      <c r="L408" s="101">
        <f xml:space="preserve"> IF( InpOverride!J173 = "", F_Inputs!J173, InpOverride!J173 )</f>
        <v>0</v>
      </c>
      <c r="M408" s="101">
        <f xml:space="preserve"> IF( InpOverride!K173 = "", F_Inputs!K173, InpOverride!K173 )</f>
        <v>0</v>
      </c>
      <c r="N408" s="101">
        <f xml:space="preserve"> IF( InpOverride!L173 = "", F_Inputs!L173, InpOverride!L173 )</f>
        <v>0</v>
      </c>
    </row>
    <row r="409" spans="1:14" hidden="1" outlineLevel="2">
      <c r="A409" s="374"/>
      <c r="B409" s="372"/>
      <c r="D409" s="370"/>
      <c r="E409" s="375"/>
      <c r="F409" s="375"/>
      <c r="G409" s="375"/>
      <c r="H409" s="375"/>
      <c r="I409" s="375"/>
      <c r="J409" s="375"/>
      <c r="K409" s="375"/>
      <c r="L409" s="375"/>
      <c r="M409" s="375"/>
      <c r="N409" s="375"/>
    </row>
    <row r="410" spans="1:14" hidden="1" outlineLevel="1">
      <c r="A410" s="374"/>
      <c r="B410" s="372"/>
      <c r="D410" s="370"/>
      <c r="E410" s="375"/>
      <c r="F410" s="375"/>
      <c r="G410" s="375"/>
      <c r="H410" s="375"/>
      <c r="I410" s="375"/>
      <c r="J410" s="375"/>
      <c r="K410" s="375"/>
      <c r="L410" s="375"/>
      <c r="M410" s="375"/>
      <c r="N410" s="375"/>
    </row>
    <row r="411" spans="1:14" hidden="1" outlineLevel="1">
      <c r="A411" s="374"/>
      <c r="B411" s="109" t="s">
        <v>689</v>
      </c>
      <c r="C411" s="110"/>
      <c r="D411" s="110"/>
      <c r="E411" s="110"/>
      <c r="F411" s="375"/>
      <c r="G411" s="375"/>
      <c r="H411" s="375"/>
      <c r="I411" s="375"/>
      <c r="J411" s="375"/>
      <c r="K411" s="375"/>
      <c r="L411" s="375"/>
      <c r="M411" s="375"/>
      <c r="N411" s="375"/>
    </row>
    <row r="412" spans="1:14" hidden="1" outlineLevel="1">
      <c r="A412" s="374"/>
      <c r="B412" s="144"/>
      <c r="C412" s="180"/>
      <c r="D412" s="180"/>
      <c r="E412" s="180"/>
      <c r="F412" s="375"/>
      <c r="G412" s="375"/>
      <c r="H412" s="375"/>
      <c r="I412" s="375"/>
      <c r="J412" s="375"/>
      <c r="K412" s="375"/>
      <c r="L412" s="375"/>
      <c r="M412" s="375"/>
      <c r="N412" s="375"/>
    </row>
    <row r="413" spans="1:14" hidden="1" outlineLevel="2">
      <c r="A413" s="374"/>
      <c r="B413" s="372"/>
      <c r="C413" s="96" t="s">
        <v>690</v>
      </c>
      <c r="D413" s="370"/>
      <c r="E413" s="375"/>
      <c r="F413" s="375"/>
      <c r="G413" s="375"/>
      <c r="H413" s="375"/>
      <c r="I413" s="375"/>
      <c r="J413" s="375"/>
      <c r="K413" s="375"/>
      <c r="L413" s="375"/>
      <c r="M413" s="375"/>
      <c r="N413" s="375"/>
    </row>
    <row r="414" spans="1:14" hidden="1" outlineLevel="3">
      <c r="A414" s="374"/>
      <c r="B414" s="372"/>
      <c r="D414" s="370"/>
      <c r="E414" s="375"/>
      <c r="F414" s="375"/>
      <c r="G414" s="375"/>
      <c r="H414" s="375"/>
      <c r="I414" s="375"/>
      <c r="J414" s="375"/>
      <c r="K414" s="375"/>
      <c r="L414" s="375"/>
      <c r="M414" s="375"/>
      <c r="N414" s="375"/>
    </row>
    <row r="415" spans="1:14" hidden="1" outlineLevel="3">
      <c r="A415" s="194" t="s">
        <v>207</v>
      </c>
      <c r="B415" s="80"/>
      <c r="D415" s="370"/>
      <c r="E415" s="194" t="s">
        <v>208</v>
      </c>
      <c r="F415" s="370"/>
      <c r="G415" s="375" t="s">
        <v>209</v>
      </c>
      <c r="H415" s="375"/>
      <c r="I415" s="375"/>
      <c r="J415" s="101">
        <f xml:space="preserve"> IF( InpOverride!H4 = "", F_Inputs!H4, InpOverride!H4 )</f>
        <v>0</v>
      </c>
      <c r="K415" s="101">
        <f xml:space="preserve"> IF( InpOverride!I4 = "", F_Inputs!I4, InpOverride!I4 )</f>
        <v>0</v>
      </c>
      <c r="L415" s="101">
        <f xml:space="preserve"> IF( InpOverride!J4 = "", F_Inputs!J4, InpOverride!J4 )</f>
        <v>0</v>
      </c>
      <c r="M415" s="101">
        <f xml:space="preserve"> IF( InpOverride!K4 = "", F_Inputs!K4, InpOverride!K4 )</f>
        <v>0</v>
      </c>
      <c r="N415" s="101">
        <f xml:space="preserve"> IF( InpOverride!L4 = "", F_Inputs!L4, InpOverride!L4 )</f>
        <v>0</v>
      </c>
    </row>
    <row r="416" spans="1:14" hidden="1" outlineLevel="3">
      <c r="A416" s="194"/>
      <c r="B416" s="80"/>
      <c r="C416" s="100"/>
      <c r="D416" s="370"/>
      <c r="E416" s="194"/>
      <c r="F416" s="370"/>
      <c r="G416" s="375"/>
      <c r="H416" s="375"/>
      <c r="I416" s="375"/>
      <c r="J416" s="101"/>
      <c r="K416" s="101"/>
      <c r="L416" s="101"/>
      <c r="M416" s="101"/>
      <c r="N416" s="101"/>
    </row>
    <row r="417" spans="1:14" hidden="1" outlineLevel="3">
      <c r="A417" s="194" t="str">
        <f>A49</f>
        <v>WR60003Z1</v>
      </c>
      <c r="B417" s="80"/>
      <c r="D417" s="370"/>
      <c r="E417" s="194" t="str">
        <f>E49</f>
        <v>Capacity ~ WRZ 1 forecasts - Post-2020 incumbent cumulative capacity (ICC)</v>
      </c>
      <c r="F417" s="370"/>
      <c r="G417" s="194" t="str">
        <f>G49</f>
        <v>Ml/d</v>
      </c>
      <c r="H417" s="375"/>
      <c r="I417" s="375"/>
      <c r="J417" s="101">
        <f>J49</f>
        <v>0</v>
      </c>
      <c r="K417" s="101">
        <f t="shared" ref="K417:N417" si="109">K49</f>
        <v>0</v>
      </c>
      <c r="L417" s="101">
        <f t="shared" si="109"/>
        <v>0</v>
      </c>
      <c r="M417" s="101">
        <f t="shared" si="109"/>
        <v>0</v>
      </c>
      <c r="N417" s="101">
        <f t="shared" si="109"/>
        <v>0</v>
      </c>
    </row>
    <row r="418" spans="1:14" hidden="1" outlineLevel="3">
      <c r="A418" s="194" t="str">
        <f>A62</f>
        <v>WR60003Z2</v>
      </c>
      <c r="B418" s="80"/>
      <c r="D418" s="370"/>
      <c r="E418" s="194" t="str">
        <f>E62</f>
        <v>Capacity ~ WRZ 2 forecasts - Post-2020 incumbent cumulative capacity (ICC)</v>
      </c>
      <c r="F418" s="370"/>
      <c r="G418" s="194" t="str">
        <f>G62</f>
        <v>Ml/d</v>
      </c>
      <c r="H418" s="375"/>
      <c r="I418" s="375"/>
      <c r="J418" s="101">
        <f>J62</f>
        <v>0</v>
      </c>
      <c r="K418" s="101">
        <f t="shared" ref="K418:N418" si="110">K62</f>
        <v>0</v>
      </c>
      <c r="L418" s="101">
        <f t="shared" si="110"/>
        <v>0</v>
      </c>
      <c r="M418" s="101">
        <f t="shared" si="110"/>
        <v>0</v>
      </c>
      <c r="N418" s="101">
        <f t="shared" si="110"/>
        <v>0</v>
      </c>
    </row>
    <row r="419" spans="1:14" hidden="1" outlineLevel="3">
      <c r="A419" s="194" t="str">
        <f>A75</f>
        <v>WR60003Z3</v>
      </c>
      <c r="B419" s="80"/>
      <c r="D419" s="370"/>
      <c r="E419" s="194" t="str">
        <f>E75</f>
        <v>Capacity ~ WRZ 3 forecasts - Post-2020 incumbent cumulative capacity (ICC)</v>
      </c>
      <c r="F419" s="370"/>
      <c r="G419" s="194" t="str">
        <f>G75</f>
        <v>Ml/d</v>
      </c>
      <c r="H419" s="375"/>
      <c r="I419" s="375"/>
      <c r="J419" s="101">
        <f>J75</f>
        <v>0</v>
      </c>
      <c r="K419" s="101">
        <f t="shared" ref="K419:N419" si="111">K75</f>
        <v>0</v>
      </c>
      <c r="L419" s="101">
        <f t="shared" si="111"/>
        <v>0</v>
      </c>
      <c r="M419" s="101">
        <f t="shared" si="111"/>
        <v>0</v>
      </c>
      <c r="N419" s="101">
        <f t="shared" si="111"/>
        <v>0</v>
      </c>
    </row>
    <row r="420" spans="1:14" hidden="1" outlineLevel="3">
      <c r="A420" s="194" t="str">
        <f>A88</f>
        <v>WR60003Z4</v>
      </c>
      <c r="B420" s="80"/>
      <c r="D420" s="370"/>
      <c r="E420" s="194" t="str">
        <f>E88</f>
        <v>Capacity ~ WRZ 4 forecasts - Post-2020 incumbent cumulative capacity (ICC)</v>
      </c>
      <c r="F420" s="370"/>
      <c r="G420" s="194" t="str">
        <f>G88</f>
        <v>Ml/d</v>
      </c>
      <c r="H420" s="375"/>
      <c r="I420" s="375"/>
      <c r="J420" s="101">
        <f>J88</f>
        <v>0</v>
      </c>
      <c r="K420" s="101">
        <f t="shared" ref="K420:N420" si="112">K88</f>
        <v>0</v>
      </c>
      <c r="L420" s="101">
        <f t="shared" si="112"/>
        <v>0</v>
      </c>
      <c r="M420" s="101">
        <f t="shared" si="112"/>
        <v>0</v>
      </c>
      <c r="N420" s="101">
        <f t="shared" si="112"/>
        <v>0</v>
      </c>
    </row>
    <row r="421" spans="1:14" hidden="1" outlineLevel="3">
      <c r="A421" s="194" t="str">
        <f>A101</f>
        <v>WR60003Z5</v>
      </c>
      <c r="B421" s="80"/>
      <c r="D421" s="370"/>
      <c r="E421" s="194" t="str">
        <f>E101</f>
        <v>Capacity ~ WRZ 5 forecasts - Post-2020 incumbent cumulative capacity (ICC)</v>
      </c>
      <c r="F421" s="370"/>
      <c r="G421" s="194" t="str">
        <f>G101</f>
        <v>Ml/d</v>
      </c>
      <c r="H421" s="375"/>
      <c r="I421" s="375"/>
      <c r="J421" s="101">
        <f>J101</f>
        <v>0</v>
      </c>
      <c r="K421" s="101">
        <f t="shared" ref="K421:N421" si="113">K101</f>
        <v>0</v>
      </c>
      <c r="L421" s="101">
        <f t="shared" si="113"/>
        <v>0</v>
      </c>
      <c r="M421" s="101">
        <f t="shared" si="113"/>
        <v>0</v>
      </c>
      <c r="N421" s="101">
        <f t="shared" si="113"/>
        <v>0</v>
      </c>
    </row>
    <row r="422" spans="1:14" hidden="1" outlineLevel="3">
      <c r="A422" s="194" t="str">
        <f>A114</f>
        <v>WR60003Z6</v>
      </c>
      <c r="B422" s="80"/>
      <c r="D422" s="370"/>
      <c r="E422" s="194" t="str">
        <f>E114</f>
        <v>Capacity ~ WRZ 6 forecasts - Post-2020 incumbent cumulative capacity (ICC)</v>
      </c>
      <c r="F422" s="370"/>
      <c r="G422" s="194" t="str">
        <f>G114</f>
        <v>Ml/d</v>
      </c>
      <c r="H422" s="375"/>
      <c r="I422" s="375"/>
      <c r="J422" s="101">
        <f>J114</f>
        <v>0</v>
      </c>
      <c r="K422" s="101">
        <f t="shared" ref="K422:N422" si="114">K114</f>
        <v>0</v>
      </c>
      <c r="L422" s="101">
        <f t="shared" si="114"/>
        <v>0</v>
      </c>
      <c r="M422" s="101">
        <f t="shared" si="114"/>
        <v>0</v>
      </c>
      <c r="N422" s="101">
        <f t="shared" si="114"/>
        <v>0</v>
      </c>
    </row>
    <row r="423" spans="1:14" hidden="1" outlineLevel="3">
      <c r="A423" s="194" t="str">
        <f>A127</f>
        <v>WR60003Z7</v>
      </c>
      <c r="B423" s="80"/>
      <c r="D423" s="370"/>
      <c r="E423" s="194" t="str">
        <f>E127</f>
        <v>Capacity ~ WRZ 7 forecasts - Post-2020 incumbent cumulative capacity (ICC)</v>
      </c>
      <c r="F423" s="370"/>
      <c r="G423" s="194" t="str">
        <f>G127</f>
        <v>Ml/d</v>
      </c>
      <c r="H423" s="375"/>
      <c r="I423" s="375"/>
      <c r="J423" s="101">
        <f>J127</f>
        <v>0</v>
      </c>
      <c r="K423" s="101">
        <f t="shared" ref="K423:N423" si="115">K127</f>
        <v>0</v>
      </c>
      <c r="L423" s="101">
        <f t="shared" si="115"/>
        <v>0</v>
      </c>
      <c r="M423" s="101">
        <f t="shared" si="115"/>
        <v>0</v>
      </c>
      <c r="N423" s="101">
        <f t="shared" si="115"/>
        <v>0</v>
      </c>
    </row>
    <row r="424" spans="1:14" hidden="1" outlineLevel="3">
      <c r="A424" s="194" t="str">
        <f>A140</f>
        <v>WR60003Z8</v>
      </c>
      <c r="B424" s="80"/>
      <c r="D424" s="370"/>
      <c r="E424" s="194" t="str">
        <f>E140</f>
        <v>Capacity ~ WRZ 8 forecasts - Post-2020 incumbent cumulative capacity (ICC)</v>
      </c>
      <c r="F424" s="370"/>
      <c r="G424" s="194" t="str">
        <f>G140</f>
        <v>Ml/d</v>
      </c>
      <c r="H424" s="375"/>
      <c r="I424" s="375"/>
      <c r="J424" s="101">
        <f>J140</f>
        <v>0</v>
      </c>
      <c r="K424" s="101">
        <f t="shared" ref="K424:N424" si="116">K140</f>
        <v>0</v>
      </c>
      <c r="L424" s="101">
        <f t="shared" si="116"/>
        <v>0</v>
      </c>
      <c r="M424" s="101">
        <f t="shared" si="116"/>
        <v>0</v>
      </c>
      <c r="N424" s="101">
        <f t="shared" si="116"/>
        <v>0</v>
      </c>
    </row>
    <row r="425" spans="1:14" hidden="1" outlineLevel="3">
      <c r="A425" s="194" t="str">
        <f>A153</f>
        <v>WR60003Z9</v>
      </c>
      <c r="B425" s="80"/>
      <c r="D425" s="370"/>
      <c r="E425" s="194" t="str">
        <f>E153</f>
        <v>Capacity ~ WRZ 9 forecasts - Post-2020 incumbent cumulative capacity (ICC)</v>
      </c>
      <c r="F425" s="370"/>
      <c r="G425" s="194" t="str">
        <f>G153</f>
        <v>Ml/d</v>
      </c>
      <c r="H425" s="375"/>
      <c r="I425" s="375"/>
      <c r="J425" s="101">
        <f>J153</f>
        <v>0</v>
      </c>
      <c r="K425" s="101">
        <f t="shared" ref="K425:N425" si="117">K153</f>
        <v>0</v>
      </c>
      <c r="L425" s="101">
        <f t="shared" si="117"/>
        <v>0</v>
      </c>
      <c r="M425" s="101">
        <f t="shared" si="117"/>
        <v>0</v>
      </c>
      <c r="N425" s="101">
        <f t="shared" si="117"/>
        <v>0</v>
      </c>
    </row>
    <row r="426" spans="1:14" hidden="1" outlineLevel="3">
      <c r="A426" s="194" t="str">
        <f>A166</f>
        <v>WR60003Z10</v>
      </c>
      <c r="B426" s="80"/>
      <c r="D426" s="370"/>
      <c r="E426" s="194" t="str">
        <f>E166</f>
        <v>Capacity ~ WRZ 10 forecasts - Post-2020 incumbent cumulative capacity (ICC)</v>
      </c>
      <c r="F426" s="370"/>
      <c r="G426" s="194" t="str">
        <f>G166</f>
        <v>Ml/d</v>
      </c>
      <c r="H426" s="375"/>
      <c r="I426" s="375"/>
      <c r="J426" s="101">
        <f>J166</f>
        <v>0</v>
      </c>
      <c r="K426" s="101">
        <f t="shared" ref="K426:N426" si="118">K166</f>
        <v>0</v>
      </c>
      <c r="L426" s="101">
        <f t="shared" si="118"/>
        <v>0</v>
      </c>
      <c r="M426" s="101">
        <f t="shared" si="118"/>
        <v>0</v>
      </c>
      <c r="N426" s="101">
        <f t="shared" si="118"/>
        <v>0</v>
      </c>
    </row>
    <row r="427" spans="1:14" hidden="1" outlineLevel="3">
      <c r="A427" s="194" t="str">
        <f>A179</f>
        <v>WR60003Z11</v>
      </c>
      <c r="B427" s="80"/>
      <c r="D427" s="370"/>
      <c r="E427" s="194" t="str">
        <f>E179</f>
        <v>Capacity ~ WRZ 11 forecasts - Post-2020 incumbent cumulative capacity (ICC)</v>
      </c>
      <c r="F427" s="370"/>
      <c r="G427" s="194" t="str">
        <f>G179</f>
        <v>Ml/d</v>
      </c>
      <c r="H427" s="375"/>
      <c r="I427" s="375"/>
      <c r="J427" s="101">
        <f>J179</f>
        <v>0</v>
      </c>
      <c r="K427" s="101">
        <f t="shared" ref="K427:N427" si="119">K179</f>
        <v>0</v>
      </c>
      <c r="L427" s="101">
        <f t="shared" si="119"/>
        <v>0</v>
      </c>
      <c r="M427" s="101">
        <f t="shared" si="119"/>
        <v>0</v>
      </c>
      <c r="N427" s="101">
        <f t="shared" si="119"/>
        <v>0</v>
      </c>
    </row>
    <row r="428" spans="1:14" hidden="1" outlineLevel="3">
      <c r="A428" s="194" t="str">
        <f>A192</f>
        <v>WR60003Z12</v>
      </c>
      <c r="B428" s="80"/>
      <c r="D428" s="370"/>
      <c r="E428" s="194" t="str">
        <f>E192</f>
        <v>Capacity ~ WRZ 12 forecasts - Post-2020 incumbent cumulative capacity (ICC)</v>
      </c>
      <c r="F428" s="370"/>
      <c r="G428" s="194" t="str">
        <f>G192</f>
        <v>Ml/d</v>
      </c>
      <c r="H428" s="375"/>
      <c r="I428" s="375"/>
      <c r="J428" s="101">
        <f>J192</f>
        <v>0</v>
      </c>
      <c r="K428" s="101">
        <f t="shared" ref="K428:N428" si="120">K192</f>
        <v>0</v>
      </c>
      <c r="L428" s="101">
        <f t="shared" si="120"/>
        <v>0</v>
      </c>
      <c r="M428" s="101">
        <f t="shared" si="120"/>
        <v>0</v>
      </c>
      <c r="N428" s="101">
        <f t="shared" si="120"/>
        <v>0</v>
      </c>
    </row>
    <row r="429" spans="1:14" hidden="1" outlineLevel="3">
      <c r="A429" s="194" t="str">
        <f>A205</f>
        <v>WR60003Z13</v>
      </c>
      <c r="B429" s="80"/>
      <c r="D429" s="370"/>
      <c r="E429" s="194" t="str">
        <f>E205</f>
        <v>Capacity ~ WRZ 13 forecasts - Post-2020 incumbent cumulative capacity (ICC)</v>
      </c>
      <c r="F429" s="370"/>
      <c r="G429" s="194" t="str">
        <f>G205</f>
        <v>Ml/d</v>
      </c>
      <c r="H429" s="375"/>
      <c r="I429" s="375"/>
      <c r="J429" s="101">
        <f>J205</f>
        <v>0</v>
      </c>
      <c r="K429" s="101">
        <f t="shared" ref="K429:N429" si="121">K205</f>
        <v>0</v>
      </c>
      <c r="L429" s="101">
        <f t="shared" si="121"/>
        <v>0</v>
      </c>
      <c r="M429" s="101">
        <f t="shared" si="121"/>
        <v>0</v>
      </c>
      <c r="N429" s="101">
        <f t="shared" si="121"/>
        <v>0</v>
      </c>
    </row>
    <row r="430" spans="1:14" hidden="1" outlineLevel="3">
      <c r="A430" s="194" t="str">
        <f>A218</f>
        <v>WR60003Z14</v>
      </c>
      <c r="B430" s="80"/>
      <c r="D430" s="370"/>
      <c r="E430" s="194" t="str">
        <f>E218</f>
        <v>Capacity ~ WRZ 14 forecasts - Post-2020 incumbent cumulative capacity (ICC)</v>
      </c>
      <c r="F430" s="370"/>
      <c r="G430" s="194" t="str">
        <f>G218</f>
        <v>Ml/d</v>
      </c>
      <c r="H430" s="375"/>
      <c r="I430" s="375"/>
      <c r="J430" s="101">
        <f>J218</f>
        <v>0</v>
      </c>
      <c r="K430" s="101">
        <f t="shared" ref="K430:N430" si="122">K218</f>
        <v>0</v>
      </c>
      <c r="L430" s="101">
        <f t="shared" si="122"/>
        <v>0</v>
      </c>
      <c r="M430" s="101">
        <f t="shared" si="122"/>
        <v>0</v>
      </c>
      <c r="N430" s="101">
        <f t="shared" si="122"/>
        <v>0</v>
      </c>
    </row>
    <row r="431" spans="1:14" hidden="1" outlineLevel="3">
      <c r="A431" s="194" t="str">
        <f>A231</f>
        <v>WR60003Z15</v>
      </c>
      <c r="B431" s="80"/>
      <c r="D431" s="370"/>
      <c r="E431" s="194" t="str">
        <f>E231</f>
        <v>Capacity ~ WRZ 15 forecasts - Post-2020 incumbent cumulative capacity (ICC)</v>
      </c>
      <c r="F431" s="370"/>
      <c r="G431" s="194" t="str">
        <f>G231</f>
        <v>Ml/d</v>
      </c>
      <c r="H431" s="375"/>
      <c r="I431" s="375"/>
      <c r="J431" s="101">
        <f>J231</f>
        <v>0</v>
      </c>
      <c r="K431" s="101">
        <f t="shared" ref="K431:N431" si="123">K231</f>
        <v>0</v>
      </c>
      <c r="L431" s="101">
        <f t="shared" si="123"/>
        <v>0</v>
      </c>
      <c r="M431" s="101">
        <f t="shared" si="123"/>
        <v>0</v>
      </c>
      <c r="N431" s="101">
        <f t="shared" si="123"/>
        <v>0</v>
      </c>
    </row>
    <row r="432" spans="1:14" hidden="1" outlineLevel="3">
      <c r="A432" s="194" t="str">
        <f>A244</f>
        <v>WR60003Z16</v>
      </c>
      <c r="B432" s="80"/>
      <c r="D432" s="370"/>
      <c r="E432" s="194" t="str">
        <f>E244</f>
        <v>Capacity ~ WRZ 16 forecasts - Post-2020 incumbent cumulative capacity (ICC)</v>
      </c>
      <c r="F432" s="370"/>
      <c r="G432" s="194" t="str">
        <f>G244</f>
        <v>Ml/d</v>
      </c>
      <c r="H432" s="375"/>
      <c r="I432" s="375"/>
      <c r="J432" s="101">
        <f>J244</f>
        <v>0</v>
      </c>
      <c r="K432" s="101">
        <f t="shared" ref="K432:N432" si="124">K244</f>
        <v>0</v>
      </c>
      <c r="L432" s="101">
        <f t="shared" si="124"/>
        <v>0</v>
      </c>
      <c r="M432" s="101">
        <f t="shared" si="124"/>
        <v>0</v>
      </c>
      <c r="N432" s="101">
        <f t="shared" si="124"/>
        <v>0</v>
      </c>
    </row>
    <row r="433" spans="1:14" hidden="1" outlineLevel="3">
      <c r="A433" s="194" t="str">
        <f>A257</f>
        <v>WR60003Z17</v>
      </c>
      <c r="B433" s="80"/>
      <c r="D433" s="370"/>
      <c r="E433" s="194" t="str">
        <f>E257</f>
        <v>Capacity ~ WRZ 17 forecasts - Post-2020 incumbent cumulative capacity (ICC)</v>
      </c>
      <c r="F433" s="370"/>
      <c r="G433" s="194" t="str">
        <f>G257</f>
        <v>Ml/d</v>
      </c>
      <c r="H433" s="375"/>
      <c r="I433" s="375"/>
      <c r="J433" s="101">
        <f>J257</f>
        <v>0</v>
      </c>
      <c r="K433" s="101">
        <f t="shared" ref="K433:N433" si="125">K257</f>
        <v>0</v>
      </c>
      <c r="L433" s="101">
        <f t="shared" si="125"/>
        <v>0</v>
      </c>
      <c r="M433" s="101">
        <f t="shared" si="125"/>
        <v>0</v>
      </c>
      <c r="N433" s="101">
        <f t="shared" si="125"/>
        <v>0</v>
      </c>
    </row>
    <row r="434" spans="1:14" hidden="1" outlineLevel="3">
      <c r="A434" s="194" t="str">
        <f>A270</f>
        <v>WR60003Z18</v>
      </c>
      <c r="B434" s="80"/>
      <c r="D434" s="370"/>
      <c r="E434" s="194" t="str">
        <f>E270</f>
        <v>Capacity ~ WRZ 18 forecasts - Post-2020 incumbent cumulative capacity (ICC)</v>
      </c>
      <c r="F434" s="370"/>
      <c r="G434" s="194" t="str">
        <f>G270</f>
        <v>Ml/d</v>
      </c>
      <c r="H434" s="375"/>
      <c r="I434" s="375"/>
      <c r="J434" s="101">
        <f>J270</f>
        <v>0</v>
      </c>
      <c r="K434" s="101">
        <f t="shared" ref="K434:N434" si="126">K270</f>
        <v>0</v>
      </c>
      <c r="L434" s="101">
        <f t="shared" si="126"/>
        <v>0</v>
      </c>
      <c r="M434" s="101">
        <f t="shared" si="126"/>
        <v>0</v>
      </c>
      <c r="N434" s="101">
        <f t="shared" si="126"/>
        <v>0</v>
      </c>
    </row>
    <row r="435" spans="1:14" hidden="1" outlineLevel="3">
      <c r="A435" s="194" t="str">
        <f>A283</f>
        <v>WR60003Z19</v>
      </c>
      <c r="B435" s="80"/>
      <c r="D435" s="370"/>
      <c r="E435" s="194" t="str">
        <f>E283</f>
        <v>Capacity ~ WRZ 19 forecasts - Post-2020 incumbent cumulative capacity (ICC)</v>
      </c>
      <c r="F435" s="370"/>
      <c r="G435" s="194" t="str">
        <f>G283</f>
        <v>Ml/d</v>
      </c>
      <c r="H435" s="375"/>
      <c r="I435" s="375"/>
      <c r="J435" s="101">
        <f>J283</f>
        <v>0</v>
      </c>
      <c r="K435" s="101">
        <f t="shared" ref="K435:N435" si="127">K283</f>
        <v>0</v>
      </c>
      <c r="L435" s="101">
        <f t="shared" si="127"/>
        <v>0</v>
      </c>
      <c r="M435" s="101">
        <f t="shared" si="127"/>
        <v>0</v>
      </c>
      <c r="N435" s="101">
        <f t="shared" si="127"/>
        <v>0</v>
      </c>
    </row>
    <row r="436" spans="1:14" hidden="1" outlineLevel="3">
      <c r="A436" s="194" t="str">
        <f>A296</f>
        <v>WR60003Z20</v>
      </c>
      <c r="B436" s="80"/>
      <c r="D436" s="370"/>
      <c r="E436" s="194" t="str">
        <f>E296</f>
        <v>Capacity ~ WRZ 20 forecasts - Post-2020 incumbent cumulative capacity (ICC)</v>
      </c>
      <c r="F436" s="370"/>
      <c r="G436" s="194" t="str">
        <f>G296</f>
        <v>Ml/d</v>
      </c>
      <c r="H436" s="375"/>
      <c r="I436" s="375"/>
      <c r="J436" s="101">
        <f>J296</f>
        <v>0</v>
      </c>
      <c r="K436" s="101">
        <f t="shared" ref="K436:N436" si="128">K296</f>
        <v>0</v>
      </c>
      <c r="L436" s="101">
        <f t="shared" si="128"/>
        <v>0</v>
      </c>
      <c r="M436" s="101">
        <f t="shared" si="128"/>
        <v>0</v>
      </c>
      <c r="N436" s="101">
        <f t="shared" si="128"/>
        <v>0</v>
      </c>
    </row>
    <row r="437" spans="1:14" hidden="1" outlineLevel="3">
      <c r="A437" s="194" t="str">
        <f>A309</f>
        <v>WR60003Z21</v>
      </c>
      <c r="B437" s="80"/>
      <c r="D437" s="370"/>
      <c r="E437" s="194" t="str">
        <f>E309</f>
        <v>Capacity ~ WRZ 21 forecasts - Post-2020 incumbent cumulative capacity (ICC)</v>
      </c>
      <c r="F437" s="370"/>
      <c r="G437" s="194" t="str">
        <f>G309</f>
        <v>Ml/d</v>
      </c>
      <c r="H437" s="375"/>
      <c r="I437" s="375"/>
      <c r="J437" s="101">
        <f>J309</f>
        <v>0</v>
      </c>
      <c r="K437" s="101">
        <f t="shared" ref="K437:N437" si="129">K309</f>
        <v>0</v>
      </c>
      <c r="L437" s="101">
        <f t="shared" si="129"/>
        <v>0</v>
      </c>
      <c r="M437" s="101">
        <f t="shared" si="129"/>
        <v>0</v>
      </c>
      <c r="N437" s="101">
        <f t="shared" si="129"/>
        <v>0</v>
      </c>
    </row>
    <row r="438" spans="1:14" hidden="1" outlineLevel="3">
      <c r="A438" s="194" t="str">
        <f>A322</f>
        <v>WR60003Z22</v>
      </c>
      <c r="B438" s="80"/>
      <c r="D438" s="370"/>
      <c r="E438" s="194" t="str">
        <f>E322</f>
        <v>Capacity ~ WRZ 22 forecasts - Post-2020 incumbent cumulative capacity (ICC)</v>
      </c>
      <c r="F438" s="370"/>
      <c r="G438" s="194" t="str">
        <f>G322</f>
        <v>Ml/d</v>
      </c>
      <c r="H438" s="375"/>
      <c r="I438" s="375"/>
      <c r="J438" s="101">
        <f>J322</f>
        <v>0</v>
      </c>
      <c r="K438" s="101">
        <f t="shared" ref="K438:N438" si="130">K322</f>
        <v>0</v>
      </c>
      <c r="L438" s="101">
        <f t="shared" si="130"/>
        <v>0</v>
      </c>
      <c r="M438" s="101">
        <f t="shared" si="130"/>
        <v>0</v>
      </c>
      <c r="N438" s="101">
        <f t="shared" si="130"/>
        <v>0</v>
      </c>
    </row>
    <row r="439" spans="1:14" hidden="1" outlineLevel="3">
      <c r="A439" s="194" t="str">
        <f>A335</f>
        <v>WR60003Z23</v>
      </c>
      <c r="B439" s="80"/>
      <c r="D439" s="370"/>
      <c r="E439" s="194" t="str">
        <f>E335</f>
        <v>Capacity ~ WRZ 23 forecasts - Post-2020 incumbent cumulative capacity (ICC)</v>
      </c>
      <c r="F439" s="370"/>
      <c r="G439" s="194" t="str">
        <f>G335</f>
        <v>Ml/d</v>
      </c>
      <c r="H439" s="375"/>
      <c r="I439" s="375"/>
      <c r="J439" s="101">
        <f>J335</f>
        <v>0</v>
      </c>
      <c r="K439" s="101">
        <f t="shared" ref="K439:N439" si="131">K335</f>
        <v>0</v>
      </c>
      <c r="L439" s="101">
        <f t="shared" si="131"/>
        <v>0</v>
      </c>
      <c r="M439" s="101">
        <f t="shared" si="131"/>
        <v>0</v>
      </c>
      <c r="N439" s="101">
        <f t="shared" si="131"/>
        <v>0</v>
      </c>
    </row>
    <row r="440" spans="1:14" hidden="1" outlineLevel="3">
      <c r="A440" s="194" t="str">
        <f>A348</f>
        <v>WR60003Z24</v>
      </c>
      <c r="B440" s="80"/>
      <c r="D440" s="370"/>
      <c r="E440" s="194" t="str">
        <f>E348</f>
        <v>Capacity ~ WRZ 24 forecasts - Post-2020 incumbent cumulative capacity (ICC)</v>
      </c>
      <c r="F440" s="370"/>
      <c r="G440" s="194" t="str">
        <f>G348</f>
        <v>Ml/d</v>
      </c>
      <c r="H440" s="375"/>
      <c r="I440" s="375"/>
      <c r="J440" s="101">
        <f>J348</f>
        <v>0</v>
      </c>
      <c r="K440" s="101">
        <f t="shared" ref="K440:N440" si="132">K348</f>
        <v>0</v>
      </c>
      <c r="L440" s="101">
        <f t="shared" si="132"/>
        <v>0</v>
      </c>
      <c r="M440" s="101">
        <f t="shared" si="132"/>
        <v>0</v>
      </c>
      <c r="N440" s="101">
        <f t="shared" si="132"/>
        <v>0</v>
      </c>
    </row>
    <row r="441" spans="1:14" hidden="1" outlineLevel="3">
      <c r="A441" s="194" t="str">
        <f>A361</f>
        <v>WR60003Z25</v>
      </c>
      <c r="B441" s="80"/>
      <c r="D441" s="370"/>
      <c r="E441" s="194" t="str">
        <f>E361</f>
        <v>Capacity ~ WRZ 25 forecasts - Post-2020 incumbent cumulative capacity (ICC)</v>
      </c>
      <c r="F441" s="370"/>
      <c r="G441" s="194" t="str">
        <f>G361</f>
        <v>Ml/d</v>
      </c>
      <c r="H441" s="375"/>
      <c r="I441" s="375"/>
      <c r="J441" s="101">
        <f>J361</f>
        <v>0</v>
      </c>
      <c r="K441" s="101">
        <f t="shared" ref="K441:N441" si="133">K361</f>
        <v>0</v>
      </c>
      <c r="L441" s="101">
        <f t="shared" si="133"/>
        <v>0</v>
      </c>
      <c r="M441" s="101">
        <f t="shared" si="133"/>
        <v>0</v>
      </c>
      <c r="N441" s="101">
        <f t="shared" si="133"/>
        <v>0</v>
      </c>
    </row>
    <row r="442" spans="1:14" hidden="1" outlineLevel="3">
      <c r="A442" s="194" t="str">
        <f>A374</f>
        <v>WR60003Z26</v>
      </c>
      <c r="B442" s="80"/>
      <c r="D442" s="370"/>
      <c r="E442" s="194" t="str">
        <f>E374</f>
        <v>Capacity ~ WRZ 26 forecasts - Post-2020 incumbent cumulative capacity (ICC)</v>
      </c>
      <c r="F442" s="370"/>
      <c r="G442" s="194" t="str">
        <f>G374</f>
        <v>Ml/d</v>
      </c>
      <c r="H442" s="375"/>
      <c r="I442" s="375"/>
      <c r="J442" s="101">
        <f>J374</f>
        <v>0</v>
      </c>
      <c r="K442" s="101">
        <f t="shared" ref="K442:N442" si="134">K374</f>
        <v>0</v>
      </c>
      <c r="L442" s="101">
        <f t="shared" si="134"/>
        <v>0</v>
      </c>
      <c r="M442" s="101">
        <f t="shared" si="134"/>
        <v>0</v>
      </c>
      <c r="N442" s="101">
        <f t="shared" si="134"/>
        <v>0</v>
      </c>
    </row>
    <row r="443" spans="1:14" hidden="1" outlineLevel="3">
      <c r="A443" s="194" t="str">
        <f>A387</f>
        <v>WR60003Z27</v>
      </c>
      <c r="B443" s="80"/>
      <c r="D443" s="370"/>
      <c r="E443" s="194" t="str">
        <f>E387</f>
        <v>Capacity ~ WRZ 27 forecasts - Post-2020 incumbent cumulative capacity (ICC)</v>
      </c>
      <c r="F443" s="370"/>
      <c r="G443" s="194" t="str">
        <f>G387</f>
        <v>Ml/d</v>
      </c>
      <c r="H443" s="375"/>
      <c r="I443" s="375"/>
      <c r="J443" s="101">
        <f>J387</f>
        <v>0</v>
      </c>
      <c r="K443" s="101">
        <f t="shared" ref="K443:N443" si="135">K387</f>
        <v>0</v>
      </c>
      <c r="L443" s="101">
        <f t="shared" si="135"/>
        <v>0</v>
      </c>
      <c r="M443" s="101">
        <f t="shared" si="135"/>
        <v>0</v>
      </c>
      <c r="N443" s="101">
        <f t="shared" si="135"/>
        <v>0</v>
      </c>
    </row>
    <row r="444" spans="1:14" hidden="1" outlineLevel="3">
      <c r="A444" s="194" t="str">
        <f>A400</f>
        <v>WR60003Z28</v>
      </c>
      <c r="B444" s="80"/>
      <c r="D444" s="370"/>
      <c r="E444" s="194" t="str">
        <f>E400</f>
        <v>Capacity ~ WRZ 28 forecasts - Post-2020 incumbent cumulative capacity (ICC)</v>
      </c>
      <c r="F444" s="370"/>
      <c r="G444" s="194" t="str">
        <f>G400</f>
        <v>Ml/d</v>
      </c>
      <c r="H444" s="375"/>
      <c r="I444" s="375"/>
      <c r="J444" s="102">
        <f>J400</f>
        <v>0</v>
      </c>
      <c r="K444" s="102">
        <f t="shared" ref="K444:N444" si="136">K400</f>
        <v>0</v>
      </c>
      <c r="L444" s="102">
        <f t="shared" si="136"/>
        <v>0</v>
      </c>
      <c r="M444" s="102">
        <f t="shared" si="136"/>
        <v>0</v>
      </c>
      <c r="N444" s="102">
        <f t="shared" si="136"/>
        <v>0</v>
      </c>
    </row>
    <row r="445" spans="1:14" hidden="1" outlineLevel="3">
      <c r="A445" s="194"/>
      <c r="B445" s="80"/>
      <c r="C445" s="100"/>
      <c r="D445" s="370"/>
      <c r="E445" s="194" t="s">
        <v>557</v>
      </c>
      <c r="F445" s="370"/>
      <c r="G445" s="375" t="s">
        <v>209</v>
      </c>
      <c r="H445" s="375"/>
      <c r="I445" s="375"/>
      <c r="J445" s="103">
        <f xml:space="preserve"> SUM( J417:J444 )</f>
        <v>0</v>
      </c>
      <c r="K445" s="103">
        <f t="shared" ref="K445:N445" si="137" xml:space="preserve"> SUM( K417:K444 )</f>
        <v>0</v>
      </c>
      <c r="L445" s="103">
        <f t="shared" si="137"/>
        <v>0</v>
      </c>
      <c r="M445" s="103">
        <f t="shared" si="137"/>
        <v>0</v>
      </c>
      <c r="N445" s="103">
        <f t="shared" si="137"/>
        <v>0</v>
      </c>
    </row>
    <row r="446" spans="1:14" hidden="1" outlineLevel="3">
      <c r="A446" s="194"/>
      <c r="B446" s="80"/>
      <c r="C446" s="100"/>
      <c r="D446" s="370"/>
      <c r="E446" s="194"/>
      <c r="F446" s="370"/>
      <c r="G446" s="375"/>
      <c r="H446" s="375"/>
      <c r="I446" s="375"/>
      <c r="J446" s="101"/>
      <c r="K446" s="101"/>
      <c r="L446" s="101"/>
      <c r="M446" s="101"/>
      <c r="N446" s="101"/>
    </row>
    <row r="447" spans="1:14" hidden="1" outlineLevel="3">
      <c r="A447" s="194"/>
      <c r="B447" s="80"/>
      <c r="D447" s="370"/>
      <c r="E447" s="194" t="s">
        <v>691</v>
      </c>
      <c r="F447" s="149">
        <f xml:space="preserve"> IF( SUM(J447:N447) &gt; 0, 1, 0)</f>
        <v>0</v>
      </c>
      <c r="G447" s="165" t="s">
        <v>599</v>
      </c>
      <c r="H447" s="375"/>
      <c r="I447" s="375"/>
      <c r="J447" s="149">
        <f xml:space="preserve"> IF( ABS( ROUND( J415 - J445, 3 )) &gt; 0, 1, 0)</f>
        <v>0</v>
      </c>
      <c r="K447" s="149">
        <f t="shared" ref="K447:N447" si="138" xml:space="preserve"> IF( ABS( ROUND( K415 - K445, 3 )) &gt; 0, 1, 0)</f>
        <v>0</v>
      </c>
      <c r="L447" s="149">
        <f t="shared" si="138"/>
        <v>0</v>
      </c>
      <c r="M447" s="149">
        <f t="shared" si="138"/>
        <v>0</v>
      </c>
      <c r="N447" s="149">
        <f t="shared" si="138"/>
        <v>0</v>
      </c>
    </row>
    <row r="448" spans="1:14" hidden="1" outlineLevel="2">
      <c r="A448" s="194"/>
      <c r="B448" s="80"/>
      <c r="D448" s="370"/>
      <c r="E448" s="194"/>
      <c r="F448" s="194"/>
      <c r="G448" s="165"/>
      <c r="H448" s="375"/>
      <c r="I448" s="375"/>
      <c r="J448" s="101"/>
      <c r="K448" s="101"/>
      <c r="L448" s="101"/>
      <c r="M448" s="101"/>
      <c r="N448" s="101"/>
    </row>
    <row r="449" spans="1:14" hidden="1" outlineLevel="2">
      <c r="A449" s="194"/>
      <c r="B449" s="80"/>
      <c r="C449" s="96" t="s">
        <v>692</v>
      </c>
      <c r="D449" s="370"/>
      <c r="E449" s="194"/>
      <c r="F449" s="194"/>
      <c r="G449" s="165"/>
      <c r="H449" s="375"/>
      <c r="I449" s="375"/>
      <c r="J449" s="101"/>
      <c r="K449" s="101"/>
      <c r="L449" s="101"/>
      <c r="M449" s="101"/>
      <c r="N449" s="101"/>
    </row>
    <row r="450" spans="1:14" hidden="1" outlineLevel="3">
      <c r="A450" s="194"/>
      <c r="B450" s="80"/>
      <c r="D450" s="370"/>
      <c r="E450" s="194"/>
      <c r="F450" s="194"/>
      <c r="G450" s="165"/>
      <c r="H450" s="375"/>
      <c r="I450" s="375"/>
      <c r="J450" s="101"/>
      <c r="K450" s="101"/>
      <c r="L450" s="101"/>
      <c r="M450" s="101"/>
      <c r="N450" s="101"/>
    </row>
    <row r="451" spans="1:14" hidden="1" outlineLevel="3">
      <c r="A451" s="194" t="s">
        <v>211</v>
      </c>
      <c r="B451" s="175"/>
      <c r="D451" s="370"/>
      <c r="E451" s="37" t="s">
        <v>212</v>
      </c>
      <c r="F451" s="70"/>
      <c r="G451" s="375" t="s">
        <v>209</v>
      </c>
      <c r="H451" s="375"/>
      <c r="I451" s="375"/>
      <c r="J451" s="101">
        <f xml:space="preserve"> IF( InpOverride!H5 = "", F_Inputs!H5, InpOverride!H5 )</f>
        <v>0</v>
      </c>
      <c r="K451" s="101">
        <f xml:space="preserve"> IF( InpOverride!I5 = "", F_Inputs!I5, InpOverride!I5 )</f>
        <v>0</v>
      </c>
      <c r="L451" s="101">
        <f xml:space="preserve"> IF( InpOverride!J5 = "", F_Inputs!J5, InpOverride!J5 )</f>
        <v>0</v>
      </c>
      <c r="M451" s="101">
        <f xml:space="preserve"> IF( InpOverride!K5 = "", F_Inputs!K5, InpOverride!K5 )</f>
        <v>0</v>
      </c>
      <c r="N451" s="101">
        <f xml:space="preserve"> IF( InpOverride!L5 = "", F_Inputs!L5, InpOverride!L5 )</f>
        <v>0</v>
      </c>
    </row>
    <row r="452" spans="1:14" hidden="1" outlineLevel="3">
      <c r="A452" s="194"/>
      <c r="B452" s="175"/>
      <c r="D452" s="370"/>
      <c r="E452" s="194"/>
      <c r="F452" s="70"/>
      <c r="G452" s="375"/>
      <c r="H452" s="375"/>
      <c r="I452" s="375"/>
      <c r="J452" s="101"/>
      <c r="K452" s="101"/>
      <c r="L452" s="101"/>
      <c r="M452" s="101"/>
      <c r="N452" s="101"/>
    </row>
    <row r="453" spans="1:14" hidden="1" outlineLevel="3">
      <c r="A453" s="194" t="str">
        <f>A50</f>
        <v>WR60005Z1</v>
      </c>
      <c r="B453" s="175"/>
      <c r="D453" s="370"/>
      <c r="E453" s="194" t="str">
        <f>E50</f>
        <v>Capacity ~ WRZ 1 forecasts - Post-2020 bilateral cumulative capacity - forecast (BCCf)</v>
      </c>
      <c r="F453" s="194"/>
      <c r="G453" s="194" t="str">
        <f>G50</f>
        <v>Ml/d</v>
      </c>
      <c r="H453" s="375"/>
      <c r="I453" s="375"/>
      <c r="J453" s="101">
        <f>J50</f>
        <v>0</v>
      </c>
      <c r="K453" s="101">
        <f t="shared" ref="K453:N453" si="139">K50</f>
        <v>0</v>
      </c>
      <c r="L453" s="101">
        <f t="shared" si="139"/>
        <v>0</v>
      </c>
      <c r="M453" s="101">
        <f t="shared" si="139"/>
        <v>0</v>
      </c>
      <c r="N453" s="101">
        <f t="shared" si="139"/>
        <v>0</v>
      </c>
    </row>
    <row r="454" spans="1:14" hidden="1" outlineLevel="3">
      <c r="A454" s="194" t="str">
        <f>A63</f>
        <v>WR60005Z2</v>
      </c>
      <c r="B454" s="175"/>
      <c r="D454" s="370"/>
      <c r="E454" s="194" t="str">
        <f>E63</f>
        <v>Capacity ~ WRZ 2 forecasts - Post-2020 bilateral cumulative capacity - forecast (BCCf)</v>
      </c>
      <c r="F454" s="194"/>
      <c r="G454" s="194" t="str">
        <f>G63</f>
        <v>Ml/d</v>
      </c>
      <c r="H454" s="375"/>
      <c r="I454" s="375"/>
      <c r="J454" s="101">
        <f>J63</f>
        <v>0</v>
      </c>
      <c r="K454" s="101">
        <f t="shared" ref="K454:N454" si="140">K63</f>
        <v>0</v>
      </c>
      <c r="L454" s="101">
        <f t="shared" si="140"/>
        <v>0</v>
      </c>
      <c r="M454" s="101">
        <f t="shared" si="140"/>
        <v>0</v>
      </c>
      <c r="N454" s="101">
        <f t="shared" si="140"/>
        <v>0</v>
      </c>
    </row>
    <row r="455" spans="1:14" hidden="1" outlineLevel="3">
      <c r="A455" s="194" t="str">
        <f>A76</f>
        <v>WR60005Z3</v>
      </c>
      <c r="B455" s="175"/>
      <c r="D455" s="370"/>
      <c r="E455" s="194" t="str">
        <f>E76</f>
        <v>Capacity ~ WRZ 3 forecasts - Post-2020 bilateral cumulative capacity - forecast (BCCf)</v>
      </c>
      <c r="F455" s="194"/>
      <c r="G455" s="194" t="str">
        <f>G76</f>
        <v>Ml/d</v>
      </c>
      <c r="H455" s="375"/>
      <c r="I455" s="375"/>
      <c r="J455" s="101">
        <f>J76</f>
        <v>0</v>
      </c>
      <c r="K455" s="101">
        <f t="shared" ref="K455:N455" si="141">K76</f>
        <v>0</v>
      </c>
      <c r="L455" s="101">
        <f t="shared" si="141"/>
        <v>0</v>
      </c>
      <c r="M455" s="101">
        <f t="shared" si="141"/>
        <v>0</v>
      </c>
      <c r="N455" s="101">
        <f t="shared" si="141"/>
        <v>0</v>
      </c>
    </row>
    <row r="456" spans="1:14" hidden="1" outlineLevel="3">
      <c r="A456" s="194" t="str">
        <f>A89</f>
        <v>WR60005Z4</v>
      </c>
      <c r="B456" s="175"/>
      <c r="D456" s="370"/>
      <c r="E456" s="194" t="str">
        <f>E89</f>
        <v>Capacity ~ WRZ 4 forecasts - Post-2020 bilateral cumulative capacity - forecast (BCCf)</v>
      </c>
      <c r="F456" s="194"/>
      <c r="G456" s="194" t="str">
        <f>G89</f>
        <v>Ml/d</v>
      </c>
      <c r="H456" s="375"/>
      <c r="I456" s="375"/>
      <c r="J456" s="101">
        <f>J89</f>
        <v>0</v>
      </c>
      <c r="K456" s="101">
        <f t="shared" ref="K456:N456" si="142">K89</f>
        <v>0</v>
      </c>
      <c r="L456" s="101">
        <f t="shared" si="142"/>
        <v>0</v>
      </c>
      <c r="M456" s="101">
        <f t="shared" si="142"/>
        <v>0</v>
      </c>
      <c r="N456" s="101">
        <f t="shared" si="142"/>
        <v>0</v>
      </c>
    </row>
    <row r="457" spans="1:14" hidden="1" outlineLevel="3">
      <c r="A457" s="194" t="str">
        <f>A102</f>
        <v>WR60005Z5</v>
      </c>
      <c r="B457" s="175"/>
      <c r="D457" s="370"/>
      <c r="E457" s="194" t="str">
        <f>E102</f>
        <v>Capacity ~ WRZ 5 forecasts - Post-2020 bilateral cumulative capacity - forecast (BCCf)</v>
      </c>
      <c r="F457" s="194"/>
      <c r="G457" s="194" t="str">
        <f>G102</f>
        <v>Ml/d</v>
      </c>
      <c r="H457" s="375"/>
      <c r="I457" s="375"/>
      <c r="J457" s="101">
        <f>J102</f>
        <v>0</v>
      </c>
      <c r="K457" s="101">
        <f t="shared" ref="K457:N457" si="143">K102</f>
        <v>0</v>
      </c>
      <c r="L457" s="101">
        <f t="shared" si="143"/>
        <v>0</v>
      </c>
      <c r="M457" s="101">
        <f t="shared" si="143"/>
        <v>0</v>
      </c>
      <c r="N457" s="101">
        <f t="shared" si="143"/>
        <v>0</v>
      </c>
    </row>
    <row r="458" spans="1:14" hidden="1" outlineLevel="3">
      <c r="A458" s="194" t="str">
        <f>A115</f>
        <v>WR60005Z6</v>
      </c>
      <c r="B458" s="175"/>
      <c r="D458" s="370"/>
      <c r="E458" s="194" t="str">
        <f>E115</f>
        <v>Capacity ~ WRZ 6 forecasts - Post-2020 bilateral cumulative capacity - forecast (BCCf)</v>
      </c>
      <c r="F458" s="194"/>
      <c r="G458" s="194" t="str">
        <f>G115</f>
        <v>Ml/d</v>
      </c>
      <c r="H458" s="375"/>
      <c r="I458" s="375"/>
      <c r="J458" s="101">
        <f>J115</f>
        <v>0</v>
      </c>
      <c r="K458" s="101">
        <f t="shared" ref="K458:N458" si="144">K115</f>
        <v>0</v>
      </c>
      <c r="L458" s="101">
        <f t="shared" si="144"/>
        <v>0</v>
      </c>
      <c r="M458" s="101">
        <f t="shared" si="144"/>
        <v>0</v>
      </c>
      <c r="N458" s="101">
        <f t="shared" si="144"/>
        <v>0</v>
      </c>
    </row>
    <row r="459" spans="1:14" hidden="1" outlineLevel="3">
      <c r="A459" s="194" t="str">
        <f>A128</f>
        <v>WR60005Z7</v>
      </c>
      <c r="B459" s="175"/>
      <c r="D459" s="370"/>
      <c r="E459" s="194" t="str">
        <f>E128</f>
        <v>Capacity ~ WRZ 7 forecasts - Post-2020 bilateral cumulative capacity - forecast (BCCf)</v>
      </c>
      <c r="F459" s="194"/>
      <c r="G459" s="194" t="str">
        <f>G128</f>
        <v>Ml/d</v>
      </c>
      <c r="H459" s="375"/>
      <c r="I459" s="375"/>
      <c r="J459" s="101">
        <f>J128</f>
        <v>0</v>
      </c>
      <c r="K459" s="101">
        <f t="shared" ref="K459:N459" si="145">K128</f>
        <v>0</v>
      </c>
      <c r="L459" s="101">
        <f t="shared" si="145"/>
        <v>0</v>
      </c>
      <c r="M459" s="101">
        <f t="shared" si="145"/>
        <v>0</v>
      </c>
      <c r="N459" s="101">
        <f t="shared" si="145"/>
        <v>0</v>
      </c>
    </row>
    <row r="460" spans="1:14" hidden="1" outlineLevel="3">
      <c r="A460" s="194" t="str">
        <f>A141</f>
        <v>WR60005Z8</v>
      </c>
      <c r="B460" s="175"/>
      <c r="D460" s="370"/>
      <c r="E460" s="194" t="str">
        <f>E141</f>
        <v>Capacity ~ WRZ 8 forecasts - Post-2020 bilateral cumulative capacity - forecast (BCCf)</v>
      </c>
      <c r="F460" s="194"/>
      <c r="G460" s="194" t="str">
        <f>G141</f>
        <v>Ml/d</v>
      </c>
      <c r="H460" s="375"/>
      <c r="I460" s="375"/>
      <c r="J460" s="101">
        <f>J141</f>
        <v>0</v>
      </c>
      <c r="K460" s="101">
        <f t="shared" ref="K460:N460" si="146">K141</f>
        <v>0</v>
      </c>
      <c r="L460" s="101">
        <f t="shared" si="146"/>
        <v>0</v>
      </c>
      <c r="M460" s="101">
        <f t="shared" si="146"/>
        <v>0</v>
      </c>
      <c r="N460" s="101">
        <f t="shared" si="146"/>
        <v>0</v>
      </c>
    </row>
    <row r="461" spans="1:14" hidden="1" outlineLevel="3">
      <c r="A461" s="194" t="str">
        <f>A154</f>
        <v>WR60005Z9</v>
      </c>
      <c r="B461" s="175"/>
      <c r="D461" s="370"/>
      <c r="E461" s="194" t="str">
        <f>E154</f>
        <v>Capacity ~ WRZ 9 forecasts - Post-2020 bilateral cumulative capacity - forecast (BCCf)</v>
      </c>
      <c r="F461" s="194"/>
      <c r="G461" s="194" t="str">
        <f>G154</f>
        <v>Ml/d</v>
      </c>
      <c r="H461" s="375"/>
      <c r="I461" s="375"/>
      <c r="J461" s="101">
        <f>J154</f>
        <v>0</v>
      </c>
      <c r="K461" s="101">
        <f t="shared" ref="K461:N461" si="147">K154</f>
        <v>0</v>
      </c>
      <c r="L461" s="101">
        <f t="shared" si="147"/>
        <v>0</v>
      </c>
      <c r="M461" s="101">
        <f t="shared" si="147"/>
        <v>0</v>
      </c>
      <c r="N461" s="101">
        <f t="shared" si="147"/>
        <v>0</v>
      </c>
    </row>
    <row r="462" spans="1:14" hidden="1" outlineLevel="3">
      <c r="A462" s="194" t="str">
        <f>A167</f>
        <v>WR60005Z10</v>
      </c>
      <c r="B462" s="175"/>
      <c r="D462" s="370"/>
      <c r="E462" s="194" t="str">
        <f>E167</f>
        <v>Capacity ~ WRZ 10 forecasts - Post-2020 bilateral cumulative capacity - forecast (BCCf)</v>
      </c>
      <c r="F462" s="194"/>
      <c r="G462" s="194" t="str">
        <f>G167</f>
        <v>Ml/d</v>
      </c>
      <c r="H462" s="375"/>
      <c r="I462" s="375"/>
      <c r="J462" s="101">
        <f>J167</f>
        <v>0</v>
      </c>
      <c r="K462" s="101">
        <f t="shared" ref="K462:N462" si="148">K167</f>
        <v>0</v>
      </c>
      <c r="L462" s="101">
        <f t="shared" si="148"/>
        <v>0</v>
      </c>
      <c r="M462" s="101">
        <f t="shared" si="148"/>
        <v>0</v>
      </c>
      <c r="N462" s="101">
        <f t="shared" si="148"/>
        <v>0</v>
      </c>
    </row>
    <row r="463" spans="1:14" hidden="1" outlineLevel="3">
      <c r="A463" s="194" t="str">
        <f>A180</f>
        <v>WR60005Z11</v>
      </c>
      <c r="B463" s="175"/>
      <c r="D463" s="370"/>
      <c r="E463" s="194" t="str">
        <f>E180</f>
        <v>Capacity ~ WRZ 11 forecasts - Post-2020 bilateral cumulative capacity - forecast (BCCf)</v>
      </c>
      <c r="F463" s="194"/>
      <c r="G463" s="194" t="str">
        <f>G180</f>
        <v>Ml/d</v>
      </c>
      <c r="H463" s="375"/>
      <c r="I463" s="375"/>
      <c r="J463" s="101">
        <f>J180</f>
        <v>0</v>
      </c>
      <c r="K463" s="101">
        <f t="shared" ref="K463:N463" si="149">K180</f>
        <v>0</v>
      </c>
      <c r="L463" s="101">
        <f t="shared" si="149"/>
        <v>0</v>
      </c>
      <c r="M463" s="101">
        <f t="shared" si="149"/>
        <v>0</v>
      </c>
      <c r="N463" s="101">
        <f t="shared" si="149"/>
        <v>0</v>
      </c>
    </row>
    <row r="464" spans="1:14" hidden="1" outlineLevel="3">
      <c r="A464" s="194" t="str">
        <f>A193</f>
        <v>WR60005Z12</v>
      </c>
      <c r="B464" s="175"/>
      <c r="D464" s="370"/>
      <c r="E464" s="194" t="str">
        <f>E193</f>
        <v>Capacity ~ WRZ 12 forecasts - Post-2020 bilateral cumulative capacity - forecast (BCCf)</v>
      </c>
      <c r="F464" s="194"/>
      <c r="G464" s="194" t="str">
        <f>G193</f>
        <v>Ml/d</v>
      </c>
      <c r="H464" s="375"/>
      <c r="I464" s="375"/>
      <c r="J464" s="101">
        <f>J193</f>
        <v>0</v>
      </c>
      <c r="K464" s="101">
        <f t="shared" ref="K464:N464" si="150">K193</f>
        <v>0</v>
      </c>
      <c r="L464" s="101">
        <f t="shared" si="150"/>
        <v>0</v>
      </c>
      <c r="M464" s="101">
        <f t="shared" si="150"/>
        <v>0</v>
      </c>
      <c r="N464" s="101">
        <f t="shared" si="150"/>
        <v>0</v>
      </c>
    </row>
    <row r="465" spans="1:14" hidden="1" outlineLevel="3">
      <c r="A465" s="194" t="str">
        <f>A206</f>
        <v>WR60005Z13</v>
      </c>
      <c r="B465" s="175"/>
      <c r="D465" s="370"/>
      <c r="E465" s="194" t="str">
        <f>E206</f>
        <v>Capacity ~ WRZ 13 forecasts - Post-2020 bilateral cumulative capacity - forecast (BCCf)</v>
      </c>
      <c r="F465" s="194"/>
      <c r="G465" s="194" t="str">
        <f>G206</f>
        <v>Ml/d</v>
      </c>
      <c r="H465" s="375"/>
      <c r="I465" s="375"/>
      <c r="J465" s="101">
        <f>J206</f>
        <v>0</v>
      </c>
      <c r="K465" s="101">
        <f t="shared" ref="K465:N465" si="151">K206</f>
        <v>0</v>
      </c>
      <c r="L465" s="101">
        <f t="shared" si="151"/>
        <v>0</v>
      </c>
      <c r="M465" s="101">
        <f t="shared" si="151"/>
        <v>0</v>
      </c>
      <c r="N465" s="101">
        <f t="shared" si="151"/>
        <v>0</v>
      </c>
    </row>
    <row r="466" spans="1:14" hidden="1" outlineLevel="3">
      <c r="A466" s="194" t="str">
        <f>A219</f>
        <v>WR60005Z14</v>
      </c>
      <c r="B466" s="175"/>
      <c r="D466" s="370"/>
      <c r="E466" s="194" t="str">
        <f>E219</f>
        <v>Capacity ~ WRZ 14 forecasts - Post-2020 bilateral cumulative capacity - forecast (BCCf)</v>
      </c>
      <c r="F466" s="194"/>
      <c r="G466" s="194" t="str">
        <f>G219</f>
        <v>Ml/d</v>
      </c>
      <c r="H466" s="375"/>
      <c r="I466" s="375"/>
      <c r="J466" s="101">
        <f>J219</f>
        <v>0</v>
      </c>
      <c r="K466" s="101">
        <f t="shared" ref="K466:N466" si="152">K219</f>
        <v>0</v>
      </c>
      <c r="L466" s="101">
        <f t="shared" si="152"/>
        <v>0</v>
      </c>
      <c r="M466" s="101">
        <f t="shared" si="152"/>
        <v>0</v>
      </c>
      <c r="N466" s="101">
        <f t="shared" si="152"/>
        <v>0</v>
      </c>
    </row>
    <row r="467" spans="1:14" hidden="1" outlineLevel="3">
      <c r="A467" s="194" t="str">
        <f>A232</f>
        <v>WR60005Z15</v>
      </c>
      <c r="B467" s="175"/>
      <c r="D467" s="370"/>
      <c r="E467" s="194" t="str">
        <f>E232</f>
        <v>Capacity ~ WRZ 15 forecasts - Post-2020 bilateral cumulative capacity - forecast (BCCf)</v>
      </c>
      <c r="F467" s="194"/>
      <c r="G467" s="194" t="str">
        <f>G232</f>
        <v>Ml/d</v>
      </c>
      <c r="H467" s="375"/>
      <c r="I467" s="375"/>
      <c r="J467" s="101">
        <f>J232</f>
        <v>0</v>
      </c>
      <c r="K467" s="101">
        <f t="shared" ref="K467:N467" si="153">K232</f>
        <v>0</v>
      </c>
      <c r="L467" s="101">
        <f t="shared" si="153"/>
        <v>0</v>
      </c>
      <c r="M467" s="101">
        <f t="shared" si="153"/>
        <v>0</v>
      </c>
      <c r="N467" s="101">
        <f t="shared" si="153"/>
        <v>0</v>
      </c>
    </row>
    <row r="468" spans="1:14" hidden="1" outlineLevel="3">
      <c r="A468" s="194" t="str">
        <f>A245</f>
        <v>WR60005Z16</v>
      </c>
      <c r="B468" s="175"/>
      <c r="D468" s="370"/>
      <c r="E468" s="194" t="str">
        <f>E245</f>
        <v>Capacity ~ WRZ 16 forecasts - Post-2020 bilateral cumulative capacity - forecast (BCCf)</v>
      </c>
      <c r="F468" s="194"/>
      <c r="G468" s="194" t="str">
        <f>G245</f>
        <v>Ml/d</v>
      </c>
      <c r="H468" s="375"/>
      <c r="I468" s="375"/>
      <c r="J468" s="101">
        <f>J245</f>
        <v>0</v>
      </c>
      <c r="K468" s="101">
        <f t="shared" ref="K468:N468" si="154">K245</f>
        <v>0</v>
      </c>
      <c r="L468" s="101">
        <f t="shared" si="154"/>
        <v>0</v>
      </c>
      <c r="M468" s="101">
        <f t="shared" si="154"/>
        <v>0</v>
      </c>
      <c r="N468" s="101">
        <f t="shared" si="154"/>
        <v>0</v>
      </c>
    </row>
    <row r="469" spans="1:14" hidden="1" outlineLevel="3">
      <c r="A469" s="194" t="str">
        <f>A258</f>
        <v>WR60005Z17</v>
      </c>
      <c r="B469" s="175"/>
      <c r="D469" s="370"/>
      <c r="E469" s="194" t="str">
        <f>E258</f>
        <v>Capacity ~ WRZ 17 forecasts - Post-2020 bilateral cumulative capacity - forecast (BCCf)</v>
      </c>
      <c r="F469" s="194"/>
      <c r="G469" s="194" t="str">
        <f>G258</f>
        <v>Ml/d</v>
      </c>
      <c r="H469" s="375"/>
      <c r="I469" s="375"/>
      <c r="J469" s="101">
        <f>J258</f>
        <v>0</v>
      </c>
      <c r="K469" s="101">
        <f t="shared" ref="K469:N469" si="155">K258</f>
        <v>0</v>
      </c>
      <c r="L469" s="101">
        <f t="shared" si="155"/>
        <v>0</v>
      </c>
      <c r="M469" s="101">
        <f t="shared" si="155"/>
        <v>0</v>
      </c>
      <c r="N469" s="101">
        <f t="shared" si="155"/>
        <v>0</v>
      </c>
    </row>
    <row r="470" spans="1:14" hidden="1" outlineLevel="3">
      <c r="A470" s="194" t="str">
        <f>A271</f>
        <v>WR60005Z18</v>
      </c>
      <c r="B470" s="175"/>
      <c r="D470" s="370"/>
      <c r="E470" s="194" t="str">
        <f>E271</f>
        <v>Capacity ~ WRZ 18 forecasts - Post-2020 bilateral cumulative capacity - forecast (BCCf)</v>
      </c>
      <c r="F470" s="194"/>
      <c r="G470" s="194" t="str">
        <f>G271</f>
        <v>Ml/d</v>
      </c>
      <c r="H470" s="375"/>
      <c r="I470" s="375"/>
      <c r="J470" s="101">
        <f>J271</f>
        <v>0</v>
      </c>
      <c r="K470" s="101">
        <f t="shared" ref="K470:N470" si="156">K271</f>
        <v>0</v>
      </c>
      <c r="L470" s="101">
        <f t="shared" si="156"/>
        <v>0</v>
      </c>
      <c r="M470" s="101">
        <f t="shared" si="156"/>
        <v>0</v>
      </c>
      <c r="N470" s="101">
        <f t="shared" si="156"/>
        <v>0</v>
      </c>
    </row>
    <row r="471" spans="1:14" hidden="1" outlineLevel="3">
      <c r="A471" s="194" t="str">
        <f>A284</f>
        <v>WR60005Z19</v>
      </c>
      <c r="B471" s="175"/>
      <c r="D471" s="370"/>
      <c r="E471" s="194" t="str">
        <f>E284</f>
        <v>Capacity ~ WRZ 19 forecasts - Post-2020 bilateral cumulative capacity - forecast (BCCf)</v>
      </c>
      <c r="F471" s="194"/>
      <c r="G471" s="194" t="str">
        <f>G284</f>
        <v>Ml/d</v>
      </c>
      <c r="H471" s="375"/>
      <c r="I471" s="375"/>
      <c r="J471" s="101">
        <f>J284</f>
        <v>0</v>
      </c>
      <c r="K471" s="101">
        <f t="shared" ref="K471:N471" si="157">K284</f>
        <v>0</v>
      </c>
      <c r="L471" s="101">
        <f t="shared" si="157"/>
        <v>0</v>
      </c>
      <c r="M471" s="101">
        <f t="shared" si="157"/>
        <v>0</v>
      </c>
      <c r="N471" s="101">
        <f t="shared" si="157"/>
        <v>0</v>
      </c>
    </row>
    <row r="472" spans="1:14" hidden="1" outlineLevel="3">
      <c r="A472" s="194" t="str">
        <f>A297</f>
        <v>WR60005Z20</v>
      </c>
      <c r="B472" s="175"/>
      <c r="D472" s="370"/>
      <c r="E472" s="194" t="str">
        <f>E297</f>
        <v>Capacity ~ WRZ 20 forecasts - Post-2020 bilateral cumulative capacity - forecast (BCCf)</v>
      </c>
      <c r="F472" s="194"/>
      <c r="G472" s="194" t="str">
        <f>G297</f>
        <v>Ml/d</v>
      </c>
      <c r="H472" s="375"/>
      <c r="I472" s="375"/>
      <c r="J472" s="101">
        <f>J297</f>
        <v>0</v>
      </c>
      <c r="K472" s="101">
        <f t="shared" ref="K472:N472" si="158">K297</f>
        <v>0</v>
      </c>
      <c r="L472" s="101">
        <f t="shared" si="158"/>
        <v>0</v>
      </c>
      <c r="M472" s="101">
        <f t="shared" si="158"/>
        <v>0</v>
      </c>
      <c r="N472" s="101">
        <f t="shared" si="158"/>
        <v>0</v>
      </c>
    </row>
    <row r="473" spans="1:14" hidden="1" outlineLevel="3">
      <c r="A473" s="194" t="str">
        <f>A310</f>
        <v>WR60005Z21</v>
      </c>
      <c r="B473" s="175"/>
      <c r="D473" s="370"/>
      <c r="E473" s="194" t="str">
        <f>E310</f>
        <v>Capacity ~ WRZ 21 forecasts - Post-2020 bilateral cumulative capacity - forecast (BCCf)</v>
      </c>
      <c r="F473" s="194"/>
      <c r="G473" s="194" t="str">
        <f>G310</f>
        <v>Ml/d</v>
      </c>
      <c r="H473" s="375"/>
      <c r="I473" s="375"/>
      <c r="J473" s="101">
        <f>J310</f>
        <v>0</v>
      </c>
      <c r="K473" s="101">
        <f t="shared" ref="K473:N473" si="159">K310</f>
        <v>0</v>
      </c>
      <c r="L473" s="101">
        <f t="shared" si="159"/>
        <v>0</v>
      </c>
      <c r="M473" s="101">
        <f t="shared" si="159"/>
        <v>0</v>
      </c>
      <c r="N473" s="101">
        <f t="shared" si="159"/>
        <v>0</v>
      </c>
    </row>
    <row r="474" spans="1:14" hidden="1" outlineLevel="3">
      <c r="A474" s="194" t="str">
        <f>A323</f>
        <v>WR60005Z22</v>
      </c>
      <c r="B474" s="175"/>
      <c r="D474" s="370"/>
      <c r="E474" s="194" t="str">
        <f>E323</f>
        <v>Capacity ~ WRZ 22 forecasts - Post-2020 bilateral cumulative capacity - forecast (BCCf)</v>
      </c>
      <c r="F474" s="194"/>
      <c r="G474" s="194" t="str">
        <f>G323</f>
        <v>Ml/d</v>
      </c>
      <c r="H474" s="375"/>
      <c r="I474" s="375"/>
      <c r="J474" s="101">
        <f>J323</f>
        <v>0</v>
      </c>
      <c r="K474" s="101">
        <f t="shared" ref="K474:N474" si="160">K323</f>
        <v>0</v>
      </c>
      <c r="L474" s="101">
        <f t="shared" si="160"/>
        <v>0</v>
      </c>
      <c r="M474" s="101">
        <f t="shared" si="160"/>
        <v>0</v>
      </c>
      <c r="N474" s="101">
        <f t="shared" si="160"/>
        <v>0</v>
      </c>
    </row>
    <row r="475" spans="1:14" hidden="1" outlineLevel="3">
      <c r="A475" s="194" t="str">
        <f>A336</f>
        <v>WR60005Z23</v>
      </c>
      <c r="B475" s="175"/>
      <c r="D475" s="370"/>
      <c r="E475" s="194" t="str">
        <f>E336</f>
        <v>Capacity ~ WRZ 23 forecasts - Post-2020 bilateral cumulative capacity - forecast (BCCf)</v>
      </c>
      <c r="F475" s="194"/>
      <c r="G475" s="194" t="str">
        <f>G336</f>
        <v>Ml/d</v>
      </c>
      <c r="H475" s="375"/>
      <c r="I475" s="375"/>
      <c r="J475" s="101">
        <f>J336</f>
        <v>0</v>
      </c>
      <c r="K475" s="101">
        <f t="shared" ref="K475:N475" si="161">K336</f>
        <v>0</v>
      </c>
      <c r="L475" s="101">
        <f t="shared" si="161"/>
        <v>0</v>
      </c>
      <c r="M475" s="101">
        <f t="shared" si="161"/>
        <v>0</v>
      </c>
      <c r="N475" s="101">
        <f t="shared" si="161"/>
        <v>0</v>
      </c>
    </row>
    <row r="476" spans="1:14" hidden="1" outlineLevel="3">
      <c r="A476" s="194" t="str">
        <f>A349</f>
        <v>WR60005Z24</v>
      </c>
      <c r="B476" s="175"/>
      <c r="D476" s="370"/>
      <c r="E476" s="194" t="str">
        <f>E349</f>
        <v>Capacity ~ WRZ 24 forecasts - Post-2020 bilateral cumulative capacity - forecast (BCCf)</v>
      </c>
      <c r="F476" s="194"/>
      <c r="G476" s="194" t="str">
        <f>G349</f>
        <v>Ml/d</v>
      </c>
      <c r="H476" s="375"/>
      <c r="I476" s="375"/>
      <c r="J476" s="101">
        <f>J349</f>
        <v>0</v>
      </c>
      <c r="K476" s="101">
        <f t="shared" ref="K476:N476" si="162">K349</f>
        <v>0</v>
      </c>
      <c r="L476" s="101">
        <f t="shared" si="162"/>
        <v>0</v>
      </c>
      <c r="M476" s="101">
        <f t="shared" si="162"/>
        <v>0</v>
      </c>
      <c r="N476" s="101">
        <f t="shared" si="162"/>
        <v>0</v>
      </c>
    </row>
    <row r="477" spans="1:14" hidden="1" outlineLevel="3">
      <c r="A477" s="194" t="str">
        <f>A362</f>
        <v>WR60005Z25</v>
      </c>
      <c r="B477" s="175"/>
      <c r="D477" s="370"/>
      <c r="E477" s="194" t="str">
        <f>E362</f>
        <v>Capacity ~ WRZ 25 forecasts - Post-2020 bilateral cumulative capacity - forecast (BCCf)</v>
      </c>
      <c r="F477" s="194"/>
      <c r="G477" s="194" t="str">
        <f>G362</f>
        <v>Ml/d</v>
      </c>
      <c r="H477" s="375"/>
      <c r="I477" s="375"/>
      <c r="J477" s="101">
        <f>J362</f>
        <v>0</v>
      </c>
      <c r="K477" s="101">
        <f t="shared" ref="K477:N477" si="163">K362</f>
        <v>0</v>
      </c>
      <c r="L477" s="101">
        <f t="shared" si="163"/>
        <v>0</v>
      </c>
      <c r="M477" s="101">
        <f t="shared" si="163"/>
        <v>0</v>
      </c>
      <c r="N477" s="101">
        <f t="shared" si="163"/>
        <v>0</v>
      </c>
    </row>
    <row r="478" spans="1:14" hidden="1" outlineLevel="3">
      <c r="A478" s="194" t="str">
        <f>A375</f>
        <v>WR60005Z26</v>
      </c>
      <c r="B478" s="175"/>
      <c r="D478" s="370"/>
      <c r="E478" s="194" t="str">
        <f>E375</f>
        <v>Capacity ~ WRZ 26 forecasts - Post-2020 bilateral cumulative capacity - forecast (BCCf)</v>
      </c>
      <c r="F478" s="194"/>
      <c r="G478" s="194" t="str">
        <f>G375</f>
        <v>Ml/d</v>
      </c>
      <c r="H478" s="375"/>
      <c r="I478" s="375"/>
      <c r="J478" s="101">
        <f>J375</f>
        <v>0</v>
      </c>
      <c r="K478" s="101">
        <f t="shared" ref="K478:N478" si="164">K375</f>
        <v>0</v>
      </c>
      <c r="L478" s="101">
        <f t="shared" si="164"/>
        <v>0</v>
      </c>
      <c r="M478" s="101">
        <f t="shared" si="164"/>
        <v>0</v>
      </c>
      <c r="N478" s="101">
        <f t="shared" si="164"/>
        <v>0</v>
      </c>
    </row>
    <row r="479" spans="1:14" hidden="1" outlineLevel="3">
      <c r="A479" s="194" t="str">
        <f>A388</f>
        <v>WR60005Z27</v>
      </c>
      <c r="B479" s="175"/>
      <c r="D479" s="370"/>
      <c r="E479" s="194" t="str">
        <f>E388</f>
        <v>Capacity ~ WRZ 27 forecasts - Post-2020 bilateral cumulative capacity - forecast (BCCf)</v>
      </c>
      <c r="F479" s="194"/>
      <c r="G479" s="194" t="str">
        <f>G388</f>
        <v>Ml/d</v>
      </c>
      <c r="H479" s="375"/>
      <c r="I479" s="375"/>
      <c r="J479" s="101">
        <f>J388</f>
        <v>0</v>
      </c>
      <c r="K479" s="101">
        <f t="shared" ref="K479:N479" si="165">K388</f>
        <v>0</v>
      </c>
      <c r="L479" s="101">
        <f t="shared" si="165"/>
        <v>0</v>
      </c>
      <c r="M479" s="101">
        <f t="shared" si="165"/>
        <v>0</v>
      </c>
      <c r="N479" s="101">
        <f t="shared" si="165"/>
        <v>0</v>
      </c>
    </row>
    <row r="480" spans="1:14" hidden="1" outlineLevel="3">
      <c r="A480" s="194" t="str">
        <f>A401</f>
        <v>WR60005Z28</v>
      </c>
      <c r="B480" s="175"/>
      <c r="D480" s="370"/>
      <c r="E480" s="194" t="str">
        <f>E401</f>
        <v>Capacity ~ WRZ 28 forecasts - Post-2020 bilateral cumulative capacity - forecast (BCCf)</v>
      </c>
      <c r="F480" s="194"/>
      <c r="G480" s="194" t="str">
        <f>G401</f>
        <v>Ml/d</v>
      </c>
      <c r="H480" s="375"/>
      <c r="I480" s="375"/>
      <c r="J480" s="102">
        <f>J401</f>
        <v>0</v>
      </c>
      <c r="K480" s="102">
        <f t="shared" ref="K480:N480" si="166">K401</f>
        <v>0</v>
      </c>
      <c r="L480" s="102">
        <f t="shared" si="166"/>
        <v>0</v>
      </c>
      <c r="M480" s="102">
        <f t="shared" si="166"/>
        <v>0</v>
      </c>
      <c r="N480" s="102">
        <f t="shared" si="166"/>
        <v>0</v>
      </c>
    </row>
    <row r="481" spans="1:14" hidden="1" outlineLevel="3">
      <c r="A481" s="194"/>
      <c r="B481" s="80"/>
      <c r="C481" s="100"/>
      <c r="D481" s="370"/>
      <c r="E481" s="194" t="s">
        <v>557</v>
      </c>
      <c r="F481" s="370"/>
      <c r="G481" s="375" t="s">
        <v>209</v>
      </c>
      <c r="H481" s="375"/>
      <c r="I481" s="375"/>
      <c r="J481" s="103">
        <f xml:space="preserve"> SUM( J453:J480 )</f>
        <v>0</v>
      </c>
      <c r="K481" s="103">
        <f t="shared" ref="K481" si="167" xml:space="preserve"> SUM( K453:K480 )</f>
        <v>0</v>
      </c>
      <c r="L481" s="103">
        <f t="shared" ref="L481" si="168" xml:space="preserve"> SUM( L453:L480 )</f>
        <v>0</v>
      </c>
      <c r="M481" s="103">
        <f t="shared" ref="M481" si="169" xml:space="preserve"> SUM( M453:M480 )</f>
        <v>0</v>
      </c>
      <c r="N481" s="103">
        <f t="shared" ref="N481" si="170" xml:space="preserve"> SUM( N453:N480 )</f>
        <v>0</v>
      </c>
    </row>
    <row r="482" spans="1:14" hidden="1" outlineLevel="3">
      <c r="A482" s="194"/>
      <c r="B482" s="175"/>
      <c r="C482" s="100"/>
      <c r="D482" s="370"/>
      <c r="E482" s="194"/>
      <c r="F482" s="70"/>
      <c r="G482" s="375"/>
      <c r="H482" s="375"/>
      <c r="I482" s="375"/>
      <c r="J482" s="101"/>
      <c r="K482" s="101"/>
      <c r="L482" s="101"/>
      <c r="M482" s="101"/>
      <c r="N482" s="101"/>
    </row>
    <row r="483" spans="1:14" hidden="1" outlineLevel="3" collapsed="1">
      <c r="A483" s="374"/>
      <c r="B483" s="372"/>
      <c r="D483" s="375"/>
      <c r="E483" s="194" t="s">
        <v>693</v>
      </c>
      <c r="F483" s="149">
        <f xml:space="preserve"> IF( SUM(J483:N483) &gt; 0, 1, 0)</f>
        <v>0</v>
      </c>
      <c r="G483" s="165" t="s">
        <v>599</v>
      </c>
      <c r="H483" s="375"/>
      <c r="I483" s="375"/>
      <c r="J483" s="149">
        <f xml:space="preserve"> IF( ABS( ROUND( J451 - J481, 3 )) &gt; 0, 1, 0)</f>
        <v>0</v>
      </c>
      <c r="K483" s="149">
        <f t="shared" ref="K483:N483" si="171" xml:space="preserve"> IF( ABS( ROUND( K451 - K481, 3 )) &gt; 0, 1, 0)</f>
        <v>0</v>
      </c>
      <c r="L483" s="149">
        <f t="shared" si="171"/>
        <v>0</v>
      </c>
      <c r="M483" s="149">
        <f t="shared" si="171"/>
        <v>0</v>
      </c>
      <c r="N483" s="149">
        <f t="shared" si="171"/>
        <v>0</v>
      </c>
    </row>
    <row r="484" spans="1:14" hidden="1" outlineLevel="2">
      <c r="A484" s="111"/>
      <c r="B484" s="111"/>
      <c r="D484" s="172"/>
      <c r="E484" s="172"/>
      <c r="F484" s="172"/>
      <c r="G484" s="172"/>
      <c r="H484" s="172"/>
      <c r="I484" s="172"/>
      <c r="J484" s="172"/>
      <c r="K484" s="172"/>
      <c r="L484" s="172"/>
      <c r="M484" s="172"/>
      <c r="N484" s="172"/>
    </row>
    <row r="485" spans="1:14" hidden="1" outlineLevel="1">
      <c r="A485" s="374"/>
      <c r="B485" s="372"/>
      <c r="D485" s="370"/>
      <c r="E485" s="375"/>
      <c r="F485" s="375"/>
      <c r="G485" s="375"/>
      <c r="H485" s="375"/>
      <c r="I485" s="375"/>
      <c r="J485" s="375"/>
      <c r="K485" s="375"/>
      <c r="L485" s="375"/>
      <c r="M485" s="375"/>
      <c r="N485" s="375"/>
    </row>
    <row r="486" spans="1:14">
      <c r="A486" s="374"/>
      <c r="B486" s="372"/>
      <c r="D486" s="370"/>
      <c r="E486" s="375"/>
      <c r="F486" s="375"/>
      <c r="G486" s="375"/>
      <c r="H486" s="375"/>
      <c r="I486" s="375"/>
      <c r="J486" s="375"/>
      <c r="K486" s="375"/>
      <c r="L486" s="375"/>
      <c r="M486" s="375"/>
      <c r="N486" s="375"/>
    </row>
    <row r="487" spans="1:14" ht="12.75" customHeight="1">
      <c r="A487" s="176" t="s">
        <v>694</v>
      </c>
      <c r="B487" s="176"/>
      <c r="C487" s="176"/>
      <c r="D487" s="176"/>
      <c r="E487" s="176"/>
      <c r="F487" s="176"/>
      <c r="G487" s="176"/>
      <c r="H487" s="176"/>
      <c r="I487" s="176"/>
      <c r="J487" s="176"/>
      <c r="K487" s="176"/>
      <c r="L487" s="176"/>
      <c r="M487" s="176"/>
      <c r="N487" s="176"/>
    </row>
    <row r="488" spans="1:14" collapsed="1">
      <c r="A488" s="374"/>
      <c r="B488" s="372"/>
      <c r="D488" s="370"/>
      <c r="E488" s="375"/>
      <c r="F488" s="375"/>
      <c r="G488" s="375"/>
      <c r="H488" s="375"/>
      <c r="I488" s="375"/>
      <c r="J488" s="375"/>
      <c r="K488" s="375"/>
      <c r="L488" s="375"/>
      <c r="M488" s="375"/>
      <c r="N488" s="375"/>
    </row>
    <row r="489" spans="1:14" hidden="1" outlineLevel="1">
      <c r="A489" s="375"/>
      <c r="B489" s="375">
        <f t="shared" ref="B489:H489" si="172" xml:space="preserve"> B36</f>
        <v>0</v>
      </c>
      <c r="C489" s="375">
        <f t="shared" si="172"/>
        <v>0</v>
      </c>
      <c r="D489" s="375">
        <f t="shared" si="172"/>
        <v>0</v>
      </c>
      <c r="E489" s="375" t="str">
        <f t="shared" si="172"/>
        <v xml:space="preserve">English incumbent company check - flag is set to 1 if this is a Welsh company. </v>
      </c>
      <c r="F489" s="149">
        <f t="shared" si="172"/>
        <v>0</v>
      </c>
      <c r="G489" s="375" t="str">
        <f t="shared" si="172"/>
        <v>Check</v>
      </c>
      <c r="H489" s="375" t="str">
        <f t="shared" si="172"/>
        <v>For Info only</v>
      </c>
      <c r="I489" s="375"/>
      <c r="J489" s="375"/>
      <c r="K489" s="375"/>
      <c r="L489" s="375"/>
      <c r="M489" s="375"/>
      <c r="N489" s="375"/>
    </row>
    <row r="490" spans="1:14" hidden="1" outlineLevel="1">
      <c r="A490" s="375" t="s">
        <v>695</v>
      </c>
      <c r="B490" s="375"/>
      <c r="C490" s="375"/>
      <c r="D490" s="375"/>
      <c r="E490" s="375" t="s">
        <v>696</v>
      </c>
      <c r="F490" s="375"/>
      <c r="G490" s="375" t="s">
        <v>555</v>
      </c>
      <c r="H490" s="373" t="s">
        <v>697</v>
      </c>
      <c r="I490" s="375"/>
      <c r="J490" s="369" t="str">
        <f xml:space="preserve"> IF( $F$489 = 1, 0, "")</f>
        <v/>
      </c>
      <c r="K490" s="369" t="str">
        <f xml:space="preserve"> IF( $F$489 = 1, 0, "")</f>
        <v/>
      </c>
      <c r="L490" s="369" t="str">
        <f t="shared" ref="L490:N490" si="173" xml:space="preserve"> IF( $F$489 = 1, 0, "")</f>
        <v/>
      </c>
      <c r="M490" s="369" t="str">
        <f t="shared" si="173"/>
        <v/>
      </c>
      <c r="N490" s="369" t="str">
        <f t="shared" si="173"/>
        <v/>
      </c>
    </row>
    <row r="491" spans="1:14" hidden="1" outlineLevel="1">
      <c r="A491" s="375" t="str">
        <f>InpOverride!B174</f>
        <v>C_BEA002_PR19CMI001</v>
      </c>
      <c r="B491" s="372"/>
      <c r="D491" s="370"/>
      <c r="E491" s="375" t="s">
        <v>554</v>
      </c>
      <c r="F491" s="370"/>
      <c r="G491" s="375" t="s">
        <v>555</v>
      </c>
      <c r="H491" s="373" t="s">
        <v>697</v>
      </c>
      <c r="I491" s="375"/>
      <c r="J491" s="369" t="str">
        <f xml:space="preserve"> IF( ISNUMBER( InpOverride!H174 ), InpOverride!H174, "" )</f>
        <v/>
      </c>
      <c r="K491" s="369" t="str">
        <f xml:space="preserve"> IF( ISNUMBER( InpOverride!I174 ), InpOverride!I174, "" )</f>
        <v/>
      </c>
      <c r="L491" s="369" t="str">
        <f xml:space="preserve"> IF( ISNUMBER( InpOverride!J174 ), InpOverride!J174, "" )</f>
        <v/>
      </c>
      <c r="M491" s="369" t="str">
        <f xml:space="preserve"> IF( ISNUMBER( InpOverride!K174 ), InpOverride!K174, "" )</f>
        <v/>
      </c>
      <c r="N491" s="369" t="str">
        <f xml:space="preserve"> IF( ISNUMBER( InpOverride!L174 ), InpOverride!L174, "" )</f>
        <v/>
      </c>
    </row>
    <row r="492" spans="1:14" hidden="1" outlineLevel="1">
      <c r="A492" s="375" t="s">
        <v>698</v>
      </c>
      <c r="B492" s="372"/>
      <c r="D492" s="370"/>
      <c r="E492" s="375" t="s">
        <v>699</v>
      </c>
      <c r="F492" s="370"/>
      <c r="G492" s="375" t="s">
        <v>555</v>
      </c>
      <c r="H492" s="373" t="s">
        <v>697</v>
      </c>
      <c r="I492" s="375"/>
      <c r="J492" s="369" t="str">
        <f xml:space="preserve"> IF( ISNUMBER( J490), J490, J491)</f>
        <v/>
      </c>
      <c r="K492" s="369" t="str">
        <f t="shared" ref="K492:N492" si="174" xml:space="preserve"> IF( ISNUMBER( K490), K490, K491)</f>
        <v/>
      </c>
      <c r="L492" s="369" t="str">
        <f t="shared" si="174"/>
        <v/>
      </c>
      <c r="M492" s="369" t="str">
        <f t="shared" si="174"/>
        <v/>
      </c>
      <c r="N492" s="369" t="str">
        <f t="shared" si="174"/>
        <v/>
      </c>
    </row>
    <row r="493" spans="1:14" hidden="1" outlineLevel="1">
      <c r="A493" s="374"/>
      <c r="B493" s="372"/>
      <c r="D493" s="370"/>
      <c r="E493" s="375"/>
      <c r="F493" s="375"/>
      <c r="G493" s="375"/>
      <c r="H493" s="375"/>
      <c r="I493" s="375"/>
      <c r="J493" s="375"/>
      <c r="K493" s="375"/>
      <c r="L493" s="375"/>
      <c r="M493" s="375"/>
      <c r="N493" s="375"/>
    </row>
    <row r="494" spans="1:14">
      <c r="A494" s="374"/>
      <c r="B494" s="372"/>
      <c r="D494" s="370"/>
      <c r="E494" s="375"/>
      <c r="F494" s="375"/>
      <c r="G494" s="375"/>
      <c r="H494" s="375"/>
      <c r="I494" s="375"/>
      <c r="J494" s="375"/>
      <c r="K494" s="375"/>
      <c r="L494" s="375"/>
      <c r="M494" s="375"/>
      <c r="N494" s="375"/>
    </row>
    <row r="495" spans="1:14" ht="12.75" customHeight="1">
      <c r="A495" s="176" t="s">
        <v>700</v>
      </c>
      <c r="B495" s="176"/>
      <c r="C495" s="176"/>
      <c r="D495" s="176"/>
      <c r="E495" s="176"/>
      <c r="F495" s="176"/>
      <c r="G495" s="176"/>
      <c r="H495" s="176"/>
      <c r="I495" s="176"/>
      <c r="J495" s="176"/>
      <c r="K495" s="176"/>
      <c r="L495" s="176"/>
      <c r="M495" s="176"/>
      <c r="N495" s="176"/>
    </row>
    <row r="496" spans="1:14" ht="12.75" customHeight="1" collapsed="1">
      <c r="A496" s="111"/>
      <c r="B496" s="25"/>
      <c r="C496" s="375"/>
      <c r="D496" s="375"/>
      <c r="E496" s="3"/>
      <c r="F496" s="3"/>
      <c r="G496" s="4"/>
      <c r="H496" s="4"/>
      <c r="I496" s="3"/>
      <c r="J496" s="3"/>
      <c r="K496" s="3"/>
      <c r="L496" s="3"/>
      <c r="M496" s="3"/>
      <c r="N496" s="3"/>
    </row>
    <row r="497" spans="1:14" ht="12.75" hidden="1" customHeight="1" outlineLevel="1">
      <c r="A497" s="172" t="s">
        <v>701</v>
      </c>
      <c r="B497" s="16"/>
      <c r="C497" s="180"/>
      <c r="D497" s="180"/>
      <c r="E497" s="375" t="s">
        <v>702</v>
      </c>
      <c r="F497" s="64">
        <v>12</v>
      </c>
      <c r="G497" s="375" t="s">
        <v>703</v>
      </c>
      <c r="H497" s="375"/>
      <c r="I497" s="10"/>
      <c r="J497" s="15"/>
      <c r="K497" s="15"/>
      <c r="L497" s="15"/>
      <c r="M497" s="15"/>
      <c r="N497" s="15"/>
    </row>
    <row r="498" spans="1:14" ht="12.75" hidden="1" customHeight="1" outlineLevel="1">
      <c r="A498" s="172"/>
      <c r="B498" s="16"/>
      <c r="C498" s="180"/>
      <c r="D498" s="180"/>
      <c r="E498" s="11"/>
      <c r="F498" s="61"/>
      <c r="G498" s="11"/>
      <c r="H498" s="11"/>
      <c r="I498" s="10"/>
      <c r="J498" s="15"/>
      <c r="K498" s="15"/>
      <c r="L498" s="15"/>
      <c r="M498" s="15"/>
      <c r="N498" s="15"/>
    </row>
    <row r="499" spans="1:14" s="146" customFormat="1" ht="12.75" hidden="1" customHeight="1" outlineLevel="1">
      <c r="A499" s="172" t="s">
        <v>704</v>
      </c>
      <c r="B499" s="131"/>
      <c r="C499" s="180"/>
      <c r="D499" s="180"/>
      <c r="E499" s="172" t="s">
        <v>705</v>
      </c>
      <c r="F499" s="64">
        <v>100</v>
      </c>
      <c r="G499" s="172" t="s">
        <v>98</v>
      </c>
      <c r="H499" s="172"/>
      <c r="I499" s="180"/>
      <c r="J499" s="175"/>
      <c r="K499" s="175"/>
      <c r="L499" s="175"/>
      <c r="M499" s="175"/>
      <c r="N499" s="175"/>
    </row>
    <row r="500" spans="1:14" ht="12.75" hidden="1" customHeight="1" outlineLevel="1">
      <c r="A500" s="172"/>
      <c r="B500" s="16"/>
      <c r="C500" s="180"/>
      <c r="D500" s="180"/>
      <c r="E500" s="61"/>
      <c r="F500" s="61"/>
      <c r="G500" s="11"/>
      <c r="H500" s="11"/>
      <c r="I500" s="10"/>
      <c r="J500" s="15"/>
      <c r="K500" s="15"/>
      <c r="L500" s="15"/>
      <c r="M500" s="15"/>
      <c r="N500" s="15"/>
    </row>
    <row r="501" spans="1:14">
      <c r="A501" s="111"/>
      <c r="B501" s="111"/>
      <c r="C501" s="172"/>
      <c r="D501" s="172"/>
      <c r="E501" s="172"/>
      <c r="F501" s="172"/>
      <c r="G501" s="172"/>
      <c r="H501" s="172"/>
      <c r="I501" s="172"/>
      <c r="J501" s="172"/>
      <c r="K501" s="172"/>
      <c r="L501" s="172"/>
      <c r="M501" s="172"/>
      <c r="N501" s="172"/>
    </row>
    <row r="502" spans="1:14" s="20" customFormat="1">
      <c r="A502" s="177" t="s">
        <v>150</v>
      </c>
      <c r="B502" s="177"/>
      <c r="C502" s="138"/>
      <c r="D502" s="138"/>
      <c r="E502" s="137"/>
      <c r="F502" s="139"/>
      <c r="G502" s="177"/>
      <c r="H502" s="177"/>
      <c r="I502" s="177"/>
      <c r="J502" s="177"/>
      <c r="K502" s="177"/>
      <c r="L502" s="177"/>
      <c r="M502" s="177"/>
      <c r="N502" s="177"/>
    </row>
    <row r="503" spans="1:14">
      <c r="A503" s="111"/>
      <c r="B503" s="111"/>
      <c r="D503" s="172"/>
      <c r="E503" s="172"/>
      <c r="F503" s="172"/>
      <c r="G503" s="172"/>
      <c r="H503" s="172"/>
      <c r="I503" s="172"/>
      <c r="J503" s="172"/>
      <c r="K503" s="172"/>
      <c r="L503" s="172"/>
      <c r="M503" s="172"/>
      <c r="N503" s="172"/>
    </row>
  </sheetData>
  <conditionalFormatting sqref="D12 D15:D16">
    <cfRule type="cellIs" dxfId="854" priority="1915" stopIfTrue="1" operator="equal">
      <formula>"N/A"</formula>
    </cfRule>
    <cfRule type="cellIs" dxfId="853" priority="1916" stopIfTrue="1" operator="notEqual">
      <formula>""</formula>
    </cfRule>
  </conditionalFormatting>
  <conditionalFormatting sqref="J3:N3">
    <cfRule type="cellIs" dxfId="852" priority="1005" stopIfTrue="1" operator="equal">
      <formula>$F$20</formula>
    </cfRule>
    <cfRule type="cellIs" dxfId="851" priority="1006" stopIfTrue="1" operator="equal">
      <formula>$F$19</formula>
    </cfRule>
  </conditionalFormatting>
  <conditionalFormatting sqref="C12 C15:C16">
    <cfRule type="cellIs" dxfId="850" priority="904" stopIfTrue="1" operator="equal">
      <formula>"N/A"</formula>
    </cfRule>
    <cfRule type="cellIs" dxfId="849" priority="905" stopIfTrue="1" operator="notEqual">
      <formula>""</formula>
    </cfRule>
  </conditionalFormatting>
  <conditionalFormatting sqref="F53">
    <cfRule type="cellIs" dxfId="848" priority="899" stopIfTrue="1" operator="notEqual">
      <formula>0</formula>
    </cfRule>
    <cfRule type="cellIs" dxfId="847" priority="900" stopIfTrue="1" operator="equal">
      <formula>""</formula>
    </cfRule>
  </conditionalFormatting>
  <conditionalFormatting sqref="F66">
    <cfRule type="cellIs" dxfId="846" priority="896" stopIfTrue="1" operator="notEqual">
      <formula>0</formula>
    </cfRule>
    <cfRule type="cellIs" dxfId="845" priority="897" stopIfTrue="1" operator="equal">
      <formula>""</formula>
    </cfRule>
  </conditionalFormatting>
  <conditionalFormatting sqref="F79">
    <cfRule type="cellIs" dxfId="844" priority="893" stopIfTrue="1" operator="notEqual">
      <formula>0</formula>
    </cfRule>
    <cfRule type="cellIs" dxfId="843" priority="894" stopIfTrue="1" operator="equal">
      <formula>""</formula>
    </cfRule>
  </conditionalFormatting>
  <conditionalFormatting sqref="F92">
    <cfRule type="cellIs" dxfId="842" priority="890" stopIfTrue="1" operator="notEqual">
      <formula>0</formula>
    </cfRule>
    <cfRule type="cellIs" dxfId="841" priority="891" stopIfTrue="1" operator="equal">
      <formula>""</formula>
    </cfRule>
  </conditionalFormatting>
  <conditionalFormatting sqref="F105">
    <cfRule type="cellIs" dxfId="840" priority="887" stopIfTrue="1" operator="notEqual">
      <formula>0</formula>
    </cfRule>
    <cfRule type="cellIs" dxfId="839" priority="888" stopIfTrue="1" operator="equal">
      <formula>""</formula>
    </cfRule>
  </conditionalFormatting>
  <conditionalFormatting sqref="F118">
    <cfRule type="cellIs" dxfId="838" priority="884" stopIfTrue="1" operator="notEqual">
      <formula>0</formula>
    </cfRule>
    <cfRule type="cellIs" dxfId="837" priority="885" stopIfTrue="1" operator="equal">
      <formula>""</formula>
    </cfRule>
  </conditionalFormatting>
  <conditionalFormatting sqref="F144">
    <cfRule type="cellIs" dxfId="836" priority="881" stopIfTrue="1" operator="notEqual">
      <formula>0</formula>
    </cfRule>
    <cfRule type="cellIs" dxfId="835" priority="882" stopIfTrue="1" operator="equal">
      <formula>""</formula>
    </cfRule>
  </conditionalFormatting>
  <conditionalFormatting sqref="F131">
    <cfRule type="cellIs" dxfId="834" priority="878" stopIfTrue="1" operator="notEqual">
      <formula>0</formula>
    </cfRule>
    <cfRule type="cellIs" dxfId="833" priority="879" stopIfTrue="1" operator="equal">
      <formula>""</formula>
    </cfRule>
  </conditionalFormatting>
  <conditionalFormatting sqref="F157">
    <cfRule type="cellIs" dxfId="832" priority="875" stopIfTrue="1" operator="notEqual">
      <formula>0</formula>
    </cfRule>
    <cfRule type="cellIs" dxfId="831" priority="876" stopIfTrue="1" operator="equal">
      <formula>""</formula>
    </cfRule>
  </conditionalFormatting>
  <conditionalFormatting sqref="F170">
    <cfRule type="cellIs" dxfId="830" priority="872" stopIfTrue="1" operator="notEqual">
      <formula>0</formula>
    </cfRule>
    <cfRule type="cellIs" dxfId="829" priority="873" stopIfTrue="1" operator="equal">
      <formula>""</formula>
    </cfRule>
  </conditionalFormatting>
  <conditionalFormatting sqref="F183">
    <cfRule type="cellIs" dxfId="828" priority="869" stopIfTrue="1" operator="notEqual">
      <formula>0</formula>
    </cfRule>
    <cfRule type="cellIs" dxfId="827" priority="870" stopIfTrue="1" operator="equal">
      <formula>""</formula>
    </cfRule>
  </conditionalFormatting>
  <conditionalFormatting sqref="F209">
    <cfRule type="cellIs" dxfId="826" priority="866" stopIfTrue="1" operator="notEqual">
      <formula>0</formula>
    </cfRule>
    <cfRule type="cellIs" dxfId="825" priority="867" stopIfTrue="1" operator="equal">
      <formula>""</formula>
    </cfRule>
  </conditionalFormatting>
  <conditionalFormatting sqref="F196">
    <cfRule type="cellIs" dxfId="824" priority="863" stopIfTrue="1" operator="notEqual">
      <formula>0</formula>
    </cfRule>
    <cfRule type="cellIs" dxfId="823" priority="864" stopIfTrue="1" operator="equal">
      <formula>""</formula>
    </cfRule>
  </conditionalFormatting>
  <conditionalFormatting sqref="F222">
    <cfRule type="cellIs" dxfId="822" priority="860" stopIfTrue="1" operator="notEqual">
      <formula>0</formula>
    </cfRule>
    <cfRule type="cellIs" dxfId="821" priority="861" stopIfTrue="1" operator="equal">
      <formula>""</formula>
    </cfRule>
  </conditionalFormatting>
  <conditionalFormatting sqref="F235">
    <cfRule type="cellIs" dxfId="820" priority="857" stopIfTrue="1" operator="notEqual">
      <formula>0</formula>
    </cfRule>
    <cfRule type="cellIs" dxfId="819" priority="858" stopIfTrue="1" operator="equal">
      <formula>""</formula>
    </cfRule>
  </conditionalFormatting>
  <conditionalFormatting sqref="F248">
    <cfRule type="cellIs" dxfId="818" priority="854" stopIfTrue="1" operator="notEqual">
      <formula>0</formula>
    </cfRule>
    <cfRule type="cellIs" dxfId="817" priority="855" stopIfTrue="1" operator="equal">
      <formula>""</formula>
    </cfRule>
  </conditionalFormatting>
  <conditionalFormatting sqref="F261">
    <cfRule type="cellIs" dxfId="816" priority="851" stopIfTrue="1" operator="notEqual">
      <formula>0</formula>
    </cfRule>
    <cfRule type="cellIs" dxfId="815" priority="852" stopIfTrue="1" operator="equal">
      <formula>""</formula>
    </cfRule>
  </conditionalFormatting>
  <conditionalFormatting sqref="F274">
    <cfRule type="cellIs" dxfId="814" priority="848" stopIfTrue="1" operator="notEqual">
      <formula>0</formula>
    </cfRule>
    <cfRule type="cellIs" dxfId="813" priority="849" stopIfTrue="1" operator="equal">
      <formula>""</formula>
    </cfRule>
  </conditionalFormatting>
  <conditionalFormatting sqref="F287">
    <cfRule type="cellIs" dxfId="812" priority="845" stopIfTrue="1" operator="notEqual">
      <formula>0</formula>
    </cfRule>
    <cfRule type="cellIs" dxfId="811" priority="846" stopIfTrue="1" operator="equal">
      <formula>""</formula>
    </cfRule>
  </conditionalFormatting>
  <conditionalFormatting sqref="F300">
    <cfRule type="cellIs" dxfId="810" priority="841" stopIfTrue="1" operator="notEqual">
      <formula>0</formula>
    </cfRule>
    <cfRule type="cellIs" dxfId="809" priority="842" stopIfTrue="1" operator="equal">
      <formula>""</formula>
    </cfRule>
  </conditionalFormatting>
  <conditionalFormatting sqref="F404">
    <cfRule type="cellIs" dxfId="808" priority="809" stopIfTrue="1" operator="notEqual">
      <formula>0</formula>
    </cfRule>
    <cfRule type="cellIs" dxfId="807" priority="810" stopIfTrue="1" operator="equal">
      <formula>""</formula>
    </cfRule>
  </conditionalFormatting>
  <conditionalFormatting sqref="F313">
    <cfRule type="cellIs" dxfId="806" priority="833" stopIfTrue="1" operator="notEqual">
      <formula>0</formula>
    </cfRule>
    <cfRule type="cellIs" dxfId="805" priority="834" stopIfTrue="1" operator="equal">
      <formula>""</formula>
    </cfRule>
  </conditionalFormatting>
  <conditionalFormatting sqref="F339">
    <cfRule type="cellIs" dxfId="804" priority="829" stopIfTrue="1" operator="notEqual">
      <formula>0</formula>
    </cfRule>
    <cfRule type="cellIs" dxfId="803" priority="830" stopIfTrue="1" operator="equal">
      <formula>""</formula>
    </cfRule>
  </conditionalFormatting>
  <conditionalFormatting sqref="F352">
    <cfRule type="cellIs" dxfId="802" priority="825" stopIfTrue="1" operator="notEqual">
      <formula>0</formula>
    </cfRule>
    <cfRule type="cellIs" dxfId="801" priority="826" stopIfTrue="1" operator="equal">
      <formula>""</formula>
    </cfRule>
  </conditionalFormatting>
  <conditionalFormatting sqref="F365">
    <cfRule type="cellIs" dxfId="800" priority="821" stopIfTrue="1" operator="notEqual">
      <formula>0</formula>
    </cfRule>
    <cfRule type="cellIs" dxfId="799" priority="822" stopIfTrue="1" operator="equal">
      <formula>""</formula>
    </cfRule>
  </conditionalFormatting>
  <conditionalFormatting sqref="F378">
    <cfRule type="cellIs" dxfId="798" priority="817" stopIfTrue="1" operator="notEqual">
      <formula>0</formula>
    </cfRule>
    <cfRule type="cellIs" dxfId="797" priority="818" stopIfTrue="1" operator="equal">
      <formula>""</formula>
    </cfRule>
  </conditionalFormatting>
  <conditionalFormatting sqref="F391">
    <cfRule type="cellIs" dxfId="796" priority="813" stopIfTrue="1" operator="notEqual">
      <formula>0</formula>
    </cfRule>
    <cfRule type="cellIs" dxfId="795" priority="814" stopIfTrue="1" operator="equal">
      <formula>""</formula>
    </cfRule>
  </conditionalFormatting>
  <conditionalFormatting sqref="F326">
    <cfRule type="cellIs" dxfId="794" priority="805" stopIfTrue="1" operator="notEqual">
      <formula>0</formula>
    </cfRule>
    <cfRule type="cellIs" dxfId="793" priority="806" stopIfTrue="1" operator="equal">
      <formula>""</formula>
    </cfRule>
  </conditionalFormatting>
  <conditionalFormatting sqref="F55">
    <cfRule type="cellIs" dxfId="792" priority="802" stopIfTrue="1" operator="notEqual">
      <formula>0</formula>
    </cfRule>
    <cfRule type="cellIs" dxfId="791" priority="803" stopIfTrue="1" operator="equal">
      <formula>""</formula>
    </cfRule>
  </conditionalFormatting>
  <conditionalFormatting sqref="F68">
    <cfRule type="cellIs" dxfId="790" priority="795" stopIfTrue="1" operator="notEqual">
      <formula>0</formula>
    </cfRule>
    <cfRule type="cellIs" dxfId="789" priority="796" stopIfTrue="1" operator="equal">
      <formula>""</formula>
    </cfRule>
  </conditionalFormatting>
  <conditionalFormatting sqref="F81">
    <cfRule type="cellIs" dxfId="788" priority="788" stopIfTrue="1" operator="notEqual">
      <formula>0</formula>
    </cfRule>
    <cfRule type="cellIs" dxfId="787" priority="789" stopIfTrue="1" operator="equal">
      <formula>""</formula>
    </cfRule>
  </conditionalFormatting>
  <conditionalFormatting sqref="F94">
    <cfRule type="cellIs" dxfId="786" priority="781" stopIfTrue="1" operator="notEqual">
      <formula>0</formula>
    </cfRule>
    <cfRule type="cellIs" dxfId="785" priority="782" stopIfTrue="1" operator="equal">
      <formula>""</formula>
    </cfRule>
  </conditionalFormatting>
  <conditionalFormatting sqref="F263">
    <cfRule type="cellIs" dxfId="784" priority="711" stopIfTrue="1" operator="notEqual">
      <formula>0</formula>
    </cfRule>
    <cfRule type="cellIs" dxfId="783" priority="712" stopIfTrue="1" operator="equal">
      <formula>""</formula>
    </cfRule>
  </conditionalFormatting>
  <conditionalFormatting sqref="F107">
    <cfRule type="cellIs" dxfId="782" priority="774" stopIfTrue="1" operator="notEqual">
      <formula>0</formula>
    </cfRule>
    <cfRule type="cellIs" dxfId="781" priority="775" stopIfTrue="1" operator="equal">
      <formula>""</formula>
    </cfRule>
  </conditionalFormatting>
  <conditionalFormatting sqref="F302">
    <cfRule type="cellIs" dxfId="780" priority="690" stopIfTrue="1" operator="notEqual">
      <formula>0</formula>
    </cfRule>
    <cfRule type="cellIs" dxfId="779" priority="691" stopIfTrue="1" operator="equal">
      <formula>""</formula>
    </cfRule>
  </conditionalFormatting>
  <conditionalFormatting sqref="F120">
    <cfRule type="cellIs" dxfId="778" priority="767" stopIfTrue="1" operator="notEqual">
      <formula>0</formula>
    </cfRule>
    <cfRule type="cellIs" dxfId="777" priority="768" stopIfTrue="1" operator="equal">
      <formula>""</formula>
    </cfRule>
  </conditionalFormatting>
  <conditionalFormatting sqref="F146">
    <cfRule type="cellIs" dxfId="776" priority="760" stopIfTrue="1" operator="notEqual">
      <formula>0</formula>
    </cfRule>
    <cfRule type="cellIs" dxfId="775" priority="761" stopIfTrue="1" operator="equal">
      <formula>""</formula>
    </cfRule>
  </conditionalFormatting>
  <conditionalFormatting sqref="F159">
    <cfRule type="cellIs" dxfId="774" priority="753" stopIfTrue="1" operator="notEqual">
      <formula>0</formula>
    </cfRule>
    <cfRule type="cellIs" dxfId="773" priority="754" stopIfTrue="1" operator="equal">
      <formula>""</formula>
    </cfRule>
  </conditionalFormatting>
  <conditionalFormatting sqref="F185">
    <cfRule type="cellIs" dxfId="772" priority="746" stopIfTrue="1" operator="notEqual">
      <formula>0</formula>
    </cfRule>
    <cfRule type="cellIs" dxfId="771" priority="747" stopIfTrue="1" operator="equal">
      <formula>""</formula>
    </cfRule>
  </conditionalFormatting>
  <conditionalFormatting sqref="F198">
    <cfRule type="cellIs" dxfId="770" priority="739" stopIfTrue="1" operator="notEqual">
      <formula>0</formula>
    </cfRule>
    <cfRule type="cellIs" dxfId="769" priority="740" stopIfTrue="1" operator="equal">
      <formula>""</formula>
    </cfRule>
  </conditionalFormatting>
  <conditionalFormatting sqref="F224">
    <cfRule type="cellIs" dxfId="768" priority="732" stopIfTrue="1" operator="notEqual">
      <formula>0</formula>
    </cfRule>
    <cfRule type="cellIs" dxfId="767" priority="733" stopIfTrue="1" operator="equal">
      <formula>""</formula>
    </cfRule>
  </conditionalFormatting>
  <conditionalFormatting sqref="F237">
    <cfRule type="cellIs" dxfId="766" priority="725" stopIfTrue="1" operator="notEqual">
      <formula>0</formula>
    </cfRule>
    <cfRule type="cellIs" dxfId="765" priority="726" stopIfTrue="1" operator="equal">
      <formula>""</formula>
    </cfRule>
  </conditionalFormatting>
  <conditionalFormatting sqref="K237:N237">
    <cfRule type="cellIs" dxfId="764" priority="723" stopIfTrue="1" operator="notEqual">
      <formula>0</formula>
    </cfRule>
    <cfRule type="cellIs" dxfId="763" priority="724" stopIfTrue="1" operator="equal">
      <formula>""</formula>
    </cfRule>
  </conditionalFormatting>
  <conditionalFormatting sqref="K237:N237">
    <cfRule type="cellIs" dxfId="762" priority="721" stopIfTrue="1" operator="notEqual">
      <formula>0</formula>
    </cfRule>
    <cfRule type="cellIs" dxfId="761" priority="722" stopIfTrue="1" operator="equal">
      <formula>""</formula>
    </cfRule>
  </conditionalFormatting>
  <conditionalFormatting sqref="F250">
    <cfRule type="cellIs" dxfId="760" priority="718" stopIfTrue="1" operator="notEqual">
      <formula>0</formula>
    </cfRule>
    <cfRule type="cellIs" dxfId="759" priority="719" stopIfTrue="1" operator="equal">
      <formula>""</formula>
    </cfRule>
  </conditionalFormatting>
  <conditionalFormatting sqref="K406:N406">
    <cfRule type="cellIs" dxfId="758" priority="291" stopIfTrue="1" operator="notEqual">
      <formula>0</formula>
    </cfRule>
    <cfRule type="cellIs" dxfId="757" priority="292" stopIfTrue="1" operator="equal">
      <formula>""</formula>
    </cfRule>
  </conditionalFormatting>
  <conditionalFormatting sqref="J406:N406">
    <cfRule type="cellIs" dxfId="756" priority="289" stopIfTrue="1" operator="notEqual">
      <formula>0</formula>
    </cfRule>
    <cfRule type="cellIs" dxfId="755" priority="290" stopIfTrue="1" operator="equal">
      <formula>""</formula>
    </cfRule>
  </conditionalFormatting>
  <conditionalFormatting sqref="F276">
    <cfRule type="cellIs" dxfId="754" priority="704" stopIfTrue="1" operator="notEqual">
      <formula>0</formula>
    </cfRule>
    <cfRule type="cellIs" dxfId="753" priority="705" stopIfTrue="1" operator="equal">
      <formula>""</formula>
    </cfRule>
  </conditionalFormatting>
  <conditionalFormatting sqref="F289">
    <cfRule type="cellIs" dxfId="752" priority="697" stopIfTrue="1" operator="notEqual">
      <formula>0</formula>
    </cfRule>
    <cfRule type="cellIs" dxfId="751" priority="698" stopIfTrue="1" operator="equal">
      <formula>""</formula>
    </cfRule>
  </conditionalFormatting>
  <conditionalFormatting sqref="K393:N393">
    <cfRule type="cellIs" dxfId="750" priority="309" stopIfTrue="1" operator="notEqual">
      <formula>0</formula>
    </cfRule>
    <cfRule type="cellIs" dxfId="749" priority="310" stopIfTrue="1" operator="equal">
      <formula>""</formula>
    </cfRule>
  </conditionalFormatting>
  <conditionalFormatting sqref="K393:N393">
    <cfRule type="cellIs" dxfId="748" priority="307" stopIfTrue="1" operator="notEqual">
      <formula>0</formula>
    </cfRule>
    <cfRule type="cellIs" dxfId="747" priority="308" stopIfTrue="1" operator="equal">
      <formula>""</formula>
    </cfRule>
  </conditionalFormatting>
  <conditionalFormatting sqref="F315">
    <cfRule type="cellIs" dxfId="746" priority="683" stopIfTrue="1" operator="notEqual">
      <formula>0</formula>
    </cfRule>
    <cfRule type="cellIs" dxfId="745" priority="684" stopIfTrue="1" operator="equal">
      <formula>""</formula>
    </cfRule>
  </conditionalFormatting>
  <conditionalFormatting sqref="L354">
    <cfRule type="cellIs" dxfId="744" priority="327" stopIfTrue="1" operator="notEqual">
      <formula>0</formula>
    </cfRule>
    <cfRule type="cellIs" dxfId="743" priority="328" stopIfTrue="1" operator="equal">
      <formula>""</formula>
    </cfRule>
  </conditionalFormatting>
  <conditionalFormatting sqref="K380:N380">
    <cfRule type="cellIs" dxfId="742" priority="325" stopIfTrue="1" operator="notEqual">
      <formula>0</formula>
    </cfRule>
    <cfRule type="cellIs" dxfId="741" priority="326" stopIfTrue="1" operator="equal">
      <formula>""</formula>
    </cfRule>
  </conditionalFormatting>
  <conditionalFormatting sqref="F328">
    <cfRule type="cellIs" dxfId="740" priority="676" stopIfTrue="1" operator="notEqual">
      <formula>0</formula>
    </cfRule>
    <cfRule type="cellIs" dxfId="739" priority="677" stopIfTrue="1" operator="equal">
      <formula>""</formula>
    </cfRule>
  </conditionalFormatting>
  <conditionalFormatting sqref="F341">
    <cfRule type="cellIs" dxfId="738" priority="669" stopIfTrue="1" operator="notEqual">
      <formula>0</formula>
    </cfRule>
    <cfRule type="cellIs" dxfId="737" priority="670" stopIfTrue="1" operator="equal">
      <formula>""</formula>
    </cfRule>
  </conditionalFormatting>
  <conditionalFormatting sqref="L367">
    <cfRule type="cellIs" dxfId="736" priority="345" stopIfTrue="1" operator="notEqual">
      <formula>0</formula>
    </cfRule>
    <cfRule type="cellIs" dxfId="735" priority="346" stopIfTrue="1" operator="equal">
      <formula>""</formula>
    </cfRule>
  </conditionalFormatting>
  <conditionalFormatting sqref="L367">
    <cfRule type="cellIs" dxfId="734" priority="343" stopIfTrue="1" operator="notEqual">
      <formula>0</formula>
    </cfRule>
    <cfRule type="cellIs" dxfId="733" priority="344" stopIfTrue="1" operator="equal">
      <formula>""</formula>
    </cfRule>
  </conditionalFormatting>
  <conditionalFormatting sqref="F354">
    <cfRule type="cellIs" dxfId="732" priority="662" stopIfTrue="1" operator="notEqual">
      <formula>0</formula>
    </cfRule>
    <cfRule type="cellIs" dxfId="731" priority="663" stopIfTrue="1" operator="equal">
      <formula>""</formula>
    </cfRule>
  </conditionalFormatting>
  <conditionalFormatting sqref="F367">
    <cfRule type="cellIs" dxfId="730" priority="655" stopIfTrue="1" operator="notEqual">
      <formula>0</formula>
    </cfRule>
    <cfRule type="cellIs" dxfId="729" priority="656" stopIfTrue="1" operator="equal">
      <formula>""</formula>
    </cfRule>
  </conditionalFormatting>
  <conditionalFormatting sqref="J367:N367">
    <cfRule type="cellIs" dxfId="728" priority="347" stopIfTrue="1" operator="notEqual">
      <formula>0</formula>
    </cfRule>
    <cfRule type="cellIs" dxfId="727" priority="348" stopIfTrue="1" operator="equal">
      <formula>""</formula>
    </cfRule>
  </conditionalFormatting>
  <conditionalFormatting sqref="F380">
    <cfRule type="cellIs" dxfId="726" priority="648" stopIfTrue="1" operator="notEqual">
      <formula>0</formula>
    </cfRule>
    <cfRule type="cellIs" dxfId="725" priority="649" stopIfTrue="1" operator="equal">
      <formula>""</formula>
    </cfRule>
  </conditionalFormatting>
  <conditionalFormatting sqref="F393">
    <cfRule type="cellIs" dxfId="724" priority="641" stopIfTrue="1" operator="notEqual">
      <formula>0</formula>
    </cfRule>
    <cfRule type="cellIs" dxfId="723" priority="642" stopIfTrue="1" operator="equal">
      <formula>""</formula>
    </cfRule>
  </conditionalFormatting>
  <conditionalFormatting sqref="J328:N328">
    <cfRule type="cellIs" dxfId="722" priority="381" stopIfTrue="1" operator="notEqual">
      <formula>0</formula>
    </cfRule>
    <cfRule type="cellIs" dxfId="721" priority="382" stopIfTrue="1" operator="equal">
      <formula>""</formula>
    </cfRule>
  </conditionalFormatting>
  <conditionalFormatting sqref="J328:N328">
    <cfRule type="cellIs" dxfId="720" priority="379" stopIfTrue="1" operator="notEqual">
      <formula>0</formula>
    </cfRule>
    <cfRule type="cellIs" dxfId="719" priority="380" stopIfTrue="1" operator="equal">
      <formula>""</formula>
    </cfRule>
  </conditionalFormatting>
  <conditionalFormatting sqref="F406">
    <cfRule type="cellIs" dxfId="718" priority="634" stopIfTrue="1" operator="notEqual">
      <formula>0</formula>
    </cfRule>
    <cfRule type="cellIs" dxfId="717" priority="635" stopIfTrue="1" operator="equal">
      <formula>""</formula>
    </cfRule>
  </conditionalFormatting>
  <conditionalFormatting sqref="F133">
    <cfRule type="cellIs" dxfId="716" priority="627" stopIfTrue="1" operator="notEqual">
      <formula>0</formula>
    </cfRule>
    <cfRule type="cellIs" dxfId="715" priority="628" stopIfTrue="1" operator="equal">
      <formula>""</formula>
    </cfRule>
  </conditionalFormatting>
  <conditionalFormatting sqref="F172">
    <cfRule type="cellIs" dxfId="714" priority="620" stopIfTrue="1" operator="notEqual">
      <formula>0</formula>
    </cfRule>
    <cfRule type="cellIs" dxfId="713" priority="621" stopIfTrue="1" operator="equal">
      <formula>""</formula>
    </cfRule>
  </conditionalFormatting>
  <conditionalFormatting sqref="F211">
    <cfRule type="cellIs" dxfId="712" priority="613" stopIfTrue="1" operator="notEqual">
      <formula>0</formula>
    </cfRule>
    <cfRule type="cellIs" dxfId="711" priority="614" stopIfTrue="1" operator="equal">
      <formula>""</formula>
    </cfRule>
  </conditionalFormatting>
  <conditionalFormatting sqref="J315:N315">
    <cfRule type="cellIs" dxfId="710" priority="401" stopIfTrue="1" operator="notEqual">
      <formula>0</formula>
    </cfRule>
    <cfRule type="cellIs" dxfId="709" priority="402" stopIfTrue="1" operator="equal">
      <formula>""</formula>
    </cfRule>
  </conditionalFormatting>
  <conditionalFormatting sqref="J315:N315">
    <cfRule type="cellIs" dxfId="708" priority="399" stopIfTrue="1" operator="notEqual">
      <formula>0</formula>
    </cfRule>
    <cfRule type="cellIs" dxfId="707" priority="400" stopIfTrue="1" operator="equal">
      <formula>""</formula>
    </cfRule>
  </conditionalFormatting>
  <conditionalFormatting sqref="L55">
    <cfRule type="cellIs" dxfId="706" priority="55" stopIfTrue="1" operator="notEqual">
      <formula>0</formula>
    </cfRule>
    <cfRule type="cellIs" dxfId="705" priority="56" stopIfTrue="1" operator="equal">
      <formula>""</formula>
    </cfRule>
  </conditionalFormatting>
  <conditionalFormatting sqref="J237:N237">
    <cfRule type="cellIs" dxfId="704" priority="547" stopIfTrue="1" operator="notEqual">
      <formula>0</formula>
    </cfRule>
    <cfRule type="cellIs" dxfId="703" priority="548" stopIfTrue="1" operator="equal">
      <formula>""</formula>
    </cfRule>
  </conditionalFormatting>
  <conditionalFormatting sqref="L237">
    <cfRule type="cellIs" dxfId="702" priority="487" stopIfTrue="1" operator="notEqual">
      <formula>0</formula>
    </cfRule>
    <cfRule type="cellIs" dxfId="701" priority="488" stopIfTrue="1" operator="equal">
      <formula>""</formula>
    </cfRule>
  </conditionalFormatting>
  <conditionalFormatting sqref="K250:N250">
    <cfRule type="cellIs" dxfId="700" priority="485" stopIfTrue="1" operator="notEqual">
      <formula>0</formula>
    </cfRule>
    <cfRule type="cellIs" dxfId="699" priority="486" stopIfTrue="1" operator="equal">
      <formula>""</formula>
    </cfRule>
  </conditionalFormatting>
  <conditionalFormatting sqref="K263:N263">
    <cfRule type="cellIs" dxfId="698" priority="467" stopIfTrue="1" operator="notEqual">
      <formula>0</formula>
    </cfRule>
    <cfRule type="cellIs" dxfId="697" priority="468" stopIfTrue="1" operator="equal">
      <formula>""</formula>
    </cfRule>
  </conditionalFormatting>
  <conditionalFormatting sqref="J263:N263">
    <cfRule type="cellIs" dxfId="696" priority="465" stopIfTrue="1" operator="notEqual">
      <formula>0</formula>
    </cfRule>
    <cfRule type="cellIs" dxfId="695" priority="466" stopIfTrue="1" operator="equal">
      <formula>""</formula>
    </cfRule>
  </conditionalFormatting>
  <conditionalFormatting sqref="J276:N276">
    <cfRule type="cellIs" dxfId="694" priority="447" stopIfTrue="1" operator="notEqual">
      <formula>0</formula>
    </cfRule>
    <cfRule type="cellIs" dxfId="693" priority="448" stopIfTrue="1" operator="equal">
      <formula>""</formula>
    </cfRule>
  </conditionalFormatting>
  <conditionalFormatting sqref="J276:N276">
    <cfRule type="cellIs" dxfId="692" priority="445" stopIfTrue="1" operator="notEqual">
      <formula>0</formula>
    </cfRule>
    <cfRule type="cellIs" dxfId="691" priority="446" stopIfTrue="1" operator="equal">
      <formula>""</formula>
    </cfRule>
  </conditionalFormatting>
  <conditionalFormatting sqref="J289:N289">
    <cfRule type="cellIs" dxfId="690" priority="427" stopIfTrue="1" operator="notEqual">
      <formula>0</formula>
    </cfRule>
    <cfRule type="cellIs" dxfId="689" priority="428" stopIfTrue="1" operator="equal">
      <formula>""</formula>
    </cfRule>
  </conditionalFormatting>
  <conditionalFormatting sqref="L289">
    <cfRule type="cellIs" dxfId="688" priority="425" stopIfTrue="1" operator="notEqual">
      <formula>0</formula>
    </cfRule>
    <cfRule type="cellIs" dxfId="687" priority="426" stopIfTrue="1" operator="equal">
      <formula>""</formula>
    </cfRule>
  </conditionalFormatting>
  <conditionalFormatting sqref="L302">
    <cfRule type="cellIs" dxfId="686" priority="407" stopIfTrue="1" operator="notEqual">
      <formula>0</formula>
    </cfRule>
    <cfRule type="cellIs" dxfId="685" priority="408" stopIfTrue="1" operator="equal">
      <formula>""</formula>
    </cfRule>
  </conditionalFormatting>
  <conditionalFormatting sqref="K315:N315">
    <cfRule type="cellIs" dxfId="684" priority="405" stopIfTrue="1" operator="notEqual">
      <formula>0</formula>
    </cfRule>
    <cfRule type="cellIs" dxfId="683" priority="406" stopIfTrue="1" operator="equal">
      <formula>""</formula>
    </cfRule>
  </conditionalFormatting>
  <conditionalFormatting sqref="K328:N328">
    <cfRule type="cellIs" dxfId="682" priority="387" stopIfTrue="1" operator="notEqual">
      <formula>0</formula>
    </cfRule>
    <cfRule type="cellIs" dxfId="681" priority="388" stopIfTrue="1" operator="equal">
      <formula>""</formula>
    </cfRule>
  </conditionalFormatting>
  <conditionalFormatting sqref="J328:N328">
    <cfRule type="cellIs" dxfId="680" priority="385" stopIfTrue="1" operator="notEqual">
      <formula>0</formula>
    </cfRule>
    <cfRule type="cellIs" dxfId="679" priority="386" stopIfTrue="1" operator="equal">
      <formula>""</formula>
    </cfRule>
  </conditionalFormatting>
  <conditionalFormatting sqref="J341:N341">
    <cfRule type="cellIs" dxfId="678" priority="367" stopIfTrue="1" operator="notEqual">
      <formula>0</formula>
    </cfRule>
    <cfRule type="cellIs" dxfId="677" priority="368" stopIfTrue="1" operator="equal">
      <formula>""</formula>
    </cfRule>
  </conditionalFormatting>
  <conditionalFormatting sqref="J341:N341">
    <cfRule type="cellIs" dxfId="676" priority="365" stopIfTrue="1" operator="notEqual">
      <formula>0</formula>
    </cfRule>
    <cfRule type="cellIs" dxfId="675" priority="366" stopIfTrue="1" operator="equal">
      <formula>""</formula>
    </cfRule>
  </conditionalFormatting>
  <conditionalFormatting sqref="J237:N237">
    <cfRule type="cellIs" dxfId="674" priority="549" stopIfTrue="1" operator="notEqual">
      <formula>0</formula>
    </cfRule>
    <cfRule type="cellIs" dxfId="673" priority="550" stopIfTrue="1" operator="equal">
      <formula>""</formula>
    </cfRule>
  </conditionalFormatting>
  <conditionalFormatting sqref="J94:N94">
    <cfRule type="cellIs" dxfId="672" priority="111" stopIfTrue="1" operator="notEqual">
      <formula>0</formula>
    </cfRule>
    <cfRule type="cellIs" dxfId="671" priority="112" stopIfTrue="1" operator="equal">
      <formula>""</formula>
    </cfRule>
  </conditionalFormatting>
  <conditionalFormatting sqref="J94:N94">
    <cfRule type="cellIs" dxfId="670" priority="109" stopIfTrue="1" operator="notEqual">
      <formula>0</formula>
    </cfRule>
    <cfRule type="cellIs" dxfId="669" priority="110" stopIfTrue="1" operator="equal">
      <formula>""</formula>
    </cfRule>
  </conditionalFormatting>
  <conditionalFormatting sqref="J107:N107">
    <cfRule type="cellIs" dxfId="668" priority="123" stopIfTrue="1" operator="notEqual">
      <formula>0</formula>
    </cfRule>
    <cfRule type="cellIs" dxfId="667" priority="124" stopIfTrue="1" operator="equal">
      <formula>""</formula>
    </cfRule>
  </conditionalFormatting>
  <conditionalFormatting sqref="L107">
    <cfRule type="cellIs" dxfId="666" priority="121" stopIfTrue="1" operator="notEqual">
      <formula>0</formula>
    </cfRule>
    <cfRule type="cellIs" dxfId="665" priority="122" stopIfTrue="1" operator="equal">
      <formula>""</formula>
    </cfRule>
  </conditionalFormatting>
  <conditionalFormatting sqref="L120">
    <cfRule type="cellIs" dxfId="664" priority="135" stopIfTrue="1" operator="notEqual">
      <formula>0</formula>
    </cfRule>
    <cfRule type="cellIs" dxfId="663" priority="136" stopIfTrue="1" operator="equal">
      <formula>""</formula>
    </cfRule>
  </conditionalFormatting>
  <conditionalFormatting sqref="K107:N107">
    <cfRule type="cellIs" dxfId="662" priority="133" stopIfTrue="1" operator="notEqual">
      <formula>0</formula>
    </cfRule>
    <cfRule type="cellIs" dxfId="661" priority="134" stopIfTrue="1" operator="equal">
      <formula>""</formula>
    </cfRule>
  </conditionalFormatting>
  <conditionalFormatting sqref="K120:N120">
    <cfRule type="cellIs" dxfId="660" priority="147" stopIfTrue="1" operator="notEqual">
      <formula>0</formula>
    </cfRule>
    <cfRule type="cellIs" dxfId="659" priority="148" stopIfTrue="1" operator="equal">
      <formula>""</formula>
    </cfRule>
  </conditionalFormatting>
  <conditionalFormatting sqref="J120:N120">
    <cfRule type="cellIs" dxfId="658" priority="145" stopIfTrue="1" operator="notEqual">
      <formula>0</formula>
    </cfRule>
    <cfRule type="cellIs" dxfId="657" priority="146" stopIfTrue="1" operator="equal">
      <formula>""</formula>
    </cfRule>
  </conditionalFormatting>
  <conditionalFormatting sqref="J133:N133">
    <cfRule type="cellIs" dxfId="656" priority="159" stopIfTrue="1" operator="notEqual">
      <formula>0</formula>
    </cfRule>
    <cfRule type="cellIs" dxfId="655" priority="160" stopIfTrue="1" operator="equal">
      <formula>""</formula>
    </cfRule>
  </conditionalFormatting>
  <conditionalFormatting sqref="J133:N133">
    <cfRule type="cellIs" dxfId="654" priority="157" stopIfTrue="1" operator="notEqual">
      <formula>0</formula>
    </cfRule>
    <cfRule type="cellIs" dxfId="653" priority="158" stopIfTrue="1" operator="equal">
      <formula>""</formula>
    </cfRule>
  </conditionalFormatting>
  <conditionalFormatting sqref="J146:N146">
    <cfRule type="cellIs" dxfId="652" priority="171" stopIfTrue="1" operator="notEqual">
      <formula>0</formula>
    </cfRule>
    <cfRule type="cellIs" dxfId="651" priority="172" stopIfTrue="1" operator="equal">
      <formula>""</formula>
    </cfRule>
  </conditionalFormatting>
  <conditionalFormatting sqref="L146">
    <cfRule type="cellIs" dxfId="650" priority="169" stopIfTrue="1" operator="notEqual">
      <formula>0</formula>
    </cfRule>
    <cfRule type="cellIs" dxfId="649" priority="170" stopIfTrue="1" operator="equal">
      <formula>""</formula>
    </cfRule>
  </conditionalFormatting>
  <conditionalFormatting sqref="L159">
    <cfRule type="cellIs" dxfId="648" priority="183" stopIfTrue="1" operator="notEqual">
      <formula>0</formula>
    </cfRule>
    <cfRule type="cellIs" dxfId="647" priority="184" stopIfTrue="1" operator="equal">
      <formula>""</formula>
    </cfRule>
  </conditionalFormatting>
  <conditionalFormatting sqref="K146:N146">
    <cfRule type="cellIs" dxfId="646" priority="181" stopIfTrue="1" operator="notEqual">
      <formula>0</formula>
    </cfRule>
    <cfRule type="cellIs" dxfId="645" priority="182" stopIfTrue="1" operator="equal">
      <formula>""</formula>
    </cfRule>
  </conditionalFormatting>
  <conditionalFormatting sqref="K159:N159">
    <cfRule type="cellIs" dxfId="644" priority="195" stopIfTrue="1" operator="notEqual">
      <formula>0</formula>
    </cfRule>
    <cfRule type="cellIs" dxfId="643" priority="196" stopIfTrue="1" operator="equal">
      <formula>""</formula>
    </cfRule>
  </conditionalFormatting>
  <conditionalFormatting sqref="J159:N159">
    <cfRule type="cellIs" dxfId="642" priority="193" stopIfTrue="1" operator="notEqual">
      <formula>0</formula>
    </cfRule>
    <cfRule type="cellIs" dxfId="641" priority="194" stopIfTrue="1" operator="equal">
      <formula>""</formula>
    </cfRule>
  </conditionalFormatting>
  <conditionalFormatting sqref="J185:N185">
    <cfRule type="cellIs" dxfId="640" priority="223" stopIfTrue="1" operator="notEqual">
      <formula>0</formula>
    </cfRule>
    <cfRule type="cellIs" dxfId="639" priority="224" stopIfTrue="1" operator="equal">
      <formula>""</formula>
    </cfRule>
  </conditionalFormatting>
  <conditionalFormatting sqref="J185:N185">
    <cfRule type="cellIs" dxfId="638" priority="221" stopIfTrue="1" operator="notEqual">
      <formula>0</formula>
    </cfRule>
    <cfRule type="cellIs" dxfId="637" priority="222" stopIfTrue="1" operator="equal">
      <formula>""</formula>
    </cfRule>
  </conditionalFormatting>
  <conditionalFormatting sqref="J172:N172">
    <cfRule type="cellIs" dxfId="636" priority="203" stopIfTrue="1" operator="notEqual">
      <formula>0</formula>
    </cfRule>
    <cfRule type="cellIs" dxfId="635" priority="204" stopIfTrue="1" operator="equal">
      <formula>""</formula>
    </cfRule>
  </conditionalFormatting>
  <conditionalFormatting sqref="L172">
    <cfRule type="cellIs" dxfId="634" priority="201" stopIfTrue="1" operator="notEqual">
      <formula>0</formula>
    </cfRule>
    <cfRule type="cellIs" dxfId="633" priority="202" stopIfTrue="1" operator="equal">
      <formula>""</formula>
    </cfRule>
  </conditionalFormatting>
  <conditionalFormatting sqref="L198">
    <cfRule type="cellIs" dxfId="632" priority="231" stopIfTrue="1" operator="notEqual">
      <formula>0</formula>
    </cfRule>
    <cfRule type="cellIs" dxfId="631" priority="232" stopIfTrue="1" operator="equal">
      <formula>""</formula>
    </cfRule>
  </conditionalFormatting>
  <conditionalFormatting sqref="K185:N185">
    <cfRule type="cellIs" dxfId="630" priority="229" stopIfTrue="1" operator="notEqual">
      <formula>0</formula>
    </cfRule>
    <cfRule type="cellIs" dxfId="629" priority="230" stopIfTrue="1" operator="equal">
      <formula>""</formula>
    </cfRule>
  </conditionalFormatting>
  <conditionalFormatting sqref="K198:N198">
    <cfRule type="cellIs" dxfId="628" priority="243" stopIfTrue="1" operator="notEqual">
      <formula>0</formula>
    </cfRule>
    <cfRule type="cellIs" dxfId="627" priority="244" stopIfTrue="1" operator="equal">
      <formula>""</formula>
    </cfRule>
  </conditionalFormatting>
  <conditionalFormatting sqref="J198:N198">
    <cfRule type="cellIs" dxfId="626" priority="241" stopIfTrue="1" operator="notEqual">
      <formula>0</formula>
    </cfRule>
    <cfRule type="cellIs" dxfId="625" priority="242" stopIfTrue="1" operator="equal">
      <formula>""</formula>
    </cfRule>
  </conditionalFormatting>
  <conditionalFormatting sqref="J211:N211">
    <cfRule type="cellIs" dxfId="624" priority="255" stopIfTrue="1" operator="notEqual">
      <formula>0</formula>
    </cfRule>
    <cfRule type="cellIs" dxfId="623" priority="256" stopIfTrue="1" operator="equal">
      <formula>""</formula>
    </cfRule>
  </conditionalFormatting>
  <conditionalFormatting sqref="J211:N211">
    <cfRule type="cellIs" dxfId="622" priority="253" stopIfTrue="1" operator="notEqual">
      <formula>0</formula>
    </cfRule>
    <cfRule type="cellIs" dxfId="621" priority="254" stopIfTrue="1" operator="equal">
      <formula>""</formula>
    </cfRule>
  </conditionalFormatting>
  <conditionalFormatting sqref="J237:N237">
    <cfRule type="cellIs" dxfId="620" priority="493" stopIfTrue="1" operator="notEqual">
      <formula>0</formula>
    </cfRule>
    <cfRule type="cellIs" dxfId="619" priority="494" stopIfTrue="1" operator="equal">
      <formula>""</formula>
    </cfRule>
  </conditionalFormatting>
  <conditionalFormatting sqref="J237:N237">
    <cfRule type="cellIs" dxfId="618" priority="491" stopIfTrue="1" operator="notEqual">
      <formula>0</formula>
    </cfRule>
    <cfRule type="cellIs" dxfId="617" priority="492" stopIfTrue="1" operator="equal">
      <formula>""</formula>
    </cfRule>
  </conditionalFormatting>
  <conditionalFormatting sqref="L237">
    <cfRule type="cellIs" dxfId="616" priority="489" stopIfTrue="1" operator="notEqual">
      <formula>0</formula>
    </cfRule>
    <cfRule type="cellIs" dxfId="615" priority="490" stopIfTrue="1" operator="equal">
      <formula>""</formula>
    </cfRule>
  </conditionalFormatting>
  <conditionalFormatting sqref="K250:N250">
    <cfRule type="cellIs" dxfId="614" priority="483" stopIfTrue="1" operator="notEqual">
      <formula>0</formula>
    </cfRule>
    <cfRule type="cellIs" dxfId="613" priority="484" stopIfTrue="1" operator="equal">
      <formula>""</formula>
    </cfRule>
  </conditionalFormatting>
  <conditionalFormatting sqref="J250:N250">
    <cfRule type="cellIs" dxfId="612" priority="481" stopIfTrue="1" operator="notEqual">
      <formula>0</formula>
    </cfRule>
    <cfRule type="cellIs" dxfId="611" priority="482" stopIfTrue="1" operator="equal">
      <formula>""</formula>
    </cfRule>
  </conditionalFormatting>
  <conditionalFormatting sqref="J250:N250">
    <cfRule type="cellIs" dxfId="610" priority="479" stopIfTrue="1" operator="notEqual">
      <formula>0</formula>
    </cfRule>
    <cfRule type="cellIs" dxfId="609" priority="480" stopIfTrue="1" operator="equal">
      <formula>""</formula>
    </cfRule>
  </conditionalFormatting>
  <conditionalFormatting sqref="J250:N250">
    <cfRule type="cellIs" dxfId="608" priority="477" stopIfTrue="1" operator="notEqual">
      <formula>0</formula>
    </cfRule>
    <cfRule type="cellIs" dxfId="607" priority="478" stopIfTrue="1" operator="equal">
      <formula>""</formula>
    </cfRule>
  </conditionalFormatting>
  <conditionalFormatting sqref="J250:N250">
    <cfRule type="cellIs" dxfId="606" priority="475" stopIfTrue="1" operator="notEqual">
      <formula>0</formula>
    </cfRule>
    <cfRule type="cellIs" dxfId="605" priority="476" stopIfTrue="1" operator="equal">
      <formula>""</formula>
    </cfRule>
  </conditionalFormatting>
  <conditionalFormatting sqref="L250">
    <cfRule type="cellIs" dxfId="604" priority="473" stopIfTrue="1" operator="notEqual">
      <formula>0</formula>
    </cfRule>
    <cfRule type="cellIs" dxfId="603" priority="474" stopIfTrue="1" operator="equal">
      <formula>""</formula>
    </cfRule>
  </conditionalFormatting>
  <conditionalFormatting sqref="L250">
    <cfRule type="cellIs" dxfId="602" priority="471" stopIfTrue="1" operator="notEqual">
      <formula>0</formula>
    </cfRule>
    <cfRule type="cellIs" dxfId="601" priority="472" stopIfTrue="1" operator="equal">
      <formula>""</formula>
    </cfRule>
  </conditionalFormatting>
  <conditionalFormatting sqref="K263:N263">
    <cfRule type="cellIs" dxfId="600" priority="469" stopIfTrue="1" operator="notEqual">
      <formula>0</formula>
    </cfRule>
    <cfRule type="cellIs" dxfId="599" priority="470" stopIfTrue="1" operator="equal">
      <formula>""</formula>
    </cfRule>
  </conditionalFormatting>
  <conditionalFormatting sqref="J263:N263">
    <cfRule type="cellIs" dxfId="598" priority="463" stopIfTrue="1" operator="notEqual">
      <formula>0</formula>
    </cfRule>
    <cfRule type="cellIs" dxfId="597" priority="464" stopIfTrue="1" operator="equal">
      <formula>""</formula>
    </cfRule>
  </conditionalFormatting>
  <conditionalFormatting sqref="J263:N263">
    <cfRule type="cellIs" dxfId="596" priority="461" stopIfTrue="1" operator="notEqual">
      <formula>0</formula>
    </cfRule>
    <cfRule type="cellIs" dxfId="595" priority="462" stopIfTrue="1" operator="equal">
      <formula>""</formula>
    </cfRule>
  </conditionalFormatting>
  <conditionalFormatting sqref="J263:N263">
    <cfRule type="cellIs" dxfId="594" priority="459" stopIfTrue="1" operator="notEqual">
      <formula>0</formula>
    </cfRule>
    <cfRule type="cellIs" dxfId="593" priority="460" stopIfTrue="1" operator="equal">
      <formula>""</formula>
    </cfRule>
  </conditionalFormatting>
  <conditionalFormatting sqref="L263">
    <cfRule type="cellIs" dxfId="592" priority="457" stopIfTrue="1" operator="notEqual">
      <formula>0</formula>
    </cfRule>
    <cfRule type="cellIs" dxfId="591" priority="458" stopIfTrue="1" operator="equal">
      <formula>""</formula>
    </cfRule>
  </conditionalFormatting>
  <conditionalFormatting sqref="L263">
    <cfRule type="cellIs" dxfId="590" priority="455" stopIfTrue="1" operator="notEqual">
      <formula>0</formula>
    </cfRule>
    <cfRule type="cellIs" dxfId="589" priority="456" stopIfTrue="1" operator="equal">
      <formula>""</formula>
    </cfRule>
  </conditionalFormatting>
  <conditionalFormatting sqref="K276:N276">
    <cfRule type="cellIs" dxfId="588" priority="453" stopIfTrue="1" operator="notEqual">
      <formula>0</formula>
    </cfRule>
    <cfRule type="cellIs" dxfId="587" priority="454" stopIfTrue="1" operator="equal">
      <formula>""</formula>
    </cfRule>
  </conditionalFormatting>
  <conditionalFormatting sqref="K276:N276">
    <cfRule type="cellIs" dxfId="586" priority="451" stopIfTrue="1" operator="notEqual">
      <formula>0</formula>
    </cfRule>
    <cfRule type="cellIs" dxfId="585" priority="452" stopIfTrue="1" operator="equal">
      <formula>""</formula>
    </cfRule>
  </conditionalFormatting>
  <conditionalFormatting sqref="J276:N276">
    <cfRule type="cellIs" dxfId="584" priority="449" stopIfTrue="1" operator="notEqual">
      <formula>0</formula>
    </cfRule>
    <cfRule type="cellIs" dxfId="583" priority="450" stopIfTrue="1" operator="equal">
      <formula>""</formula>
    </cfRule>
  </conditionalFormatting>
  <conditionalFormatting sqref="J276:N276">
    <cfRule type="cellIs" dxfId="582" priority="443" stopIfTrue="1" operator="notEqual">
      <formula>0</formula>
    </cfRule>
    <cfRule type="cellIs" dxfId="581" priority="444" stopIfTrue="1" operator="equal">
      <formula>""</formula>
    </cfRule>
  </conditionalFormatting>
  <conditionalFormatting sqref="L276">
    <cfRule type="cellIs" dxfId="580" priority="441" stopIfTrue="1" operator="notEqual">
      <formula>0</formula>
    </cfRule>
    <cfRule type="cellIs" dxfId="579" priority="442" stopIfTrue="1" operator="equal">
      <formula>""</formula>
    </cfRule>
  </conditionalFormatting>
  <conditionalFormatting sqref="L276">
    <cfRule type="cellIs" dxfId="578" priority="439" stopIfTrue="1" operator="notEqual">
      <formula>0</formula>
    </cfRule>
    <cfRule type="cellIs" dxfId="577" priority="440" stopIfTrue="1" operator="equal">
      <formula>""</formula>
    </cfRule>
  </conditionalFormatting>
  <conditionalFormatting sqref="K289:N289">
    <cfRule type="cellIs" dxfId="576" priority="437" stopIfTrue="1" operator="notEqual">
      <formula>0</formula>
    </cfRule>
    <cfRule type="cellIs" dxfId="575" priority="438" stopIfTrue="1" operator="equal">
      <formula>""</formula>
    </cfRule>
  </conditionalFormatting>
  <conditionalFormatting sqref="K289:N289">
    <cfRule type="cellIs" dxfId="574" priority="435" stopIfTrue="1" operator="notEqual">
      <formula>0</formula>
    </cfRule>
    <cfRule type="cellIs" dxfId="573" priority="436" stopIfTrue="1" operator="equal">
      <formula>""</formula>
    </cfRule>
  </conditionalFormatting>
  <conditionalFormatting sqref="J289:N289">
    <cfRule type="cellIs" dxfId="572" priority="433" stopIfTrue="1" operator="notEqual">
      <formula>0</formula>
    </cfRule>
    <cfRule type="cellIs" dxfId="571" priority="434" stopIfTrue="1" operator="equal">
      <formula>""</formula>
    </cfRule>
  </conditionalFormatting>
  <conditionalFormatting sqref="J289:N289">
    <cfRule type="cellIs" dxfId="570" priority="431" stopIfTrue="1" operator="notEqual">
      <formula>0</formula>
    </cfRule>
    <cfRule type="cellIs" dxfId="569" priority="432" stopIfTrue="1" operator="equal">
      <formula>""</formula>
    </cfRule>
  </conditionalFormatting>
  <conditionalFormatting sqref="J289:N289">
    <cfRule type="cellIs" dxfId="568" priority="429" stopIfTrue="1" operator="notEqual">
      <formula>0</formula>
    </cfRule>
    <cfRule type="cellIs" dxfId="567" priority="430" stopIfTrue="1" operator="equal">
      <formula>""</formula>
    </cfRule>
  </conditionalFormatting>
  <conditionalFormatting sqref="L289">
    <cfRule type="cellIs" dxfId="566" priority="423" stopIfTrue="1" operator="notEqual">
      <formula>0</formula>
    </cfRule>
    <cfRule type="cellIs" dxfId="565" priority="424" stopIfTrue="1" operator="equal">
      <formula>""</formula>
    </cfRule>
  </conditionalFormatting>
  <conditionalFormatting sqref="K302:N302">
    <cfRule type="cellIs" dxfId="564" priority="421" stopIfTrue="1" operator="notEqual">
      <formula>0</formula>
    </cfRule>
    <cfRule type="cellIs" dxfId="563" priority="422" stopIfTrue="1" operator="equal">
      <formula>""</formula>
    </cfRule>
  </conditionalFormatting>
  <conditionalFormatting sqref="K302:N302">
    <cfRule type="cellIs" dxfId="562" priority="419" stopIfTrue="1" operator="notEqual">
      <formula>0</formula>
    </cfRule>
    <cfRule type="cellIs" dxfId="561" priority="420" stopIfTrue="1" operator="equal">
      <formula>""</formula>
    </cfRule>
  </conditionalFormatting>
  <conditionalFormatting sqref="J302:N302">
    <cfRule type="cellIs" dxfId="560" priority="417" stopIfTrue="1" operator="notEqual">
      <formula>0</formula>
    </cfRule>
    <cfRule type="cellIs" dxfId="559" priority="418" stopIfTrue="1" operator="equal">
      <formula>""</formula>
    </cfRule>
  </conditionalFormatting>
  <conditionalFormatting sqref="J302:N302">
    <cfRule type="cellIs" dxfId="558" priority="415" stopIfTrue="1" operator="notEqual">
      <formula>0</formula>
    </cfRule>
    <cfRule type="cellIs" dxfId="557" priority="416" stopIfTrue="1" operator="equal">
      <formula>""</formula>
    </cfRule>
  </conditionalFormatting>
  <conditionalFormatting sqref="J302:N302">
    <cfRule type="cellIs" dxfId="556" priority="413" stopIfTrue="1" operator="notEqual">
      <formula>0</formula>
    </cfRule>
    <cfRule type="cellIs" dxfId="555" priority="414" stopIfTrue="1" operator="equal">
      <formula>""</formula>
    </cfRule>
  </conditionalFormatting>
  <conditionalFormatting sqref="J302:N302">
    <cfRule type="cellIs" dxfId="554" priority="411" stopIfTrue="1" operator="notEqual">
      <formula>0</formula>
    </cfRule>
    <cfRule type="cellIs" dxfId="553" priority="412" stopIfTrue="1" operator="equal">
      <formula>""</formula>
    </cfRule>
  </conditionalFormatting>
  <conditionalFormatting sqref="L302">
    <cfRule type="cellIs" dxfId="552" priority="409" stopIfTrue="1" operator="notEqual">
      <formula>0</formula>
    </cfRule>
    <cfRule type="cellIs" dxfId="551" priority="410" stopIfTrue="1" operator="equal">
      <formula>""</formula>
    </cfRule>
  </conditionalFormatting>
  <conditionalFormatting sqref="K315:N315">
    <cfRule type="cellIs" dxfId="550" priority="403" stopIfTrue="1" operator="notEqual">
      <formula>0</formula>
    </cfRule>
    <cfRule type="cellIs" dxfId="549" priority="404" stopIfTrue="1" operator="equal">
      <formula>""</formula>
    </cfRule>
  </conditionalFormatting>
  <conditionalFormatting sqref="J315:N315">
    <cfRule type="cellIs" dxfId="548" priority="397" stopIfTrue="1" operator="notEqual">
      <formula>0</formula>
    </cfRule>
    <cfRule type="cellIs" dxfId="547" priority="398" stopIfTrue="1" operator="equal">
      <formula>""</formula>
    </cfRule>
  </conditionalFormatting>
  <conditionalFormatting sqref="J315:N315">
    <cfRule type="cellIs" dxfId="546" priority="395" stopIfTrue="1" operator="notEqual">
      <formula>0</formula>
    </cfRule>
    <cfRule type="cellIs" dxfId="545" priority="396" stopIfTrue="1" operator="equal">
      <formula>""</formula>
    </cfRule>
  </conditionalFormatting>
  <conditionalFormatting sqref="L315">
    <cfRule type="cellIs" dxfId="544" priority="393" stopIfTrue="1" operator="notEqual">
      <formula>0</formula>
    </cfRule>
    <cfRule type="cellIs" dxfId="543" priority="394" stopIfTrue="1" operator="equal">
      <formula>""</formula>
    </cfRule>
  </conditionalFormatting>
  <conditionalFormatting sqref="L315">
    <cfRule type="cellIs" dxfId="542" priority="391" stopIfTrue="1" operator="notEqual">
      <formula>0</formula>
    </cfRule>
    <cfRule type="cellIs" dxfId="541" priority="392" stopIfTrue="1" operator="equal">
      <formula>""</formula>
    </cfRule>
  </conditionalFormatting>
  <conditionalFormatting sqref="K328:N328">
    <cfRule type="cellIs" dxfId="540" priority="389" stopIfTrue="1" operator="notEqual">
      <formula>0</formula>
    </cfRule>
    <cfRule type="cellIs" dxfId="539" priority="390" stopIfTrue="1" operator="equal">
      <formula>""</formula>
    </cfRule>
  </conditionalFormatting>
  <conditionalFormatting sqref="J328:N328">
    <cfRule type="cellIs" dxfId="538" priority="383" stopIfTrue="1" operator="notEqual">
      <formula>0</formula>
    </cfRule>
    <cfRule type="cellIs" dxfId="537" priority="384" stopIfTrue="1" operator="equal">
      <formula>""</formula>
    </cfRule>
  </conditionalFormatting>
  <conditionalFormatting sqref="L328">
    <cfRule type="cellIs" dxfId="536" priority="377" stopIfTrue="1" operator="notEqual">
      <formula>0</formula>
    </cfRule>
    <cfRule type="cellIs" dxfId="535" priority="378" stopIfTrue="1" operator="equal">
      <formula>""</formula>
    </cfRule>
  </conditionalFormatting>
  <conditionalFormatting sqref="L328">
    <cfRule type="cellIs" dxfId="534" priority="375" stopIfTrue="1" operator="notEqual">
      <formula>0</formula>
    </cfRule>
    <cfRule type="cellIs" dxfId="533" priority="376" stopIfTrue="1" operator="equal">
      <formula>""</formula>
    </cfRule>
  </conditionalFormatting>
  <conditionalFormatting sqref="K341:N341">
    <cfRule type="cellIs" dxfId="532" priority="373" stopIfTrue="1" operator="notEqual">
      <formula>0</formula>
    </cfRule>
    <cfRule type="cellIs" dxfId="531" priority="374" stopIfTrue="1" operator="equal">
      <formula>""</formula>
    </cfRule>
  </conditionalFormatting>
  <conditionalFormatting sqref="K341:N341">
    <cfRule type="cellIs" dxfId="530" priority="371" stopIfTrue="1" operator="notEqual">
      <formula>0</formula>
    </cfRule>
    <cfRule type="cellIs" dxfId="529" priority="372" stopIfTrue="1" operator="equal">
      <formula>""</formula>
    </cfRule>
  </conditionalFormatting>
  <conditionalFormatting sqref="J341:N341">
    <cfRule type="cellIs" dxfId="528" priority="369" stopIfTrue="1" operator="notEqual">
      <formula>0</formula>
    </cfRule>
    <cfRule type="cellIs" dxfId="527" priority="370" stopIfTrue="1" operator="equal">
      <formula>""</formula>
    </cfRule>
  </conditionalFormatting>
  <conditionalFormatting sqref="J341:N341">
    <cfRule type="cellIs" dxfId="526" priority="363" stopIfTrue="1" operator="notEqual">
      <formula>0</formula>
    </cfRule>
    <cfRule type="cellIs" dxfId="525" priority="364" stopIfTrue="1" operator="equal">
      <formula>""</formula>
    </cfRule>
  </conditionalFormatting>
  <conditionalFormatting sqref="L341">
    <cfRule type="cellIs" dxfId="524" priority="361" stopIfTrue="1" operator="notEqual">
      <formula>0</formula>
    </cfRule>
    <cfRule type="cellIs" dxfId="523" priority="362" stopIfTrue="1" operator="equal">
      <formula>""</formula>
    </cfRule>
  </conditionalFormatting>
  <conditionalFormatting sqref="L341">
    <cfRule type="cellIs" dxfId="522" priority="359" stopIfTrue="1" operator="notEqual">
      <formula>0</formula>
    </cfRule>
    <cfRule type="cellIs" dxfId="521" priority="360" stopIfTrue="1" operator="equal">
      <formula>""</formula>
    </cfRule>
  </conditionalFormatting>
  <conditionalFormatting sqref="K367:N367">
    <cfRule type="cellIs" dxfId="520" priority="357" stopIfTrue="1" operator="notEqual">
      <formula>0</formula>
    </cfRule>
    <cfRule type="cellIs" dxfId="519" priority="358" stopIfTrue="1" operator="equal">
      <formula>""</formula>
    </cfRule>
  </conditionalFormatting>
  <conditionalFormatting sqref="K367:N367">
    <cfRule type="cellIs" dxfId="518" priority="355" stopIfTrue="1" operator="notEqual">
      <formula>0</formula>
    </cfRule>
    <cfRule type="cellIs" dxfId="517" priority="356" stopIfTrue="1" operator="equal">
      <formula>""</formula>
    </cfRule>
  </conditionalFormatting>
  <conditionalFormatting sqref="J367:N367">
    <cfRule type="cellIs" dxfId="516" priority="353" stopIfTrue="1" operator="notEqual">
      <formula>0</formula>
    </cfRule>
    <cfRule type="cellIs" dxfId="515" priority="354" stopIfTrue="1" operator="equal">
      <formula>""</formula>
    </cfRule>
  </conditionalFormatting>
  <conditionalFormatting sqref="J367:N367">
    <cfRule type="cellIs" dxfId="514" priority="351" stopIfTrue="1" operator="notEqual">
      <formula>0</formula>
    </cfRule>
    <cfRule type="cellIs" dxfId="513" priority="352" stopIfTrue="1" operator="equal">
      <formula>""</formula>
    </cfRule>
  </conditionalFormatting>
  <conditionalFormatting sqref="J367:N367">
    <cfRule type="cellIs" dxfId="512" priority="349" stopIfTrue="1" operator="notEqual">
      <formula>0</formula>
    </cfRule>
    <cfRule type="cellIs" dxfId="511" priority="350" stopIfTrue="1" operator="equal">
      <formula>""</formula>
    </cfRule>
  </conditionalFormatting>
  <conditionalFormatting sqref="K354:N354">
    <cfRule type="cellIs" dxfId="510" priority="341" stopIfTrue="1" operator="notEqual">
      <formula>0</formula>
    </cfRule>
    <cfRule type="cellIs" dxfId="509" priority="342" stopIfTrue="1" operator="equal">
      <formula>""</formula>
    </cfRule>
  </conditionalFormatting>
  <conditionalFormatting sqref="K354:N354">
    <cfRule type="cellIs" dxfId="508" priority="339" stopIfTrue="1" operator="notEqual">
      <formula>0</formula>
    </cfRule>
    <cfRule type="cellIs" dxfId="507" priority="340" stopIfTrue="1" operator="equal">
      <formula>""</formula>
    </cfRule>
  </conditionalFormatting>
  <conditionalFormatting sqref="J354:N354">
    <cfRule type="cellIs" dxfId="506" priority="337" stopIfTrue="1" operator="notEqual">
      <formula>0</formula>
    </cfRule>
    <cfRule type="cellIs" dxfId="505" priority="338" stopIfTrue="1" operator="equal">
      <formula>""</formula>
    </cfRule>
  </conditionalFormatting>
  <conditionalFormatting sqref="J354:N354">
    <cfRule type="cellIs" dxfId="504" priority="335" stopIfTrue="1" operator="notEqual">
      <formula>0</formula>
    </cfRule>
    <cfRule type="cellIs" dxfId="503" priority="336" stopIfTrue="1" operator="equal">
      <formula>""</formula>
    </cfRule>
  </conditionalFormatting>
  <conditionalFormatting sqref="J354:N354">
    <cfRule type="cellIs" dxfId="502" priority="333" stopIfTrue="1" operator="notEqual">
      <formula>0</formula>
    </cfRule>
    <cfRule type="cellIs" dxfId="501" priority="334" stopIfTrue="1" operator="equal">
      <formula>""</formula>
    </cfRule>
  </conditionalFormatting>
  <conditionalFormatting sqref="J354:N354">
    <cfRule type="cellIs" dxfId="500" priority="331" stopIfTrue="1" operator="notEqual">
      <formula>0</formula>
    </cfRule>
    <cfRule type="cellIs" dxfId="499" priority="332" stopIfTrue="1" operator="equal">
      <formula>""</formula>
    </cfRule>
  </conditionalFormatting>
  <conditionalFormatting sqref="L354">
    <cfRule type="cellIs" dxfId="498" priority="329" stopIfTrue="1" operator="notEqual">
      <formula>0</formula>
    </cfRule>
    <cfRule type="cellIs" dxfId="497" priority="330" stopIfTrue="1" operator="equal">
      <formula>""</formula>
    </cfRule>
  </conditionalFormatting>
  <conditionalFormatting sqref="K380:N380">
    <cfRule type="cellIs" dxfId="496" priority="323" stopIfTrue="1" operator="notEqual">
      <formula>0</formula>
    </cfRule>
    <cfRule type="cellIs" dxfId="495" priority="324" stopIfTrue="1" operator="equal">
      <formula>""</formula>
    </cfRule>
  </conditionalFormatting>
  <conditionalFormatting sqref="J380:N380">
    <cfRule type="cellIs" dxfId="494" priority="321" stopIfTrue="1" operator="notEqual">
      <formula>0</formula>
    </cfRule>
    <cfRule type="cellIs" dxfId="493" priority="322" stopIfTrue="1" operator="equal">
      <formula>""</formula>
    </cfRule>
  </conditionalFormatting>
  <conditionalFormatting sqref="J380:N380">
    <cfRule type="cellIs" dxfId="492" priority="319" stopIfTrue="1" operator="notEqual">
      <formula>0</formula>
    </cfRule>
    <cfRule type="cellIs" dxfId="491" priority="320" stopIfTrue="1" operator="equal">
      <formula>""</formula>
    </cfRule>
  </conditionalFormatting>
  <conditionalFormatting sqref="J380:N380">
    <cfRule type="cellIs" dxfId="490" priority="317" stopIfTrue="1" operator="notEqual">
      <formula>0</formula>
    </cfRule>
    <cfRule type="cellIs" dxfId="489" priority="318" stopIfTrue="1" operator="equal">
      <formula>""</formula>
    </cfRule>
  </conditionalFormatting>
  <conditionalFormatting sqref="J380:N380">
    <cfRule type="cellIs" dxfId="488" priority="315" stopIfTrue="1" operator="notEqual">
      <formula>0</formula>
    </cfRule>
    <cfRule type="cellIs" dxfId="487" priority="316" stopIfTrue="1" operator="equal">
      <formula>""</formula>
    </cfRule>
  </conditionalFormatting>
  <conditionalFormatting sqref="L380">
    <cfRule type="cellIs" dxfId="486" priority="313" stopIfTrue="1" operator="notEqual">
      <formula>0</formula>
    </cfRule>
    <cfRule type="cellIs" dxfId="485" priority="314" stopIfTrue="1" operator="equal">
      <formula>""</formula>
    </cfRule>
  </conditionalFormatting>
  <conditionalFormatting sqref="L380">
    <cfRule type="cellIs" dxfId="484" priority="311" stopIfTrue="1" operator="notEqual">
      <formula>0</formula>
    </cfRule>
    <cfRule type="cellIs" dxfId="483" priority="312" stopIfTrue="1" operator="equal">
      <formula>""</formula>
    </cfRule>
  </conditionalFormatting>
  <conditionalFormatting sqref="J393:N393">
    <cfRule type="cellIs" dxfId="482" priority="305" stopIfTrue="1" operator="notEqual">
      <formula>0</formula>
    </cfRule>
    <cfRule type="cellIs" dxfId="481" priority="306" stopIfTrue="1" operator="equal">
      <formula>""</formula>
    </cfRule>
  </conditionalFormatting>
  <conditionalFormatting sqref="J393:N393">
    <cfRule type="cellIs" dxfId="480" priority="303" stopIfTrue="1" operator="notEqual">
      <formula>0</formula>
    </cfRule>
    <cfRule type="cellIs" dxfId="479" priority="304" stopIfTrue="1" operator="equal">
      <formula>""</formula>
    </cfRule>
  </conditionalFormatting>
  <conditionalFormatting sqref="J393:N393">
    <cfRule type="cellIs" dxfId="478" priority="301" stopIfTrue="1" operator="notEqual">
      <formula>0</formula>
    </cfRule>
    <cfRule type="cellIs" dxfId="477" priority="302" stopIfTrue="1" operator="equal">
      <formula>""</formula>
    </cfRule>
  </conditionalFormatting>
  <conditionalFormatting sqref="J393:N393">
    <cfRule type="cellIs" dxfId="476" priority="299" stopIfTrue="1" operator="notEqual">
      <formula>0</formula>
    </cfRule>
    <cfRule type="cellIs" dxfId="475" priority="300" stopIfTrue="1" operator="equal">
      <formula>""</formula>
    </cfRule>
  </conditionalFormatting>
  <conditionalFormatting sqref="L393">
    <cfRule type="cellIs" dxfId="474" priority="297" stopIfTrue="1" operator="notEqual">
      <formula>0</formula>
    </cfRule>
    <cfRule type="cellIs" dxfId="473" priority="298" stopIfTrue="1" operator="equal">
      <formula>""</formula>
    </cfRule>
  </conditionalFormatting>
  <conditionalFormatting sqref="L393">
    <cfRule type="cellIs" dxfId="472" priority="295" stopIfTrue="1" operator="notEqual">
      <formula>0</formula>
    </cfRule>
    <cfRule type="cellIs" dxfId="471" priority="296" stopIfTrue="1" operator="equal">
      <formula>""</formula>
    </cfRule>
  </conditionalFormatting>
  <conditionalFormatting sqref="K406:N406">
    <cfRule type="cellIs" dxfId="470" priority="293" stopIfTrue="1" operator="notEqual">
      <formula>0</formula>
    </cfRule>
    <cfRule type="cellIs" dxfId="469" priority="294" stopIfTrue="1" operator="equal">
      <formula>""</formula>
    </cfRule>
  </conditionalFormatting>
  <conditionalFormatting sqref="J406:N406">
    <cfRule type="cellIs" dxfId="468" priority="287" stopIfTrue="1" operator="notEqual">
      <formula>0</formula>
    </cfRule>
    <cfRule type="cellIs" dxfId="467" priority="288" stopIfTrue="1" operator="equal">
      <formula>""</formula>
    </cfRule>
  </conditionalFormatting>
  <conditionalFormatting sqref="J406:N406">
    <cfRule type="cellIs" dxfId="466" priority="285" stopIfTrue="1" operator="notEqual">
      <formula>0</formula>
    </cfRule>
    <cfRule type="cellIs" dxfId="465" priority="286" stopIfTrue="1" operator="equal">
      <formula>""</formula>
    </cfRule>
  </conditionalFormatting>
  <conditionalFormatting sqref="J406:N406">
    <cfRule type="cellIs" dxfId="464" priority="283" stopIfTrue="1" operator="notEqual">
      <formula>0</formula>
    </cfRule>
    <cfRule type="cellIs" dxfId="463" priority="284" stopIfTrue="1" operator="equal">
      <formula>""</formula>
    </cfRule>
  </conditionalFormatting>
  <conditionalFormatting sqref="L406">
    <cfRule type="cellIs" dxfId="462" priority="281" stopIfTrue="1" operator="notEqual">
      <formula>0</formula>
    </cfRule>
    <cfRule type="cellIs" dxfId="461" priority="282" stopIfTrue="1" operator="equal">
      <formula>""</formula>
    </cfRule>
  </conditionalFormatting>
  <conditionalFormatting sqref="L406">
    <cfRule type="cellIs" dxfId="460" priority="279" stopIfTrue="1" operator="notEqual">
      <formula>0</formula>
    </cfRule>
    <cfRule type="cellIs" dxfId="459" priority="280" stopIfTrue="1" operator="equal">
      <formula>""</formula>
    </cfRule>
  </conditionalFormatting>
  <conditionalFormatting sqref="K224:N224">
    <cfRule type="cellIs" dxfId="458" priority="277" stopIfTrue="1" operator="notEqual">
      <formula>0</formula>
    </cfRule>
    <cfRule type="cellIs" dxfId="457" priority="278" stopIfTrue="1" operator="equal">
      <formula>""</formula>
    </cfRule>
  </conditionalFormatting>
  <conditionalFormatting sqref="K224:N224">
    <cfRule type="cellIs" dxfId="456" priority="275" stopIfTrue="1" operator="notEqual">
      <formula>0</formula>
    </cfRule>
    <cfRule type="cellIs" dxfId="455" priority="276" stopIfTrue="1" operator="equal">
      <formula>""</formula>
    </cfRule>
  </conditionalFormatting>
  <conditionalFormatting sqref="J224:N224">
    <cfRule type="cellIs" dxfId="454" priority="273" stopIfTrue="1" operator="notEqual">
      <formula>0</formula>
    </cfRule>
    <cfRule type="cellIs" dxfId="453" priority="274" stopIfTrue="1" operator="equal">
      <formula>""</formula>
    </cfRule>
  </conditionalFormatting>
  <conditionalFormatting sqref="J224:N224">
    <cfRule type="cellIs" dxfId="452" priority="271" stopIfTrue="1" operator="notEqual">
      <formula>0</formula>
    </cfRule>
    <cfRule type="cellIs" dxfId="451" priority="272" stopIfTrue="1" operator="equal">
      <formula>""</formula>
    </cfRule>
  </conditionalFormatting>
  <conditionalFormatting sqref="J224:N224">
    <cfRule type="cellIs" dxfId="450" priority="269" stopIfTrue="1" operator="notEqual">
      <formula>0</formula>
    </cfRule>
    <cfRule type="cellIs" dxfId="449" priority="270" stopIfTrue="1" operator="equal">
      <formula>""</formula>
    </cfRule>
  </conditionalFormatting>
  <conditionalFormatting sqref="J224:N224">
    <cfRule type="cellIs" dxfId="448" priority="267" stopIfTrue="1" operator="notEqual">
      <formula>0</formula>
    </cfRule>
    <cfRule type="cellIs" dxfId="447" priority="268" stopIfTrue="1" operator="equal">
      <formula>""</formula>
    </cfRule>
  </conditionalFormatting>
  <conditionalFormatting sqref="L224">
    <cfRule type="cellIs" dxfId="446" priority="265" stopIfTrue="1" operator="notEqual">
      <formula>0</formula>
    </cfRule>
    <cfRule type="cellIs" dxfId="445" priority="266" stopIfTrue="1" operator="equal">
      <formula>""</formula>
    </cfRule>
  </conditionalFormatting>
  <conditionalFormatting sqref="L224">
    <cfRule type="cellIs" dxfId="444" priority="263" stopIfTrue="1" operator="notEqual">
      <formula>0</formula>
    </cfRule>
    <cfRule type="cellIs" dxfId="443" priority="264" stopIfTrue="1" operator="equal">
      <formula>""</formula>
    </cfRule>
  </conditionalFormatting>
  <conditionalFormatting sqref="K211:N211">
    <cfRule type="cellIs" dxfId="442" priority="261" stopIfTrue="1" operator="notEqual">
      <formula>0</formula>
    </cfRule>
    <cfRule type="cellIs" dxfId="441" priority="262" stopIfTrue="1" operator="equal">
      <formula>""</formula>
    </cfRule>
  </conditionalFormatting>
  <conditionalFormatting sqref="K211:N211">
    <cfRule type="cellIs" dxfId="440" priority="259" stopIfTrue="1" operator="notEqual">
      <formula>0</formula>
    </cfRule>
    <cfRule type="cellIs" dxfId="439" priority="260" stopIfTrue="1" operator="equal">
      <formula>""</formula>
    </cfRule>
  </conditionalFormatting>
  <conditionalFormatting sqref="J211:N211">
    <cfRule type="cellIs" dxfId="438" priority="257" stopIfTrue="1" operator="notEqual">
      <formula>0</formula>
    </cfRule>
    <cfRule type="cellIs" dxfId="437" priority="258" stopIfTrue="1" operator="equal">
      <formula>""</formula>
    </cfRule>
  </conditionalFormatting>
  <conditionalFormatting sqref="J211:N211">
    <cfRule type="cellIs" dxfId="436" priority="251" stopIfTrue="1" operator="notEqual">
      <formula>0</formula>
    </cfRule>
    <cfRule type="cellIs" dxfId="435" priority="252" stopIfTrue="1" operator="equal">
      <formula>""</formula>
    </cfRule>
  </conditionalFormatting>
  <conditionalFormatting sqref="L211">
    <cfRule type="cellIs" dxfId="434" priority="249" stopIfTrue="1" operator="notEqual">
      <formula>0</formula>
    </cfRule>
    <cfRule type="cellIs" dxfId="433" priority="250" stopIfTrue="1" operator="equal">
      <formula>""</formula>
    </cfRule>
  </conditionalFormatting>
  <conditionalFormatting sqref="L211">
    <cfRule type="cellIs" dxfId="432" priority="247" stopIfTrue="1" operator="notEqual">
      <formula>0</formula>
    </cfRule>
    <cfRule type="cellIs" dxfId="431" priority="248" stopIfTrue="1" operator="equal">
      <formula>""</formula>
    </cfRule>
  </conditionalFormatting>
  <conditionalFormatting sqref="K198:N198">
    <cfRule type="cellIs" dxfId="430" priority="245" stopIfTrue="1" operator="notEqual">
      <formula>0</formula>
    </cfRule>
    <cfRule type="cellIs" dxfId="429" priority="246" stopIfTrue="1" operator="equal">
      <formula>""</formula>
    </cfRule>
  </conditionalFormatting>
  <conditionalFormatting sqref="J198:N198">
    <cfRule type="cellIs" dxfId="428" priority="239" stopIfTrue="1" operator="notEqual">
      <formula>0</formula>
    </cfRule>
    <cfRule type="cellIs" dxfId="427" priority="240" stopIfTrue="1" operator="equal">
      <formula>""</formula>
    </cfRule>
  </conditionalFormatting>
  <conditionalFormatting sqref="J198:N198">
    <cfRule type="cellIs" dxfId="426" priority="237" stopIfTrue="1" operator="notEqual">
      <formula>0</formula>
    </cfRule>
    <cfRule type="cellIs" dxfId="425" priority="238" stopIfTrue="1" operator="equal">
      <formula>""</formula>
    </cfRule>
  </conditionalFormatting>
  <conditionalFormatting sqref="J198:N198">
    <cfRule type="cellIs" dxfId="424" priority="235" stopIfTrue="1" operator="notEqual">
      <formula>0</formula>
    </cfRule>
    <cfRule type="cellIs" dxfId="423" priority="236" stopIfTrue="1" operator="equal">
      <formula>""</formula>
    </cfRule>
  </conditionalFormatting>
  <conditionalFormatting sqref="L198">
    <cfRule type="cellIs" dxfId="422" priority="233" stopIfTrue="1" operator="notEqual">
      <formula>0</formula>
    </cfRule>
    <cfRule type="cellIs" dxfId="421" priority="234" stopIfTrue="1" operator="equal">
      <formula>""</formula>
    </cfRule>
  </conditionalFormatting>
  <conditionalFormatting sqref="K185:N185">
    <cfRule type="cellIs" dxfId="420" priority="227" stopIfTrue="1" operator="notEqual">
      <formula>0</formula>
    </cfRule>
    <cfRule type="cellIs" dxfId="419" priority="228" stopIfTrue="1" operator="equal">
      <formula>""</formula>
    </cfRule>
  </conditionalFormatting>
  <conditionalFormatting sqref="J185:N185">
    <cfRule type="cellIs" dxfId="418" priority="225" stopIfTrue="1" operator="notEqual">
      <formula>0</formula>
    </cfRule>
    <cfRule type="cellIs" dxfId="417" priority="226" stopIfTrue="1" operator="equal">
      <formula>""</formula>
    </cfRule>
  </conditionalFormatting>
  <conditionalFormatting sqref="J185:N185">
    <cfRule type="cellIs" dxfId="416" priority="219" stopIfTrue="1" operator="notEqual">
      <formula>0</formula>
    </cfRule>
    <cfRule type="cellIs" dxfId="415" priority="220" stopIfTrue="1" operator="equal">
      <formula>""</formula>
    </cfRule>
  </conditionalFormatting>
  <conditionalFormatting sqref="L185">
    <cfRule type="cellIs" dxfId="414" priority="217" stopIfTrue="1" operator="notEqual">
      <formula>0</formula>
    </cfRule>
    <cfRule type="cellIs" dxfId="413" priority="218" stopIfTrue="1" operator="equal">
      <formula>""</formula>
    </cfRule>
  </conditionalFormatting>
  <conditionalFormatting sqref="L185">
    <cfRule type="cellIs" dxfId="412" priority="215" stopIfTrue="1" operator="notEqual">
      <formula>0</formula>
    </cfRule>
    <cfRule type="cellIs" dxfId="411" priority="216" stopIfTrue="1" operator="equal">
      <formula>""</formula>
    </cfRule>
  </conditionalFormatting>
  <conditionalFormatting sqref="K172:N172">
    <cfRule type="cellIs" dxfId="410" priority="213" stopIfTrue="1" operator="notEqual">
      <formula>0</formula>
    </cfRule>
    <cfRule type="cellIs" dxfId="409" priority="214" stopIfTrue="1" operator="equal">
      <formula>""</formula>
    </cfRule>
  </conditionalFormatting>
  <conditionalFormatting sqref="K172:N172">
    <cfRule type="cellIs" dxfId="408" priority="211" stopIfTrue="1" operator="notEqual">
      <formula>0</formula>
    </cfRule>
    <cfRule type="cellIs" dxfId="407" priority="212" stopIfTrue="1" operator="equal">
      <formula>""</formula>
    </cfRule>
  </conditionalFormatting>
  <conditionalFormatting sqref="J172:N172">
    <cfRule type="cellIs" dxfId="406" priority="209" stopIfTrue="1" operator="notEqual">
      <formula>0</formula>
    </cfRule>
    <cfRule type="cellIs" dxfId="405" priority="210" stopIfTrue="1" operator="equal">
      <formula>""</formula>
    </cfRule>
  </conditionalFormatting>
  <conditionalFormatting sqref="J172:N172">
    <cfRule type="cellIs" dxfId="404" priority="207" stopIfTrue="1" operator="notEqual">
      <formula>0</formula>
    </cfRule>
    <cfRule type="cellIs" dxfId="403" priority="208" stopIfTrue="1" operator="equal">
      <formula>""</formula>
    </cfRule>
  </conditionalFormatting>
  <conditionalFormatting sqref="J172:N172">
    <cfRule type="cellIs" dxfId="402" priority="205" stopIfTrue="1" operator="notEqual">
      <formula>0</formula>
    </cfRule>
    <cfRule type="cellIs" dxfId="401" priority="206" stopIfTrue="1" operator="equal">
      <formula>""</formula>
    </cfRule>
  </conditionalFormatting>
  <conditionalFormatting sqref="L172">
    <cfRule type="cellIs" dxfId="400" priority="199" stopIfTrue="1" operator="notEqual">
      <formula>0</formula>
    </cfRule>
    <cfRule type="cellIs" dxfId="399" priority="200" stopIfTrue="1" operator="equal">
      <formula>""</formula>
    </cfRule>
  </conditionalFormatting>
  <conditionalFormatting sqref="K159:N159">
    <cfRule type="cellIs" dxfId="398" priority="197" stopIfTrue="1" operator="notEqual">
      <formula>0</formula>
    </cfRule>
    <cfRule type="cellIs" dxfId="397" priority="198" stopIfTrue="1" operator="equal">
      <formula>""</formula>
    </cfRule>
  </conditionalFormatting>
  <conditionalFormatting sqref="J159:N159">
    <cfRule type="cellIs" dxfId="396" priority="191" stopIfTrue="1" operator="notEqual">
      <formula>0</formula>
    </cfRule>
    <cfRule type="cellIs" dxfId="395" priority="192" stopIfTrue="1" operator="equal">
      <formula>""</formula>
    </cfRule>
  </conditionalFormatting>
  <conditionalFormatting sqref="J159:N159">
    <cfRule type="cellIs" dxfId="394" priority="189" stopIfTrue="1" operator="notEqual">
      <formula>0</formula>
    </cfRule>
    <cfRule type="cellIs" dxfId="393" priority="190" stopIfTrue="1" operator="equal">
      <formula>""</formula>
    </cfRule>
  </conditionalFormatting>
  <conditionalFormatting sqref="J159:N159">
    <cfRule type="cellIs" dxfId="392" priority="187" stopIfTrue="1" operator="notEqual">
      <formula>0</formula>
    </cfRule>
    <cfRule type="cellIs" dxfId="391" priority="188" stopIfTrue="1" operator="equal">
      <formula>""</formula>
    </cfRule>
  </conditionalFormatting>
  <conditionalFormatting sqref="L159">
    <cfRule type="cellIs" dxfId="390" priority="185" stopIfTrue="1" operator="notEqual">
      <formula>0</formula>
    </cfRule>
    <cfRule type="cellIs" dxfId="389" priority="186" stopIfTrue="1" operator="equal">
      <formula>""</formula>
    </cfRule>
  </conditionalFormatting>
  <conditionalFormatting sqref="K146:N146">
    <cfRule type="cellIs" dxfId="388" priority="179" stopIfTrue="1" operator="notEqual">
      <formula>0</formula>
    </cfRule>
    <cfRule type="cellIs" dxfId="387" priority="180" stopIfTrue="1" operator="equal">
      <formula>""</formula>
    </cfRule>
  </conditionalFormatting>
  <conditionalFormatting sqref="J146:N146">
    <cfRule type="cellIs" dxfId="386" priority="177" stopIfTrue="1" operator="notEqual">
      <formula>0</formula>
    </cfRule>
    <cfRule type="cellIs" dxfId="385" priority="178" stopIfTrue="1" operator="equal">
      <formula>""</formula>
    </cfRule>
  </conditionalFormatting>
  <conditionalFormatting sqref="J146:N146">
    <cfRule type="cellIs" dxfId="384" priority="175" stopIfTrue="1" operator="notEqual">
      <formula>0</formula>
    </cfRule>
    <cfRule type="cellIs" dxfId="383" priority="176" stopIfTrue="1" operator="equal">
      <formula>""</formula>
    </cfRule>
  </conditionalFormatting>
  <conditionalFormatting sqref="J146:N146">
    <cfRule type="cellIs" dxfId="382" priority="173" stopIfTrue="1" operator="notEqual">
      <formula>0</formula>
    </cfRule>
    <cfRule type="cellIs" dxfId="381" priority="174" stopIfTrue="1" operator="equal">
      <formula>""</formula>
    </cfRule>
  </conditionalFormatting>
  <conditionalFormatting sqref="L146">
    <cfRule type="cellIs" dxfId="380" priority="167" stopIfTrue="1" operator="notEqual">
      <formula>0</formula>
    </cfRule>
    <cfRule type="cellIs" dxfId="379" priority="168" stopIfTrue="1" operator="equal">
      <formula>""</formula>
    </cfRule>
  </conditionalFormatting>
  <conditionalFormatting sqref="K133:N133">
    <cfRule type="cellIs" dxfId="378" priority="165" stopIfTrue="1" operator="notEqual">
      <formula>0</formula>
    </cfRule>
    <cfRule type="cellIs" dxfId="377" priority="166" stopIfTrue="1" operator="equal">
      <formula>""</formula>
    </cfRule>
  </conditionalFormatting>
  <conditionalFormatting sqref="K133:N133">
    <cfRule type="cellIs" dxfId="376" priority="163" stopIfTrue="1" operator="notEqual">
      <formula>0</formula>
    </cfRule>
    <cfRule type="cellIs" dxfId="375" priority="164" stopIfTrue="1" operator="equal">
      <formula>""</formula>
    </cfRule>
  </conditionalFormatting>
  <conditionalFormatting sqref="J133:N133">
    <cfRule type="cellIs" dxfId="374" priority="161" stopIfTrue="1" operator="notEqual">
      <formula>0</formula>
    </cfRule>
    <cfRule type="cellIs" dxfId="373" priority="162" stopIfTrue="1" operator="equal">
      <formula>""</formula>
    </cfRule>
  </conditionalFormatting>
  <conditionalFormatting sqref="J133:N133">
    <cfRule type="cellIs" dxfId="372" priority="155" stopIfTrue="1" operator="notEqual">
      <formula>0</formula>
    </cfRule>
    <cfRule type="cellIs" dxfId="371" priority="156" stopIfTrue="1" operator="equal">
      <formula>""</formula>
    </cfRule>
  </conditionalFormatting>
  <conditionalFormatting sqref="L133">
    <cfRule type="cellIs" dxfId="370" priority="153" stopIfTrue="1" operator="notEqual">
      <formula>0</formula>
    </cfRule>
    <cfRule type="cellIs" dxfId="369" priority="154" stopIfTrue="1" operator="equal">
      <formula>""</formula>
    </cfRule>
  </conditionalFormatting>
  <conditionalFormatting sqref="L133">
    <cfRule type="cellIs" dxfId="368" priority="151" stopIfTrue="1" operator="notEqual">
      <formula>0</formula>
    </cfRule>
    <cfRule type="cellIs" dxfId="367" priority="152" stopIfTrue="1" operator="equal">
      <formula>""</formula>
    </cfRule>
  </conditionalFormatting>
  <conditionalFormatting sqref="K120:N120">
    <cfRule type="cellIs" dxfId="366" priority="149" stopIfTrue="1" operator="notEqual">
      <formula>0</formula>
    </cfRule>
    <cfRule type="cellIs" dxfId="365" priority="150" stopIfTrue="1" operator="equal">
      <formula>""</formula>
    </cfRule>
  </conditionalFormatting>
  <conditionalFormatting sqref="J120:N120">
    <cfRule type="cellIs" dxfId="364" priority="143" stopIfTrue="1" operator="notEqual">
      <formula>0</formula>
    </cfRule>
    <cfRule type="cellIs" dxfId="363" priority="144" stopIfTrue="1" operator="equal">
      <formula>""</formula>
    </cfRule>
  </conditionalFormatting>
  <conditionalFormatting sqref="J120:N120">
    <cfRule type="cellIs" dxfId="362" priority="141" stopIfTrue="1" operator="notEqual">
      <formula>0</formula>
    </cfRule>
    <cfRule type="cellIs" dxfId="361" priority="142" stopIfTrue="1" operator="equal">
      <formula>""</formula>
    </cfRule>
  </conditionalFormatting>
  <conditionalFormatting sqref="J120:N120">
    <cfRule type="cellIs" dxfId="360" priority="139" stopIfTrue="1" operator="notEqual">
      <formula>0</formula>
    </cfRule>
    <cfRule type="cellIs" dxfId="359" priority="140" stopIfTrue="1" operator="equal">
      <formula>""</formula>
    </cfRule>
  </conditionalFormatting>
  <conditionalFormatting sqref="L120">
    <cfRule type="cellIs" dxfId="358" priority="137" stopIfTrue="1" operator="notEqual">
      <formula>0</formula>
    </cfRule>
    <cfRule type="cellIs" dxfId="357" priority="138" stopIfTrue="1" operator="equal">
      <formula>""</formula>
    </cfRule>
  </conditionalFormatting>
  <conditionalFormatting sqref="K107:N107">
    <cfRule type="cellIs" dxfId="356" priority="131" stopIfTrue="1" operator="notEqual">
      <formula>0</formula>
    </cfRule>
    <cfRule type="cellIs" dxfId="355" priority="132" stopIfTrue="1" operator="equal">
      <formula>""</formula>
    </cfRule>
  </conditionalFormatting>
  <conditionalFormatting sqref="J107:N107">
    <cfRule type="cellIs" dxfId="354" priority="129" stopIfTrue="1" operator="notEqual">
      <formula>0</formula>
    </cfRule>
    <cfRule type="cellIs" dxfId="353" priority="130" stopIfTrue="1" operator="equal">
      <formula>""</formula>
    </cfRule>
  </conditionalFormatting>
  <conditionalFormatting sqref="J107:N107">
    <cfRule type="cellIs" dxfId="352" priority="127" stopIfTrue="1" operator="notEqual">
      <formula>0</formula>
    </cfRule>
    <cfRule type="cellIs" dxfId="351" priority="128" stopIfTrue="1" operator="equal">
      <formula>""</formula>
    </cfRule>
  </conditionalFormatting>
  <conditionalFormatting sqref="J107:N107">
    <cfRule type="cellIs" dxfId="350" priority="125" stopIfTrue="1" operator="notEqual">
      <formula>0</formula>
    </cfRule>
    <cfRule type="cellIs" dxfId="349" priority="126" stopIfTrue="1" operator="equal">
      <formula>""</formula>
    </cfRule>
  </conditionalFormatting>
  <conditionalFormatting sqref="L107">
    <cfRule type="cellIs" dxfId="348" priority="119" stopIfTrue="1" operator="notEqual">
      <formula>0</formula>
    </cfRule>
    <cfRule type="cellIs" dxfId="347" priority="120" stopIfTrue="1" operator="equal">
      <formula>""</formula>
    </cfRule>
  </conditionalFormatting>
  <conditionalFormatting sqref="K94:N94">
    <cfRule type="cellIs" dxfId="346" priority="117" stopIfTrue="1" operator="notEqual">
      <formula>0</formula>
    </cfRule>
    <cfRule type="cellIs" dxfId="345" priority="118" stopIfTrue="1" operator="equal">
      <formula>""</formula>
    </cfRule>
  </conditionalFormatting>
  <conditionalFormatting sqref="K94:N94">
    <cfRule type="cellIs" dxfId="344" priority="115" stopIfTrue="1" operator="notEqual">
      <formula>0</formula>
    </cfRule>
    <cfRule type="cellIs" dxfId="343" priority="116" stopIfTrue="1" operator="equal">
      <formula>""</formula>
    </cfRule>
  </conditionalFormatting>
  <conditionalFormatting sqref="J94:N94">
    <cfRule type="cellIs" dxfId="342" priority="113" stopIfTrue="1" operator="notEqual">
      <formula>0</formula>
    </cfRule>
    <cfRule type="cellIs" dxfId="341" priority="114" stopIfTrue="1" operator="equal">
      <formula>""</formula>
    </cfRule>
  </conditionalFormatting>
  <conditionalFormatting sqref="J94:N94">
    <cfRule type="cellIs" dxfId="340" priority="107" stopIfTrue="1" operator="notEqual">
      <formula>0</formula>
    </cfRule>
    <cfRule type="cellIs" dxfId="339" priority="108" stopIfTrue="1" operator="equal">
      <formula>""</formula>
    </cfRule>
  </conditionalFormatting>
  <conditionalFormatting sqref="L94">
    <cfRule type="cellIs" dxfId="338" priority="105" stopIfTrue="1" operator="notEqual">
      <formula>0</formula>
    </cfRule>
    <cfRule type="cellIs" dxfId="337" priority="106" stopIfTrue="1" operator="equal">
      <formula>""</formula>
    </cfRule>
  </conditionalFormatting>
  <conditionalFormatting sqref="L94">
    <cfRule type="cellIs" dxfId="336" priority="103" stopIfTrue="1" operator="notEqual">
      <formula>0</formula>
    </cfRule>
    <cfRule type="cellIs" dxfId="335" priority="104" stopIfTrue="1" operator="equal">
      <formula>""</formula>
    </cfRule>
  </conditionalFormatting>
  <conditionalFormatting sqref="K81:N81">
    <cfRule type="cellIs" dxfId="334" priority="101" stopIfTrue="1" operator="notEqual">
      <formula>0</formula>
    </cfRule>
    <cfRule type="cellIs" dxfId="333" priority="102" stopIfTrue="1" operator="equal">
      <formula>""</formula>
    </cfRule>
  </conditionalFormatting>
  <conditionalFormatting sqref="K81:N81">
    <cfRule type="cellIs" dxfId="332" priority="99" stopIfTrue="1" operator="notEqual">
      <formula>0</formula>
    </cfRule>
    <cfRule type="cellIs" dxfId="331" priority="100" stopIfTrue="1" operator="equal">
      <formula>""</formula>
    </cfRule>
  </conditionalFormatting>
  <conditionalFormatting sqref="J81:N81">
    <cfRule type="cellIs" dxfId="330" priority="97" stopIfTrue="1" operator="notEqual">
      <formula>0</formula>
    </cfRule>
    <cfRule type="cellIs" dxfId="329" priority="98" stopIfTrue="1" operator="equal">
      <formula>""</formula>
    </cfRule>
  </conditionalFormatting>
  <conditionalFormatting sqref="J81:N81">
    <cfRule type="cellIs" dxfId="328" priority="95" stopIfTrue="1" operator="notEqual">
      <formula>0</formula>
    </cfRule>
    <cfRule type="cellIs" dxfId="327" priority="96" stopIfTrue="1" operator="equal">
      <formula>""</formula>
    </cfRule>
  </conditionalFormatting>
  <conditionalFormatting sqref="J81:N81">
    <cfRule type="cellIs" dxfId="326" priority="93" stopIfTrue="1" operator="notEqual">
      <formula>0</formula>
    </cfRule>
    <cfRule type="cellIs" dxfId="325" priority="94" stopIfTrue="1" operator="equal">
      <formula>""</formula>
    </cfRule>
  </conditionalFormatting>
  <conditionalFormatting sqref="J81:N81">
    <cfRule type="cellIs" dxfId="324" priority="91" stopIfTrue="1" operator="notEqual">
      <formula>0</formula>
    </cfRule>
    <cfRule type="cellIs" dxfId="323" priority="92" stopIfTrue="1" operator="equal">
      <formula>""</formula>
    </cfRule>
  </conditionalFormatting>
  <conditionalFormatting sqref="L81">
    <cfRule type="cellIs" dxfId="322" priority="89" stopIfTrue="1" operator="notEqual">
      <formula>0</formula>
    </cfRule>
    <cfRule type="cellIs" dxfId="321" priority="90" stopIfTrue="1" operator="equal">
      <formula>""</formula>
    </cfRule>
  </conditionalFormatting>
  <conditionalFormatting sqref="L81">
    <cfRule type="cellIs" dxfId="320" priority="87" stopIfTrue="1" operator="notEqual">
      <formula>0</formula>
    </cfRule>
    <cfRule type="cellIs" dxfId="319" priority="88" stopIfTrue="1" operator="equal">
      <formula>""</formula>
    </cfRule>
  </conditionalFormatting>
  <conditionalFormatting sqref="K68:N68">
    <cfRule type="cellIs" dxfId="318" priority="85" stopIfTrue="1" operator="notEqual">
      <formula>0</formula>
    </cfRule>
    <cfRule type="cellIs" dxfId="317" priority="86" stopIfTrue="1" operator="equal">
      <formula>""</formula>
    </cfRule>
  </conditionalFormatting>
  <conditionalFormatting sqref="K68:N68">
    <cfRule type="cellIs" dxfId="316" priority="83" stopIfTrue="1" operator="notEqual">
      <formula>0</formula>
    </cfRule>
    <cfRule type="cellIs" dxfId="315" priority="84" stopIfTrue="1" operator="equal">
      <formula>""</formula>
    </cfRule>
  </conditionalFormatting>
  <conditionalFormatting sqref="J68:N68">
    <cfRule type="cellIs" dxfId="314" priority="81" stopIfTrue="1" operator="notEqual">
      <formula>0</formula>
    </cfRule>
    <cfRule type="cellIs" dxfId="313" priority="82" stopIfTrue="1" operator="equal">
      <formula>""</formula>
    </cfRule>
  </conditionalFormatting>
  <conditionalFormatting sqref="J68:N68">
    <cfRule type="cellIs" dxfId="312" priority="79" stopIfTrue="1" operator="notEqual">
      <formula>0</formula>
    </cfRule>
    <cfRule type="cellIs" dxfId="311" priority="80" stopIfTrue="1" operator="equal">
      <formula>""</formula>
    </cfRule>
  </conditionalFormatting>
  <conditionalFormatting sqref="J68:N68">
    <cfRule type="cellIs" dxfId="310" priority="77" stopIfTrue="1" operator="notEqual">
      <formula>0</formula>
    </cfRule>
    <cfRule type="cellIs" dxfId="309" priority="78" stopIfTrue="1" operator="equal">
      <formula>""</formula>
    </cfRule>
  </conditionalFormatting>
  <conditionalFormatting sqref="J68:N68">
    <cfRule type="cellIs" dxfId="308" priority="75" stopIfTrue="1" operator="notEqual">
      <formula>0</formula>
    </cfRule>
    <cfRule type="cellIs" dxfId="307" priority="76" stopIfTrue="1" operator="equal">
      <formula>""</formula>
    </cfRule>
  </conditionalFormatting>
  <conditionalFormatting sqref="L68">
    <cfRule type="cellIs" dxfId="306" priority="73" stopIfTrue="1" operator="notEqual">
      <formula>0</formula>
    </cfRule>
    <cfRule type="cellIs" dxfId="305" priority="74" stopIfTrue="1" operator="equal">
      <formula>""</formula>
    </cfRule>
  </conditionalFormatting>
  <conditionalFormatting sqref="L68">
    <cfRule type="cellIs" dxfId="304" priority="71" stopIfTrue="1" operator="notEqual">
      <formula>0</formula>
    </cfRule>
    <cfRule type="cellIs" dxfId="303" priority="72" stopIfTrue="1" operator="equal">
      <formula>""</formula>
    </cfRule>
  </conditionalFormatting>
  <conditionalFormatting sqref="K55:N55">
    <cfRule type="cellIs" dxfId="302" priority="69" stopIfTrue="1" operator="notEqual">
      <formula>0</formula>
    </cfRule>
    <cfRule type="cellIs" dxfId="301" priority="70" stopIfTrue="1" operator="equal">
      <formula>""</formula>
    </cfRule>
  </conditionalFormatting>
  <conditionalFormatting sqref="K55:N55">
    <cfRule type="cellIs" dxfId="300" priority="67" stopIfTrue="1" operator="notEqual">
      <formula>0</formula>
    </cfRule>
    <cfRule type="cellIs" dxfId="299" priority="68" stopIfTrue="1" operator="equal">
      <formula>""</formula>
    </cfRule>
  </conditionalFormatting>
  <conditionalFormatting sqref="J55:N55">
    <cfRule type="cellIs" dxfId="298" priority="65" stopIfTrue="1" operator="notEqual">
      <formula>0</formula>
    </cfRule>
    <cfRule type="cellIs" dxfId="297" priority="66" stopIfTrue="1" operator="equal">
      <formula>""</formula>
    </cfRule>
  </conditionalFormatting>
  <conditionalFormatting sqref="J55:N55">
    <cfRule type="cellIs" dxfId="296" priority="63" stopIfTrue="1" operator="notEqual">
      <formula>0</formula>
    </cfRule>
    <cfRule type="cellIs" dxfId="295" priority="64" stopIfTrue="1" operator="equal">
      <formula>""</formula>
    </cfRule>
  </conditionalFormatting>
  <conditionalFormatting sqref="J55:N55">
    <cfRule type="cellIs" dxfId="294" priority="61" stopIfTrue="1" operator="notEqual">
      <formula>0</formula>
    </cfRule>
    <cfRule type="cellIs" dxfId="293" priority="62" stopIfTrue="1" operator="equal">
      <formula>""</formula>
    </cfRule>
  </conditionalFormatting>
  <conditionalFormatting sqref="J55:N55">
    <cfRule type="cellIs" dxfId="292" priority="59" stopIfTrue="1" operator="notEqual">
      <formula>0</formula>
    </cfRule>
    <cfRule type="cellIs" dxfId="291" priority="60" stopIfTrue="1" operator="equal">
      <formula>""</formula>
    </cfRule>
  </conditionalFormatting>
  <conditionalFormatting sqref="L55">
    <cfRule type="cellIs" dxfId="290" priority="57" stopIfTrue="1" operator="notEqual">
      <formula>0</formula>
    </cfRule>
    <cfRule type="cellIs" dxfId="289" priority="58" stopIfTrue="1" operator="equal">
      <formula>""</formula>
    </cfRule>
  </conditionalFormatting>
  <conditionalFormatting sqref="J447:N447">
    <cfRule type="cellIs" dxfId="288" priority="33" stopIfTrue="1" operator="notEqual">
      <formula>0</formula>
    </cfRule>
    <cfRule type="cellIs" dxfId="287" priority="34" stopIfTrue="1" operator="equal">
      <formula>""</formula>
    </cfRule>
  </conditionalFormatting>
  <conditionalFormatting sqref="F447">
    <cfRule type="cellIs" dxfId="286" priority="39" stopIfTrue="1" operator="notEqual">
      <formula>0</formula>
    </cfRule>
    <cfRule type="cellIs" dxfId="285" priority="40" stopIfTrue="1" operator="equal">
      <formula>""</formula>
    </cfRule>
  </conditionalFormatting>
  <conditionalFormatting sqref="J447:N447">
    <cfRule type="cellIs" dxfId="284" priority="37" stopIfTrue="1" operator="notEqual">
      <formula>0</formula>
    </cfRule>
    <cfRule type="cellIs" dxfId="283" priority="38" stopIfTrue="1" operator="equal">
      <formula>""</formula>
    </cfRule>
  </conditionalFormatting>
  <conditionalFormatting sqref="J447:N447">
    <cfRule type="cellIs" dxfId="282" priority="35" stopIfTrue="1" operator="notEqual">
      <formula>0</formula>
    </cfRule>
    <cfRule type="cellIs" dxfId="281" priority="36" stopIfTrue="1" operator="equal">
      <formula>""</formula>
    </cfRule>
  </conditionalFormatting>
  <conditionalFormatting sqref="J447:N447">
    <cfRule type="cellIs" dxfId="280" priority="31" stopIfTrue="1" operator="notEqual">
      <formula>0</formula>
    </cfRule>
    <cfRule type="cellIs" dxfId="279" priority="32" stopIfTrue="1" operator="equal">
      <formula>""</formula>
    </cfRule>
  </conditionalFormatting>
  <conditionalFormatting sqref="F483">
    <cfRule type="cellIs" dxfId="278" priority="29" stopIfTrue="1" operator="notEqual">
      <formula>0</formula>
    </cfRule>
    <cfRule type="cellIs" dxfId="277" priority="30" stopIfTrue="1" operator="equal">
      <formula>""</formula>
    </cfRule>
  </conditionalFormatting>
  <conditionalFormatting sqref="J483:N483">
    <cfRule type="cellIs" dxfId="276" priority="22" stopIfTrue="1" operator="notEqual">
      <formula>0</formula>
    </cfRule>
    <cfRule type="cellIs" dxfId="275" priority="23" stopIfTrue="1" operator="equal">
      <formula>""</formula>
    </cfRule>
  </conditionalFormatting>
  <conditionalFormatting sqref="J483:N483">
    <cfRule type="cellIs" dxfId="274" priority="26" stopIfTrue="1" operator="notEqual">
      <formula>0</formula>
    </cfRule>
    <cfRule type="cellIs" dxfId="273" priority="27" stopIfTrue="1" operator="equal">
      <formula>""</formula>
    </cfRule>
  </conditionalFormatting>
  <conditionalFormatting sqref="J483:N483">
    <cfRule type="cellIs" dxfId="272" priority="24" stopIfTrue="1" operator="notEqual">
      <formula>0</formula>
    </cfRule>
    <cfRule type="cellIs" dxfId="271" priority="25" stopIfTrue="1" operator="equal">
      <formula>""</formula>
    </cfRule>
  </conditionalFormatting>
  <conditionalFormatting sqref="J483:N483">
    <cfRule type="cellIs" dxfId="270" priority="20" stopIfTrue="1" operator="notEqual">
      <formula>0</formula>
    </cfRule>
    <cfRule type="cellIs" dxfId="269" priority="21" stopIfTrue="1" operator="equal">
      <formula>""</formula>
    </cfRule>
  </conditionalFormatting>
  <conditionalFormatting sqref="F36">
    <cfRule type="cellIs" dxfId="268" priority="4" stopIfTrue="1" operator="notEqual">
      <formula>0</formula>
    </cfRule>
    <cfRule type="cellIs" dxfId="267" priority="5" stopIfTrue="1" operator="equal">
      <formula>""</formula>
    </cfRule>
  </conditionalFormatting>
  <conditionalFormatting sqref="F489">
    <cfRule type="cellIs" dxfId="266" priority="1" stopIfTrue="1" operator="notEqual">
      <formula>0</formula>
    </cfRule>
    <cfRule type="cellIs" dxfId="265" priority="2" stopIfTrue="1" operator="equal">
      <formula>""</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'Style Guide'!$H$73:$H$90</xm:f>
          </x14:formula1>
          <xm:sqref>F32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5">
    <tabColor rgb="FFD9D9D9"/>
    <outlinePr summaryBelow="0" summaryRight="0"/>
    <pageSetUpPr fitToPage="1"/>
  </sheetPr>
  <dimension ref="A1:N123"/>
  <sheetViews>
    <sheetView zoomScale="85" zoomScaleNormal="85" workbookViewId="0"/>
  </sheetViews>
  <sheetFormatPr defaultColWidth="0" defaultRowHeight="13.2" outlineLevelRow="1"/>
  <cols>
    <col min="1" max="2" width="1.44140625" style="131" customWidth="1"/>
    <col min="3" max="3" width="1.44140625" style="132" customWidth="1"/>
    <col min="4" max="4" width="1.44140625" style="175" customWidth="1"/>
    <col min="5" max="5" width="34.5546875" style="152" bestFit="1" customWidth="1"/>
    <col min="6" max="6" width="12.5546875" style="152" customWidth="1"/>
    <col min="7" max="7" width="11.5546875" style="152" customWidth="1"/>
    <col min="8" max="8" width="15.5546875" style="152" customWidth="1"/>
    <col min="9" max="9" width="2.5546875" style="104" customWidth="1"/>
    <col min="10" max="14" width="12.5546875" style="152" customWidth="1"/>
    <col min="15" max="16384" width="9.109375" style="152" hidden="1"/>
  </cols>
  <sheetData>
    <row r="1" spans="1:14" s="104" customFormat="1" ht="24.6">
      <c r="A1" s="207" t="str">
        <f ca="1" xml:space="preserve"> RIGHT(CELL("FILENAME", $A$1), LEN(CELL("FILENAME", $A$1)) - SEARCH("]", CELL("FILENAME", $A$1)))</f>
        <v>Time</v>
      </c>
      <c r="B1" s="207"/>
      <c r="C1" s="208"/>
      <c r="D1" s="209"/>
      <c r="E1" s="168"/>
      <c r="F1" s="210"/>
      <c r="G1" s="210"/>
      <c r="H1" s="211"/>
      <c r="I1" s="168"/>
      <c r="J1" s="354"/>
      <c r="K1" s="354"/>
      <c r="L1" s="354"/>
      <c r="M1" s="354"/>
      <c r="N1" s="354"/>
    </row>
    <row r="2" spans="1:14">
      <c r="A2" s="152"/>
      <c r="B2" s="152"/>
      <c r="C2" s="152"/>
      <c r="D2" s="152"/>
      <c r="E2" s="180" t="str">
        <f xml:space="preserve"> Time!E$25</f>
        <v>Model period ending</v>
      </c>
      <c r="F2" s="166"/>
      <c r="G2" s="166"/>
      <c r="H2" s="180"/>
      <c r="I2" s="175"/>
      <c r="J2" s="153">
        <f xml:space="preserve"> Time!J$25</f>
        <v>44286</v>
      </c>
      <c r="K2" s="153">
        <f xml:space="preserve"> Time!K$25</f>
        <v>44651</v>
      </c>
      <c r="L2" s="153">
        <f xml:space="preserve"> Time!L$25</f>
        <v>45016</v>
      </c>
      <c r="M2" s="153">
        <f xml:space="preserve"> Time!M$25</f>
        <v>45382</v>
      </c>
      <c r="N2" s="153">
        <f xml:space="preserve"> Time!N$25</f>
        <v>45747</v>
      </c>
    </row>
    <row r="3" spans="1:14">
      <c r="A3" s="152"/>
      <c r="B3" s="152"/>
      <c r="C3" s="152"/>
      <c r="D3" s="152"/>
      <c r="E3" s="180" t="str">
        <f xml:space="preserve"> Time!E$99</f>
        <v>Timeline label</v>
      </c>
      <c r="F3" s="166"/>
      <c r="G3" s="166"/>
      <c r="H3" s="180"/>
      <c r="I3" s="175"/>
      <c r="J3" s="166" t="str">
        <f xml:space="preserve"> Time!J$99</f>
        <v>Forecast</v>
      </c>
      <c r="K3" s="166" t="str">
        <f xml:space="preserve"> Time!K$99</f>
        <v>Forecast</v>
      </c>
      <c r="L3" s="166" t="str">
        <f xml:space="preserve"> Time!L$99</f>
        <v>Forecast</v>
      </c>
      <c r="M3" s="166" t="str">
        <f xml:space="preserve"> Time!M$99</f>
        <v>Forecast</v>
      </c>
      <c r="N3" s="166" t="str">
        <f xml:space="preserve"> Time!N$99</f>
        <v>Forecast</v>
      </c>
    </row>
    <row r="4" spans="1:14">
      <c r="A4" s="152"/>
      <c r="B4" s="152"/>
      <c r="C4" s="152"/>
      <c r="D4" s="152"/>
      <c r="E4" s="175" t="str">
        <f xml:space="preserve"> Time!E$121</f>
        <v>Financial year ending</v>
      </c>
      <c r="F4" s="119"/>
      <c r="G4" s="119"/>
      <c r="H4" s="180"/>
      <c r="I4" s="175"/>
      <c r="J4" s="159">
        <f xml:space="preserve"> Time!J$121</f>
        <v>2021</v>
      </c>
      <c r="K4" s="159">
        <f xml:space="preserve"> Time!K$121</f>
        <v>2022</v>
      </c>
      <c r="L4" s="159">
        <f xml:space="preserve"> Time!L$121</f>
        <v>2023</v>
      </c>
      <c r="M4" s="159">
        <f xml:space="preserve"> Time!M$121</f>
        <v>2024</v>
      </c>
      <c r="N4" s="159">
        <f xml:space="preserve"> Time!N$121</f>
        <v>2025</v>
      </c>
    </row>
    <row r="5" spans="1:14">
      <c r="A5" s="152"/>
      <c r="B5" s="152"/>
      <c r="C5" s="152"/>
      <c r="D5" s="152"/>
      <c r="E5" s="175" t="str">
        <f xml:space="preserve"> Time!E$10</f>
        <v>Model column counter</v>
      </c>
      <c r="F5" s="124" t="s">
        <v>556</v>
      </c>
      <c r="G5" s="144" t="s">
        <v>178</v>
      </c>
      <c r="H5" s="124" t="s">
        <v>557</v>
      </c>
      <c r="I5" s="175"/>
      <c r="J5" s="126">
        <f xml:space="preserve"> Time!J$10</f>
        <v>1</v>
      </c>
      <c r="K5" s="126">
        <f xml:space="preserve"> Time!K$10</f>
        <v>2</v>
      </c>
      <c r="L5" s="126">
        <f xml:space="preserve"> Time!L$10</f>
        <v>3</v>
      </c>
      <c r="M5" s="126">
        <f xml:space="preserve"> Time!M$10</f>
        <v>4</v>
      </c>
      <c r="N5" s="126">
        <f xml:space="preserve"> Time!N$10</f>
        <v>5</v>
      </c>
    </row>
    <row r="6" spans="1:14">
      <c r="A6" s="152"/>
      <c r="B6" s="152"/>
      <c r="C6" s="152"/>
      <c r="D6" s="152"/>
      <c r="I6" s="152"/>
    </row>
    <row r="7" spans="1:14" ht="12.75" customHeight="1">
      <c r="A7" s="176" t="s">
        <v>706</v>
      </c>
      <c r="B7" s="176"/>
      <c r="C7" s="136"/>
      <c r="D7" s="176"/>
      <c r="E7" s="176"/>
      <c r="F7" s="176"/>
      <c r="G7" s="176"/>
      <c r="H7" s="176"/>
      <c r="I7" s="176"/>
      <c r="J7" s="176"/>
      <c r="K7" s="176"/>
      <c r="L7" s="176"/>
      <c r="M7" s="176"/>
      <c r="N7" s="176"/>
    </row>
    <row r="8" spans="1:14" collapsed="1">
      <c r="A8" s="152"/>
      <c r="B8" s="152"/>
      <c r="C8" s="152"/>
      <c r="D8" s="152"/>
      <c r="E8" s="180"/>
      <c r="F8" s="180"/>
      <c r="G8" s="180"/>
      <c r="H8" s="180"/>
      <c r="I8" s="175"/>
      <c r="J8" s="180"/>
      <c r="K8" s="180"/>
      <c r="L8" s="180"/>
      <c r="M8" s="180"/>
      <c r="N8" s="180"/>
    </row>
    <row r="9" spans="1:14" hidden="1" outlineLevel="1">
      <c r="A9" s="152"/>
      <c r="B9" s="131" t="s">
        <v>707</v>
      </c>
      <c r="C9" s="152"/>
      <c r="D9" s="152"/>
      <c r="E9" s="180"/>
      <c r="F9" s="180"/>
      <c r="G9" s="180"/>
      <c r="H9" s="180"/>
      <c r="I9" s="175"/>
      <c r="J9" s="180"/>
      <c r="K9" s="180"/>
      <c r="L9" s="180"/>
      <c r="M9" s="180"/>
      <c r="N9" s="180"/>
    </row>
    <row r="10" spans="1:14" hidden="1" outlineLevel="1">
      <c r="A10" s="152"/>
      <c r="B10" s="152"/>
      <c r="C10" s="152"/>
      <c r="D10" s="152"/>
      <c r="E10" s="117" t="s">
        <v>708</v>
      </c>
      <c r="F10" s="117"/>
      <c r="G10" s="117" t="s">
        <v>709</v>
      </c>
      <c r="H10" s="117"/>
      <c r="I10" s="117"/>
      <c r="J10" s="184">
        <f t="shared" ref="J10:N10" si="0" xml:space="preserve"> I10 + 1</f>
        <v>1</v>
      </c>
      <c r="K10" s="184">
        <f t="shared" si="0"/>
        <v>2</v>
      </c>
      <c r="L10" s="184">
        <f t="shared" si="0"/>
        <v>3</v>
      </c>
      <c r="M10" s="184">
        <f t="shared" si="0"/>
        <v>4</v>
      </c>
      <c r="N10" s="184">
        <f t="shared" si="0"/>
        <v>5</v>
      </c>
    </row>
    <row r="11" spans="1:14" hidden="1" outlineLevel="1">
      <c r="A11" s="152"/>
      <c r="B11" s="152"/>
      <c r="C11" s="152"/>
      <c r="D11" s="152"/>
      <c r="E11" s="375" t="s">
        <v>710</v>
      </c>
      <c r="F11" s="115">
        <f xml:space="preserve"> MAX(J10:N10)</f>
        <v>5</v>
      </c>
      <c r="G11" s="375" t="s">
        <v>711</v>
      </c>
      <c r="H11" s="375"/>
      <c r="I11" s="375"/>
      <c r="J11" s="375"/>
      <c r="K11" s="375"/>
      <c r="L11" s="375"/>
      <c r="M11" s="375"/>
      <c r="N11" s="375"/>
    </row>
    <row r="12" spans="1:14" hidden="1" outlineLevel="1">
      <c r="A12" s="152"/>
      <c r="B12" s="152"/>
      <c r="C12" s="152"/>
      <c r="D12" s="152"/>
      <c r="E12" s="172"/>
      <c r="F12" s="172"/>
      <c r="G12" s="172"/>
      <c r="H12" s="172"/>
      <c r="I12" s="375"/>
      <c r="J12" s="172"/>
      <c r="K12" s="172"/>
      <c r="L12" s="172"/>
      <c r="M12" s="172"/>
      <c r="N12" s="172"/>
    </row>
    <row r="13" spans="1:14" hidden="1" outlineLevel="1">
      <c r="A13" s="152"/>
      <c r="B13" s="152"/>
      <c r="C13" s="152"/>
      <c r="D13" s="152"/>
      <c r="E13" s="123" t="str">
        <f t="shared" ref="E13:N13" si="1" xml:space="preserve"> E$10</f>
        <v>Model column counter</v>
      </c>
      <c r="F13" s="123">
        <f t="shared" si="1"/>
        <v>0</v>
      </c>
      <c r="G13" s="123" t="str">
        <f t="shared" si="1"/>
        <v>counter</v>
      </c>
      <c r="H13" s="123">
        <f t="shared" si="1"/>
        <v>0</v>
      </c>
      <c r="I13" s="123">
        <f t="shared" si="1"/>
        <v>0</v>
      </c>
      <c r="J13" s="171">
        <f t="shared" si="1"/>
        <v>1</v>
      </c>
      <c r="K13" s="171">
        <f t="shared" si="1"/>
        <v>2</v>
      </c>
      <c r="L13" s="171">
        <f t="shared" si="1"/>
        <v>3</v>
      </c>
      <c r="M13" s="171">
        <f t="shared" si="1"/>
        <v>4</v>
      </c>
      <c r="N13" s="171">
        <f t="shared" si="1"/>
        <v>5</v>
      </c>
    </row>
    <row r="14" spans="1:14" hidden="1" outlineLevel="1">
      <c r="A14" s="152"/>
      <c r="B14" s="152"/>
      <c r="C14" s="152"/>
      <c r="D14" s="152"/>
      <c r="E14" s="375" t="s">
        <v>712</v>
      </c>
      <c r="F14" s="375"/>
      <c r="G14" s="375" t="s">
        <v>713</v>
      </c>
      <c r="H14" s="375">
        <f xml:space="preserve"> SUM(J14:N14)</f>
        <v>1</v>
      </c>
      <c r="I14" s="375"/>
      <c r="J14" s="375">
        <f t="shared" ref="J14:N14" si="2" xml:space="preserve"> IF(J13 = 1, 1, 0)</f>
        <v>1</v>
      </c>
      <c r="K14" s="375">
        <f t="shared" si="2"/>
        <v>0</v>
      </c>
      <c r="L14" s="375">
        <f t="shared" si="2"/>
        <v>0</v>
      </c>
      <c r="M14" s="375">
        <f t="shared" si="2"/>
        <v>0</v>
      </c>
      <c r="N14" s="375">
        <f t="shared" si="2"/>
        <v>0</v>
      </c>
    </row>
    <row r="15" spans="1:14" hidden="1" outlineLevel="1">
      <c r="A15" s="152"/>
      <c r="B15" s="152"/>
      <c r="C15" s="152"/>
      <c r="D15" s="152"/>
      <c r="E15" s="375"/>
      <c r="F15" s="375"/>
      <c r="G15" s="375"/>
      <c r="H15" s="375"/>
      <c r="I15" s="375"/>
      <c r="J15" s="375"/>
      <c r="K15" s="375"/>
      <c r="L15" s="375"/>
      <c r="M15" s="375"/>
      <c r="N15" s="375"/>
    </row>
    <row r="16" spans="1:14" hidden="1" outlineLevel="1">
      <c r="A16" s="152"/>
      <c r="B16" s="131" t="s">
        <v>714</v>
      </c>
      <c r="C16" s="152"/>
      <c r="D16" s="152"/>
      <c r="E16" s="375"/>
      <c r="F16" s="375"/>
      <c r="G16" s="375"/>
      <c r="H16" s="375"/>
      <c r="I16" s="375"/>
      <c r="J16" s="375"/>
      <c r="K16" s="375"/>
      <c r="L16" s="375"/>
      <c r="M16" s="373"/>
      <c r="N16" s="375"/>
    </row>
    <row r="17" spans="1:14" hidden="1" outlineLevel="1">
      <c r="A17" s="152"/>
      <c r="B17" s="152"/>
      <c r="C17" s="152"/>
      <c r="D17" s="152"/>
      <c r="E17" s="178" t="str">
        <f xml:space="preserve"> InpActive!E$12</f>
        <v>1st model column start date</v>
      </c>
      <c r="F17" s="140">
        <f xml:space="preserve"> InpActive!F$12</f>
        <v>43922</v>
      </c>
      <c r="G17" s="178" t="str">
        <f xml:space="preserve"> InpActive!G$12</f>
        <v>date</v>
      </c>
      <c r="H17" s="178" t="str">
        <f xml:space="preserve"> InpActive!H$12</f>
        <v>Date should be the first date of the financial year</v>
      </c>
      <c r="I17" s="178">
        <f xml:space="preserve"> InpActive!I$12</f>
        <v>0</v>
      </c>
      <c r="J17" s="178">
        <f xml:space="preserve"> InpActive!J$12</f>
        <v>0</v>
      </c>
      <c r="K17" s="178">
        <f xml:space="preserve"> InpActive!K$12</f>
        <v>0</v>
      </c>
      <c r="L17" s="178">
        <f xml:space="preserve"> InpActive!L$12</f>
        <v>0</v>
      </c>
      <c r="M17" s="178">
        <f xml:space="preserve"> InpActive!M$12</f>
        <v>0</v>
      </c>
      <c r="N17" s="178">
        <f xml:space="preserve"> InpActive!N$12</f>
        <v>0</v>
      </c>
    </row>
    <row r="18" spans="1:14" hidden="1" outlineLevel="1">
      <c r="A18" s="152"/>
      <c r="B18" s="152"/>
      <c r="C18" s="152"/>
      <c r="D18" s="152"/>
      <c r="E18" s="174" t="str">
        <f xml:space="preserve"> InpActive!E$497</f>
        <v>Months per model period</v>
      </c>
      <c r="F18" s="174">
        <f xml:space="preserve"> InpActive!F$497</f>
        <v>12</v>
      </c>
      <c r="G18" s="174" t="str">
        <f xml:space="preserve"> InpActive!G$497</f>
        <v>months</v>
      </c>
      <c r="H18" s="174">
        <f xml:space="preserve"> InpActive!H$497</f>
        <v>0</v>
      </c>
      <c r="I18" s="174">
        <f xml:space="preserve"> InpActive!I$497</f>
        <v>0</v>
      </c>
      <c r="J18" s="174">
        <f xml:space="preserve"> InpActive!J$497</f>
        <v>0</v>
      </c>
      <c r="K18" s="174">
        <f xml:space="preserve"> InpActive!K$497</f>
        <v>0</v>
      </c>
      <c r="L18" s="174">
        <f xml:space="preserve"> InpActive!L$497</f>
        <v>0</v>
      </c>
      <c r="M18" s="174">
        <f xml:space="preserve"> InpActive!M$497</f>
        <v>0</v>
      </c>
      <c r="N18" s="174">
        <f xml:space="preserve"> InpActive!N$497</f>
        <v>0</v>
      </c>
    </row>
    <row r="19" spans="1:14" hidden="1" outlineLevel="1">
      <c r="A19" s="152"/>
      <c r="B19" s="152"/>
      <c r="C19" s="152"/>
      <c r="D19" s="152"/>
      <c r="E19" s="172" t="str">
        <f t="shared" ref="E19:N19" si="3" xml:space="preserve"> E$14</f>
        <v>1st model column flag</v>
      </c>
      <c r="F19" s="172">
        <f t="shared" si="3"/>
        <v>0</v>
      </c>
      <c r="G19" s="172" t="str">
        <f t="shared" si="3"/>
        <v>flag</v>
      </c>
      <c r="H19" s="172">
        <f t="shared" si="3"/>
        <v>1</v>
      </c>
      <c r="I19" s="172">
        <f t="shared" si="3"/>
        <v>0</v>
      </c>
      <c r="J19" s="172">
        <f t="shared" si="3"/>
        <v>1</v>
      </c>
      <c r="K19" s="172">
        <f t="shared" si="3"/>
        <v>0</v>
      </c>
      <c r="L19" s="172">
        <f t="shared" si="3"/>
        <v>0</v>
      </c>
      <c r="M19" s="172">
        <f t="shared" si="3"/>
        <v>0</v>
      </c>
      <c r="N19" s="172">
        <f t="shared" si="3"/>
        <v>0</v>
      </c>
    </row>
    <row r="20" spans="1:14" hidden="1" outlineLevel="1">
      <c r="A20" s="152"/>
      <c r="B20" s="152"/>
      <c r="C20" s="152"/>
      <c r="D20" s="152"/>
      <c r="E20" s="172" t="s">
        <v>714</v>
      </c>
      <c r="F20" s="114"/>
      <c r="G20" s="120" t="s">
        <v>563</v>
      </c>
      <c r="H20" s="172"/>
      <c r="I20" s="154"/>
      <c r="J20" s="155">
        <f t="shared" ref="J20:N20" si="4" xml:space="preserve"> IF(J19 = 1, $F17, DATE(YEAR(I20), MONTH(I20) + $F18, DAY(1)))</f>
        <v>43922</v>
      </c>
      <c r="K20" s="155">
        <f t="shared" si="4"/>
        <v>44287</v>
      </c>
      <c r="L20" s="155">
        <f t="shared" si="4"/>
        <v>44652</v>
      </c>
      <c r="M20" s="155">
        <f t="shared" si="4"/>
        <v>45017</v>
      </c>
      <c r="N20" s="155">
        <f t="shared" si="4"/>
        <v>45383</v>
      </c>
    </row>
    <row r="21" spans="1:14" hidden="1" outlineLevel="1">
      <c r="A21" s="152"/>
      <c r="B21" s="152"/>
      <c r="C21" s="152"/>
      <c r="D21" s="152"/>
      <c r="E21" s="375"/>
      <c r="F21" s="114"/>
      <c r="G21" s="112"/>
      <c r="H21" s="375"/>
      <c r="I21" s="154"/>
      <c r="J21" s="155"/>
      <c r="K21" s="155"/>
      <c r="L21" s="155"/>
      <c r="M21" s="155"/>
      <c r="N21" s="155"/>
    </row>
    <row r="22" spans="1:14" hidden="1" outlineLevel="1">
      <c r="A22" s="152"/>
      <c r="B22" s="131" t="s">
        <v>715</v>
      </c>
      <c r="C22" s="152"/>
      <c r="D22" s="152"/>
      <c r="E22" s="375"/>
      <c r="F22" s="114"/>
      <c r="G22" s="112"/>
      <c r="H22" s="375"/>
      <c r="I22" s="154"/>
      <c r="J22" s="155"/>
      <c r="K22" s="155"/>
      <c r="L22" s="155"/>
      <c r="M22" s="155"/>
      <c r="N22" s="155"/>
    </row>
    <row r="23" spans="1:14" hidden="1" outlineLevel="1">
      <c r="A23" s="152"/>
      <c r="B23" s="152"/>
      <c r="C23" s="152"/>
      <c r="D23" s="152"/>
      <c r="E23" s="174" t="str">
        <f xml:space="preserve"> InpActive!E$497</f>
        <v>Months per model period</v>
      </c>
      <c r="F23" s="174">
        <f xml:space="preserve"> InpActive!F$497</f>
        <v>12</v>
      </c>
      <c r="G23" s="174" t="str">
        <f xml:space="preserve"> InpActive!G$497</f>
        <v>months</v>
      </c>
      <c r="H23" s="174">
        <f xml:space="preserve"> InpActive!H$497</f>
        <v>0</v>
      </c>
      <c r="I23" s="174">
        <f xml:space="preserve"> InpActive!I$497</f>
        <v>0</v>
      </c>
      <c r="J23" s="174">
        <f xml:space="preserve"> InpActive!J$497</f>
        <v>0</v>
      </c>
      <c r="K23" s="174">
        <f xml:space="preserve"> InpActive!K$497</f>
        <v>0</v>
      </c>
      <c r="L23" s="174">
        <f xml:space="preserve"> InpActive!L$497</f>
        <v>0</v>
      </c>
      <c r="M23" s="174">
        <f xml:space="preserve"> InpActive!M$497</f>
        <v>0</v>
      </c>
      <c r="N23" s="174">
        <f xml:space="preserve"> InpActive!N$497</f>
        <v>0</v>
      </c>
    </row>
    <row r="24" spans="1:14" hidden="1" outlineLevel="1">
      <c r="A24" s="152"/>
      <c r="B24" s="152"/>
      <c r="C24" s="152"/>
      <c r="D24" s="152"/>
      <c r="E24" s="156" t="str">
        <f t="shared" ref="E24:N24" si="5" xml:space="preserve"> E$20</f>
        <v>Model period beginning</v>
      </c>
      <c r="F24" s="156">
        <f t="shared" si="5"/>
        <v>0</v>
      </c>
      <c r="G24" s="156" t="str">
        <f t="shared" si="5"/>
        <v>date</v>
      </c>
      <c r="H24" s="156">
        <f t="shared" si="5"/>
        <v>0</v>
      </c>
      <c r="I24" s="156">
        <f t="shared" si="5"/>
        <v>0</v>
      </c>
      <c r="J24" s="154">
        <f t="shared" si="5"/>
        <v>43922</v>
      </c>
      <c r="K24" s="154">
        <f t="shared" si="5"/>
        <v>44287</v>
      </c>
      <c r="L24" s="154">
        <f t="shared" si="5"/>
        <v>44652</v>
      </c>
      <c r="M24" s="154">
        <f t="shared" si="5"/>
        <v>45017</v>
      </c>
      <c r="N24" s="154">
        <f t="shared" si="5"/>
        <v>45383</v>
      </c>
    </row>
    <row r="25" spans="1:14" hidden="1" outlineLevel="1">
      <c r="A25" s="152"/>
      <c r="B25" s="152"/>
      <c r="C25" s="152"/>
      <c r="D25" s="152"/>
      <c r="E25" s="127" t="s">
        <v>715</v>
      </c>
      <c r="F25" s="128"/>
      <c r="G25" s="127" t="s">
        <v>563</v>
      </c>
      <c r="H25" s="127"/>
      <c r="I25" s="167"/>
      <c r="J25" s="167">
        <f t="shared" ref="J25:N25" si="6" xml:space="preserve"> DATE(YEAR(J24), MONTH(J24) + $F23, DAY(J24) - 1)</f>
        <v>44286</v>
      </c>
      <c r="K25" s="167">
        <f t="shared" si="6"/>
        <v>44651</v>
      </c>
      <c r="L25" s="167">
        <f t="shared" si="6"/>
        <v>45016</v>
      </c>
      <c r="M25" s="167">
        <f t="shared" si="6"/>
        <v>45382</v>
      </c>
      <c r="N25" s="167">
        <f t="shared" si="6"/>
        <v>45747</v>
      </c>
    </row>
    <row r="26" spans="1:14" hidden="1" outlineLevel="1">
      <c r="A26" s="152"/>
      <c r="B26" s="152"/>
      <c r="C26" s="152"/>
      <c r="D26" s="152"/>
      <c r="E26" s="127"/>
      <c r="F26" s="128"/>
      <c r="G26" s="127"/>
      <c r="H26" s="127"/>
      <c r="I26" s="167"/>
      <c r="J26" s="167"/>
      <c r="K26" s="167"/>
      <c r="L26" s="167"/>
      <c r="M26" s="167"/>
      <c r="N26" s="167"/>
    </row>
    <row r="27" spans="1:14">
      <c r="A27" s="152"/>
      <c r="B27" s="152"/>
      <c r="C27" s="152"/>
      <c r="D27" s="152"/>
      <c r="I27" s="152"/>
    </row>
    <row r="28" spans="1:14" ht="12.75" customHeight="1">
      <c r="A28" s="176" t="s">
        <v>716</v>
      </c>
      <c r="B28" s="176"/>
      <c r="C28" s="136"/>
      <c r="D28" s="176"/>
      <c r="E28" s="176"/>
      <c r="F28" s="176"/>
      <c r="G28" s="176"/>
      <c r="H28" s="176"/>
      <c r="I28" s="176"/>
      <c r="J28" s="176"/>
      <c r="K28" s="176"/>
      <c r="L28" s="176"/>
      <c r="M28" s="176"/>
      <c r="N28" s="176"/>
    </row>
    <row r="29" spans="1:14" collapsed="1">
      <c r="A29" s="152"/>
      <c r="B29" s="152"/>
      <c r="C29" s="152"/>
      <c r="D29" s="152"/>
      <c r="E29" s="172"/>
      <c r="F29" s="172"/>
      <c r="G29" s="172"/>
      <c r="H29" s="172"/>
      <c r="I29" s="375"/>
      <c r="J29" s="172"/>
      <c r="K29" s="172"/>
      <c r="L29" s="172"/>
      <c r="M29" s="172"/>
      <c r="N29" s="172"/>
    </row>
    <row r="30" spans="1:14" hidden="1" outlineLevel="1">
      <c r="A30" s="152"/>
      <c r="B30" s="131" t="s">
        <v>717</v>
      </c>
      <c r="C30" s="152"/>
      <c r="D30" s="152"/>
      <c r="E30" s="172"/>
      <c r="F30" s="172"/>
      <c r="G30" s="172"/>
      <c r="H30" s="172"/>
      <c r="I30" s="375"/>
      <c r="J30" s="172"/>
      <c r="K30" s="172"/>
      <c r="L30" s="172"/>
      <c r="M30" s="172"/>
      <c r="N30" s="172"/>
    </row>
    <row r="31" spans="1:14" hidden="1" outlineLevel="1">
      <c r="A31" s="152"/>
      <c r="B31" s="152"/>
      <c r="C31" s="152"/>
      <c r="D31" s="152"/>
      <c r="E31" s="160" t="str">
        <f xml:space="preserve"> InpActive!E$25</f>
        <v>Forecast start date</v>
      </c>
      <c r="F31" s="160">
        <f xml:space="preserve"> InpActive!F$25</f>
        <v>43922</v>
      </c>
      <c r="G31" s="160" t="str">
        <f xml:space="preserve"> InpActive!G$25</f>
        <v>date</v>
      </c>
      <c r="H31" s="160">
        <f xml:space="preserve"> InpActive!H$25</f>
        <v>0</v>
      </c>
      <c r="I31" s="160">
        <f xml:space="preserve"> InpActive!I$25</f>
        <v>0</v>
      </c>
      <c r="J31" s="160">
        <f xml:space="preserve"> InpActive!J$25</f>
        <v>0</v>
      </c>
      <c r="K31" s="160">
        <f xml:space="preserve"> InpActive!K$25</f>
        <v>0</v>
      </c>
      <c r="L31" s="160">
        <f xml:space="preserve"> InpActive!L$25</f>
        <v>0</v>
      </c>
      <c r="M31" s="160">
        <f xml:space="preserve"> InpActive!M$25</f>
        <v>0</v>
      </c>
      <c r="N31" s="160">
        <f xml:space="preserve"> InpActive!N$25</f>
        <v>0</v>
      </c>
    </row>
    <row r="32" spans="1:14" hidden="1" outlineLevel="1">
      <c r="A32" s="152"/>
      <c r="B32" s="152"/>
      <c r="C32" s="152"/>
      <c r="D32" s="152"/>
      <c r="E32" s="156" t="str">
        <f t="shared" ref="E32:N32" si="7" xml:space="preserve"> E$20</f>
        <v>Model period beginning</v>
      </c>
      <c r="F32" s="156">
        <f t="shared" si="7"/>
        <v>0</v>
      </c>
      <c r="G32" s="156" t="str">
        <f t="shared" si="7"/>
        <v>date</v>
      </c>
      <c r="H32" s="156">
        <f t="shared" si="7"/>
        <v>0</v>
      </c>
      <c r="I32" s="156">
        <f t="shared" si="7"/>
        <v>0</v>
      </c>
      <c r="J32" s="156">
        <f t="shared" si="7"/>
        <v>43922</v>
      </c>
      <c r="K32" s="156">
        <f t="shared" si="7"/>
        <v>44287</v>
      </c>
      <c r="L32" s="156">
        <f t="shared" si="7"/>
        <v>44652</v>
      </c>
      <c r="M32" s="156">
        <f t="shared" si="7"/>
        <v>45017</v>
      </c>
      <c r="N32" s="156">
        <f t="shared" si="7"/>
        <v>45383</v>
      </c>
    </row>
    <row r="33" spans="1:14" hidden="1" outlineLevel="1">
      <c r="A33" s="152"/>
      <c r="B33" s="152"/>
      <c r="C33" s="152"/>
      <c r="D33" s="152"/>
      <c r="E33" s="156" t="str">
        <f t="shared" ref="E33:N33" si="8" xml:space="preserve"> E$25</f>
        <v>Model period ending</v>
      </c>
      <c r="F33" s="156">
        <f t="shared" si="8"/>
        <v>0</v>
      </c>
      <c r="G33" s="156" t="str">
        <f t="shared" si="8"/>
        <v>date</v>
      </c>
      <c r="H33" s="156">
        <f t="shared" si="8"/>
        <v>0</v>
      </c>
      <c r="I33" s="156">
        <f t="shared" si="8"/>
        <v>0</v>
      </c>
      <c r="J33" s="156">
        <f t="shared" si="8"/>
        <v>44286</v>
      </c>
      <c r="K33" s="156">
        <f t="shared" si="8"/>
        <v>44651</v>
      </c>
      <c r="L33" s="156">
        <f t="shared" si="8"/>
        <v>45016</v>
      </c>
      <c r="M33" s="156">
        <f t="shared" si="8"/>
        <v>45382</v>
      </c>
      <c r="N33" s="156">
        <f t="shared" si="8"/>
        <v>45747</v>
      </c>
    </row>
    <row r="34" spans="1:14" s="81" customFormat="1" hidden="1" outlineLevel="1">
      <c r="A34" s="141"/>
      <c r="B34" s="141"/>
      <c r="C34" s="142"/>
      <c r="D34" s="143"/>
      <c r="E34" s="145" t="s">
        <v>717</v>
      </c>
      <c r="F34" s="165"/>
      <c r="G34" s="165" t="s">
        <v>713</v>
      </c>
      <c r="H34" s="165">
        <f xml:space="preserve"> SUM(J34:N34)</f>
        <v>1</v>
      </c>
      <c r="I34" s="145"/>
      <c r="J34" s="165">
        <f t="shared" ref="J34:N34" si="9" xml:space="preserve"> IF(AND($F31 &gt;= J32, $F31 &lt;= J33), 1, 0)</f>
        <v>1</v>
      </c>
      <c r="K34" s="165">
        <f t="shared" si="9"/>
        <v>0</v>
      </c>
      <c r="L34" s="165">
        <f t="shared" si="9"/>
        <v>0</v>
      </c>
      <c r="M34" s="165">
        <f t="shared" si="9"/>
        <v>0</v>
      </c>
      <c r="N34" s="165">
        <f t="shared" si="9"/>
        <v>0</v>
      </c>
    </row>
    <row r="35" spans="1:14" hidden="1" outlineLevel="1">
      <c r="A35" s="152"/>
      <c r="B35" s="152"/>
      <c r="C35" s="152"/>
      <c r="D35" s="152"/>
      <c r="E35" s="172"/>
      <c r="F35" s="172"/>
      <c r="G35" s="172"/>
      <c r="H35" s="172"/>
      <c r="I35" s="375"/>
      <c r="J35" s="172"/>
      <c r="K35" s="172"/>
      <c r="L35" s="172"/>
      <c r="M35" s="172"/>
      <c r="N35" s="172"/>
    </row>
    <row r="36" spans="1:14" hidden="1" outlineLevel="1">
      <c r="A36" s="152"/>
      <c r="B36" s="131" t="s">
        <v>718</v>
      </c>
      <c r="C36" s="152"/>
      <c r="D36" s="152"/>
      <c r="E36" s="172"/>
      <c r="F36" s="172"/>
      <c r="G36" s="172"/>
      <c r="H36" s="172"/>
      <c r="I36" s="375"/>
      <c r="J36" s="172"/>
      <c r="K36" s="172"/>
      <c r="L36" s="172"/>
      <c r="M36" s="172"/>
      <c r="N36" s="172"/>
    </row>
    <row r="37" spans="1:14" hidden="1" outlineLevel="1">
      <c r="A37" s="152"/>
      <c r="B37" s="152"/>
      <c r="C37" s="152"/>
      <c r="D37" s="152"/>
      <c r="E37" s="160" t="str">
        <f xml:space="preserve"> InpActive!E$25</f>
        <v>Forecast start date</v>
      </c>
      <c r="F37" s="160">
        <f xml:space="preserve"> InpActive!F$25</f>
        <v>43922</v>
      </c>
      <c r="G37" s="160" t="str">
        <f xml:space="preserve"> InpActive!G$25</f>
        <v>date</v>
      </c>
      <c r="H37" s="160">
        <f xml:space="preserve"> InpActive!H$25</f>
        <v>0</v>
      </c>
      <c r="I37" s="160">
        <f xml:space="preserve"> InpActive!I$25</f>
        <v>0</v>
      </c>
      <c r="J37" s="160">
        <f xml:space="preserve"> InpActive!J$25</f>
        <v>0</v>
      </c>
      <c r="K37" s="160">
        <f xml:space="preserve"> InpActive!K$25</f>
        <v>0</v>
      </c>
      <c r="L37" s="160">
        <f xml:space="preserve"> InpActive!L$25</f>
        <v>0</v>
      </c>
      <c r="M37" s="160">
        <f xml:space="preserve"> InpActive!M$25</f>
        <v>0</v>
      </c>
      <c r="N37" s="160">
        <f xml:space="preserve"> InpActive!N$25</f>
        <v>0</v>
      </c>
    </row>
    <row r="38" spans="1:14" hidden="1" outlineLevel="1">
      <c r="A38" s="152"/>
      <c r="B38" s="152"/>
      <c r="C38" s="152"/>
      <c r="D38" s="152"/>
      <c r="E38" s="173" t="str">
        <f xml:space="preserve"> InpActive!E$26</f>
        <v>Forecast duration</v>
      </c>
      <c r="F38" s="174">
        <f xml:space="preserve"> InpActive!F$26</f>
        <v>5</v>
      </c>
      <c r="G38" s="173" t="str">
        <f xml:space="preserve"> InpActive!G$26</f>
        <v>years #</v>
      </c>
      <c r="H38" s="173">
        <f xml:space="preserve"> InpActive!H$26</f>
        <v>0</v>
      </c>
      <c r="I38" s="173">
        <f xml:space="preserve"> InpActive!I$26</f>
        <v>0</v>
      </c>
      <c r="J38" s="173">
        <f xml:space="preserve"> InpActive!J$26</f>
        <v>0</v>
      </c>
      <c r="K38" s="173">
        <f xml:space="preserve"> InpActive!K$26</f>
        <v>0</v>
      </c>
      <c r="L38" s="173">
        <f xml:space="preserve"> InpActive!L$26</f>
        <v>0</v>
      </c>
      <c r="M38" s="173">
        <f xml:space="preserve"> InpActive!M$26</f>
        <v>0</v>
      </c>
      <c r="N38" s="173">
        <f xml:space="preserve"> InpActive!N$26</f>
        <v>0</v>
      </c>
    </row>
    <row r="39" spans="1:14" s="165" customFormat="1" hidden="1" outlineLevel="1">
      <c r="A39" s="141"/>
      <c r="B39" s="141"/>
      <c r="C39" s="142"/>
      <c r="D39" s="143"/>
      <c r="E39" s="181" t="s">
        <v>719</v>
      </c>
      <c r="F39" s="181">
        <f xml:space="preserve"> DATE(YEAR(F37) + F38, MONTH(F37), DAY(F37) - 1)</f>
        <v>45747</v>
      </c>
      <c r="G39" s="181" t="s">
        <v>563</v>
      </c>
      <c r="H39" s="181"/>
      <c r="I39" s="150"/>
      <c r="J39" s="181"/>
      <c r="K39" s="181"/>
      <c r="L39" s="181"/>
      <c r="M39" s="181"/>
      <c r="N39" s="181"/>
    </row>
    <row r="40" spans="1:14" hidden="1" outlineLevel="1">
      <c r="A40" s="152"/>
      <c r="B40" s="152"/>
      <c r="C40" s="152"/>
      <c r="D40" s="152"/>
      <c r="E40" s="172"/>
      <c r="F40" s="172"/>
      <c r="G40" s="172"/>
      <c r="H40" s="172"/>
      <c r="I40" s="375"/>
      <c r="J40" s="172"/>
      <c r="K40" s="172"/>
      <c r="L40" s="172"/>
      <c r="M40" s="172"/>
      <c r="N40" s="172"/>
    </row>
    <row r="41" spans="1:14" hidden="1" outlineLevel="1">
      <c r="A41" s="152"/>
      <c r="B41" s="152"/>
      <c r="C41" s="152"/>
      <c r="D41" s="152"/>
      <c r="E41" s="161" t="str">
        <f t="shared" ref="E41:N41" si="10" xml:space="preserve"> E$39</f>
        <v>Forecast end date</v>
      </c>
      <c r="F41" s="161">
        <f t="shared" si="10"/>
        <v>45747</v>
      </c>
      <c r="G41" s="161" t="str">
        <f t="shared" si="10"/>
        <v>date</v>
      </c>
      <c r="H41" s="161">
        <f t="shared" si="10"/>
        <v>0</v>
      </c>
      <c r="I41" s="161">
        <f t="shared" si="10"/>
        <v>0</v>
      </c>
      <c r="J41" s="161">
        <f t="shared" si="10"/>
        <v>0</v>
      </c>
      <c r="K41" s="161">
        <f t="shared" si="10"/>
        <v>0</v>
      </c>
      <c r="L41" s="161">
        <f t="shared" si="10"/>
        <v>0</v>
      </c>
      <c r="M41" s="161">
        <f t="shared" si="10"/>
        <v>0</v>
      </c>
      <c r="N41" s="161">
        <f t="shared" si="10"/>
        <v>0</v>
      </c>
    </row>
    <row r="42" spans="1:14" hidden="1" outlineLevel="1">
      <c r="A42" s="152"/>
      <c r="B42" s="152"/>
      <c r="C42" s="152"/>
      <c r="D42" s="152"/>
      <c r="E42" s="156" t="str">
        <f t="shared" ref="E42:N42" si="11" xml:space="preserve"> E$20</f>
        <v>Model period beginning</v>
      </c>
      <c r="F42" s="156">
        <f t="shared" si="11"/>
        <v>0</v>
      </c>
      <c r="G42" s="156" t="str">
        <f t="shared" si="11"/>
        <v>date</v>
      </c>
      <c r="H42" s="156">
        <f t="shared" si="11"/>
        <v>0</v>
      </c>
      <c r="I42" s="156">
        <f t="shared" si="11"/>
        <v>0</v>
      </c>
      <c r="J42" s="156">
        <f t="shared" si="11"/>
        <v>43922</v>
      </c>
      <c r="K42" s="156">
        <f t="shared" si="11"/>
        <v>44287</v>
      </c>
      <c r="L42" s="156">
        <f t="shared" si="11"/>
        <v>44652</v>
      </c>
      <c r="M42" s="156">
        <f t="shared" si="11"/>
        <v>45017</v>
      </c>
      <c r="N42" s="156">
        <f t="shared" si="11"/>
        <v>45383</v>
      </c>
    </row>
    <row r="43" spans="1:14" hidden="1" outlineLevel="1">
      <c r="A43" s="152"/>
      <c r="B43" s="152"/>
      <c r="C43" s="152"/>
      <c r="D43" s="152"/>
      <c r="E43" s="156" t="str">
        <f t="shared" ref="E43:N43" si="12" xml:space="preserve"> E$25</f>
        <v>Model period ending</v>
      </c>
      <c r="F43" s="156">
        <f t="shared" si="12"/>
        <v>0</v>
      </c>
      <c r="G43" s="156" t="str">
        <f t="shared" si="12"/>
        <v>date</v>
      </c>
      <c r="H43" s="156">
        <f t="shared" si="12"/>
        <v>0</v>
      </c>
      <c r="I43" s="156">
        <f t="shared" si="12"/>
        <v>0</v>
      </c>
      <c r="J43" s="156">
        <f t="shared" si="12"/>
        <v>44286</v>
      </c>
      <c r="K43" s="156">
        <f t="shared" si="12"/>
        <v>44651</v>
      </c>
      <c r="L43" s="156">
        <f t="shared" si="12"/>
        <v>45016</v>
      </c>
      <c r="M43" s="156">
        <f t="shared" si="12"/>
        <v>45382</v>
      </c>
      <c r="N43" s="156">
        <f t="shared" si="12"/>
        <v>45747</v>
      </c>
    </row>
    <row r="44" spans="1:14" hidden="1" outlineLevel="1">
      <c r="A44" s="152"/>
      <c r="B44" s="152"/>
      <c r="C44" s="152"/>
      <c r="D44" s="152"/>
      <c r="E44" s="170" t="s">
        <v>718</v>
      </c>
      <c r="F44" s="170"/>
      <c r="G44" s="170" t="s">
        <v>713</v>
      </c>
      <c r="H44" s="170">
        <f xml:space="preserve"> SUM(J44:N44)</f>
        <v>1</v>
      </c>
      <c r="I44" s="125"/>
      <c r="J44" s="170">
        <f t="shared" ref="J44:N44" si="13" xml:space="preserve"> IF(AND($F41 &gt;= J42, $F41 &lt;= J43), 1, 0)</f>
        <v>0</v>
      </c>
      <c r="K44" s="170">
        <f t="shared" si="13"/>
        <v>0</v>
      </c>
      <c r="L44" s="170">
        <f t="shared" si="13"/>
        <v>0</v>
      </c>
      <c r="M44" s="170">
        <f t="shared" si="13"/>
        <v>0</v>
      </c>
      <c r="N44" s="170">
        <f t="shared" si="13"/>
        <v>1</v>
      </c>
    </row>
    <row r="45" spans="1:14" hidden="1" outlineLevel="1">
      <c r="A45" s="152"/>
      <c r="B45" s="152"/>
      <c r="C45" s="152"/>
      <c r="D45" s="152"/>
      <c r="E45" s="172"/>
      <c r="F45" s="172"/>
      <c r="G45" s="172"/>
      <c r="H45" s="172"/>
      <c r="I45" s="375"/>
      <c r="J45" s="172"/>
      <c r="K45" s="172"/>
      <c r="L45" s="172"/>
      <c r="M45" s="172"/>
      <c r="N45" s="172"/>
    </row>
    <row r="46" spans="1:14" hidden="1" outlineLevel="1">
      <c r="A46" s="152"/>
      <c r="B46" s="131" t="s">
        <v>720</v>
      </c>
      <c r="C46" s="152"/>
      <c r="D46" s="152"/>
      <c r="E46" s="172"/>
      <c r="F46" s="172"/>
      <c r="G46" s="172"/>
      <c r="H46" s="172"/>
      <c r="I46" s="375"/>
      <c r="J46" s="172"/>
      <c r="K46" s="172"/>
      <c r="L46" s="172"/>
      <c r="M46" s="172"/>
      <c r="N46" s="172"/>
    </row>
    <row r="47" spans="1:14" hidden="1" outlineLevel="1">
      <c r="A47" s="152"/>
      <c r="B47" s="152"/>
      <c r="C47" s="152"/>
      <c r="D47" s="152"/>
      <c r="E47" s="163" t="str">
        <f t="shared" ref="E47:N47" si="14" xml:space="preserve"> E$34</f>
        <v>Forecast start period flag</v>
      </c>
      <c r="F47" s="163">
        <f t="shared" si="14"/>
        <v>0</v>
      </c>
      <c r="G47" s="163" t="str">
        <f t="shared" si="14"/>
        <v>flag</v>
      </c>
      <c r="H47" s="163">
        <f t="shared" si="14"/>
        <v>1</v>
      </c>
      <c r="I47" s="163">
        <f t="shared" si="14"/>
        <v>0</v>
      </c>
      <c r="J47" s="163">
        <f t="shared" si="14"/>
        <v>1</v>
      </c>
      <c r="K47" s="163">
        <f t="shared" si="14"/>
        <v>0</v>
      </c>
      <c r="L47" s="163">
        <f t="shared" si="14"/>
        <v>0</v>
      </c>
      <c r="M47" s="163">
        <f t="shared" si="14"/>
        <v>0</v>
      </c>
      <c r="N47" s="163">
        <f t="shared" si="14"/>
        <v>0</v>
      </c>
    </row>
    <row r="48" spans="1:14" hidden="1" outlineLevel="1">
      <c r="A48" s="152"/>
      <c r="B48" s="152"/>
      <c r="C48" s="152"/>
      <c r="D48" s="152"/>
      <c r="E48" s="163" t="str">
        <f t="shared" ref="E48:N48" si="15" xml:space="preserve"> E$44</f>
        <v>Forecast end period flag</v>
      </c>
      <c r="F48" s="163">
        <f t="shared" si="15"/>
        <v>0</v>
      </c>
      <c r="G48" s="163" t="str">
        <f t="shared" si="15"/>
        <v>flag</v>
      </c>
      <c r="H48" s="163">
        <f t="shared" si="15"/>
        <v>1</v>
      </c>
      <c r="I48" s="163">
        <f t="shared" si="15"/>
        <v>0</v>
      </c>
      <c r="J48" s="163">
        <f t="shared" si="15"/>
        <v>0</v>
      </c>
      <c r="K48" s="163">
        <f t="shared" si="15"/>
        <v>0</v>
      </c>
      <c r="L48" s="163">
        <f t="shared" si="15"/>
        <v>0</v>
      </c>
      <c r="M48" s="163">
        <f t="shared" si="15"/>
        <v>0</v>
      </c>
      <c r="N48" s="163">
        <f t="shared" si="15"/>
        <v>1</v>
      </c>
    </row>
    <row r="49" spans="1:14" hidden="1" outlineLevel="1">
      <c r="A49" s="152"/>
      <c r="B49" s="152"/>
      <c r="C49" s="152"/>
      <c r="D49" s="152"/>
      <c r="E49" s="125" t="s">
        <v>720</v>
      </c>
      <c r="F49" s="170"/>
      <c r="G49" s="170" t="s">
        <v>713</v>
      </c>
      <c r="H49" s="170">
        <f xml:space="preserve"> SUM(J49:N49)</f>
        <v>5</v>
      </c>
      <c r="I49" s="125"/>
      <c r="J49" s="170">
        <f t="shared" ref="J49:N49" si="16" xml:space="preserve"> J47 + I49 - I48</f>
        <v>1</v>
      </c>
      <c r="K49" s="170">
        <f t="shared" si="16"/>
        <v>1</v>
      </c>
      <c r="L49" s="170">
        <f t="shared" si="16"/>
        <v>1</v>
      </c>
      <c r="M49" s="170">
        <f t="shared" si="16"/>
        <v>1</v>
      </c>
      <c r="N49" s="170">
        <f t="shared" si="16"/>
        <v>1</v>
      </c>
    </row>
    <row r="50" spans="1:14" s="81" customFormat="1" hidden="1" outlineLevel="1">
      <c r="A50" s="141"/>
      <c r="B50" s="141"/>
      <c r="C50" s="142"/>
      <c r="D50" s="143"/>
      <c r="E50" s="165" t="s">
        <v>721</v>
      </c>
      <c r="F50" s="165">
        <f xml:space="preserve"> SUM(J49:N49)</f>
        <v>5</v>
      </c>
      <c r="G50" s="165" t="s">
        <v>722</v>
      </c>
      <c r="H50" s="165"/>
      <c r="I50" s="145"/>
      <c r="J50" s="165"/>
      <c r="K50" s="165"/>
      <c r="L50" s="165"/>
      <c r="M50" s="165"/>
      <c r="N50" s="165"/>
    </row>
    <row r="51" spans="1:14" hidden="1" outlineLevel="1">
      <c r="A51" s="152"/>
      <c r="B51" s="152"/>
      <c r="C51" s="152"/>
      <c r="D51" s="152"/>
      <c r="E51" s="170"/>
      <c r="F51" s="170"/>
      <c r="G51" s="170"/>
      <c r="H51" s="172"/>
      <c r="I51" s="375"/>
      <c r="J51" s="172"/>
      <c r="K51" s="172"/>
      <c r="L51" s="172"/>
      <c r="M51" s="172"/>
      <c r="N51" s="172"/>
    </row>
    <row r="52" spans="1:14" hidden="1" outlineLevel="1">
      <c r="A52" s="152"/>
      <c r="B52" s="131" t="s">
        <v>723</v>
      </c>
      <c r="C52" s="152"/>
      <c r="D52" s="152"/>
      <c r="E52" s="170"/>
      <c r="F52" s="170"/>
      <c r="G52" s="170"/>
      <c r="H52" s="172"/>
      <c r="I52" s="375"/>
      <c r="J52" s="172"/>
      <c r="K52" s="172"/>
      <c r="L52" s="172"/>
      <c r="M52" s="172"/>
      <c r="N52" s="172"/>
    </row>
    <row r="53" spans="1:14" hidden="1" outlineLevel="1">
      <c r="A53" s="152"/>
      <c r="B53" s="152"/>
      <c r="C53" s="152"/>
      <c r="D53" s="152"/>
      <c r="E53" s="163" t="str">
        <f t="shared" ref="E53:N53" si="17" xml:space="preserve"> E$34</f>
        <v>Forecast start period flag</v>
      </c>
      <c r="F53" s="163">
        <f t="shared" si="17"/>
        <v>0</v>
      </c>
      <c r="G53" s="163" t="str">
        <f t="shared" si="17"/>
        <v>flag</v>
      </c>
      <c r="H53" s="163">
        <f t="shared" si="17"/>
        <v>1</v>
      </c>
      <c r="I53" s="163">
        <f t="shared" si="17"/>
        <v>0</v>
      </c>
      <c r="J53" s="163">
        <f t="shared" si="17"/>
        <v>1</v>
      </c>
      <c r="K53" s="163">
        <f t="shared" si="17"/>
        <v>0</v>
      </c>
      <c r="L53" s="163">
        <f t="shared" si="17"/>
        <v>0</v>
      </c>
      <c r="M53" s="163">
        <f t="shared" si="17"/>
        <v>0</v>
      </c>
      <c r="N53" s="163">
        <f t="shared" si="17"/>
        <v>0</v>
      </c>
    </row>
    <row r="54" spans="1:14" hidden="1" outlineLevel="1">
      <c r="A54" s="152"/>
      <c r="B54" s="152"/>
      <c r="C54" s="152"/>
      <c r="D54" s="152"/>
      <c r="E54" s="163" t="str">
        <f t="shared" ref="E54:N54" si="18" xml:space="preserve"> E$49</f>
        <v>Forecast period flag</v>
      </c>
      <c r="F54" s="163">
        <f t="shared" si="18"/>
        <v>0</v>
      </c>
      <c r="G54" s="163" t="str">
        <f t="shared" si="18"/>
        <v>flag</v>
      </c>
      <c r="H54" s="163">
        <f t="shared" si="18"/>
        <v>5</v>
      </c>
      <c r="I54" s="163">
        <f t="shared" si="18"/>
        <v>0</v>
      </c>
      <c r="J54" s="163">
        <f t="shared" si="18"/>
        <v>1</v>
      </c>
      <c r="K54" s="163">
        <f t="shared" si="18"/>
        <v>1</v>
      </c>
      <c r="L54" s="163">
        <f t="shared" si="18"/>
        <v>1</v>
      </c>
      <c r="M54" s="163">
        <f t="shared" si="18"/>
        <v>1</v>
      </c>
      <c r="N54" s="163">
        <f t="shared" si="18"/>
        <v>1</v>
      </c>
    </row>
    <row r="55" spans="1:14" hidden="1" outlineLevel="1">
      <c r="A55" s="152"/>
      <c r="B55" s="152"/>
      <c r="C55" s="152"/>
      <c r="D55" s="152"/>
      <c r="E55" s="163" t="str">
        <f t="shared" ref="E55:N55" si="19" xml:space="preserve"> E$44</f>
        <v>Forecast end period flag</v>
      </c>
      <c r="F55" s="163">
        <f t="shared" si="19"/>
        <v>0</v>
      </c>
      <c r="G55" s="163" t="str">
        <f t="shared" si="19"/>
        <v>flag</v>
      </c>
      <c r="H55" s="163">
        <f t="shared" si="19"/>
        <v>1</v>
      </c>
      <c r="I55" s="163">
        <f t="shared" si="19"/>
        <v>0</v>
      </c>
      <c r="J55" s="163">
        <f t="shared" si="19"/>
        <v>0</v>
      </c>
      <c r="K55" s="163">
        <f t="shared" si="19"/>
        <v>0</v>
      </c>
      <c r="L55" s="163">
        <f t="shared" si="19"/>
        <v>0</v>
      </c>
      <c r="M55" s="163">
        <f t="shared" si="19"/>
        <v>0</v>
      </c>
      <c r="N55" s="163">
        <f t="shared" si="19"/>
        <v>1</v>
      </c>
    </row>
    <row r="56" spans="1:14" s="71" customFormat="1" hidden="1" outlineLevel="1">
      <c r="A56" s="141"/>
      <c r="B56" s="141"/>
      <c r="C56" s="142"/>
      <c r="D56" s="143"/>
      <c r="E56" s="170" t="s">
        <v>723</v>
      </c>
      <c r="F56" s="170"/>
      <c r="G56" s="170" t="s">
        <v>709</v>
      </c>
      <c r="H56" s="170"/>
      <c r="I56" s="125"/>
      <c r="J56" s="183">
        <f t="shared" ref="J56:N56" si="20" xml:space="preserve"> IF(J53 = 1, 1, I56 + J54 - I55) * J54</f>
        <v>1</v>
      </c>
      <c r="K56" s="183">
        <f t="shared" si="20"/>
        <v>2</v>
      </c>
      <c r="L56" s="183">
        <f t="shared" si="20"/>
        <v>3</v>
      </c>
      <c r="M56" s="183">
        <f t="shared" si="20"/>
        <v>4</v>
      </c>
      <c r="N56" s="183">
        <f t="shared" si="20"/>
        <v>5</v>
      </c>
    </row>
    <row r="57" spans="1:14" hidden="1" outlineLevel="1">
      <c r="A57" s="152"/>
      <c r="B57" s="152"/>
      <c r="C57" s="152"/>
      <c r="D57" s="152"/>
      <c r="E57" s="172"/>
      <c r="F57" s="172"/>
      <c r="G57" s="172"/>
      <c r="H57" s="172"/>
      <c r="I57" s="375"/>
      <c r="J57" s="172"/>
      <c r="K57" s="172"/>
      <c r="L57" s="172"/>
      <c r="M57" s="172"/>
      <c r="N57" s="172"/>
    </row>
    <row r="58" spans="1:14" hidden="1" outlineLevel="1">
      <c r="A58" s="152"/>
      <c r="B58" s="131" t="s">
        <v>724</v>
      </c>
      <c r="C58" s="152"/>
      <c r="D58" s="152"/>
      <c r="E58" s="172"/>
      <c r="F58" s="172"/>
      <c r="G58" s="172"/>
      <c r="H58" s="172"/>
      <c r="I58" s="375"/>
      <c r="J58" s="172"/>
      <c r="K58" s="172"/>
      <c r="L58" s="172"/>
      <c r="M58" s="172"/>
      <c r="N58" s="172"/>
    </row>
    <row r="59" spans="1:14" hidden="1" outlineLevel="1">
      <c r="A59" s="152"/>
      <c r="B59" s="152"/>
      <c r="C59" s="152"/>
      <c r="D59" s="152"/>
      <c r="E59" s="163" t="str">
        <f t="shared" ref="E59:N59" si="21" xml:space="preserve"> E$14</f>
        <v>1st model column flag</v>
      </c>
      <c r="F59" s="163">
        <f t="shared" si="21"/>
        <v>0</v>
      </c>
      <c r="G59" s="163" t="str">
        <f t="shared" si="21"/>
        <v>flag</v>
      </c>
      <c r="H59" s="163">
        <f t="shared" si="21"/>
        <v>1</v>
      </c>
      <c r="I59" s="163">
        <f t="shared" si="21"/>
        <v>0</v>
      </c>
      <c r="J59" s="163">
        <f t="shared" si="21"/>
        <v>1</v>
      </c>
      <c r="K59" s="163">
        <f t="shared" si="21"/>
        <v>0</v>
      </c>
      <c r="L59" s="163">
        <f t="shared" si="21"/>
        <v>0</v>
      </c>
      <c r="M59" s="163">
        <f t="shared" si="21"/>
        <v>0</v>
      </c>
      <c r="N59" s="163">
        <f t="shared" si="21"/>
        <v>0</v>
      </c>
    </row>
    <row r="60" spans="1:14" hidden="1" outlineLevel="1">
      <c r="A60" s="152"/>
      <c r="B60" s="152"/>
      <c r="C60" s="152"/>
      <c r="D60" s="152"/>
      <c r="E60" s="163" t="str">
        <f t="shared" ref="E60:N60" si="22" xml:space="preserve"> E$34</f>
        <v>Forecast start period flag</v>
      </c>
      <c r="F60" s="163">
        <f t="shared" si="22"/>
        <v>0</v>
      </c>
      <c r="G60" s="163" t="str">
        <f t="shared" si="22"/>
        <v>flag</v>
      </c>
      <c r="H60" s="163">
        <f t="shared" si="22"/>
        <v>1</v>
      </c>
      <c r="I60" s="163">
        <f t="shared" si="22"/>
        <v>0</v>
      </c>
      <c r="J60" s="163">
        <f t="shared" si="22"/>
        <v>1</v>
      </c>
      <c r="K60" s="163">
        <f t="shared" si="22"/>
        <v>0</v>
      </c>
      <c r="L60" s="163">
        <f t="shared" si="22"/>
        <v>0</v>
      </c>
      <c r="M60" s="163">
        <f t="shared" si="22"/>
        <v>0</v>
      </c>
      <c r="N60" s="163">
        <f t="shared" si="22"/>
        <v>0</v>
      </c>
    </row>
    <row r="61" spans="1:14" s="157" customFormat="1" hidden="1" outlineLevel="1">
      <c r="A61" s="131"/>
      <c r="B61" s="131"/>
      <c r="C61" s="132"/>
      <c r="D61" s="175"/>
      <c r="E61" s="172" t="s">
        <v>724</v>
      </c>
      <c r="F61" s="172"/>
      <c r="G61" s="172" t="s">
        <v>713</v>
      </c>
      <c r="H61" s="172">
        <f xml:space="preserve"> SUM(J61:N61)</f>
        <v>0</v>
      </c>
      <c r="I61" s="116"/>
      <c r="J61" s="172">
        <f t="shared" ref="J61:N61" si="23" xml:space="preserve"> J59 + I61 - J60</f>
        <v>0</v>
      </c>
      <c r="K61" s="172">
        <f t="shared" si="23"/>
        <v>0</v>
      </c>
      <c r="L61" s="172">
        <f t="shared" si="23"/>
        <v>0</v>
      </c>
      <c r="M61" s="172">
        <f t="shared" si="23"/>
        <v>0</v>
      </c>
      <c r="N61" s="172">
        <f t="shared" si="23"/>
        <v>0</v>
      </c>
    </row>
    <row r="62" spans="1:14" hidden="1" outlineLevel="1">
      <c r="A62" s="152"/>
      <c r="B62" s="152"/>
      <c r="C62" s="152"/>
      <c r="D62" s="152"/>
      <c r="E62" s="172" t="s">
        <v>725</v>
      </c>
      <c r="F62" s="172">
        <f xml:space="preserve"> SUM(J61:N61)</f>
        <v>0</v>
      </c>
      <c r="G62" s="172" t="s">
        <v>722</v>
      </c>
      <c r="H62" s="172"/>
      <c r="I62" s="375"/>
      <c r="J62" s="172"/>
      <c r="K62" s="172"/>
      <c r="L62" s="172"/>
      <c r="M62" s="172"/>
      <c r="N62" s="172"/>
    </row>
    <row r="63" spans="1:14" hidden="1" outlineLevel="1">
      <c r="A63" s="152"/>
      <c r="B63" s="152"/>
      <c r="C63" s="152"/>
      <c r="D63" s="152"/>
      <c r="E63" s="172"/>
      <c r="F63" s="172"/>
      <c r="G63" s="172"/>
      <c r="H63" s="172"/>
      <c r="I63" s="116"/>
      <c r="J63" s="172"/>
      <c r="K63" s="172"/>
      <c r="L63" s="172"/>
      <c r="M63" s="172"/>
      <c r="N63" s="172"/>
    </row>
    <row r="64" spans="1:14" hidden="1" outlineLevel="1">
      <c r="A64" s="152"/>
      <c r="B64" s="152"/>
      <c r="C64" s="152"/>
      <c r="D64" s="152"/>
      <c r="E64" s="163" t="str">
        <f t="shared" ref="E64:N64" si="24" xml:space="preserve"> E$34</f>
        <v>Forecast start period flag</v>
      </c>
      <c r="F64" s="163">
        <f t="shared" si="24"/>
        <v>0</v>
      </c>
      <c r="G64" s="163" t="str">
        <f t="shared" si="24"/>
        <v>flag</v>
      </c>
      <c r="H64" s="163">
        <f t="shared" si="24"/>
        <v>1</v>
      </c>
      <c r="I64" s="163">
        <f t="shared" si="24"/>
        <v>0</v>
      </c>
      <c r="J64" s="163">
        <f t="shared" si="24"/>
        <v>1</v>
      </c>
      <c r="K64" s="163">
        <f t="shared" si="24"/>
        <v>0</v>
      </c>
      <c r="L64" s="163">
        <f t="shared" si="24"/>
        <v>0</v>
      </c>
      <c r="M64" s="163">
        <f t="shared" si="24"/>
        <v>0</v>
      </c>
      <c r="N64" s="163">
        <f t="shared" si="24"/>
        <v>0</v>
      </c>
    </row>
    <row r="65" spans="1:14" hidden="1" outlineLevel="1">
      <c r="A65" s="152"/>
      <c r="B65" s="152"/>
      <c r="C65" s="152"/>
      <c r="D65" s="152"/>
      <c r="E65" s="125" t="s">
        <v>726</v>
      </c>
      <c r="F65" s="170"/>
      <c r="G65" s="170" t="s">
        <v>713</v>
      </c>
      <c r="H65" s="170">
        <f xml:space="preserve"> SUM(J65:N65)</f>
        <v>0</v>
      </c>
      <c r="I65" s="125"/>
      <c r="J65" s="170">
        <f t="shared" ref="J65:N65" si="25" xml:space="preserve"> K64</f>
        <v>0</v>
      </c>
      <c r="K65" s="170">
        <f t="shared" si="25"/>
        <v>0</v>
      </c>
      <c r="L65" s="170">
        <f t="shared" si="25"/>
        <v>0</v>
      </c>
      <c r="M65" s="170">
        <f t="shared" si="25"/>
        <v>0</v>
      </c>
      <c r="N65" s="170">
        <f t="shared" si="25"/>
        <v>0</v>
      </c>
    </row>
    <row r="66" spans="1:14" hidden="1" outlineLevel="1">
      <c r="A66" s="152"/>
      <c r="B66" s="152"/>
      <c r="C66" s="152"/>
      <c r="D66" s="152"/>
      <c r="E66" s="172"/>
      <c r="F66" s="172"/>
      <c r="G66" s="172"/>
      <c r="H66" s="172"/>
      <c r="I66" s="375"/>
      <c r="J66" s="172"/>
      <c r="K66" s="172"/>
      <c r="L66" s="172"/>
      <c r="M66" s="172"/>
      <c r="N66" s="172"/>
    </row>
    <row r="67" spans="1:14" hidden="1" outlineLevel="1">
      <c r="A67" s="152"/>
      <c r="B67" s="131" t="s">
        <v>727</v>
      </c>
      <c r="C67" s="152"/>
      <c r="D67" s="152"/>
      <c r="E67" s="172"/>
      <c r="F67" s="172"/>
      <c r="G67" s="172"/>
      <c r="H67" s="172"/>
      <c r="I67" s="375"/>
      <c r="J67" s="172"/>
      <c r="K67" s="172"/>
      <c r="L67" s="172"/>
      <c r="M67" s="172"/>
      <c r="N67" s="172"/>
    </row>
    <row r="68" spans="1:14" hidden="1" outlineLevel="1">
      <c r="A68" s="152"/>
      <c r="B68" s="152"/>
      <c r="C68" s="152"/>
      <c r="D68" s="152"/>
      <c r="E68" s="163" t="str">
        <f t="shared" ref="E68:N68" si="26" xml:space="preserve"> E$44</f>
        <v>Forecast end period flag</v>
      </c>
      <c r="F68" s="163">
        <f t="shared" si="26"/>
        <v>0</v>
      </c>
      <c r="G68" s="163" t="str">
        <f t="shared" si="26"/>
        <v>flag</v>
      </c>
      <c r="H68" s="163">
        <f t="shared" si="26"/>
        <v>1</v>
      </c>
      <c r="I68" s="163">
        <f t="shared" si="26"/>
        <v>0</v>
      </c>
      <c r="J68" s="163">
        <f t="shared" si="26"/>
        <v>0</v>
      </c>
      <c r="K68" s="163">
        <f t="shared" si="26"/>
        <v>0</v>
      </c>
      <c r="L68" s="163">
        <f t="shared" si="26"/>
        <v>0</v>
      </c>
      <c r="M68" s="163">
        <f t="shared" si="26"/>
        <v>0</v>
      </c>
      <c r="N68" s="163">
        <f t="shared" si="26"/>
        <v>1</v>
      </c>
    </row>
    <row r="69" spans="1:14" s="81" customFormat="1" hidden="1" outlineLevel="1">
      <c r="A69" s="141"/>
      <c r="B69" s="141"/>
      <c r="C69" s="142"/>
      <c r="D69" s="143"/>
      <c r="E69" s="165" t="s">
        <v>727</v>
      </c>
      <c r="F69" s="165"/>
      <c r="G69" s="165" t="s">
        <v>713</v>
      </c>
      <c r="H69" s="165">
        <f xml:space="preserve"> SUM(J69:N69)</f>
        <v>0</v>
      </c>
      <c r="I69" s="116"/>
      <c r="J69" s="165">
        <f t="shared" ref="J69:N69" si="27" xml:space="preserve"> I68</f>
        <v>0</v>
      </c>
      <c r="K69" s="165">
        <f t="shared" si="27"/>
        <v>0</v>
      </c>
      <c r="L69" s="165">
        <f t="shared" si="27"/>
        <v>0</v>
      </c>
      <c r="M69" s="165">
        <f t="shared" si="27"/>
        <v>0</v>
      </c>
      <c r="N69" s="165">
        <f t="shared" si="27"/>
        <v>0</v>
      </c>
    </row>
    <row r="70" spans="1:14" hidden="1" outlineLevel="1">
      <c r="A70" s="152"/>
      <c r="B70" s="152"/>
      <c r="C70" s="152"/>
      <c r="D70" s="152"/>
      <c r="E70" s="172"/>
      <c r="F70" s="172"/>
      <c r="G70" s="172"/>
      <c r="H70" s="172"/>
      <c r="I70" s="375"/>
      <c r="J70" s="172"/>
      <c r="K70" s="172"/>
      <c r="L70" s="172"/>
      <c r="M70" s="172"/>
      <c r="N70" s="172"/>
    </row>
    <row r="71" spans="1:14" hidden="1" outlineLevel="1">
      <c r="A71" s="152"/>
      <c r="B71" s="131" t="s">
        <v>728</v>
      </c>
      <c r="C71" s="152"/>
      <c r="D71" s="152"/>
      <c r="E71" s="172"/>
      <c r="F71" s="172"/>
      <c r="G71" s="172"/>
      <c r="H71" s="172"/>
      <c r="I71" s="375"/>
      <c r="J71" s="172"/>
      <c r="K71" s="172"/>
      <c r="L71" s="172"/>
      <c r="M71" s="172"/>
      <c r="N71" s="172"/>
    </row>
    <row r="72" spans="1:14" hidden="1" outlineLevel="1">
      <c r="A72" s="152"/>
      <c r="B72" s="152"/>
      <c r="C72" s="152"/>
      <c r="D72" s="152"/>
      <c r="E72" s="163" t="str">
        <f t="shared" ref="E72:N72" si="28" xml:space="preserve"> E$69</f>
        <v>First post-forecast period flag</v>
      </c>
      <c r="F72" s="163">
        <f t="shared" si="28"/>
        <v>0</v>
      </c>
      <c r="G72" s="163" t="str">
        <f t="shared" si="28"/>
        <v>flag</v>
      </c>
      <c r="H72" s="163">
        <f t="shared" si="28"/>
        <v>0</v>
      </c>
      <c r="I72" s="163">
        <f t="shared" si="28"/>
        <v>0</v>
      </c>
      <c r="J72" s="163">
        <f t="shared" si="28"/>
        <v>0</v>
      </c>
      <c r="K72" s="163">
        <f t="shared" si="28"/>
        <v>0</v>
      </c>
      <c r="L72" s="163">
        <f t="shared" si="28"/>
        <v>0</v>
      </c>
      <c r="M72" s="163">
        <f t="shared" si="28"/>
        <v>0</v>
      </c>
      <c r="N72" s="163">
        <f t="shared" si="28"/>
        <v>0</v>
      </c>
    </row>
    <row r="73" spans="1:14" hidden="1" outlineLevel="1">
      <c r="A73" s="152"/>
      <c r="B73" s="152"/>
      <c r="C73" s="152"/>
      <c r="D73" s="152"/>
      <c r="E73" s="172" t="s">
        <v>728</v>
      </c>
      <c r="F73" s="172"/>
      <c r="G73" s="172" t="s">
        <v>713</v>
      </c>
      <c r="H73" s="172">
        <f xml:space="preserve"> SUM(J73:N73)</f>
        <v>0</v>
      </c>
      <c r="I73" s="375"/>
      <c r="J73" s="172">
        <f t="shared" ref="J73:N73" si="29" xml:space="preserve"> J72 + I73</f>
        <v>0</v>
      </c>
      <c r="K73" s="172">
        <f t="shared" si="29"/>
        <v>0</v>
      </c>
      <c r="L73" s="172">
        <f t="shared" si="29"/>
        <v>0</v>
      </c>
      <c r="M73" s="172">
        <f t="shared" si="29"/>
        <v>0</v>
      </c>
      <c r="N73" s="172">
        <f t="shared" si="29"/>
        <v>0</v>
      </c>
    </row>
    <row r="74" spans="1:14" hidden="1" outlineLevel="1">
      <c r="A74" s="152"/>
      <c r="B74" s="152"/>
      <c r="C74" s="152"/>
      <c r="D74" s="152"/>
      <c r="E74" s="172" t="s">
        <v>729</v>
      </c>
      <c r="F74" s="172">
        <f xml:space="preserve"> SUM(J73:N73)</f>
        <v>0</v>
      </c>
      <c r="G74" s="172" t="s">
        <v>722</v>
      </c>
      <c r="H74" s="172"/>
      <c r="I74" s="375"/>
      <c r="J74" s="172"/>
      <c r="K74" s="172"/>
      <c r="L74" s="172"/>
      <c r="M74" s="172"/>
      <c r="N74" s="172"/>
    </row>
    <row r="75" spans="1:14" hidden="1" outlineLevel="1">
      <c r="A75" s="152"/>
      <c r="B75" s="152"/>
      <c r="C75" s="152"/>
      <c r="D75" s="152"/>
      <c r="E75" s="172"/>
      <c r="F75" s="172"/>
      <c r="G75" s="172"/>
      <c r="H75" s="172"/>
      <c r="I75" s="375"/>
      <c r="J75" s="172"/>
      <c r="K75" s="172"/>
      <c r="L75" s="172"/>
      <c r="M75" s="172"/>
      <c r="N75" s="172"/>
    </row>
    <row r="76" spans="1:14" hidden="1" outlineLevel="1">
      <c r="A76" s="152"/>
      <c r="B76" s="131" t="s">
        <v>730</v>
      </c>
      <c r="C76" s="152"/>
      <c r="D76" s="152"/>
      <c r="E76" s="172"/>
      <c r="F76" s="172"/>
      <c r="G76" s="172"/>
      <c r="H76" s="172"/>
      <c r="I76" s="375"/>
      <c r="J76" s="172"/>
      <c r="K76" s="172"/>
      <c r="L76" s="172"/>
      <c r="M76" s="172"/>
      <c r="N76" s="172"/>
    </row>
    <row r="77" spans="1:14" hidden="1" outlineLevel="1">
      <c r="A77" s="133"/>
      <c r="B77" s="133"/>
      <c r="C77" s="134"/>
      <c r="D77" s="126"/>
      <c r="E77" s="163" t="str">
        <f t="shared" ref="E77:N77" si="30" xml:space="preserve"> E$49</f>
        <v>Forecast period flag</v>
      </c>
      <c r="F77" s="163">
        <f t="shared" si="30"/>
        <v>0</v>
      </c>
      <c r="G77" s="163" t="str">
        <f t="shared" si="30"/>
        <v>flag</v>
      </c>
      <c r="H77" s="163">
        <f t="shared" si="30"/>
        <v>5</v>
      </c>
      <c r="I77" s="163">
        <f t="shared" si="30"/>
        <v>0</v>
      </c>
      <c r="J77" s="163">
        <f t="shared" si="30"/>
        <v>1</v>
      </c>
      <c r="K77" s="163">
        <f t="shared" si="30"/>
        <v>1</v>
      </c>
      <c r="L77" s="163">
        <f t="shared" si="30"/>
        <v>1</v>
      </c>
      <c r="M77" s="163">
        <f t="shared" si="30"/>
        <v>1</v>
      </c>
      <c r="N77" s="163">
        <f t="shared" si="30"/>
        <v>1</v>
      </c>
    </row>
    <row r="78" spans="1:14" hidden="1" outlineLevel="1">
      <c r="A78" s="133"/>
      <c r="B78" s="133"/>
      <c r="C78" s="134"/>
      <c r="D78" s="126"/>
      <c r="E78" s="163" t="str">
        <f t="shared" ref="E78:N78" si="31" xml:space="preserve"> E$61</f>
        <v>Pre-forecast period flag</v>
      </c>
      <c r="F78" s="163">
        <f t="shared" si="31"/>
        <v>0</v>
      </c>
      <c r="G78" s="163" t="str">
        <f t="shared" si="31"/>
        <v>flag</v>
      </c>
      <c r="H78" s="163">
        <f t="shared" si="31"/>
        <v>0</v>
      </c>
      <c r="I78" s="163">
        <f t="shared" si="31"/>
        <v>0</v>
      </c>
      <c r="J78" s="163">
        <f t="shared" si="31"/>
        <v>0</v>
      </c>
      <c r="K78" s="163">
        <f t="shared" si="31"/>
        <v>0</v>
      </c>
      <c r="L78" s="163">
        <f t="shared" si="31"/>
        <v>0</v>
      </c>
      <c r="M78" s="163">
        <f t="shared" si="31"/>
        <v>0</v>
      </c>
      <c r="N78" s="163">
        <f t="shared" si="31"/>
        <v>0</v>
      </c>
    </row>
    <row r="79" spans="1:14" s="81" customFormat="1" hidden="1" outlineLevel="1">
      <c r="A79" s="141"/>
      <c r="B79" s="141"/>
      <c r="C79" s="142"/>
      <c r="D79" s="143"/>
      <c r="E79" s="145" t="s">
        <v>730</v>
      </c>
      <c r="F79" s="165"/>
      <c r="G79" s="165" t="s">
        <v>713</v>
      </c>
      <c r="H79" s="165">
        <f xml:space="preserve"> SUM(J79:N79)</f>
        <v>5</v>
      </c>
      <c r="I79" s="145"/>
      <c r="J79" s="165">
        <f t="shared" ref="J79:N79" si="32" xml:space="preserve"> MAX(J77:J78)</f>
        <v>1</v>
      </c>
      <c r="K79" s="165">
        <f t="shared" si="32"/>
        <v>1</v>
      </c>
      <c r="L79" s="165">
        <f t="shared" si="32"/>
        <v>1</v>
      </c>
      <c r="M79" s="165">
        <f t="shared" si="32"/>
        <v>1</v>
      </c>
      <c r="N79" s="165">
        <f t="shared" si="32"/>
        <v>1</v>
      </c>
    </row>
    <row r="80" spans="1:14" hidden="1" outlineLevel="1">
      <c r="A80" s="152"/>
      <c r="B80" s="152"/>
      <c r="C80" s="152"/>
      <c r="D80" s="152"/>
      <c r="E80" s="172"/>
      <c r="F80" s="172"/>
      <c r="G80" s="172"/>
      <c r="H80" s="172"/>
      <c r="I80" s="375"/>
      <c r="J80" s="172"/>
      <c r="K80" s="172"/>
      <c r="L80" s="172"/>
      <c r="M80" s="172"/>
      <c r="N80" s="172"/>
    </row>
    <row r="81" spans="1:14" hidden="1" outlineLevel="1">
      <c r="A81" s="152"/>
      <c r="B81" s="131" t="s">
        <v>731</v>
      </c>
      <c r="C81" s="152"/>
      <c r="D81" s="152"/>
      <c r="E81" s="172"/>
      <c r="F81" s="172"/>
      <c r="G81" s="172"/>
      <c r="H81" s="172"/>
      <c r="I81" s="375"/>
      <c r="J81" s="172"/>
      <c r="K81" s="172"/>
      <c r="L81" s="172"/>
      <c r="M81" s="172"/>
      <c r="N81" s="172"/>
    </row>
    <row r="82" spans="1:14" hidden="1" outlineLevel="1">
      <c r="A82" s="152"/>
      <c r="B82" s="152"/>
      <c r="C82" s="152"/>
      <c r="D82" s="152"/>
      <c r="E82" s="164" t="str">
        <f t="shared" ref="E82:N82" si="33" xml:space="preserve"> E$121</f>
        <v>Financial year ending</v>
      </c>
      <c r="F82" s="164">
        <f t="shared" si="33"/>
        <v>0</v>
      </c>
      <c r="G82" s="164" t="str">
        <f t="shared" si="33"/>
        <v>year #</v>
      </c>
      <c r="H82" s="164">
        <f t="shared" si="33"/>
        <v>0</v>
      </c>
      <c r="I82" s="164">
        <f t="shared" si="33"/>
        <v>0</v>
      </c>
      <c r="J82" s="164">
        <f t="shared" si="33"/>
        <v>2021</v>
      </c>
      <c r="K82" s="164">
        <f t="shared" si="33"/>
        <v>2022</v>
      </c>
      <c r="L82" s="164">
        <f t="shared" si="33"/>
        <v>2023</v>
      </c>
      <c r="M82" s="164">
        <f t="shared" si="33"/>
        <v>2024</v>
      </c>
      <c r="N82" s="164">
        <f t="shared" si="33"/>
        <v>2025</v>
      </c>
    </row>
    <row r="83" spans="1:14" hidden="1" outlineLevel="1">
      <c r="A83" s="152"/>
      <c r="B83" s="152"/>
      <c r="C83" s="152"/>
      <c r="D83" s="152"/>
      <c r="E83" s="163" t="str">
        <f t="shared" ref="E83:N83" si="34" xml:space="preserve"> E$34</f>
        <v>Forecast start period flag</v>
      </c>
      <c r="F83" s="163">
        <f t="shared" si="34"/>
        <v>0</v>
      </c>
      <c r="G83" s="163" t="str">
        <f t="shared" si="34"/>
        <v>flag</v>
      </c>
      <c r="H83" s="163">
        <f t="shared" si="34"/>
        <v>1</v>
      </c>
      <c r="I83" s="163">
        <f t="shared" si="34"/>
        <v>0</v>
      </c>
      <c r="J83" s="163">
        <f t="shared" si="34"/>
        <v>1</v>
      </c>
      <c r="K83" s="163">
        <f t="shared" si="34"/>
        <v>0</v>
      </c>
      <c r="L83" s="163">
        <f t="shared" si="34"/>
        <v>0</v>
      </c>
      <c r="M83" s="163">
        <f t="shared" si="34"/>
        <v>0</v>
      </c>
      <c r="N83" s="163">
        <f t="shared" si="34"/>
        <v>0</v>
      </c>
    </row>
    <row r="84" spans="1:14" s="81" customFormat="1" hidden="1" outlineLevel="1">
      <c r="A84" s="141"/>
      <c r="B84" s="141"/>
      <c r="C84" s="142"/>
      <c r="D84" s="143"/>
      <c r="E84" s="165" t="s">
        <v>732</v>
      </c>
      <c r="F84" s="147">
        <f xml:space="preserve"> SUMPRODUCT(J83:N83, J82:N82)</f>
        <v>2021</v>
      </c>
      <c r="G84" s="165" t="s">
        <v>568</v>
      </c>
      <c r="H84" s="165"/>
      <c r="I84" s="145"/>
      <c r="J84" s="165"/>
      <c r="K84" s="165"/>
      <c r="L84" s="165"/>
      <c r="M84" s="165"/>
      <c r="N84" s="165"/>
    </row>
    <row r="85" spans="1:14" hidden="1" outlineLevel="1">
      <c r="A85" s="152"/>
      <c r="B85" s="152"/>
      <c r="C85" s="152"/>
      <c r="D85" s="152"/>
      <c r="E85" s="172"/>
      <c r="F85" s="172"/>
      <c r="G85" s="172"/>
      <c r="H85" s="172"/>
      <c r="I85" s="375"/>
      <c r="J85" s="172"/>
      <c r="K85" s="172"/>
      <c r="L85" s="172"/>
      <c r="M85" s="172"/>
      <c r="N85" s="172"/>
    </row>
    <row r="86" spans="1:14">
      <c r="A86" s="152"/>
      <c r="B86" s="152"/>
      <c r="C86" s="152"/>
      <c r="D86" s="152"/>
      <c r="I86" s="152"/>
    </row>
    <row r="87" spans="1:14" ht="12.75" customHeight="1">
      <c r="A87" s="176" t="s">
        <v>733</v>
      </c>
      <c r="B87" s="176"/>
      <c r="C87" s="136"/>
      <c r="D87" s="176"/>
      <c r="E87" s="176"/>
      <c r="F87" s="176"/>
      <c r="G87" s="176"/>
      <c r="H87" s="176"/>
      <c r="I87" s="176"/>
      <c r="J87" s="176"/>
      <c r="K87" s="176"/>
      <c r="L87" s="176"/>
      <c r="M87" s="176"/>
      <c r="N87" s="176"/>
    </row>
    <row r="88" spans="1:14" ht="12.75" customHeight="1" collapsed="1">
      <c r="A88" s="152"/>
      <c r="B88" s="152"/>
      <c r="C88" s="152"/>
      <c r="D88" s="152"/>
      <c r="E88" s="175"/>
      <c r="F88" s="175"/>
      <c r="G88" s="175"/>
      <c r="H88" s="175"/>
      <c r="I88" s="175"/>
      <c r="J88" s="175"/>
      <c r="K88" s="175"/>
      <c r="L88" s="175"/>
      <c r="M88" s="175"/>
      <c r="N88" s="175"/>
    </row>
    <row r="89" spans="1:14" hidden="1" outlineLevel="1">
      <c r="A89" s="152"/>
      <c r="B89" s="131" t="s">
        <v>734</v>
      </c>
      <c r="C89" s="152"/>
      <c r="D89" s="152"/>
      <c r="E89" s="172"/>
      <c r="F89" s="113"/>
      <c r="G89" s="158"/>
      <c r="H89" s="158"/>
      <c r="I89" s="169"/>
      <c r="J89" s="158"/>
      <c r="K89" s="158"/>
      <c r="L89" s="158"/>
      <c r="M89" s="158"/>
      <c r="N89" s="169"/>
    </row>
    <row r="90" spans="1:14" hidden="1" outlineLevel="1">
      <c r="A90" s="152"/>
      <c r="B90" s="152"/>
      <c r="C90" s="152"/>
      <c r="D90" s="152"/>
      <c r="E90" s="163" t="str">
        <f t="shared" ref="E90:N90" si="35" xml:space="preserve"> E$14</f>
        <v>1st model column flag</v>
      </c>
      <c r="F90" s="163">
        <f t="shared" si="35"/>
        <v>0</v>
      </c>
      <c r="G90" s="163" t="str">
        <f t="shared" si="35"/>
        <v>flag</v>
      </c>
      <c r="H90" s="163">
        <f t="shared" si="35"/>
        <v>1</v>
      </c>
      <c r="I90" s="163">
        <f t="shared" si="35"/>
        <v>0</v>
      </c>
      <c r="J90" s="163">
        <f t="shared" si="35"/>
        <v>1</v>
      </c>
      <c r="K90" s="163">
        <f t="shared" si="35"/>
        <v>0</v>
      </c>
      <c r="L90" s="163">
        <f t="shared" si="35"/>
        <v>0</v>
      </c>
      <c r="M90" s="163">
        <f t="shared" si="35"/>
        <v>0</v>
      </c>
      <c r="N90" s="163">
        <f t="shared" si="35"/>
        <v>0</v>
      </c>
    </row>
    <row r="91" spans="1:14" hidden="1" outlineLevel="1">
      <c r="A91" s="152"/>
      <c r="B91" s="152"/>
      <c r="C91" s="152"/>
      <c r="D91" s="152"/>
      <c r="E91" s="163" t="str">
        <f t="shared" ref="E91:N91" si="36" xml:space="preserve"> E$34</f>
        <v>Forecast start period flag</v>
      </c>
      <c r="F91" s="163">
        <f t="shared" si="36"/>
        <v>0</v>
      </c>
      <c r="G91" s="163" t="str">
        <f t="shared" si="36"/>
        <v>flag</v>
      </c>
      <c r="H91" s="163">
        <f t="shared" si="36"/>
        <v>1</v>
      </c>
      <c r="I91" s="163">
        <f t="shared" si="36"/>
        <v>0</v>
      </c>
      <c r="J91" s="163">
        <f t="shared" si="36"/>
        <v>1</v>
      </c>
      <c r="K91" s="163">
        <f t="shared" si="36"/>
        <v>0</v>
      </c>
      <c r="L91" s="163">
        <f t="shared" si="36"/>
        <v>0</v>
      </c>
      <c r="M91" s="163">
        <f t="shared" si="36"/>
        <v>0</v>
      </c>
      <c r="N91" s="163">
        <f t="shared" si="36"/>
        <v>0</v>
      </c>
    </row>
    <row r="92" spans="1:14" hidden="1" outlineLevel="1">
      <c r="A92" s="152"/>
      <c r="B92" s="152"/>
      <c r="C92" s="152"/>
      <c r="D92" s="152"/>
      <c r="E92" s="163" t="str">
        <f t="shared" ref="E92:N92" si="37" xml:space="preserve"> E$69</f>
        <v>First post-forecast period flag</v>
      </c>
      <c r="F92" s="163">
        <f t="shared" si="37"/>
        <v>0</v>
      </c>
      <c r="G92" s="163" t="str">
        <f t="shared" si="37"/>
        <v>flag</v>
      </c>
      <c r="H92" s="163">
        <f t="shared" si="37"/>
        <v>0</v>
      </c>
      <c r="I92" s="163">
        <f t="shared" si="37"/>
        <v>0</v>
      </c>
      <c r="J92" s="163">
        <f t="shared" si="37"/>
        <v>0</v>
      </c>
      <c r="K92" s="163">
        <f t="shared" si="37"/>
        <v>0</v>
      </c>
      <c r="L92" s="163">
        <f t="shared" si="37"/>
        <v>0</v>
      </c>
      <c r="M92" s="163">
        <f t="shared" si="37"/>
        <v>0</v>
      </c>
      <c r="N92" s="163">
        <f t="shared" si="37"/>
        <v>0</v>
      </c>
    </row>
    <row r="93" spans="1:14" hidden="1" outlineLevel="1">
      <c r="A93" s="152"/>
      <c r="B93" s="152"/>
      <c r="C93" s="152"/>
      <c r="D93" s="152"/>
      <c r="E93" s="118" t="s">
        <v>735</v>
      </c>
      <c r="F93" s="118"/>
      <c r="G93" s="118" t="s">
        <v>709</v>
      </c>
      <c r="H93" s="118"/>
      <c r="I93" s="115"/>
      <c r="J93" s="158">
        <f t="shared" ref="J93:N93" si="38" xml:space="preserve"> I93 + SUM(J90:J92)</f>
        <v>2</v>
      </c>
      <c r="K93" s="158">
        <f t="shared" si="38"/>
        <v>2</v>
      </c>
      <c r="L93" s="158">
        <f t="shared" si="38"/>
        <v>2</v>
      </c>
      <c r="M93" s="158">
        <f t="shared" si="38"/>
        <v>2</v>
      </c>
      <c r="N93" s="158">
        <f t="shared" si="38"/>
        <v>2</v>
      </c>
    </row>
    <row r="94" spans="1:14" hidden="1" outlineLevel="1">
      <c r="A94" s="152"/>
      <c r="B94" s="152"/>
      <c r="C94" s="152"/>
      <c r="D94" s="152"/>
      <c r="E94" s="158"/>
      <c r="F94" s="158"/>
      <c r="G94" s="158"/>
      <c r="H94" s="158"/>
      <c r="I94" s="169"/>
      <c r="J94" s="158"/>
      <c r="K94" s="158"/>
      <c r="L94" s="158"/>
      <c r="M94" s="158"/>
      <c r="N94" s="158"/>
    </row>
    <row r="95" spans="1:14" hidden="1" outlineLevel="1">
      <c r="A95" s="152"/>
      <c r="B95" s="152"/>
      <c r="C95" s="152"/>
      <c r="D95" s="152"/>
      <c r="E95" s="174" t="str">
        <f xml:space="preserve"> InpActive!E$19</f>
        <v>Pre - forecast period</v>
      </c>
      <c r="F95" s="174" t="str">
        <f xml:space="preserve"> InpActive!F$19</f>
        <v>Pre-Fcst</v>
      </c>
      <c r="G95" s="174" t="str">
        <f xml:space="preserve"> InpActive!G$19</f>
        <v>label</v>
      </c>
      <c r="H95" s="174">
        <f xml:space="preserve"> InpActive!H$19</f>
        <v>0</v>
      </c>
      <c r="I95" s="174">
        <f xml:space="preserve"> InpActive!I$19</f>
        <v>0</v>
      </c>
      <c r="J95" s="174">
        <f xml:space="preserve"> InpActive!J$19</f>
        <v>0</v>
      </c>
      <c r="K95" s="174">
        <f xml:space="preserve"> InpActive!K$19</f>
        <v>0</v>
      </c>
      <c r="L95" s="174">
        <f xml:space="preserve"> InpActive!L$19</f>
        <v>0</v>
      </c>
      <c r="M95" s="174">
        <f xml:space="preserve"> InpActive!M$19</f>
        <v>0</v>
      </c>
      <c r="N95" s="174">
        <f xml:space="preserve"> InpActive!N$19</f>
        <v>0</v>
      </c>
    </row>
    <row r="96" spans="1:14" hidden="1" outlineLevel="1">
      <c r="A96" s="152"/>
      <c r="B96" s="152"/>
      <c r="C96" s="152"/>
      <c r="D96" s="152"/>
      <c r="E96" s="174" t="str">
        <f xml:space="preserve"> InpActive!E$20</f>
        <v>Forecast period</v>
      </c>
      <c r="F96" s="174" t="str">
        <f xml:space="preserve"> InpActive!F$20</f>
        <v>Forecast</v>
      </c>
      <c r="G96" s="174" t="str">
        <f xml:space="preserve"> InpActive!G$20</f>
        <v>label</v>
      </c>
      <c r="H96" s="174">
        <f xml:space="preserve"> InpActive!H$20</f>
        <v>0</v>
      </c>
      <c r="I96" s="174">
        <f xml:space="preserve"> InpActive!I$20</f>
        <v>0</v>
      </c>
      <c r="J96" s="174">
        <f xml:space="preserve"> InpActive!J$20</f>
        <v>0</v>
      </c>
      <c r="K96" s="174">
        <f xml:space="preserve"> InpActive!K$20</f>
        <v>0</v>
      </c>
      <c r="L96" s="174">
        <f xml:space="preserve"> InpActive!L$20</f>
        <v>0</v>
      </c>
      <c r="M96" s="174">
        <f xml:space="preserve"> InpActive!M$20</f>
        <v>0</v>
      </c>
      <c r="N96" s="174">
        <f xml:space="preserve"> InpActive!N$20</f>
        <v>0</v>
      </c>
    </row>
    <row r="97" spans="1:14" hidden="1" outlineLevel="1">
      <c r="A97" s="152"/>
      <c r="B97" s="152"/>
      <c r="C97" s="152"/>
      <c r="D97" s="152"/>
      <c r="E97" s="174" t="str">
        <f xml:space="preserve"> InpActive!E$21</f>
        <v>Post - forecast period</v>
      </c>
      <c r="F97" s="174" t="str">
        <f xml:space="preserve"> InpActive!F$21</f>
        <v>Post-Fcst</v>
      </c>
      <c r="G97" s="174" t="str">
        <f xml:space="preserve"> InpActive!G$21</f>
        <v>label</v>
      </c>
      <c r="H97" s="174">
        <f xml:space="preserve"> InpActive!H$21</f>
        <v>0</v>
      </c>
      <c r="I97" s="174">
        <f xml:space="preserve"> InpActive!I$21</f>
        <v>0</v>
      </c>
      <c r="J97" s="174">
        <f xml:space="preserve"> InpActive!J$21</f>
        <v>0</v>
      </c>
      <c r="K97" s="174">
        <f xml:space="preserve"> InpActive!K$21</f>
        <v>0</v>
      </c>
      <c r="L97" s="174">
        <f xml:space="preserve"> InpActive!L$21</f>
        <v>0</v>
      </c>
      <c r="M97" s="174">
        <f xml:space="preserve"> InpActive!M$21</f>
        <v>0</v>
      </c>
      <c r="N97" s="174">
        <f xml:space="preserve"> InpActive!N$21</f>
        <v>0</v>
      </c>
    </row>
    <row r="98" spans="1:14" hidden="1" outlineLevel="1">
      <c r="A98" s="152"/>
      <c r="B98" s="152"/>
      <c r="C98" s="152"/>
      <c r="D98" s="152"/>
      <c r="E98" s="118" t="str">
        <f t="shared" ref="E98:N98" si="39" xml:space="preserve"> E$93</f>
        <v>Timeline label counter</v>
      </c>
      <c r="F98" s="118">
        <f t="shared" si="39"/>
        <v>0</v>
      </c>
      <c r="G98" s="118" t="str">
        <f t="shared" si="39"/>
        <v>counter</v>
      </c>
      <c r="H98" s="158">
        <f t="shared" si="39"/>
        <v>0</v>
      </c>
      <c r="I98" s="158">
        <f t="shared" si="39"/>
        <v>0</v>
      </c>
      <c r="J98" s="158">
        <f t="shared" si="39"/>
        <v>2</v>
      </c>
      <c r="K98" s="158">
        <f t="shared" si="39"/>
        <v>2</v>
      </c>
      <c r="L98" s="158">
        <f t="shared" si="39"/>
        <v>2</v>
      </c>
      <c r="M98" s="158">
        <f t="shared" si="39"/>
        <v>2</v>
      </c>
      <c r="N98" s="158">
        <f t="shared" si="39"/>
        <v>2</v>
      </c>
    </row>
    <row r="99" spans="1:14" hidden="1" outlineLevel="1">
      <c r="A99" s="152"/>
      <c r="B99" s="152"/>
      <c r="C99" s="152"/>
      <c r="D99" s="152"/>
      <c r="E99" s="148" t="s">
        <v>734</v>
      </c>
      <c r="F99" s="148"/>
      <c r="G99" s="148" t="s">
        <v>578</v>
      </c>
      <c r="H99" s="148"/>
      <c r="I99" s="151"/>
      <c r="J99" s="182" t="str">
        <f t="shared" ref="J99:N99" si="40" xml:space="preserve"> INDEX($F95:$F97, J98)</f>
        <v>Forecast</v>
      </c>
      <c r="K99" s="182" t="str">
        <f t="shared" si="40"/>
        <v>Forecast</v>
      </c>
      <c r="L99" s="182" t="str">
        <f t="shared" si="40"/>
        <v>Forecast</v>
      </c>
      <c r="M99" s="182" t="str">
        <f t="shared" si="40"/>
        <v>Forecast</v>
      </c>
      <c r="N99" s="182" t="str">
        <f t="shared" si="40"/>
        <v>Forecast</v>
      </c>
    </row>
    <row r="100" spans="1:14" hidden="1" outlineLevel="1">
      <c r="A100" s="175"/>
      <c r="B100" s="152"/>
      <c r="C100" s="152"/>
      <c r="D100" s="152"/>
      <c r="E100" s="157"/>
      <c r="F100" s="157"/>
      <c r="G100" s="157"/>
      <c r="H100" s="157"/>
      <c r="I100" s="374"/>
      <c r="J100" s="157"/>
      <c r="K100" s="157"/>
      <c r="L100" s="157"/>
      <c r="M100" s="157"/>
      <c r="N100" s="157"/>
    </row>
    <row r="101" spans="1:14" hidden="1" outlineLevel="1">
      <c r="A101" s="152"/>
      <c r="B101" s="131" t="s">
        <v>736</v>
      </c>
      <c r="C101" s="152"/>
      <c r="D101" s="152"/>
      <c r="E101" s="172"/>
      <c r="F101" s="172"/>
      <c r="G101" s="172"/>
      <c r="H101" s="172"/>
      <c r="I101" s="375"/>
      <c r="J101" s="172"/>
      <c r="K101" s="172"/>
      <c r="L101" s="172"/>
      <c r="M101" s="172"/>
      <c r="N101" s="172"/>
    </row>
    <row r="102" spans="1:14" hidden="1" outlineLevel="1">
      <c r="A102" s="152"/>
      <c r="B102" s="152"/>
      <c r="C102" s="152"/>
      <c r="D102" s="152"/>
      <c r="E102" s="163" t="str">
        <f t="shared" ref="E102:N102" si="41" xml:space="preserve"> E$61</f>
        <v>Pre-forecast period flag</v>
      </c>
      <c r="F102" s="163">
        <f t="shared" si="41"/>
        <v>0</v>
      </c>
      <c r="G102" s="163" t="str">
        <f t="shared" si="41"/>
        <v>flag</v>
      </c>
      <c r="H102" s="163">
        <f t="shared" si="41"/>
        <v>0</v>
      </c>
      <c r="I102" s="163">
        <f t="shared" si="41"/>
        <v>0</v>
      </c>
      <c r="J102" s="163">
        <f t="shared" si="41"/>
        <v>0</v>
      </c>
      <c r="K102" s="163">
        <f t="shared" si="41"/>
        <v>0</v>
      </c>
      <c r="L102" s="163">
        <f t="shared" si="41"/>
        <v>0</v>
      </c>
      <c r="M102" s="163">
        <f t="shared" si="41"/>
        <v>0</v>
      </c>
      <c r="N102" s="163">
        <f t="shared" si="41"/>
        <v>0</v>
      </c>
    </row>
    <row r="103" spans="1:14" hidden="1" outlineLevel="1">
      <c r="A103" s="152"/>
      <c r="B103" s="152"/>
      <c r="C103" s="152"/>
      <c r="D103" s="152"/>
      <c r="E103" s="163" t="str">
        <f t="shared" ref="E103:N103" si="42" xml:space="preserve"> E$49</f>
        <v>Forecast period flag</v>
      </c>
      <c r="F103" s="163">
        <f t="shared" si="42"/>
        <v>0</v>
      </c>
      <c r="G103" s="163" t="str">
        <f t="shared" si="42"/>
        <v>flag</v>
      </c>
      <c r="H103" s="163">
        <f t="shared" si="42"/>
        <v>5</v>
      </c>
      <c r="I103" s="163">
        <f t="shared" si="42"/>
        <v>0</v>
      </c>
      <c r="J103" s="163">
        <f t="shared" si="42"/>
        <v>1</v>
      </c>
      <c r="K103" s="163">
        <f t="shared" si="42"/>
        <v>1</v>
      </c>
      <c r="L103" s="163">
        <f t="shared" si="42"/>
        <v>1</v>
      </c>
      <c r="M103" s="163">
        <f t="shared" si="42"/>
        <v>1</v>
      </c>
      <c r="N103" s="163">
        <f t="shared" si="42"/>
        <v>1</v>
      </c>
    </row>
    <row r="104" spans="1:14" hidden="1" outlineLevel="1">
      <c r="A104" s="152"/>
      <c r="B104" s="152"/>
      <c r="C104" s="152"/>
      <c r="D104" s="152"/>
      <c r="E104" s="163" t="str">
        <f t="shared" ref="E104:N104" si="43" xml:space="preserve"> E$73</f>
        <v>Post-forecast period flag</v>
      </c>
      <c r="F104" s="163">
        <f t="shared" si="43"/>
        <v>0</v>
      </c>
      <c r="G104" s="163" t="str">
        <f t="shared" si="43"/>
        <v>flag</v>
      </c>
      <c r="H104" s="163">
        <f t="shared" si="43"/>
        <v>0</v>
      </c>
      <c r="I104" s="163">
        <f t="shared" si="43"/>
        <v>0</v>
      </c>
      <c r="J104" s="163">
        <f t="shared" si="43"/>
        <v>0</v>
      </c>
      <c r="K104" s="163">
        <f t="shared" si="43"/>
        <v>0</v>
      </c>
      <c r="L104" s="163">
        <f t="shared" si="43"/>
        <v>0</v>
      </c>
      <c r="M104" s="163">
        <f t="shared" si="43"/>
        <v>0</v>
      </c>
      <c r="N104" s="163">
        <f t="shared" si="43"/>
        <v>0</v>
      </c>
    </row>
    <row r="105" spans="1:14" hidden="1" outlineLevel="1">
      <c r="A105" s="152"/>
      <c r="B105" s="152"/>
      <c r="C105" s="152"/>
      <c r="D105" s="152"/>
      <c r="E105" s="172" t="s">
        <v>737</v>
      </c>
      <c r="F105" s="172"/>
      <c r="G105" s="172" t="s">
        <v>98</v>
      </c>
      <c r="H105" s="172">
        <f xml:space="preserve"> SUM(J105:N105)</f>
        <v>0</v>
      </c>
      <c r="I105" s="375"/>
      <c r="J105" s="172">
        <f t="shared" ref="J105:N105" si="44" xml:space="preserve"> MAX(0, SUM(J102:J104) - 1)</f>
        <v>0</v>
      </c>
      <c r="K105" s="172">
        <f t="shared" si="44"/>
        <v>0</v>
      </c>
      <c r="L105" s="172">
        <f t="shared" si="44"/>
        <v>0</v>
      </c>
      <c r="M105" s="172">
        <f t="shared" si="44"/>
        <v>0</v>
      </c>
      <c r="N105" s="172">
        <f t="shared" si="44"/>
        <v>0</v>
      </c>
    </row>
    <row r="106" spans="1:14" hidden="1" outlineLevel="1">
      <c r="A106" s="152"/>
      <c r="B106" s="152"/>
      <c r="C106" s="152"/>
      <c r="D106" s="152"/>
      <c r="E106" s="172" t="s">
        <v>738</v>
      </c>
      <c r="F106" s="172">
        <f xml:space="preserve"> SUM(J105:N105)</f>
        <v>0</v>
      </c>
      <c r="G106" s="172" t="s">
        <v>722</v>
      </c>
      <c r="H106" s="172"/>
      <c r="I106" s="375"/>
      <c r="J106" s="172"/>
      <c r="K106" s="172"/>
      <c r="L106" s="172"/>
      <c r="M106" s="172"/>
      <c r="N106" s="172"/>
    </row>
    <row r="107" spans="1:14" hidden="1" outlineLevel="1">
      <c r="A107" s="152"/>
      <c r="B107" s="152"/>
      <c r="C107" s="152"/>
      <c r="D107" s="152"/>
      <c r="E107" s="163"/>
      <c r="F107" s="163"/>
      <c r="G107" s="163"/>
      <c r="H107" s="163"/>
      <c r="I107" s="171"/>
      <c r="J107" s="163"/>
      <c r="K107" s="163"/>
      <c r="L107" s="163"/>
      <c r="M107" s="163"/>
      <c r="N107" s="163"/>
    </row>
    <row r="108" spans="1:14" hidden="1" outlineLevel="1">
      <c r="A108" s="152"/>
      <c r="B108" s="152"/>
      <c r="C108" s="152"/>
      <c r="D108" s="152"/>
      <c r="E108" s="172" t="str">
        <f t="shared" ref="E108:N108" si="45" xml:space="preserve"> E$11</f>
        <v>Model column total</v>
      </c>
      <c r="F108" s="172">
        <f t="shared" si="45"/>
        <v>5</v>
      </c>
      <c r="G108" s="172" t="str">
        <f t="shared" si="45"/>
        <v>columns</v>
      </c>
      <c r="H108" s="172">
        <f t="shared" si="45"/>
        <v>0</v>
      </c>
      <c r="I108" s="172">
        <f t="shared" si="45"/>
        <v>0</v>
      </c>
      <c r="J108" s="172">
        <f t="shared" si="45"/>
        <v>0</v>
      </c>
      <c r="K108" s="172">
        <f t="shared" si="45"/>
        <v>0</v>
      </c>
      <c r="L108" s="172">
        <f t="shared" si="45"/>
        <v>0</v>
      </c>
      <c r="M108" s="172">
        <f t="shared" si="45"/>
        <v>0</v>
      </c>
      <c r="N108" s="172">
        <f t="shared" si="45"/>
        <v>0</v>
      </c>
    </row>
    <row r="109" spans="1:14" hidden="1" outlineLevel="1">
      <c r="A109" s="152"/>
      <c r="B109" s="152"/>
      <c r="C109" s="152"/>
      <c r="D109" s="152"/>
      <c r="E109" s="163" t="str">
        <f t="shared" ref="E109:N109" si="46" xml:space="preserve"> E$106</f>
        <v>Overlapping in periods - total</v>
      </c>
      <c r="F109" s="163">
        <f t="shared" si="46"/>
        <v>0</v>
      </c>
      <c r="G109" s="163" t="str">
        <f t="shared" si="46"/>
        <v>periods</v>
      </c>
      <c r="H109" s="163">
        <f t="shared" si="46"/>
        <v>0</v>
      </c>
      <c r="I109" s="163">
        <f t="shared" si="46"/>
        <v>0</v>
      </c>
      <c r="J109" s="163">
        <f t="shared" si="46"/>
        <v>0</v>
      </c>
      <c r="K109" s="163">
        <f t="shared" si="46"/>
        <v>0</v>
      </c>
      <c r="L109" s="163">
        <f t="shared" si="46"/>
        <v>0</v>
      </c>
      <c r="M109" s="163">
        <f t="shared" si="46"/>
        <v>0</v>
      </c>
      <c r="N109" s="163">
        <f t="shared" si="46"/>
        <v>0</v>
      </c>
    </row>
    <row r="110" spans="1:14" hidden="1" outlineLevel="1">
      <c r="A110" s="152"/>
      <c r="B110" s="152"/>
      <c r="C110" s="152"/>
      <c r="D110" s="152"/>
      <c r="E110" s="163" t="str">
        <f t="shared" ref="E110:N110" si="47" xml:space="preserve"> E$62</f>
        <v>Pre-forecast period flag - total</v>
      </c>
      <c r="F110" s="163">
        <f t="shared" si="47"/>
        <v>0</v>
      </c>
      <c r="G110" s="163" t="str">
        <f t="shared" si="47"/>
        <v>periods</v>
      </c>
      <c r="H110" s="163">
        <f t="shared" si="47"/>
        <v>0</v>
      </c>
      <c r="I110" s="163">
        <f t="shared" si="47"/>
        <v>0</v>
      </c>
      <c r="J110" s="163">
        <f t="shared" si="47"/>
        <v>0</v>
      </c>
      <c r="K110" s="163">
        <f t="shared" si="47"/>
        <v>0</v>
      </c>
      <c r="L110" s="163">
        <f t="shared" si="47"/>
        <v>0</v>
      </c>
      <c r="M110" s="163">
        <f t="shared" si="47"/>
        <v>0</v>
      </c>
      <c r="N110" s="163">
        <f t="shared" si="47"/>
        <v>0</v>
      </c>
    </row>
    <row r="111" spans="1:14" hidden="1" outlineLevel="1">
      <c r="A111" s="152"/>
      <c r="B111" s="152"/>
      <c r="C111" s="152"/>
      <c r="D111" s="152"/>
      <c r="E111" s="163" t="str">
        <f t="shared" ref="E111:N111" si="48" xml:space="preserve"> E$50</f>
        <v xml:space="preserve">Total number of forecast periods </v>
      </c>
      <c r="F111" s="163">
        <f t="shared" si="48"/>
        <v>5</v>
      </c>
      <c r="G111" s="163" t="str">
        <f t="shared" si="48"/>
        <v>periods</v>
      </c>
      <c r="H111" s="163">
        <f t="shared" si="48"/>
        <v>0</v>
      </c>
      <c r="I111" s="163">
        <f t="shared" si="48"/>
        <v>0</v>
      </c>
      <c r="J111" s="163">
        <f t="shared" si="48"/>
        <v>0</v>
      </c>
      <c r="K111" s="163">
        <f t="shared" si="48"/>
        <v>0</v>
      </c>
      <c r="L111" s="163">
        <f t="shared" si="48"/>
        <v>0</v>
      </c>
      <c r="M111" s="163">
        <f t="shared" si="48"/>
        <v>0</v>
      </c>
      <c r="N111" s="163">
        <f t="shared" si="48"/>
        <v>0</v>
      </c>
    </row>
    <row r="112" spans="1:14" hidden="1" outlineLevel="1">
      <c r="A112" s="152"/>
      <c r="B112" s="152"/>
      <c r="C112" s="152"/>
      <c r="D112" s="152"/>
      <c r="E112" s="163" t="str">
        <f t="shared" ref="E112:N112" si="49" xml:space="preserve"> E$74</f>
        <v>Post-forecast period - total</v>
      </c>
      <c r="F112" s="163">
        <f t="shared" si="49"/>
        <v>0</v>
      </c>
      <c r="G112" s="163" t="str">
        <f t="shared" si="49"/>
        <v>periods</v>
      </c>
      <c r="H112" s="163">
        <f t="shared" si="49"/>
        <v>0</v>
      </c>
      <c r="I112" s="163">
        <f t="shared" si="49"/>
        <v>0</v>
      </c>
      <c r="J112" s="163">
        <f t="shared" si="49"/>
        <v>0</v>
      </c>
      <c r="K112" s="163">
        <f t="shared" si="49"/>
        <v>0</v>
      </c>
      <c r="L112" s="163">
        <f t="shared" si="49"/>
        <v>0</v>
      </c>
      <c r="M112" s="163">
        <f t="shared" si="49"/>
        <v>0</v>
      </c>
      <c r="N112" s="163">
        <f t="shared" si="49"/>
        <v>0</v>
      </c>
    </row>
    <row r="113" spans="1:14" hidden="1" outlineLevel="1">
      <c r="A113" s="152"/>
      <c r="B113" s="152"/>
      <c r="C113" s="152"/>
      <c r="D113" s="152"/>
      <c r="E113" s="172" t="s">
        <v>736</v>
      </c>
      <c r="F113" s="149">
        <f xml:space="preserve"> IF(SUM(F108:F109) - SUM(F110:F112) &lt;&gt; 0, 1, 0)</f>
        <v>0</v>
      </c>
      <c r="G113" s="172" t="s">
        <v>739</v>
      </c>
      <c r="H113" s="172"/>
      <c r="I113" s="375"/>
      <c r="J113" s="172"/>
      <c r="K113" s="172"/>
      <c r="L113" s="172"/>
      <c r="M113" s="172"/>
      <c r="N113" s="172"/>
    </row>
    <row r="114" spans="1:14">
      <c r="A114" s="152"/>
      <c r="B114" s="152"/>
      <c r="C114" s="152"/>
      <c r="D114" s="152"/>
      <c r="E114" s="172"/>
      <c r="F114" s="172"/>
      <c r="G114" s="172"/>
      <c r="H114" s="172"/>
      <c r="I114" s="375"/>
      <c r="J114" s="172"/>
      <c r="K114" s="172"/>
      <c r="L114" s="172"/>
      <c r="M114" s="172"/>
      <c r="N114" s="172"/>
    </row>
    <row r="115" spans="1:14" ht="12.75" customHeight="1">
      <c r="A115" s="176" t="s">
        <v>740</v>
      </c>
      <c r="B115" s="176"/>
      <c r="C115" s="136"/>
      <c r="D115" s="176"/>
      <c r="E115" s="176"/>
      <c r="F115" s="176"/>
      <c r="G115" s="176"/>
      <c r="H115" s="176"/>
      <c r="I115" s="176"/>
      <c r="J115" s="176"/>
      <c r="K115" s="176"/>
      <c r="L115" s="176"/>
      <c r="M115" s="176"/>
      <c r="N115" s="176"/>
    </row>
    <row r="116" spans="1:14" collapsed="1">
      <c r="A116" s="152"/>
      <c r="B116" s="152"/>
      <c r="C116" s="152"/>
      <c r="D116" s="152"/>
      <c r="E116" s="172"/>
      <c r="F116" s="172"/>
      <c r="G116" s="172"/>
      <c r="H116" s="172"/>
      <c r="I116" s="375"/>
      <c r="J116" s="172"/>
      <c r="K116" s="172"/>
      <c r="L116" s="172"/>
      <c r="M116" s="172"/>
      <c r="N116" s="172"/>
    </row>
    <row r="117" spans="1:14" hidden="1" outlineLevel="1">
      <c r="A117" s="152"/>
      <c r="B117" s="152"/>
      <c r="C117" s="152"/>
      <c r="D117" s="152"/>
      <c r="E117" s="174" t="str">
        <f xml:space="preserve"> InpActive!E$15</f>
        <v>First modelling column financial year#</v>
      </c>
      <c r="F117" s="121">
        <f xml:space="preserve"> InpActive!F$15</f>
        <v>2021</v>
      </c>
      <c r="G117" s="174" t="str">
        <f xml:space="preserve"> InpActive!G$15</f>
        <v>year #</v>
      </c>
      <c r="H117" s="174" t="str">
        <f xml:space="preserve"> InpActive!H$15</f>
        <v>Financial model start year</v>
      </c>
      <c r="I117" s="174">
        <f xml:space="preserve"> InpActive!I$15</f>
        <v>0</v>
      </c>
      <c r="J117" s="174">
        <f xml:space="preserve"> InpActive!J$15</f>
        <v>0</v>
      </c>
      <c r="K117" s="174">
        <f xml:space="preserve"> InpActive!K$15</f>
        <v>0</v>
      </c>
      <c r="L117" s="174">
        <f xml:space="preserve"> InpActive!L$15</f>
        <v>0</v>
      </c>
      <c r="M117" s="174">
        <f xml:space="preserve"> InpActive!M$15</f>
        <v>0</v>
      </c>
      <c r="N117" s="174">
        <f xml:space="preserve"> InpActive!N$15</f>
        <v>0</v>
      </c>
    </row>
    <row r="118" spans="1:14" hidden="1" outlineLevel="1">
      <c r="A118" s="152"/>
      <c r="B118" s="152"/>
      <c r="C118" s="152"/>
      <c r="D118" s="152"/>
      <c r="E118" s="174" t="str">
        <f xml:space="preserve"> InpActive!E$16</f>
        <v>Financial year end month number</v>
      </c>
      <c r="F118" s="174">
        <f xml:space="preserve"> InpActive!F$16</f>
        <v>3</v>
      </c>
      <c r="G118" s="174" t="str">
        <f xml:space="preserve"> InpActive!G$16</f>
        <v>month #</v>
      </c>
      <c r="H118" s="174" t="str">
        <f xml:space="preserve"> InpActive!H$16</f>
        <v>Month of financial year end for financial model</v>
      </c>
      <c r="I118" s="174">
        <f xml:space="preserve"> InpActive!I$16</f>
        <v>0</v>
      </c>
      <c r="J118" s="174">
        <f xml:space="preserve"> InpActive!J$16</f>
        <v>0</v>
      </c>
      <c r="K118" s="174">
        <f xml:space="preserve"> InpActive!K$16</f>
        <v>0</v>
      </c>
      <c r="L118" s="174">
        <f xml:space="preserve"> InpActive!L$16</f>
        <v>0</v>
      </c>
      <c r="M118" s="174">
        <f xml:space="preserve"> InpActive!M$16</f>
        <v>0</v>
      </c>
      <c r="N118" s="174">
        <f xml:space="preserve"> InpActive!N$16</f>
        <v>0</v>
      </c>
    </row>
    <row r="119" spans="1:14" hidden="1" outlineLevel="1">
      <c r="A119" s="152"/>
      <c r="B119" s="152"/>
      <c r="C119" s="152"/>
      <c r="D119" s="152"/>
      <c r="E119" s="156" t="str">
        <f t="shared" ref="E119:N119" si="50" xml:space="preserve"> E$25</f>
        <v>Model period ending</v>
      </c>
      <c r="F119" s="156">
        <f t="shared" si="50"/>
        <v>0</v>
      </c>
      <c r="G119" s="156" t="str">
        <f t="shared" si="50"/>
        <v>date</v>
      </c>
      <c r="H119" s="156">
        <f t="shared" si="50"/>
        <v>0</v>
      </c>
      <c r="I119" s="156">
        <f t="shared" si="50"/>
        <v>0</v>
      </c>
      <c r="J119" s="156">
        <f t="shared" si="50"/>
        <v>44286</v>
      </c>
      <c r="K119" s="156">
        <f t="shared" si="50"/>
        <v>44651</v>
      </c>
      <c r="L119" s="156">
        <f t="shared" si="50"/>
        <v>45016</v>
      </c>
      <c r="M119" s="156">
        <f t="shared" si="50"/>
        <v>45382</v>
      </c>
      <c r="N119" s="156">
        <f t="shared" si="50"/>
        <v>45747</v>
      </c>
    </row>
    <row r="120" spans="1:14" hidden="1" outlineLevel="1">
      <c r="A120" s="152"/>
      <c r="B120" s="152"/>
      <c r="C120" s="152"/>
      <c r="D120" s="152"/>
      <c r="E120" s="172" t="str">
        <f t="shared" ref="E120:N120" si="51" xml:space="preserve"> E$14</f>
        <v>1st model column flag</v>
      </c>
      <c r="F120" s="172">
        <f t="shared" si="51"/>
        <v>0</v>
      </c>
      <c r="G120" s="172" t="str">
        <f t="shared" si="51"/>
        <v>flag</v>
      </c>
      <c r="H120" s="172">
        <f t="shared" si="51"/>
        <v>1</v>
      </c>
      <c r="I120" s="172">
        <f t="shared" si="51"/>
        <v>0</v>
      </c>
      <c r="J120" s="172">
        <f t="shared" si="51"/>
        <v>1</v>
      </c>
      <c r="K120" s="172">
        <f t="shared" si="51"/>
        <v>0</v>
      </c>
      <c r="L120" s="172">
        <f t="shared" si="51"/>
        <v>0</v>
      </c>
      <c r="M120" s="172">
        <f t="shared" si="51"/>
        <v>0</v>
      </c>
      <c r="N120" s="172">
        <f t="shared" si="51"/>
        <v>0</v>
      </c>
    </row>
    <row r="121" spans="1:14" hidden="1" outlineLevel="1">
      <c r="A121" s="152"/>
      <c r="B121" s="152"/>
      <c r="C121" s="152"/>
      <c r="D121" s="152"/>
      <c r="E121" s="170" t="s">
        <v>741</v>
      </c>
      <c r="F121" s="122"/>
      <c r="G121" s="170" t="s">
        <v>568</v>
      </c>
      <c r="H121" s="170"/>
      <c r="I121" s="125"/>
      <c r="J121" s="162">
        <f t="shared" ref="J121:N121" si="52" xml:space="preserve"> IF(J120 = 1, $F117, IF(J119 &gt; (DATE(I121, $F118 + 1, 1) - 1), I121 + 1, I121))</f>
        <v>2021</v>
      </c>
      <c r="K121" s="162">
        <f t="shared" si="52"/>
        <v>2022</v>
      </c>
      <c r="L121" s="162">
        <f t="shared" si="52"/>
        <v>2023</v>
      </c>
      <c r="M121" s="162">
        <f t="shared" si="52"/>
        <v>2024</v>
      </c>
      <c r="N121" s="162">
        <f t="shared" si="52"/>
        <v>2025</v>
      </c>
    </row>
    <row r="122" spans="1:14">
      <c r="A122" s="152"/>
      <c r="B122" s="152"/>
      <c r="C122" s="152"/>
      <c r="D122" s="152"/>
      <c r="E122" s="170"/>
      <c r="F122" s="122"/>
      <c r="G122" s="170"/>
      <c r="H122" s="170"/>
      <c r="I122" s="125"/>
      <c r="J122" s="162"/>
      <c r="K122" s="162"/>
      <c r="L122" s="162"/>
      <c r="M122" s="162"/>
      <c r="N122" s="162"/>
    </row>
    <row r="123" spans="1:14" s="177" customFormat="1">
      <c r="A123" s="177" t="s">
        <v>150</v>
      </c>
      <c r="C123" s="137"/>
      <c r="D123" s="138"/>
      <c r="E123" s="137"/>
      <c r="F123" s="139"/>
    </row>
  </sheetData>
  <conditionalFormatting sqref="F113">
    <cfRule type="cellIs" dxfId="264" priority="45" stopIfTrue="1" operator="notEqual">
      <formula>0</formula>
    </cfRule>
    <cfRule type="cellIs" dxfId="263" priority="46" stopIfTrue="1" operator="equal">
      <formula>""</formula>
    </cfRule>
  </conditionalFormatting>
  <pageMargins left="0.70866141732283472" right="0.70866141732283472" top="0.74803149606299213" bottom="0.74803149606299213" header="0.31496062992125984" footer="0.31496062992125984"/>
  <pageSetup paperSize="9" scale="91"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2" stopIfTrue="1" operator="equal" id="{BB135CB2-F0BA-4A1C-A137-C4CB8D622BBE}">
            <xm:f xml:space="preserve"> InpActive!$F$20</xm:f>
            <x14:dxf>
              <fill>
                <patternFill>
                  <bgColor indexed="44"/>
                </patternFill>
              </fill>
            </x14:dxf>
          </x14:cfRule>
          <x14:cfRule type="cellIs" priority="13" stopIfTrue="1" operator="equal" id="{2A471B8A-6CFC-471C-AA67-5F6C394F934D}">
            <xm:f>InpActive!$F$19</xm:f>
            <x14:dxf>
              <fill>
                <patternFill>
                  <bgColor indexed="47"/>
                </patternFill>
              </fill>
            </x14:dxf>
          </x14:cfRule>
          <xm:sqref>J3:N3</xm:sqref>
        </x14:conditionalFormatting>
        <x14:conditionalFormatting xmlns:xm="http://schemas.microsoft.com/office/excel/2006/main">
          <x14:cfRule type="cellIs" priority="11" operator="equal" id="{46E7C932-C683-4596-A894-F67FDB6B20AB}">
            <xm:f>InpActive!$F$21</xm:f>
            <x14:dxf>
              <fill>
                <patternFill>
                  <bgColor rgb="FFD9D9D9"/>
                </patternFill>
              </fill>
            </x14:dxf>
          </x14:cfRule>
          <xm:sqref>K3:N3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D9D9"/>
    <outlinePr summaryBelow="0" summaryRight="0"/>
    <pageSetUpPr fitToPage="1"/>
  </sheetPr>
  <dimension ref="A1:XEH1076"/>
  <sheetViews>
    <sheetView zoomScale="85" zoomScaleNormal="85" workbookViewId="0"/>
  </sheetViews>
  <sheetFormatPr defaultColWidth="0" defaultRowHeight="13.2" zeroHeight="1" outlineLevelRow="2"/>
  <cols>
    <col min="1" max="1" width="24" style="249" customWidth="1"/>
    <col min="2" max="4" width="1.5546875" style="249" customWidth="1"/>
    <col min="5" max="5" width="104" style="249" bestFit="1" customWidth="1"/>
    <col min="6" max="6" width="23.109375" style="249" bestFit="1" customWidth="1"/>
    <col min="7" max="7" width="8.44140625" style="249" bestFit="1" customWidth="1"/>
    <col min="8" max="8" width="15" style="249" bestFit="1" customWidth="1"/>
    <col min="9" max="9" width="2" style="249" customWidth="1"/>
    <col min="10" max="14" width="14.109375" style="249" customWidth="1"/>
    <col min="15" max="16384" width="0" style="259" hidden="1"/>
  </cols>
  <sheetData>
    <row r="1" spans="1:14" ht="24.6">
      <c r="A1" s="243" t="str">
        <f ca="1" xml:space="preserve"> RIGHT(CELL("filename", $A$1), LEN(CELL("filename", $A$1)) - SEARCH("]", CELL("filename", $A$1)))</f>
        <v>Calc</v>
      </c>
      <c r="B1" s="243"/>
      <c r="C1" s="244"/>
      <c r="D1" s="245"/>
      <c r="E1" s="246"/>
      <c r="F1" s="247"/>
      <c r="G1" s="247"/>
      <c r="H1" s="248"/>
      <c r="I1" s="246"/>
      <c r="J1" s="355"/>
      <c r="K1" s="355"/>
      <c r="L1" s="355"/>
      <c r="M1" s="355"/>
      <c r="N1" s="355"/>
    </row>
    <row r="2" spans="1:14">
      <c r="A2" s="250"/>
      <c r="B2" s="250"/>
      <c r="C2" s="251"/>
      <c r="D2" s="252"/>
      <c r="E2" s="247" t="str">
        <f xml:space="preserve"> Time!E$25</f>
        <v>Model period ending</v>
      </c>
      <c r="F2" s="247"/>
      <c r="G2" s="247"/>
      <c r="H2" s="247"/>
      <c r="I2" s="247"/>
      <c r="J2" s="253">
        <f xml:space="preserve"> Time!J$25</f>
        <v>44286</v>
      </c>
      <c r="K2" s="253">
        <f xml:space="preserve"> Time!K$25</f>
        <v>44651</v>
      </c>
      <c r="L2" s="253">
        <f xml:space="preserve"> Time!L$25</f>
        <v>45016</v>
      </c>
      <c r="M2" s="253">
        <f xml:space="preserve"> Time!M$25</f>
        <v>45382</v>
      </c>
      <c r="N2" s="253">
        <f xml:space="preserve"> Time!N$25</f>
        <v>45747</v>
      </c>
    </row>
    <row r="3" spans="1:14">
      <c r="A3" s="250"/>
      <c r="B3" s="250"/>
      <c r="C3" s="251"/>
      <c r="D3" s="252"/>
      <c r="E3" s="254" t="str">
        <f xml:space="preserve"> Time!E$99</f>
        <v>Timeline label</v>
      </c>
      <c r="F3" s="254"/>
      <c r="G3" s="254"/>
      <c r="H3" s="254"/>
      <c r="I3" s="254"/>
      <c r="J3" s="254" t="str">
        <f xml:space="preserve"> Time!J$99</f>
        <v>Forecast</v>
      </c>
      <c r="K3" s="254" t="str">
        <f xml:space="preserve"> Time!K$99</f>
        <v>Forecast</v>
      </c>
      <c r="L3" s="254" t="str">
        <f xml:space="preserve"> Time!L$99</f>
        <v>Forecast</v>
      </c>
      <c r="M3" s="254" t="str">
        <f xml:space="preserve"> Time!M$99</f>
        <v>Forecast</v>
      </c>
      <c r="N3" s="254" t="str">
        <f xml:space="preserve"> Time!N$99</f>
        <v>Forecast</v>
      </c>
    </row>
    <row r="4" spans="1:14">
      <c r="A4" s="250"/>
      <c r="B4" s="250"/>
      <c r="C4" s="251"/>
      <c r="D4" s="252"/>
      <c r="E4" s="252" t="str">
        <f xml:space="preserve"> Time!E$121</f>
        <v>Financial year ending</v>
      </c>
      <c r="F4" s="252"/>
      <c r="G4" s="252"/>
      <c r="H4" s="252"/>
      <c r="I4" s="252"/>
      <c r="J4" s="255">
        <f xml:space="preserve"> Time!J$121</f>
        <v>2021</v>
      </c>
      <c r="K4" s="255">
        <f xml:space="preserve"> Time!K$121</f>
        <v>2022</v>
      </c>
      <c r="L4" s="255">
        <f xml:space="preserve"> Time!L$121</f>
        <v>2023</v>
      </c>
      <c r="M4" s="255">
        <f xml:space="preserve"> Time!M$121</f>
        <v>2024</v>
      </c>
      <c r="N4" s="255">
        <f xml:space="preserve"> Time!N$121</f>
        <v>2025</v>
      </c>
    </row>
    <row r="5" spans="1:14">
      <c r="A5" s="250"/>
      <c r="B5" s="250"/>
      <c r="C5" s="251"/>
      <c r="D5" s="252"/>
      <c r="E5" s="252" t="str">
        <f xml:space="preserve"> Time!E$10</f>
        <v>Model column counter</v>
      </c>
      <c r="F5" s="256" t="s">
        <v>556</v>
      </c>
      <c r="G5" s="257" t="s">
        <v>178</v>
      </c>
      <c r="H5" s="256" t="s">
        <v>557</v>
      </c>
      <c r="I5" s="252"/>
      <c r="J5" s="288">
        <f xml:space="preserve"> Time!J$10</f>
        <v>1</v>
      </c>
      <c r="K5" s="288">
        <f xml:space="preserve"> Time!K$10</f>
        <v>2</v>
      </c>
      <c r="L5" s="288">
        <f xml:space="preserve"> Time!L$10</f>
        <v>3</v>
      </c>
      <c r="M5" s="288">
        <f xml:space="preserve"> Time!M$10</f>
        <v>4</v>
      </c>
      <c r="N5" s="288">
        <f xml:space="preserve"> Time!N$10</f>
        <v>5</v>
      </c>
    </row>
    <row r="6" spans="1:14">
      <c r="A6" s="250"/>
      <c r="B6" s="250"/>
      <c r="C6" s="251"/>
      <c r="D6" s="252"/>
      <c r="E6" s="252"/>
      <c r="F6" s="256"/>
      <c r="G6" s="257"/>
      <c r="H6" s="256"/>
      <c r="I6" s="259"/>
      <c r="J6" s="258"/>
      <c r="K6" s="258"/>
      <c r="L6" s="258"/>
      <c r="M6" s="258"/>
      <c r="N6" s="258"/>
    </row>
    <row r="7" spans="1:14">
      <c r="A7" s="260" t="s">
        <v>742</v>
      </c>
      <c r="B7" s="260"/>
      <c r="C7" s="261"/>
      <c r="D7" s="260"/>
      <c r="E7" s="260"/>
      <c r="F7" s="260"/>
      <c r="G7" s="260"/>
      <c r="H7" s="260"/>
      <c r="I7" s="260"/>
      <c r="J7" s="260"/>
      <c r="K7" s="260"/>
      <c r="L7" s="260"/>
      <c r="M7" s="260"/>
      <c r="N7" s="260"/>
    </row>
    <row r="8" spans="1:14" collapsed="1">
      <c r="A8" s="250"/>
      <c r="B8" s="250"/>
      <c r="C8" s="251"/>
      <c r="D8" s="250"/>
      <c r="E8" s="250"/>
      <c r="F8" s="250"/>
      <c r="G8" s="250"/>
      <c r="H8" s="250"/>
      <c r="I8" s="250"/>
      <c r="J8" s="250"/>
      <c r="K8" s="250"/>
      <c r="L8" s="250"/>
      <c r="M8" s="250"/>
      <c r="N8" s="250"/>
    </row>
    <row r="9" spans="1:14" ht="12.75" hidden="1" customHeight="1" outlineLevel="1">
      <c r="A9" s="250"/>
      <c r="B9" s="262" t="s">
        <v>743</v>
      </c>
      <c r="C9" s="263"/>
      <c r="D9" s="264"/>
      <c r="E9" s="264"/>
      <c r="F9" s="250"/>
      <c r="G9" s="250"/>
      <c r="H9" s="250"/>
      <c r="I9" s="250"/>
      <c r="J9" s="250"/>
      <c r="K9" s="250"/>
      <c r="L9" s="250"/>
      <c r="M9" s="250"/>
      <c r="N9" s="250"/>
    </row>
    <row r="10" spans="1:14" ht="12.75" hidden="1" customHeight="1" outlineLevel="1">
      <c r="A10" s="265" t="str">
        <f xml:space="preserve"> InpActive!A48</f>
        <v>WR60000Z1</v>
      </c>
      <c r="B10" s="250"/>
      <c r="C10" s="251"/>
      <c r="D10" s="252"/>
      <c r="E10" s="265" t="str">
        <f xml:space="preserve"> InpActive!E48</f>
        <v>Capacity ~ WRZ 1 forecasts - WRZ name</v>
      </c>
      <c r="F10" s="265">
        <f xml:space="preserve"> InpActive!F48</f>
        <v>0</v>
      </c>
      <c r="G10" s="265" t="s">
        <v>215</v>
      </c>
      <c r="H10" s="265"/>
      <c r="I10" s="265"/>
      <c r="J10" s="265"/>
      <c r="K10" s="265"/>
      <c r="L10" s="265"/>
      <c r="M10" s="265"/>
      <c r="N10" s="265"/>
    </row>
    <row r="11" spans="1:14" ht="12.75" hidden="1" customHeight="1" outlineLevel="1">
      <c r="A11" s="250"/>
      <c r="B11" s="259"/>
      <c r="C11" s="251"/>
      <c r="D11" s="250"/>
      <c r="E11" s="250"/>
      <c r="F11" s="250"/>
      <c r="G11" s="250"/>
      <c r="H11" s="250"/>
      <c r="I11" s="250"/>
      <c r="J11" s="250"/>
      <c r="K11" s="250"/>
      <c r="L11" s="250"/>
      <c r="M11" s="250"/>
      <c r="N11" s="250"/>
    </row>
    <row r="12" spans="1:14" ht="12.75" hidden="1" customHeight="1" outlineLevel="1">
      <c r="A12" s="250"/>
      <c r="B12" s="259"/>
      <c r="C12" s="266" t="s">
        <v>744</v>
      </c>
      <c r="D12" s="250"/>
      <c r="E12" s="250"/>
      <c r="F12" s="250"/>
      <c r="G12" s="250"/>
      <c r="H12" s="250"/>
      <c r="I12" s="250"/>
      <c r="J12" s="250"/>
      <c r="K12" s="250"/>
      <c r="L12" s="250"/>
      <c r="M12" s="250"/>
      <c r="N12" s="250"/>
    </row>
    <row r="13" spans="1:14" ht="12.75" hidden="1" customHeight="1" outlineLevel="1">
      <c r="A13" s="267"/>
      <c r="B13" s="259"/>
      <c r="C13" s="268"/>
      <c r="D13" s="269" t="s">
        <v>745</v>
      </c>
      <c r="E13" s="259"/>
      <c r="F13" s="270"/>
      <c r="G13" s="270"/>
      <c r="H13" s="270"/>
      <c r="I13" s="270"/>
      <c r="J13" s="270"/>
      <c r="K13" s="270"/>
      <c r="L13" s="270"/>
      <c r="M13" s="270"/>
      <c r="N13" s="270"/>
    </row>
    <row r="14" spans="1:14" ht="12.75" hidden="1" customHeight="1" outlineLevel="1">
      <c r="A14" s="267"/>
      <c r="B14" s="259"/>
      <c r="C14" s="268"/>
      <c r="D14" s="269" t="s">
        <v>746</v>
      </c>
      <c r="E14" s="259"/>
      <c r="F14" s="270"/>
      <c r="G14" s="270"/>
      <c r="H14" s="270"/>
      <c r="I14" s="270"/>
      <c r="J14" s="270"/>
      <c r="K14" s="270"/>
      <c r="L14" s="270"/>
      <c r="M14" s="270"/>
      <c r="N14" s="270"/>
    </row>
    <row r="15" spans="1:14" ht="12.75" hidden="1" customHeight="1" outlineLevel="1">
      <c r="A15" s="267"/>
      <c r="B15" s="259"/>
      <c r="C15" s="268"/>
      <c r="D15" s="269"/>
      <c r="E15" s="259"/>
      <c r="F15" s="270"/>
      <c r="G15" s="270"/>
      <c r="H15" s="270"/>
      <c r="I15" s="270"/>
      <c r="J15" s="270"/>
      <c r="K15" s="270"/>
      <c r="L15" s="270"/>
      <c r="M15" s="270"/>
      <c r="N15" s="270"/>
    </row>
    <row r="16" spans="1:14" ht="12.75" hidden="1" customHeight="1" outlineLevel="1">
      <c r="A16" s="271" t="str">
        <f xml:space="preserve"> InpActive!A49</f>
        <v>WR60003Z1</v>
      </c>
      <c r="B16" s="271"/>
      <c r="C16" s="272"/>
      <c r="D16" s="273"/>
      <c r="E16" s="271" t="str">
        <f xml:space="preserve"> InpActive!E49</f>
        <v>Capacity ~ WRZ 1 forecasts - Post-2020 incumbent cumulative capacity (ICC)</v>
      </c>
      <c r="F16" s="271" t="s">
        <v>747</v>
      </c>
      <c r="G16" s="271" t="str">
        <f xml:space="preserve"> InpActive!G49</f>
        <v>Ml/d</v>
      </c>
      <c r="H16" s="259">
        <f xml:space="preserve"> SUM(J16:N16)</f>
        <v>0</v>
      </c>
      <c r="I16" s="271"/>
      <c r="J16" s="274">
        <f xml:space="preserve"> InpActive!J49</f>
        <v>0</v>
      </c>
      <c r="K16" s="274">
        <f xml:space="preserve"> InpActive!K49</f>
        <v>0</v>
      </c>
      <c r="L16" s="274">
        <f xml:space="preserve"> InpActive!L49</f>
        <v>0</v>
      </c>
      <c r="M16" s="274">
        <f xml:space="preserve"> InpActive!M49</f>
        <v>0</v>
      </c>
      <c r="N16" s="274">
        <f xml:space="preserve"> InpActive!N49</f>
        <v>0</v>
      </c>
    </row>
    <row r="17" spans="1:14" ht="12.75" hidden="1" customHeight="1" outlineLevel="1">
      <c r="A17" s="271" t="str">
        <f xml:space="preserve"> InpActive!A50</f>
        <v>WR60005Z1</v>
      </c>
      <c r="B17" s="271"/>
      <c r="C17" s="272"/>
      <c r="D17" s="273"/>
      <c r="E17" s="271" t="str">
        <f xml:space="preserve"> InpActive!E50</f>
        <v>Capacity ~ WRZ 1 forecasts - Post-2020 bilateral cumulative capacity - forecast (BCCf)</v>
      </c>
      <c r="F17" s="271" t="s">
        <v>748</v>
      </c>
      <c r="G17" s="271" t="str">
        <f xml:space="preserve"> InpActive!G50</f>
        <v>Ml/d</v>
      </c>
      <c r="H17" s="259">
        <f xml:space="preserve"> SUM(J17:N17)</f>
        <v>0</v>
      </c>
      <c r="I17" s="271"/>
      <c r="J17" s="274">
        <f xml:space="preserve"> InpActive!J50</f>
        <v>0</v>
      </c>
      <c r="K17" s="274">
        <f xml:space="preserve"> InpActive!K50</f>
        <v>0</v>
      </c>
      <c r="L17" s="274">
        <f xml:space="preserve"> InpActive!L50</f>
        <v>0</v>
      </c>
      <c r="M17" s="274">
        <f xml:space="preserve"> InpActive!M50</f>
        <v>0</v>
      </c>
      <c r="N17" s="274">
        <f xml:space="preserve"> InpActive!N50</f>
        <v>0</v>
      </c>
    </row>
    <row r="18" spans="1:14" ht="12.75" hidden="1" customHeight="1" outlineLevel="1">
      <c r="A18" s="275"/>
      <c r="B18" s="275"/>
      <c r="C18" s="276"/>
      <c r="D18" s="277"/>
      <c r="E18" s="278" t="s">
        <v>749</v>
      </c>
      <c r="F18" s="270" t="s">
        <v>750</v>
      </c>
      <c r="G18" s="270" t="s">
        <v>209</v>
      </c>
      <c r="H18" s="259">
        <f xml:space="preserve"> SUM(J18:N18)</f>
        <v>0</v>
      </c>
      <c r="I18" s="270"/>
      <c r="J18" s="278">
        <f xml:space="preserve"> J16 + J17</f>
        <v>0</v>
      </c>
      <c r="K18" s="278">
        <f t="shared" ref="K18:N18" si="0" xml:space="preserve"> K16 + K17</f>
        <v>0</v>
      </c>
      <c r="L18" s="278">
        <f t="shared" si="0"/>
        <v>0</v>
      </c>
      <c r="M18" s="278">
        <f t="shared" si="0"/>
        <v>0</v>
      </c>
      <c r="N18" s="278">
        <f t="shared" si="0"/>
        <v>0</v>
      </c>
    </row>
    <row r="19" spans="1:14" ht="12.75" hidden="1" customHeight="1" outlineLevel="1">
      <c r="A19" s="275"/>
      <c r="B19" s="275"/>
      <c r="C19" s="276"/>
      <c r="D19" s="277"/>
      <c r="E19" s="278"/>
      <c r="F19" s="270"/>
      <c r="G19" s="270"/>
      <c r="H19" s="259"/>
      <c r="I19" s="270"/>
      <c r="J19" s="270"/>
      <c r="K19" s="270"/>
      <c r="L19" s="270"/>
      <c r="M19" s="270"/>
      <c r="N19" s="270"/>
    </row>
    <row r="20" spans="1:14" ht="12.75" hidden="1" customHeight="1" outlineLevel="1">
      <c r="A20" s="271" t="str">
        <f xml:space="preserve"> InpActive!A49</f>
        <v>WR60003Z1</v>
      </c>
      <c r="B20" s="271"/>
      <c r="C20" s="272"/>
      <c r="D20" s="273"/>
      <c r="E20" s="271" t="str">
        <f xml:space="preserve"> InpActive!E49</f>
        <v>Capacity ~ WRZ 1 forecasts - Post-2020 incumbent cumulative capacity (ICC)</v>
      </c>
      <c r="F20" s="271" t="s">
        <v>747</v>
      </c>
      <c r="G20" s="271" t="str">
        <f xml:space="preserve"> InpActive!G49</f>
        <v>Ml/d</v>
      </c>
      <c r="H20" s="259">
        <f xml:space="preserve"> SUM(J20:N20)</f>
        <v>0</v>
      </c>
      <c r="I20" s="271"/>
      <c r="J20" s="274">
        <f xml:space="preserve"> InpActive!J49</f>
        <v>0</v>
      </c>
      <c r="K20" s="274">
        <f xml:space="preserve"> InpActive!K49</f>
        <v>0</v>
      </c>
      <c r="L20" s="274">
        <f xml:space="preserve"> InpActive!L49</f>
        <v>0</v>
      </c>
      <c r="M20" s="274">
        <f xml:space="preserve"> InpActive!M49</f>
        <v>0</v>
      </c>
      <c r="N20" s="274">
        <f xml:space="preserve"> InpActive!N49</f>
        <v>0</v>
      </c>
    </row>
    <row r="21" spans="1:14" ht="12.75" hidden="1" customHeight="1" outlineLevel="1">
      <c r="A21" s="271" t="str">
        <f xml:space="preserve"> InpActive!A57</f>
        <v>WR60005Z1_ACT</v>
      </c>
      <c r="B21" s="271"/>
      <c r="C21" s="272"/>
      <c r="D21" s="273"/>
      <c r="E21" s="271" t="str">
        <f xml:space="preserve"> InpActive!E57</f>
        <v>Capacity ~ WRZ 1 actual - Post-2020 bilateral cumulative capacity - actual (BCCa)</v>
      </c>
      <c r="F21" s="271" t="s">
        <v>751</v>
      </c>
      <c r="G21" s="271" t="str">
        <f xml:space="preserve"> InpActive!G57</f>
        <v>Ml/d</v>
      </c>
      <c r="H21" s="259">
        <f xml:space="preserve"> SUM(J21:N21)</f>
        <v>0</v>
      </c>
      <c r="I21" s="271"/>
      <c r="J21" s="274">
        <f xml:space="preserve"> InpActive!J57</f>
        <v>0</v>
      </c>
      <c r="K21" s="274">
        <f xml:space="preserve"> InpActive!K57</f>
        <v>0</v>
      </c>
      <c r="L21" s="274">
        <f xml:space="preserve"> InpActive!L57</f>
        <v>0</v>
      </c>
      <c r="M21" s="274">
        <f xml:space="preserve"> InpActive!M57</f>
        <v>0</v>
      </c>
      <c r="N21" s="274">
        <f xml:space="preserve"> InpActive!N57</f>
        <v>0</v>
      </c>
    </row>
    <row r="22" spans="1:14" ht="12.75" hidden="1" customHeight="1" outlineLevel="1">
      <c r="A22" s="275"/>
      <c r="B22" s="275"/>
      <c r="C22" s="276"/>
      <c r="D22" s="277"/>
      <c r="E22" s="279" t="s">
        <v>752</v>
      </c>
      <c r="F22" s="270" t="s">
        <v>753</v>
      </c>
      <c r="G22" s="270" t="s">
        <v>209</v>
      </c>
      <c r="H22" s="259">
        <f xml:space="preserve"> SUM(J22:N22)</f>
        <v>0</v>
      </c>
      <c r="I22" s="270"/>
      <c r="J22" s="278">
        <f xml:space="preserve"> J20 + J21</f>
        <v>0</v>
      </c>
      <c r="K22" s="278">
        <f t="shared" ref="K22:N22" si="1" xml:space="preserve"> K20 + K21</f>
        <v>0</v>
      </c>
      <c r="L22" s="278">
        <f t="shared" si="1"/>
        <v>0</v>
      </c>
      <c r="M22" s="278">
        <f t="shared" si="1"/>
        <v>0</v>
      </c>
      <c r="N22" s="278">
        <f t="shared" si="1"/>
        <v>0</v>
      </c>
    </row>
    <row r="23" spans="1:14" ht="12.75" hidden="1" customHeight="1" outlineLevel="1">
      <c r="A23" s="275"/>
      <c r="B23" s="275"/>
      <c r="C23" s="276"/>
      <c r="D23" s="277"/>
      <c r="E23" s="279"/>
      <c r="F23" s="270"/>
      <c r="G23" s="270"/>
      <c r="H23" s="259"/>
      <c r="I23" s="270"/>
      <c r="J23" s="278"/>
      <c r="K23" s="278"/>
      <c r="L23" s="278"/>
      <c r="M23" s="278"/>
      <c r="N23" s="278"/>
    </row>
    <row r="24" spans="1:14" s="353" customFormat="1" ht="12.75" hidden="1" customHeight="1" outlineLevel="1">
      <c r="A24" s="351"/>
      <c r="B24" s="351">
        <f t="shared" ref="B24:H24" si="2" xml:space="preserve"> B$18</f>
        <v>0</v>
      </c>
      <c r="C24" s="286">
        <f t="shared" si="2"/>
        <v>0</v>
      </c>
      <c r="D24" s="352">
        <f t="shared" si="2"/>
        <v>0</v>
      </c>
      <c r="E24" s="358" t="str">
        <f t="shared" si="2"/>
        <v>Total cumulative capacity (TCC) - WRZ 1</v>
      </c>
      <c r="F24" s="285" t="str">
        <f t="shared" si="2"/>
        <v>TCC</v>
      </c>
      <c r="G24" s="285" t="str">
        <f t="shared" si="2"/>
        <v>Ml/d</v>
      </c>
      <c r="H24" s="285">
        <f t="shared" si="2"/>
        <v>0</v>
      </c>
      <c r="I24" s="285"/>
      <c r="J24" s="278">
        <f t="shared" ref="J24:N24" si="3" xml:space="preserve"> J$18</f>
        <v>0</v>
      </c>
      <c r="K24" s="278">
        <f t="shared" si="3"/>
        <v>0</v>
      </c>
      <c r="L24" s="278">
        <f t="shared" si="3"/>
        <v>0</v>
      </c>
      <c r="M24" s="278">
        <f t="shared" si="3"/>
        <v>0</v>
      </c>
      <c r="N24" s="278">
        <f t="shared" si="3"/>
        <v>0</v>
      </c>
    </row>
    <row r="25" spans="1:14" s="353" customFormat="1" ht="12.75" hidden="1" customHeight="1" outlineLevel="1">
      <c r="A25" s="351"/>
      <c r="B25" s="351">
        <f t="shared" ref="B25:H25" si="4" xml:space="preserve"> B$22</f>
        <v>0</v>
      </c>
      <c r="C25" s="286">
        <f t="shared" si="4"/>
        <v>0</v>
      </c>
      <c r="D25" s="352">
        <f t="shared" si="4"/>
        <v>0</v>
      </c>
      <c r="E25" s="279" t="str">
        <f t="shared" si="4"/>
        <v>Total ICC + BCCa - WRZ 1</v>
      </c>
      <c r="F25" s="285" t="str">
        <f t="shared" si="4"/>
        <v>ICC + BCCa</v>
      </c>
      <c r="G25" s="285" t="str">
        <f t="shared" si="4"/>
        <v>Ml/d</v>
      </c>
      <c r="H25" s="285">
        <f t="shared" si="4"/>
        <v>0</v>
      </c>
      <c r="I25" s="285"/>
      <c r="J25" s="278">
        <f t="shared" ref="J25:N25" si="5" xml:space="preserve"> J$22</f>
        <v>0</v>
      </c>
      <c r="K25" s="278">
        <f t="shared" si="5"/>
        <v>0</v>
      </c>
      <c r="L25" s="278">
        <f t="shared" si="5"/>
        <v>0</v>
      </c>
      <c r="M25" s="278">
        <f t="shared" si="5"/>
        <v>0</v>
      </c>
      <c r="N25" s="278">
        <f t="shared" si="5"/>
        <v>0</v>
      </c>
    </row>
    <row r="26" spans="1:14" ht="12.75" hidden="1" customHeight="1" outlineLevel="1">
      <c r="A26" s="275"/>
      <c r="B26" s="275"/>
      <c r="C26" s="276"/>
      <c r="D26" s="277"/>
      <c r="E26" s="278" t="s">
        <v>754</v>
      </c>
      <c r="F26" s="270" t="s">
        <v>755</v>
      </c>
      <c r="G26" s="278" t="s">
        <v>756</v>
      </c>
      <c r="H26" s="259"/>
      <c r="I26" s="270"/>
      <c r="J26" s="280">
        <f xml:space="preserve"> IF( J25 &gt; 0, ( J24 / J25 ) - 1, 0 )</f>
        <v>0</v>
      </c>
      <c r="K26" s="280">
        <f t="shared" ref="K26:N26" si="6" xml:space="preserve"> IF( K25 &gt; 0, ( K24 / K25 ) - 1, 0 )</f>
        <v>0</v>
      </c>
      <c r="L26" s="280">
        <f t="shared" si="6"/>
        <v>0</v>
      </c>
      <c r="M26" s="280">
        <f t="shared" si="6"/>
        <v>0</v>
      </c>
      <c r="N26" s="280">
        <f t="shared" si="6"/>
        <v>0</v>
      </c>
    </row>
    <row r="27" spans="1:14" ht="12.75" hidden="1" customHeight="1" outlineLevel="1">
      <c r="A27" s="275"/>
      <c r="B27" s="275"/>
      <c r="C27" s="276"/>
      <c r="D27" s="277"/>
      <c r="E27" s="278"/>
      <c r="F27" s="270"/>
      <c r="G27" s="278"/>
      <c r="H27" s="259"/>
      <c r="I27" s="270"/>
      <c r="J27" s="280"/>
      <c r="K27" s="280"/>
      <c r="L27" s="280"/>
      <c r="M27" s="280"/>
      <c r="N27" s="280"/>
    </row>
    <row r="28" spans="1:14" s="353" customFormat="1" ht="12.75" hidden="1" customHeight="1" outlineLevel="1">
      <c r="A28" s="351"/>
      <c r="B28" s="351">
        <f t="shared" ref="B28:G28" si="7" xml:space="preserve"> B$26</f>
        <v>0</v>
      </c>
      <c r="C28" s="286">
        <f t="shared" si="7"/>
        <v>0</v>
      </c>
      <c r="D28" s="352">
        <f t="shared" si="7"/>
        <v>0</v>
      </c>
      <c r="E28" s="278" t="str">
        <f t="shared" si="7"/>
        <v>Bilateral entry forecast (BEF) factor - WRZ 1</v>
      </c>
      <c r="F28" s="278" t="str">
        <f t="shared" si="7"/>
        <v>BEF</v>
      </c>
      <c r="G28" s="278" t="str">
        <f t="shared" si="7"/>
        <v>nr</v>
      </c>
      <c r="H28" s="259"/>
      <c r="I28" s="285"/>
      <c r="J28" s="280">
        <f t="shared" ref="J28:N28" si="8" xml:space="preserve"> J$26</f>
        <v>0</v>
      </c>
      <c r="K28" s="280">
        <f t="shared" si="8"/>
        <v>0</v>
      </c>
      <c r="L28" s="280">
        <f t="shared" si="8"/>
        <v>0</v>
      </c>
      <c r="M28" s="280">
        <f t="shared" si="8"/>
        <v>0</v>
      </c>
      <c r="N28" s="280">
        <f t="shared" si="8"/>
        <v>0</v>
      </c>
    </row>
    <row r="29" spans="1:14" ht="12.75" hidden="1" customHeight="1" outlineLevel="1">
      <c r="A29" s="275"/>
      <c r="B29" s="275"/>
      <c r="C29" s="276"/>
      <c r="D29" s="277"/>
      <c r="E29" s="278" t="s">
        <v>757</v>
      </c>
      <c r="F29" s="285" t="s">
        <v>755</v>
      </c>
      <c r="G29" s="278" t="s">
        <v>756</v>
      </c>
      <c r="H29" s="259"/>
      <c r="I29" s="270"/>
      <c r="J29" s="280">
        <f xml:space="preserve"> IF( J28 &gt;= 0, 0, J28)</f>
        <v>0</v>
      </c>
      <c r="K29" s="280">
        <f t="shared" ref="K29:N29" si="9" xml:space="preserve"> IF( K28 &gt;= 0, 0, K28)</f>
        <v>0</v>
      </c>
      <c r="L29" s="280">
        <f t="shared" si="9"/>
        <v>0</v>
      </c>
      <c r="M29" s="280">
        <f t="shared" si="9"/>
        <v>0</v>
      </c>
      <c r="N29" s="280">
        <f t="shared" si="9"/>
        <v>0</v>
      </c>
    </row>
    <row r="30" spans="1:14" ht="12.75" hidden="1" customHeight="1" outlineLevel="1">
      <c r="A30" s="275"/>
      <c r="B30" s="275"/>
      <c r="C30" s="276"/>
      <c r="D30" s="277"/>
      <c r="E30" s="278"/>
      <c r="F30" s="270"/>
      <c r="G30" s="278"/>
      <c r="I30" s="270"/>
      <c r="J30" s="280"/>
      <c r="K30" s="280"/>
      <c r="L30" s="280"/>
      <c r="M30" s="280"/>
      <c r="N30" s="280"/>
    </row>
    <row r="31" spans="1:14" ht="12.75" hidden="1" customHeight="1" outlineLevel="1">
      <c r="A31" s="275"/>
      <c r="B31" s="275"/>
      <c r="C31" s="276"/>
      <c r="D31" s="277"/>
      <c r="E31" s="278" t="s">
        <v>758</v>
      </c>
      <c r="F31" s="376">
        <f xml:space="preserve"> IF( SUM(J31:N31) &gt; 0, 1, 0)</f>
        <v>0</v>
      </c>
      <c r="G31" s="278" t="s">
        <v>599</v>
      </c>
      <c r="J31" s="376">
        <f xml:space="preserve"> IF( J29 &gt; 0, 1, 0 )</f>
        <v>0</v>
      </c>
      <c r="K31" s="376">
        <f t="shared" ref="K31:N31" si="10" xml:space="preserve"> IF( K29 &gt; 0, 1, 0 )</f>
        <v>0</v>
      </c>
      <c r="L31" s="376">
        <f t="shared" si="10"/>
        <v>0</v>
      </c>
      <c r="M31" s="376">
        <f t="shared" si="10"/>
        <v>0</v>
      </c>
      <c r="N31" s="376">
        <f t="shared" si="10"/>
        <v>0</v>
      </c>
    </row>
    <row r="32" spans="1:14" ht="12.75" hidden="1" customHeight="1" outlineLevel="1">
      <c r="A32" s="275"/>
      <c r="B32" s="275"/>
      <c r="C32" s="276"/>
      <c r="D32" s="277"/>
      <c r="E32" s="278"/>
      <c r="F32" s="270"/>
      <c r="G32" s="270"/>
      <c r="I32" s="270"/>
      <c r="J32" s="270"/>
      <c r="K32" s="270"/>
      <c r="L32" s="270"/>
      <c r="M32" s="270"/>
      <c r="N32" s="270"/>
    </row>
    <row r="33" spans="1:14" ht="12.75" hidden="1" customHeight="1" outlineLevel="1">
      <c r="A33" s="275"/>
      <c r="B33" s="259"/>
      <c r="C33" s="266" t="s">
        <v>759</v>
      </c>
      <c r="D33" s="277"/>
      <c r="E33" s="278"/>
      <c r="F33" s="270"/>
      <c r="G33" s="270"/>
      <c r="I33" s="270"/>
      <c r="J33" s="270"/>
      <c r="K33" s="270"/>
      <c r="L33" s="270"/>
      <c r="M33" s="270"/>
      <c r="N33" s="270"/>
    </row>
    <row r="34" spans="1:14" ht="12.75" hidden="1" customHeight="1" outlineLevel="1">
      <c r="A34" s="267"/>
      <c r="B34" s="281"/>
      <c r="C34" s="268"/>
      <c r="D34" s="267" t="s">
        <v>760</v>
      </c>
      <c r="E34" s="281"/>
      <c r="F34" s="282"/>
      <c r="G34" s="282"/>
      <c r="I34" s="282"/>
      <c r="J34" s="279"/>
      <c r="K34" s="279"/>
      <c r="L34" s="279"/>
      <c r="M34" s="279"/>
      <c r="N34" s="279"/>
    </row>
    <row r="35" spans="1:14" ht="12.75" hidden="1" customHeight="1" outlineLevel="1">
      <c r="A35" s="267"/>
      <c r="B35" s="281"/>
      <c r="C35" s="268"/>
      <c r="D35" s="267"/>
      <c r="E35" s="281"/>
      <c r="F35" s="282"/>
      <c r="G35" s="282"/>
      <c r="I35" s="282"/>
      <c r="J35" s="279"/>
      <c r="K35" s="279"/>
      <c r="L35" s="279"/>
      <c r="M35" s="279"/>
      <c r="N35" s="279"/>
    </row>
    <row r="36" spans="1:14" ht="12.75" hidden="1" customHeight="1" outlineLevel="1">
      <c r="A36" s="274" t="str">
        <f xml:space="preserve"> InpActive!A49</f>
        <v>WR60003Z1</v>
      </c>
      <c r="B36" s="283"/>
      <c r="C36" s="272"/>
      <c r="D36" s="273"/>
      <c r="E36" s="274" t="str">
        <f xml:space="preserve"> InpActive!E49</f>
        <v>Capacity ~ WRZ 1 forecasts - Post-2020 incumbent cumulative capacity (ICC)</v>
      </c>
      <c r="F36" s="282" t="s">
        <v>747</v>
      </c>
      <c r="G36" s="274" t="str">
        <f xml:space="preserve"> InpActive!G49</f>
        <v>Ml/d</v>
      </c>
      <c r="H36" s="259">
        <f xml:space="preserve"> SUM(J36:N36)</f>
        <v>0</v>
      </c>
      <c r="I36" s="282"/>
      <c r="J36" s="284">
        <f xml:space="preserve"> InpActive!J49</f>
        <v>0</v>
      </c>
      <c r="K36" s="284">
        <f xml:space="preserve"> InpActive!K49</f>
        <v>0</v>
      </c>
      <c r="L36" s="284">
        <f xml:space="preserve"> InpActive!L49</f>
        <v>0</v>
      </c>
      <c r="M36" s="284">
        <f xml:space="preserve"> InpActive!M49</f>
        <v>0</v>
      </c>
      <c r="N36" s="284">
        <f xml:space="preserve"> InpActive!N49</f>
        <v>0</v>
      </c>
    </row>
    <row r="37" spans="1:14" ht="12.75" hidden="1" customHeight="1" outlineLevel="1">
      <c r="A37" s="284" t="str">
        <f xml:space="preserve"> InpActive!A54</f>
        <v>WR7004Z1</v>
      </c>
      <c r="B37" s="283"/>
      <c r="C37" s="272"/>
      <c r="D37" s="273"/>
      <c r="E37" s="284" t="str">
        <f xml:space="preserve"> InpActive!E54</f>
        <v>WRZ 1 - Annualised unit cost (AUC) of post-2020 capacity</v>
      </c>
      <c r="F37" s="282" t="s">
        <v>761</v>
      </c>
      <c r="G37" s="284" t="str">
        <f xml:space="preserve"> InpActive!G54</f>
        <v>£/Ml/d</v>
      </c>
      <c r="H37" s="259"/>
      <c r="I37" s="282"/>
      <c r="J37" s="284">
        <f xml:space="preserve"> InpActive!J54</f>
        <v>0</v>
      </c>
      <c r="K37" s="284">
        <f xml:space="preserve"> InpActive!K54</f>
        <v>0</v>
      </c>
      <c r="L37" s="284">
        <f xml:space="preserve"> InpActive!L54</f>
        <v>0</v>
      </c>
      <c r="M37" s="284">
        <f xml:space="preserve"> InpActive!M54</f>
        <v>0</v>
      </c>
      <c r="N37" s="284">
        <f xml:space="preserve"> InpActive!N54</f>
        <v>0</v>
      </c>
    </row>
    <row r="38" spans="1:14" ht="12.75" hidden="1" customHeight="1" outlineLevel="1">
      <c r="A38" s="267"/>
      <c r="B38" s="267"/>
      <c r="C38" s="276"/>
      <c r="D38" s="277"/>
      <c r="E38" s="278" t="str">
        <f xml:space="preserve"> E29</f>
        <v>Bilateral entry forecast (BEF) factor - WRZ 1 - capped at zero</v>
      </c>
      <c r="F38" s="278" t="str">
        <f xml:space="preserve"> F29</f>
        <v>BEF</v>
      </c>
      <c r="G38" s="278" t="str">
        <f xml:space="preserve"> G29</f>
        <v>nr</v>
      </c>
      <c r="H38" s="259"/>
      <c r="I38" s="282"/>
      <c r="J38" s="280">
        <f xml:space="preserve"> J29</f>
        <v>0</v>
      </c>
      <c r="K38" s="280">
        <f xml:space="preserve"> K29</f>
        <v>0</v>
      </c>
      <c r="L38" s="280">
        <f xml:space="preserve"> L29</f>
        <v>0</v>
      </c>
      <c r="M38" s="280">
        <f xml:space="preserve"> M29</f>
        <v>0</v>
      </c>
      <c r="N38" s="280">
        <f xml:space="preserve"> N29</f>
        <v>0</v>
      </c>
    </row>
    <row r="39" spans="1:14" s="270" customFormat="1" ht="12.75" hidden="1" customHeight="1" outlineLevel="1">
      <c r="A39" s="285"/>
      <c r="B39" s="285"/>
      <c r="C39" s="286"/>
      <c r="D39" s="287"/>
      <c r="E39" s="285" t="s">
        <v>762</v>
      </c>
      <c r="F39" s="359" t="s">
        <v>763</v>
      </c>
      <c r="G39" s="288" t="s">
        <v>555</v>
      </c>
      <c r="H39" s="270">
        <f xml:space="preserve"> SUM(J39:N39)</f>
        <v>0</v>
      </c>
      <c r="I39" s="288"/>
      <c r="J39" s="289">
        <f xml:space="preserve"> J36 * J37 * J38</f>
        <v>0</v>
      </c>
      <c r="K39" s="289">
        <f t="shared" ref="K39:N39" si="11" xml:space="preserve"> K36 * K37 * K38</f>
        <v>0</v>
      </c>
      <c r="L39" s="289">
        <f t="shared" si="11"/>
        <v>0</v>
      </c>
      <c r="M39" s="289">
        <f t="shared" si="11"/>
        <v>0</v>
      </c>
      <c r="N39" s="289">
        <f t="shared" si="11"/>
        <v>0</v>
      </c>
    </row>
    <row r="40" spans="1:14" ht="12.75" hidden="1" customHeight="1" outlineLevel="1">
      <c r="A40" s="291"/>
      <c r="B40" s="291"/>
      <c r="C40" s="292"/>
      <c r="D40" s="293"/>
      <c r="E40" s="291"/>
      <c r="F40" s="294"/>
      <c r="G40" s="294"/>
      <c r="H40" s="295"/>
      <c r="I40" s="294"/>
      <c r="J40" s="294"/>
      <c r="K40" s="294"/>
      <c r="L40" s="294"/>
      <c r="M40" s="294"/>
      <c r="N40" s="294"/>
    </row>
    <row r="41" spans="1:14" ht="12.75" hidden="1" customHeight="1" outlineLevel="1">
      <c r="A41" s="270"/>
      <c r="B41" s="270"/>
      <c r="C41" s="276"/>
      <c r="D41" s="281"/>
      <c r="E41" s="278" t="s">
        <v>764</v>
      </c>
      <c r="F41" s="376">
        <f xml:space="preserve"> IF( SUM(J41:N41) &gt; 0, 1, 0)</f>
        <v>0</v>
      </c>
      <c r="G41" s="278" t="s">
        <v>599</v>
      </c>
      <c r="J41" s="376">
        <f xml:space="preserve"> IF( J39 &gt; 0, 1, 0 )</f>
        <v>0</v>
      </c>
      <c r="K41" s="376">
        <f t="shared" ref="K41:N41" si="12" xml:space="preserve"> IF( K39 &gt; 0, 1, 0 )</f>
        <v>0</v>
      </c>
      <c r="L41" s="376">
        <f t="shared" si="12"/>
        <v>0</v>
      </c>
      <c r="M41" s="376">
        <f t="shared" si="12"/>
        <v>0</v>
      </c>
      <c r="N41" s="376">
        <f t="shared" si="12"/>
        <v>0</v>
      </c>
    </row>
    <row r="42" spans="1:14">
      <c r="A42" s="296"/>
      <c r="B42" s="296"/>
      <c r="C42" s="297"/>
      <c r="D42" s="298"/>
      <c r="E42" s="299"/>
      <c r="F42" s="299"/>
      <c r="G42" s="300"/>
      <c r="H42" s="290"/>
      <c r="I42" s="290"/>
      <c r="J42" s="301"/>
      <c r="K42" s="301"/>
      <c r="L42" s="301"/>
      <c r="M42" s="301"/>
      <c r="N42" s="301"/>
    </row>
    <row r="43" spans="1:14">
      <c r="A43" s="260" t="s">
        <v>765</v>
      </c>
      <c r="B43" s="260"/>
      <c r="C43" s="261"/>
      <c r="D43" s="260"/>
      <c r="E43" s="260"/>
      <c r="F43" s="260"/>
      <c r="G43" s="260"/>
      <c r="H43" s="260"/>
      <c r="I43" s="260"/>
      <c r="J43" s="260"/>
      <c r="K43" s="260"/>
      <c r="L43" s="260"/>
      <c r="M43" s="260"/>
      <c r="N43" s="260"/>
    </row>
    <row r="44" spans="1:14" collapsed="1">
      <c r="A44" s="250"/>
      <c r="B44" s="250"/>
      <c r="C44" s="251"/>
      <c r="D44" s="250"/>
      <c r="E44" s="250"/>
      <c r="F44" s="250"/>
      <c r="G44" s="250"/>
      <c r="H44" s="250"/>
      <c r="I44" s="250"/>
      <c r="J44" s="250"/>
      <c r="K44" s="250"/>
      <c r="L44" s="250"/>
      <c r="M44" s="250"/>
      <c r="N44" s="250"/>
    </row>
    <row r="45" spans="1:14" ht="12.75" hidden="1" customHeight="1" outlineLevel="1">
      <c r="A45" s="250"/>
      <c r="B45" s="262" t="s">
        <v>766</v>
      </c>
      <c r="C45" s="263"/>
      <c r="D45" s="264"/>
      <c r="E45" s="264"/>
      <c r="F45" s="250"/>
      <c r="G45" s="250"/>
      <c r="H45" s="250"/>
      <c r="I45" s="250"/>
      <c r="J45" s="250"/>
      <c r="K45" s="250"/>
      <c r="L45" s="250"/>
      <c r="M45" s="250"/>
      <c r="N45" s="250"/>
    </row>
    <row r="46" spans="1:14" ht="12.75" hidden="1" customHeight="1" outlineLevel="1">
      <c r="A46" s="265" t="str">
        <f xml:space="preserve"> InpActive!A61</f>
        <v>WR60000Z2</v>
      </c>
      <c r="B46" s="250"/>
      <c r="C46" s="251"/>
      <c r="D46" s="252"/>
      <c r="E46" s="265" t="str">
        <f xml:space="preserve"> InpActive!E61</f>
        <v>Capacity ~ WRZ 2 forecasts - WRZ name</v>
      </c>
      <c r="F46" s="265">
        <f xml:space="preserve"> InpActive!F61</f>
        <v>0</v>
      </c>
      <c r="G46" s="265" t="str">
        <f xml:space="preserve"> InpActive!G61</f>
        <v>text</v>
      </c>
      <c r="H46" s="265"/>
      <c r="I46" s="265"/>
      <c r="J46" s="265"/>
      <c r="K46" s="265"/>
      <c r="L46" s="265"/>
      <c r="M46" s="265"/>
      <c r="N46" s="265"/>
    </row>
    <row r="47" spans="1:14" ht="12.75" hidden="1" customHeight="1" outlineLevel="1">
      <c r="A47" s="250"/>
      <c r="B47" s="259"/>
      <c r="C47" s="251"/>
      <c r="D47" s="250"/>
      <c r="E47" s="250"/>
      <c r="F47" s="250"/>
      <c r="G47" s="250"/>
      <c r="H47" s="250"/>
      <c r="I47" s="250"/>
      <c r="J47" s="250"/>
      <c r="K47" s="250"/>
      <c r="L47" s="250"/>
      <c r="M47" s="250"/>
      <c r="N47" s="250"/>
    </row>
    <row r="48" spans="1:14" ht="12.75" hidden="1" customHeight="1" outlineLevel="1">
      <c r="A48" s="250"/>
      <c r="B48" s="259"/>
      <c r="C48" s="266" t="s">
        <v>744</v>
      </c>
      <c r="D48" s="250"/>
      <c r="E48" s="250"/>
      <c r="F48" s="250"/>
      <c r="G48" s="250"/>
      <c r="H48" s="250"/>
      <c r="I48" s="250"/>
      <c r="J48" s="250"/>
      <c r="K48" s="250"/>
      <c r="L48" s="250"/>
      <c r="M48" s="250"/>
      <c r="N48" s="250"/>
    </row>
    <row r="49" spans="1:14" ht="12.75" hidden="1" customHeight="1" outlineLevel="1">
      <c r="A49" s="267"/>
      <c r="B49" s="259"/>
      <c r="C49" s="268"/>
      <c r="D49" s="269" t="s">
        <v>745</v>
      </c>
      <c r="E49" s="259"/>
      <c r="F49" s="270"/>
      <c r="G49" s="270"/>
      <c r="H49" s="270"/>
      <c r="I49" s="270"/>
      <c r="J49" s="270"/>
      <c r="K49" s="270"/>
      <c r="L49" s="270"/>
      <c r="M49" s="270"/>
      <c r="N49" s="270"/>
    </row>
    <row r="50" spans="1:14" ht="12.75" hidden="1" customHeight="1" outlineLevel="1">
      <c r="A50" s="267"/>
      <c r="B50" s="259"/>
      <c r="C50" s="268"/>
      <c r="D50" s="269" t="s">
        <v>746</v>
      </c>
      <c r="E50" s="259"/>
      <c r="F50" s="270"/>
      <c r="G50" s="270"/>
      <c r="H50" s="270"/>
      <c r="I50" s="270"/>
      <c r="J50" s="270"/>
      <c r="K50" s="270"/>
      <c r="L50" s="270"/>
      <c r="M50" s="270"/>
      <c r="N50" s="270"/>
    </row>
    <row r="51" spans="1:14" ht="12.75" hidden="1" customHeight="1" outlineLevel="1">
      <c r="A51" s="267"/>
      <c r="B51" s="259"/>
      <c r="C51" s="268"/>
      <c r="D51" s="269"/>
      <c r="E51" s="259"/>
      <c r="F51" s="270"/>
      <c r="G51" s="270"/>
      <c r="H51" s="270"/>
      <c r="I51" s="270"/>
      <c r="J51" s="270"/>
      <c r="K51" s="270"/>
      <c r="L51" s="270"/>
      <c r="M51" s="270"/>
      <c r="N51" s="270"/>
    </row>
    <row r="52" spans="1:14" ht="12.75" hidden="1" customHeight="1" outlineLevel="1">
      <c r="A52" s="271" t="str">
        <f xml:space="preserve"> InpActive!A62</f>
        <v>WR60003Z2</v>
      </c>
      <c r="B52" s="271"/>
      <c r="C52" s="272"/>
      <c r="D52" s="273"/>
      <c r="E52" s="271" t="str">
        <f xml:space="preserve"> InpActive!E62</f>
        <v>Capacity ~ WRZ 2 forecasts - Post-2020 incumbent cumulative capacity (ICC)</v>
      </c>
      <c r="F52" s="271" t="s">
        <v>747</v>
      </c>
      <c r="G52" s="271" t="str">
        <f xml:space="preserve"> InpActive!G62</f>
        <v>Ml/d</v>
      </c>
      <c r="H52" s="259">
        <f t="shared" ref="H52:H53" si="13" xml:space="preserve"> SUM(J52:N52)</f>
        <v>0</v>
      </c>
      <c r="I52" s="271"/>
      <c r="J52" s="274">
        <f xml:space="preserve"> InpActive!J62</f>
        <v>0</v>
      </c>
      <c r="K52" s="274">
        <f xml:space="preserve"> InpActive!K62</f>
        <v>0</v>
      </c>
      <c r="L52" s="274">
        <f xml:space="preserve"> InpActive!L62</f>
        <v>0</v>
      </c>
      <c r="M52" s="274">
        <f xml:space="preserve"> InpActive!M62</f>
        <v>0</v>
      </c>
      <c r="N52" s="274">
        <f xml:space="preserve"> InpActive!N62</f>
        <v>0</v>
      </c>
    </row>
    <row r="53" spans="1:14" ht="12.75" hidden="1" customHeight="1" outlineLevel="1">
      <c r="A53" s="271" t="str">
        <f xml:space="preserve"> InpActive!A63</f>
        <v>WR60005Z2</v>
      </c>
      <c r="B53" s="271"/>
      <c r="C53" s="272"/>
      <c r="D53" s="273"/>
      <c r="E53" s="271" t="str">
        <f xml:space="preserve"> InpActive!E63</f>
        <v>Capacity ~ WRZ 2 forecasts - Post-2020 bilateral cumulative capacity - forecast (BCCf)</v>
      </c>
      <c r="F53" s="271" t="s">
        <v>748</v>
      </c>
      <c r="G53" s="271" t="str">
        <f xml:space="preserve"> InpActive!G63</f>
        <v>Ml/d</v>
      </c>
      <c r="H53" s="259">
        <f t="shared" si="13"/>
        <v>0</v>
      </c>
      <c r="I53" s="271"/>
      <c r="J53" s="274">
        <f xml:space="preserve"> InpActive!J63</f>
        <v>0</v>
      </c>
      <c r="K53" s="274">
        <f xml:space="preserve"> InpActive!K63</f>
        <v>0</v>
      </c>
      <c r="L53" s="274">
        <f xml:space="preserve"> InpActive!L63</f>
        <v>0</v>
      </c>
      <c r="M53" s="274">
        <f xml:space="preserve"> InpActive!M63</f>
        <v>0</v>
      </c>
      <c r="N53" s="274">
        <f xml:space="preserve"> InpActive!N63</f>
        <v>0</v>
      </c>
    </row>
    <row r="54" spans="1:14" ht="12.75" hidden="1" customHeight="1" outlineLevel="1">
      <c r="A54" s="275"/>
      <c r="B54" s="275"/>
      <c r="C54" s="276"/>
      <c r="D54" s="277"/>
      <c r="E54" s="278" t="s">
        <v>767</v>
      </c>
      <c r="F54" s="270" t="s">
        <v>750</v>
      </c>
      <c r="G54" s="270" t="s">
        <v>209</v>
      </c>
      <c r="H54" s="259">
        <f xml:space="preserve"> SUM(J54:N54)</f>
        <v>0</v>
      </c>
      <c r="I54" s="270"/>
      <c r="J54" s="278">
        <f xml:space="preserve"> J52 + J53</f>
        <v>0</v>
      </c>
      <c r="K54" s="278">
        <f t="shared" ref="K54:N54" si="14" xml:space="preserve"> K52 + K53</f>
        <v>0</v>
      </c>
      <c r="L54" s="278">
        <f t="shared" si="14"/>
        <v>0</v>
      </c>
      <c r="M54" s="278">
        <f t="shared" si="14"/>
        <v>0</v>
      </c>
      <c r="N54" s="278">
        <f t="shared" si="14"/>
        <v>0</v>
      </c>
    </row>
    <row r="55" spans="1:14" ht="12.75" hidden="1" customHeight="1" outlineLevel="1">
      <c r="A55" s="275"/>
      <c r="B55" s="275"/>
      <c r="C55" s="276"/>
      <c r="D55" s="277"/>
      <c r="E55" s="278"/>
      <c r="F55" s="270"/>
      <c r="G55" s="270"/>
      <c r="H55" s="259"/>
      <c r="I55" s="270"/>
      <c r="J55" s="270"/>
      <c r="K55" s="270"/>
      <c r="L55" s="270"/>
      <c r="M55" s="270"/>
      <c r="N55" s="270"/>
    </row>
    <row r="56" spans="1:14" ht="12.75" hidden="1" customHeight="1" outlineLevel="1">
      <c r="A56" s="271" t="str">
        <f xml:space="preserve"> InpActive!A62</f>
        <v>WR60003Z2</v>
      </c>
      <c r="B56" s="271"/>
      <c r="C56" s="272"/>
      <c r="D56" s="273"/>
      <c r="E56" s="271" t="str">
        <f xml:space="preserve"> InpActive!E62</f>
        <v>Capacity ~ WRZ 2 forecasts - Post-2020 incumbent cumulative capacity (ICC)</v>
      </c>
      <c r="F56" s="271" t="s">
        <v>747</v>
      </c>
      <c r="G56" s="271" t="str">
        <f xml:space="preserve"> InpActive!G62</f>
        <v>Ml/d</v>
      </c>
      <c r="H56" s="259">
        <f t="shared" ref="H56:H57" si="15" xml:space="preserve"> SUM(J56:N56)</f>
        <v>0</v>
      </c>
      <c r="I56" s="271"/>
      <c r="J56" s="271">
        <f xml:space="preserve"> InpActive!J62</f>
        <v>0</v>
      </c>
      <c r="K56" s="271">
        <f xml:space="preserve"> InpActive!K62</f>
        <v>0</v>
      </c>
      <c r="L56" s="271">
        <f xml:space="preserve"> InpActive!L62</f>
        <v>0</v>
      </c>
      <c r="M56" s="271">
        <f xml:space="preserve"> InpActive!M62</f>
        <v>0</v>
      </c>
      <c r="N56" s="271">
        <f xml:space="preserve"> InpActive!N62</f>
        <v>0</v>
      </c>
    </row>
    <row r="57" spans="1:14" ht="12.75" hidden="1" customHeight="1" outlineLevel="1">
      <c r="A57" s="271" t="str">
        <f xml:space="preserve"> InpActive!A70</f>
        <v>WR60005Z2_ACT</v>
      </c>
      <c r="B57" s="271"/>
      <c r="C57" s="272"/>
      <c r="D57" s="273"/>
      <c r="E57" s="271" t="str">
        <f xml:space="preserve"> InpActive!E70</f>
        <v>Capacity ~ WRZ 2 actual - Post-2020 bilateral cumulative capacity - actual (BCCa)</v>
      </c>
      <c r="F57" s="271" t="s">
        <v>751</v>
      </c>
      <c r="G57" s="271" t="str">
        <f xml:space="preserve"> InpActive!G70</f>
        <v>Ml/d</v>
      </c>
      <c r="H57" s="259">
        <f t="shared" si="15"/>
        <v>0</v>
      </c>
      <c r="I57" s="271"/>
      <c r="J57" s="274">
        <f xml:space="preserve"> InpActive!J70</f>
        <v>0</v>
      </c>
      <c r="K57" s="274">
        <f xml:space="preserve"> InpActive!K70</f>
        <v>0</v>
      </c>
      <c r="L57" s="274">
        <f xml:space="preserve"> InpActive!L70</f>
        <v>0</v>
      </c>
      <c r="M57" s="274">
        <f xml:space="preserve"> InpActive!M70</f>
        <v>0</v>
      </c>
      <c r="N57" s="274">
        <f xml:space="preserve"> InpActive!N70</f>
        <v>0</v>
      </c>
    </row>
    <row r="58" spans="1:14" ht="12.75" hidden="1" customHeight="1" outlineLevel="1">
      <c r="A58" s="275"/>
      <c r="B58" s="275"/>
      <c r="C58" s="276"/>
      <c r="D58" s="277"/>
      <c r="E58" s="279" t="s">
        <v>768</v>
      </c>
      <c r="F58" s="270" t="s">
        <v>753</v>
      </c>
      <c r="G58" s="270" t="s">
        <v>209</v>
      </c>
      <c r="H58" s="259">
        <f xml:space="preserve"> SUM(J58:N58)</f>
        <v>0</v>
      </c>
      <c r="I58" s="270"/>
      <c r="J58" s="278">
        <f xml:space="preserve"> J56 + J57</f>
        <v>0</v>
      </c>
      <c r="K58" s="278">
        <f t="shared" ref="K58:N58" si="16" xml:space="preserve"> K56 + K57</f>
        <v>0</v>
      </c>
      <c r="L58" s="278">
        <f t="shared" si="16"/>
        <v>0</v>
      </c>
      <c r="M58" s="278">
        <f t="shared" si="16"/>
        <v>0</v>
      </c>
      <c r="N58" s="278">
        <f t="shared" si="16"/>
        <v>0</v>
      </c>
    </row>
    <row r="59" spans="1:14" ht="12.75" hidden="1" customHeight="1" outlineLevel="1">
      <c r="A59" s="275"/>
      <c r="B59" s="275"/>
      <c r="C59" s="276"/>
      <c r="D59" s="277"/>
      <c r="E59" s="279"/>
      <c r="F59" s="270"/>
      <c r="G59" s="270"/>
      <c r="H59" s="259"/>
      <c r="I59" s="270"/>
      <c r="J59" s="278"/>
      <c r="K59" s="278"/>
      <c r="L59" s="278"/>
      <c r="M59" s="278"/>
      <c r="N59" s="278"/>
    </row>
    <row r="60" spans="1:14" s="353" customFormat="1" ht="12.75" hidden="1" customHeight="1" outlineLevel="1">
      <c r="A60" s="351"/>
      <c r="B60" s="351">
        <f t="shared" ref="B60:H60" si="17" xml:space="preserve"> B$54</f>
        <v>0</v>
      </c>
      <c r="C60" s="286">
        <f t="shared" si="17"/>
        <v>0</v>
      </c>
      <c r="D60" s="352">
        <f t="shared" si="17"/>
        <v>0</v>
      </c>
      <c r="E60" s="358" t="str">
        <f t="shared" si="17"/>
        <v>Total cumulative capacity (TCC) - WRZ 2</v>
      </c>
      <c r="F60" s="285" t="str">
        <f t="shared" si="17"/>
        <v>TCC</v>
      </c>
      <c r="G60" s="285" t="str">
        <f t="shared" si="17"/>
        <v>Ml/d</v>
      </c>
      <c r="H60" s="285">
        <f t="shared" si="17"/>
        <v>0</v>
      </c>
      <c r="I60" s="285"/>
      <c r="J60" s="278">
        <f t="shared" ref="J60:N60" si="18" xml:space="preserve"> J$54</f>
        <v>0</v>
      </c>
      <c r="K60" s="278">
        <f t="shared" si="18"/>
        <v>0</v>
      </c>
      <c r="L60" s="278">
        <f t="shared" si="18"/>
        <v>0</v>
      </c>
      <c r="M60" s="278">
        <f t="shared" si="18"/>
        <v>0</v>
      </c>
      <c r="N60" s="278">
        <f t="shared" si="18"/>
        <v>0</v>
      </c>
    </row>
    <row r="61" spans="1:14" s="353" customFormat="1" ht="12.75" hidden="1" customHeight="1" outlineLevel="1">
      <c r="A61" s="351"/>
      <c r="B61" s="351">
        <f t="shared" ref="B61:H61" si="19" xml:space="preserve"> B$58</f>
        <v>0</v>
      </c>
      <c r="C61" s="286">
        <f t="shared" si="19"/>
        <v>0</v>
      </c>
      <c r="D61" s="352">
        <f t="shared" si="19"/>
        <v>0</v>
      </c>
      <c r="E61" s="279" t="str">
        <f t="shared" si="19"/>
        <v>Total ICC + BCCa - WRZ 2</v>
      </c>
      <c r="F61" s="285" t="str">
        <f t="shared" si="19"/>
        <v>ICC + BCCa</v>
      </c>
      <c r="G61" s="285" t="str">
        <f t="shared" si="19"/>
        <v>Ml/d</v>
      </c>
      <c r="H61" s="285">
        <f t="shared" si="19"/>
        <v>0</v>
      </c>
      <c r="I61" s="285"/>
      <c r="J61" s="278">
        <f t="shared" ref="J61:N61" si="20" xml:space="preserve"> J$58</f>
        <v>0</v>
      </c>
      <c r="K61" s="278">
        <f t="shared" si="20"/>
        <v>0</v>
      </c>
      <c r="L61" s="278">
        <f t="shared" si="20"/>
        <v>0</v>
      </c>
      <c r="M61" s="278">
        <f t="shared" si="20"/>
        <v>0</v>
      </c>
      <c r="N61" s="278">
        <f t="shared" si="20"/>
        <v>0</v>
      </c>
    </row>
    <row r="62" spans="1:14" ht="12.75" hidden="1" customHeight="1" outlineLevel="1">
      <c r="A62" s="275"/>
      <c r="B62" s="275"/>
      <c r="C62" s="276"/>
      <c r="D62" s="277"/>
      <c r="E62" s="278" t="s">
        <v>769</v>
      </c>
      <c r="F62" s="270" t="s">
        <v>755</v>
      </c>
      <c r="G62" s="278" t="s">
        <v>756</v>
      </c>
      <c r="H62" s="270"/>
      <c r="I62" s="270"/>
      <c r="J62" s="280">
        <f xml:space="preserve"> IF( J61 &gt; 0, ( J60 / J61 ) - 1, 0 )</f>
        <v>0</v>
      </c>
      <c r="K62" s="280">
        <f t="shared" ref="K62:N62" si="21" xml:space="preserve"> IF( K61 &gt; 0, ( K60 / K61 ) - 1, 0 )</f>
        <v>0</v>
      </c>
      <c r="L62" s="280">
        <f t="shared" si="21"/>
        <v>0</v>
      </c>
      <c r="M62" s="280">
        <f t="shared" si="21"/>
        <v>0</v>
      </c>
      <c r="N62" s="280">
        <f t="shared" si="21"/>
        <v>0</v>
      </c>
    </row>
    <row r="63" spans="1:14" ht="12.75" hidden="1" customHeight="1" outlineLevel="1">
      <c r="A63" s="275"/>
      <c r="B63" s="275"/>
      <c r="C63" s="276"/>
      <c r="D63" s="277"/>
      <c r="E63" s="278"/>
      <c r="F63" s="270"/>
      <c r="G63" s="278"/>
      <c r="H63" s="270"/>
      <c r="I63" s="270"/>
      <c r="J63" s="280"/>
      <c r="K63" s="280"/>
      <c r="L63" s="280"/>
      <c r="M63" s="280"/>
      <c r="N63" s="280"/>
    </row>
    <row r="64" spans="1:14" s="353" customFormat="1" ht="12.75" hidden="1" customHeight="1" outlineLevel="1">
      <c r="A64" s="351"/>
      <c r="B64" s="351">
        <f t="shared" ref="B64:G64" si="22" xml:space="preserve"> B$62</f>
        <v>0</v>
      </c>
      <c r="C64" s="286">
        <f t="shared" si="22"/>
        <v>0</v>
      </c>
      <c r="D64" s="352">
        <f t="shared" si="22"/>
        <v>0</v>
      </c>
      <c r="E64" s="278" t="str">
        <f t="shared" si="22"/>
        <v>Bilateral entry forecast (BEF) factor - WRZ 2</v>
      </c>
      <c r="F64" s="285" t="str">
        <f t="shared" si="22"/>
        <v>BEF</v>
      </c>
      <c r="G64" s="278" t="str">
        <f t="shared" si="22"/>
        <v>nr</v>
      </c>
      <c r="H64" s="285"/>
      <c r="I64" s="285"/>
      <c r="J64" s="280">
        <f t="shared" ref="J64:N64" si="23" xml:space="preserve"> J$62</f>
        <v>0</v>
      </c>
      <c r="K64" s="280">
        <f t="shared" si="23"/>
        <v>0</v>
      </c>
      <c r="L64" s="280">
        <f t="shared" si="23"/>
        <v>0</v>
      </c>
      <c r="M64" s="280">
        <f t="shared" si="23"/>
        <v>0</v>
      </c>
      <c r="N64" s="280">
        <f t="shared" si="23"/>
        <v>0</v>
      </c>
    </row>
    <row r="65" spans="1:14" ht="12.75" hidden="1" customHeight="1" outlineLevel="1">
      <c r="A65" s="275"/>
      <c r="B65" s="275"/>
      <c r="C65" s="276"/>
      <c r="D65" s="277"/>
      <c r="E65" s="278" t="s">
        <v>770</v>
      </c>
      <c r="F65" s="285" t="s">
        <v>755</v>
      </c>
      <c r="G65" s="278" t="s">
        <v>756</v>
      </c>
      <c r="H65" s="270"/>
      <c r="I65" s="270"/>
      <c r="J65" s="280">
        <f xml:space="preserve"> IF( J64 &gt;= 0, 0, J64)</f>
        <v>0</v>
      </c>
      <c r="K65" s="280">
        <f t="shared" ref="K65:N65" si="24" xml:space="preserve"> IF( K64 &gt;= 0, 0, K64)</f>
        <v>0</v>
      </c>
      <c r="L65" s="280">
        <f t="shared" si="24"/>
        <v>0</v>
      </c>
      <c r="M65" s="280">
        <f t="shared" si="24"/>
        <v>0</v>
      </c>
      <c r="N65" s="280">
        <f t="shared" si="24"/>
        <v>0</v>
      </c>
    </row>
    <row r="66" spans="1:14" ht="12.75" hidden="1" customHeight="1" outlineLevel="1">
      <c r="A66" s="275"/>
      <c r="B66" s="275"/>
      <c r="C66" s="276"/>
      <c r="D66" s="277"/>
      <c r="E66" s="278"/>
      <c r="F66" s="270"/>
      <c r="G66" s="278"/>
      <c r="H66" s="270"/>
      <c r="I66" s="270"/>
      <c r="J66" s="280"/>
      <c r="K66" s="280"/>
      <c r="L66" s="280"/>
      <c r="M66" s="280"/>
      <c r="N66" s="280"/>
    </row>
    <row r="67" spans="1:14" ht="12.75" hidden="1" customHeight="1" outlineLevel="1">
      <c r="A67" s="275"/>
      <c r="B67" s="275"/>
      <c r="C67" s="276"/>
      <c r="D67" s="277"/>
      <c r="E67" s="278" t="s">
        <v>771</v>
      </c>
      <c r="F67" s="376">
        <f xml:space="preserve"> IF( SUM(J67:N67) &gt; 0, 1, 0)</f>
        <v>0</v>
      </c>
      <c r="G67" s="278" t="s">
        <v>599</v>
      </c>
      <c r="J67" s="376">
        <f xml:space="preserve"> IF( J65 &gt; 0, 1, 0 )</f>
        <v>0</v>
      </c>
      <c r="K67" s="376">
        <f t="shared" ref="K67" si="25" xml:space="preserve"> IF( K65 &gt; 0, 1, 0 )</f>
        <v>0</v>
      </c>
      <c r="L67" s="376">
        <f t="shared" ref="L67" si="26" xml:space="preserve"> IF( L65 &gt; 0, 1, 0 )</f>
        <v>0</v>
      </c>
      <c r="M67" s="376">
        <f t="shared" ref="M67" si="27" xml:space="preserve"> IF( M65 &gt; 0, 1, 0 )</f>
        <v>0</v>
      </c>
      <c r="N67" s="376">
        <f t="shared" ref="N67" si="28" xml:space="preserve"> IF( N65 &gt; 0, 1, 0 )</f>
        <v>0</v>
      </c>
    </row>
    <row r="68" spans="1:14" ht="12.75" hidden="1" customHeight="1" outlineLevel="1">
      <c r="A68" s="275"/>
      <c r="B68" s="275"/>
      <c r="C68" s="276"/>
      <c r="D68" s="277"/>
      <c r="E68" s="278"/>
      <c r="F68" s="270"/>
      <c r="G68" s="270"/>
      <c r="H68" s="270"/>
      <c r="I68" s="270"/>
      <c r="J68" s="270"/>
      <c r="K68" s="270"/>
      <c r="L68" s="270"/>
      <c r="M68" s="270"/>
      <c r="N68" s="270"/>
    </row>
    <row r="69" spans="1:14" ht="12.75" hidden="1" customHeight="1" outlineLevel="1">
      <c r="A69" s="275"/>
      <c r="B69" s="259"/>
      <c r="C69" s="266" t="s">
        <v>759</v>
      </c>
      <c r="D69" s="277"/>
      <c r="E69" s="278"/>
      <c r="F69" s="270"/>
      <c r="G69" s="270"/>
      <c r="H69" s="270"/>
      <c r="I69" s="270"/>
      <c r="J69" s="270"/>
      <c r="K69" s="270"/>
      <c r="L69" s="270"/>
      <c r="M69" s="270"/>
      <c r="N69" s="270"/>
    </row>
    <row r="70" spans="1:14" ht="12.75" hidden="1" customHeight="1" outlineLevel="1">
      <c r="A70" s="267"/>
      <c r="B70" s="281"/>
      <c r="C70" s="268"/>
      <c r="D70" s="267" t="s">
        <v>760</v>
      </c>
      <c r="E70" s="281"/>
      <c r="F70" s="259"/>
      <c r="G70" s="282"/>
      <c r="H70" s="282"/>
      <c r="I70" s="282"/>
      <c r="J70" s="279"/>
      <c r="K70" s="279"/>
      <c r="L70" s="279"/>
      <c r="M70" s="279"/>
      <c r="N70" s="279"/>
    </row>
    <row r="71" spans="1:14" ht="12.75" hidden="1" customHeight="1" outlineLevel="1">
      <c r="A71" s="267"/>
      <c r="B71" s="281"/>
      <c r="C71" s="268"/>
      <c r="D71" s="267"/>
      <c r="E71" s="281"/>
      <c r="F71" s="259"/>
      <c r="G71" s="282"/>
      <c r="H71" s="282"/>
      <c r="I71" s="282"/>
      <c r="J71" s="279"/>
      <c r="K71" s="279"/>
      <c r="L71" s="279"/>
      <c r="M71" s="279"/>
      <c r="N71" s="279"/>
    </row>
    <row r="72" spans="1:14" ht="12.75" hidden="1" customHeight="1" outlineLevel="1">
      <c r="A72" s="274" t="str">
        <f xml:space="preserve"> InpActive!A62</f>
        <v>WR60003Z2</v>
      </c>
      <c r="B72" s="283"/>
      <c r="C72" s="272"/>
      <c r="D72" s="273"/>
      <c r="E72" s="274" t="str">
        <f xml:space="preserve"> InpActive!E62</f>
        <v>Capacity ~ WRZ 2 forecasts - Post-2020 incumbent cumulative capacity (ICC)</v>
      </c>
      <c r="F72" s="282" t="s">
        <v>747</v>
      </c>
      <c r="G72" s="274" t="str">
        <f xml:space="preserve"> InpActive!G62</f>
        <v>Ml/d</v>
      </c>
      <c r="H72" s="259">
        <f xml:space="preserve"> SUM(J72:N72)</f>
        <v>0</v>
      </c>
      <c r="I72" s="282"/>
      <c r="J72" s="284">
        <f xml:space="preserve"> InpActive!J62</f>
        <v>0</v>
      </c>
      <c r="K72" s="284">
        <f xml:space="preserve"> InpActive!K62</f>
        <v>0</v>
      </c>
      <c r="L72" s="284">
        <f xml:space="preserve"> InpActive!L62</f>
        <v>0</v>
      </c>
      <c r="M72" s="284">
        <f xml:space="preserve"> InpActive!M62</f>
        <v>0</v>
      </c>
      <c r="N72" s="284">
        <f xml:space="preserve"> InpActive!N62</f>
        <v>0</v>
      </c>
    </row>
    <row r="73" spans="1:14" ht="12.75" hidden="1" customHeight="1" outlineLevel="1">
      <c r="A73" s="284" t="str">
        <f xml:space="preserve"> InpActive!A67</f>
        <v>WR7004Z2</v>
      </c>
      <c r="B73" s="283"/>
      <c r="C73" s="272"/>
      <c r="D73" s="273"/>
      <c r="E73" s="284" t="str">
        <f xml:space="preserve"> InpActive!E67</f>
        <v>WRZ 2 - Annualised unit cost (AUC) of post-2020 capacity</v>
      </c>
      <c r="F73" s="282" t="s">
        <v>761</v>
      </c>
      <c r="G73" s="284" t="str">
        <f xml:space="preserve"> InpActive!G67</f>
        <v>£/Ml/d</v>
      </c>
      <c r="H73" s="259"/>
      <c r="I73" s="282"/>
      <c r="J73" s="284">
        <f xml:space="preserve"> InpActive!J67</f>
        <v>0</v>
      </c>
      <c r="K73" s="284">
        <f xml:space="preserve"> InpActive!K67</f>
        <v>0</v>
      </c>
      <c r="L73" s="284">
        <f xml:space="preserve"> InpActive!L67</f>
        <v>0</v>
      </c>
      <c r="M73" s="284">
        <f xml:space="preserve"> InpActive!M67</f>
        <v>0</v>
      </c>
      <c r="N73" s="284">
        <f xml:space="preserve"> InpActive!N67</f>
        <v>0</v>
      </c>
    </row>
    <row r="74" spans="1:14" ht="12.75" hidden="1" customHeight="1" outlineLevel="1">
      <c r="A74" s="267"/>
      <c r="B74" s="267"/>
      <c r="C74" s="276"/>
      <c r="D74" s="277"/>
      <c r="E74" s="278" t="str">
        <f xml:space="preserve"> E65</f>
        <v>Bilateral entry forecast (BEF) factor - WRZ 2 - capped at zero</v>
      </c>
      <c r="F74" s="278" t="str">
        <f xml:space="preserve"> F65</f>
        <v>BEF</v>
      </c>
      <c r="G74" s="278" t="str">
        <f xml:space="preserve"> G65</f>
        <v>nr</v>
      </c>
      <c r="H74" s="259"/>
      <c r="I74" s="282"/>
      <c r="J74" s="280">
        <f xml:space="preserve"> J65</f>
        <v>0</v>
      </c>
      <c r="K74" s="280">
        <f xml:space="preserve"> K65</f>
        <v>0</v>
      </c>
      <c r="L74" s="280">
        <f xml:space="preserve"> L65</f>
        <v>0</v>
      </c>
      <c r="M74" s="280">
        <f xml:space="preserve"> M65</f>
        <v>0</v>
      </c>
      <c r="N74" s="280">
        <f xml:space="preserve"> N65</f>
        <v>0</v>
      </c>
    </row>
    <row r="75" spans="1:14" s="270" customFormat="1" ht="12.75" hidden="1" customHeight="1" outlineLevel="1">
      <c r="A75" s="285"/>
      <c r="B75" s="285"/>
      <c r="C75" s="286"/>
      <c r="D75" s="287"/>
      <c r="E75" s="285" t="s">
        <v>772</v>
      </c>
      <c r="F75" s="359" t="s">
        <v>773</v>
      </c>
      <c r="G75" s="288" t="s">
        <v>555</v>
      </c>
      <c r="H75" s="270">
        <f xml:space="preserve"> SUM(J75:N75)</f>
        <v>0</v>
      </c>
      <c r="I75" s="288"/>
      <c r="J75" s="289">
        <f xml:space="preserve"> J72 * J73 * J74</f>
        <v>0</v>
      </c>
      <c r="K75" s="289">
        <f t="shared" ref="K75:N75" si="29" xml:space="preserve"> K72 * K73 * K74</f>
        <v>0</v>
      </c>
      <c r="L75" s="289">
        <f t="shared" si="29"/>
        <v>0</v>
      </c>
      <c r="M75" s="289">
        <f t="shared" si="29"/>
        <v>0</v>
      </c>
      <c r="N75" s="289">
        <f t="shared" si="29"/>
        <v>0</v>
      </c>
    </row>
    <row r="76" spans="1:14" ht="12.75" hidden="1" customHeight="1" outlineLevel="1">
      <c r="A76" s="291"/>
      <c r="B76" s="291"/>
      <c r="C76" s="292"/>
      <c r="D76" s="293"/>
      <c r="E76" s="291"/>
      <c r="F76" s="294"/>
      <c r="G76" s="294"/>
      <c r="H76" s="295"/>
      <c r="I76" s="294"/>
      <c r="J76" s="294"/>
      <c r="K76" s="294"/>
      <c r="L76" s="294"/>
      <c r="M76" s="294"/>
      <c r="N76" s="294"/>
    </row>
    <row r="77" spans="1:14" ht="12.75" hidden="1" customHeight="1" outlineLevel="1">
      <c r="A77" s="270"/>
      <c r="B77" s="270"/>
      <c r="C77" s="276"/>
      <c r="D77" s="281"/>
      <c r="E77" s="278" t="s">
        <v>774</v>
      </c>
      <c r="F77" s="376">
        <f xml:space="preserve"> IF( SUM(J77:N77) &gt; 0, 1, 0)</f>
        <v>0</v>
      </c>
      <c r="G77" s="278" t="s">
        <v>599</v>
      </c>
      <c r="J77" s="376">
        <f xml:space="preserve"> IF( J75 &gt; 0, 1, 0 )</f>
        <v>0</v>
      </c>
      <c r="K77" s="376">
        <f t="shared" ref="K77" si="30" xml:space="preserve"> IF( K75 &gt; 0, 1, 0 )</f>
        <v>0</v>
      </c>
      <c r="L77" s="376">
        <f t="shared" ref="L77" si="31" xml:space="preserve"> IF( L75 &gt; 0, 1, 0 )</f>
        <v>0</v>
      </c>
      <c r="M77" s="376">
        <f t="shared" ref="M77" si="32" xml:space="preserve"> IF( M75 &gt; 0, 1, 0 )</f>
        <v>0</v>
      </c>
      <c r="N77" s="376">
        <f t="shared" ref="N77" si="33" xml:space="preserve"> IF( N75 &gt; 0, 1, 0 )</f>
        <v>0</v>
      </c>
    </row>
    <row r="78" spans="1:14">
      <c r="A78" s="296"/>
      <c r="B78" s="296"/>
      <c r="C78" s="297"/>
      <c r="D78" s="298"/>
      <c r="E78" s="299"/>
      <c r="F78" s="299"/>
      <c r="G78" s="300"/>
      <c r="H78" s="290"/>
      <c r="I78" s="290"/>
      <c r="J78" s="301"/>
      <c r="K78" s="301"/>
      <c r="L78" s="301"/>
      <c r="M78" s="301"/>
      <c r="N78" s="301"/>
    </row>
    <row r="79" spans="1:14">
      <c r="A79" s="260" t="s">
        <v>775</v>
      </c>
      <c r="B79" s="260"/>
      <c r="C79" s="261"/>
      <c r="D79" s="260"/>
      <c r="E79" s="260"/>
      <c r="F79" s="260"/>
      <c r="G79" s="260"/>
      <c r="H79" s="260"/>
      <c r="I79" s="260"/>
      <c r="J79" s="260"/>
      <c r="K79" s="260"/>
      <c r="L79" s="260"/>
      <c r="M79" s="260"/>
      <c r="N79" s="260"/>
    </row>
    <row r="80" spans="1:14" collapsed="1">
      <c r="A80" s="250"/>
      <c r="B80" s="250"/>
      <c r="C80" s="251"/>
      <c r="D80" s="250"/>
      <c r="E80" s="250"/>
      <c r="F80" s="250"/>
      <c r="G80" s="250"/>
      <c r="H80" s="250"/>
      <c r="I80" s="250"/>
      <c r="J80" s="250"/>
      <c r="K80" s="250"/>
      <c r="L80" s="250"/>
      <c r="M80" s="250"/>
      <c r="N80" s="250"/>
    </row>
    <row r="81" spans="1:14" ht="12.75" hidden="1" customHeight="1" outlineLevel="1">
      <c r="A81" s="250"/>
      <c r="B81" s="262" t="s">
        <v>776</v>
      </c>
      <c r="C81" s="263"/>
      <c r="D81" s="264"/>
      <c r="E81" s="264"/>
      <c r="F81" s="250"/>
      <c r="G81" s="250"/>
      <c r="H81" s="250"/>
      <c r="I81" s="250"/>
      <c r="J81" s="250"/>
      <c r="K81" s="250"/>
      <c r="L81" s="250"/>
      <c r="M81" s="250"/>
      <c r="N81" s="250"/>
    </row>
    <row r="82" spans="1:14" ht="12.75" hidden="1" customHeight="1" outlineLevel="1">
      <c r="A82" s="265" t="str">
        <f xml:space="preserve"> InpActive!A74</f>
        <v>WR60000Z3</v>
      </c>
      <c r="B82" s="250"/>
      <c r="C82" s="251"/>
      <c r="D82" s="252"/>
      <c r="E82" s="265" t="str">
        <f xml:space="preserve"> InpActive!E74</f>
        <v>Capacity ~ WRZ 3 forecasts - WRZ name</v>
      </c>
      <c r="F82" s="265">
        <f xml:space="preserve"> InpActive!F74</f>
        <v>0</v>
      </c>
      <c r="G82" s="265" t="str">
        <f xml:space="preserve"> InpActive!G74</f>
        <v>text</v>
      </c>
      <c r="H82" s="265"/>
      <c r="I82" s="265"/>
      <c r="J82" s="265"/>
      <c r="K82" s="265"/>
      <c r="L82" s="265"/>
      <c r="M82" s="265"/>
      <c r="N82" s="265"/>
    </row>
    <row r="83" spans="1:14" ht="12.75" hidden="1" customHeight="1" outlineLevel="1">
      <c r="A83" s="250"/>
      <c r="B83" s="259"/>
      <c r="C83" s="251"/>
      <c r="D83" s="250"/>
      <c r="E83" s="250"/>
      <c r="F83" s="250"/>
      <c r="G83" s="250"/>
      <c r="H83" s="250"/>
      <c r="I83" s="250"/>
      <c r="J83" s="250"/>
      <c r="K83" s="250"/>
      <c r="L83" s="250"/>
      <c r="M83" s="250"/>
      <c r="N83" s="250"/>
    </row>
    <row r="84" spans="1:14" ht="12.75" hidden="1" customHeight="1" outlineLevel="1">
      <c r="A84" s="250"/>
      <c r="B84" s="259"/>
      <c r="C84" s="266" t="s">
        <v>744</v>
      </c>
      <c r="D84" s="250"/>
      <c r="E84" s="250"/>
      <c r="F84" s="250"/>
      <c r="G84" s="250"/>
      <c r="H84" s="250"/>
      <c r="I84" s="250"/>
      <c r="J84" s="250"/>
      <c r="K84" s="250"/>
      <c r="L84" s="250"/>
      <c r="M84" s="250"/>
      <c r="N84" s="250"/>
    </row>
    <row r="85" spans="1:14" ht="12.75" hidden="1" customHeight="1" outlineLevel="1">
      <c r="A85" s="267"/>
      <c r="B85" s="259"/>
      <c r="C85" s="268"/>
      <c r="D85" s="269" t="s">
        <v>745</v>
      </c>
      <c r="E85" s="259"/>
      <c r="F85" s="270"/>
      <c r="G85" s="270"/>
      <c r="H85" s="270"/>
      <c r="I85" s="270"/>
      <c r="J85" s="270"/>
      <c r="K85" s="270"/>
      <c r="L85" s="270"/>
      <c r="M85" s="270"/>
      <c r="N85" s="270"/>
    </row>
    <row r="86" spans="1:14" ht="12.75" hidden="1" customHeight="1" outlineLevel="1">
      <c r="A86" s="267"/>
      <c r="B86" s="259"/>
      <c r="C86" s="268"/>
      <c r="D86" s="269" t="s">
        <v>746</v>
      </c>
      <c r="E86" s="259"/>
      <c r="F86" s="270"/>
      <c r="G86" s="270"/>
      <c r="H86" s="270"/>
      <c r="I86" s="270"/>
      <c r="J86" s="270"/>
      <c r="K86" s="270"/>
      <c r="L86" s="270"/>
      <c r="M86" s="270"/>
      <c r="N86" s="270"/>
    </row>
    <row r="87" spans="1:14" ht="12.75" hidden="1" customHeight="1" outlineLevel="1">
      <c r="A87" s="267"/>
      <c r="B87" s="259"/>
      <c r="C87" s="268"/>
      <c r="D87" s="269"/>
      <c r="E87" s="259"/>
      <c r="F87" s="270"/>
      <c r="G87" s="270"/>
      <c r="H87" s="270"/>
      <c r="I87" s="270"/>
      <c r="J87" s="270"/>
      <c r="K87" s="270"/>
      <c r="L87" s="270"/>
      <c r="M87" s="270"/>
      <c r="N87" s="270"/>
    </row>
    <row r="88" spans="1:14" ht="12.75" hidden="1" customHeight="1" outlineLevel="1">
      <c r="A88" s="271" t="str">
        <f xml:space="preserve"> InpActive!A75</f>
        <v>WR60003Z3</v>
      </c>
      <c r="B88" s="271"/>
      <c r="C88" s="272"/>
      <c r="D88" s="273"/>
      <c r="E88" s="271" t="str">
        <f xml:space="preserve"> InpActive!E75</f>
        <v>Capacity ~ WRZ 3 forecasts - Post-2020 incumbent cumulative capacity (ICC)</v>
      </c>
      <c r="F88" s="271" t="s">
        <v>747</v>
      </c>
      <c r="G88" s="271" t="str">
        <f xml:space="preserve"> InpActive!G75</f>
        <v>Ml/d</v>
      </c>
      <c r="H88" s="259">
        <f t="shared" ref="H88:H89" si="34" xml:space="preserve"> SUM(J88:N88)</f>
        <v>0</v>
      </c>
      <c r="I88" s="271"/>
      <c r="J88" s="274">
        <f xml:space="preserve"> InpActive!J75</f>
        <v>0</v>
      </c>
      <c r="K88" s="274">
        <f xml:space="preserve"> InpActive!K75</f>
        <v>0</v>
      </c>
      <c r="L88" s="274">
        <f xml:space="preserve"> InpActive!L75</f>
        <v>0</v>
      </c>
      <c r="M88" s="274">
        <f xml:space="preserve"> InpActive!M75</f>
        <v>0</v>
      </c>
      <c r="N88" s="274">
        <f xml:space="preserve"> InpActive!N75</f>
        <v>0</v>
      </c>
    </row>
    <row r="89" spans="1:14" ht="12.75" hidden="1" customHeight="1" outlineLevel="1">
      <c r="A89" s="271" t="str">
        <f xml:space="preserve"> InpActive!A76</f>
        <v>WR60005Z3</v>
      </c>
      <c r="B89" s="271"/>
      <c r="C89" s="272"/>
      <c r="D89" s="273"/>
      <c r="E89" s="271" t="str">
        <f xml:space="preserve"> InpActive!E76</f>
        <v>Capacity ~ WRZ 3 forecasts - Post-2020 bilateral cumulative capacity - forecast (BCCf)</v>
      </c>
      <c r="F89" s="271" t="s">
        <v>748</v>
      </c>
      <c r="G89" s="271" t="str">
        <f xml:space="preserve"> InpActive!G76</f>
        <v>Ml/d</v>
      </c>
      <c r="H89" s="259">
        <f t="shared" si="34"/>
        <v>0</v>
      </c>
      <c r="I89" s="271"/>
      <c r="J89" s="274">
        <f xml:space="preserve"> InpActive!J76</f>
        <v>0</v>
      </c>
      <c r="K89" s="274">
        <f xml:space="preserve"> InpActive!K76</f>
        <v>0</v>
      </c>
      <c r="L89" s="274">
        <f xml:space="preserve"> InpActive!L76</f>
        <v>0</v>
      </c>
      <c r="M89" s="274">
        <f xml:space="preserve"> InpActive!M76</f>
        <v>0</v>
      </c>
      <c r="N89" s="274">
        <f xml:space="preserve"> InpActive!N76</f>
        <v>0</v>
      </c>
    </row>
    <row r="90" spans="1:14" ht="12.75" hidden="1" customHeight="1" outlineLevel="1">
      <c r="A90" s="275"/>
      <c r="B90" s="275"/>
      <c r="C90" s="276"/>
      <c r="D90" s="277"/>
      <c r="E90" s="278" t="s">
        <v>777</v>
      </c>
      <c r="F90" s="270" t="s">
        <v>750</v>
      </c>
      <c r="G90" s="270" t="s">
        <v>209</v>
      </c>
      <c r="H90" s="259">
        <f xml:space="preserve"> SUM(J90:N90)</f>
        <v>0</v>
      </c>
      <c r="I90" s="270"/>
      <c r="J90" s="278">
        <f xml:space="preserve"> J88 + J89</f>
        <v>0</v>
      </c>
      <c r="K90" s="278">
        <f t="shared" ref="K90:N90" si="35" xml:space="preserve"> K88 + K89</f>
        <v>0</v>
      </c>
      <c r="L90" s="278">
        <f t="shared" si="35"/>
        <v>0</v>
      </c>
      <c r="M90" s="278">
        <f t="shared" si="35"/>
        <v>0</v>
      </c>
      <c r="N90" s="278">
        <f t="shared" si="35"/>
        <v>0</v>
      </c>
    </row>
    <row r="91" spans="1:14" ht="12.75" hidden="1" customHeight="1" outlineLevel="1">
      <c r="A91" s="275"/>
      <c r="B91" s="275"/>
      <c r="C91" s="276"/>
      <c r="D91" s="277"/>
      <c r="E91" s="278"/>
      <c r="F91" s="270"/>
      <c r="G91" s="270"/>
      <c r="H91" s="259"/>
      <c r="I91" s="270"/>
      <c r="J91" s="270"/>
      <c r="K91" s="270"/>
      <c r="L91" s="270"/>
      <c r="M91" s="270"/>
      <c r="N91" s="270"/>
    </row>
    <row r="92" spans="1:14" ht="12.75" hidden="1" customHeight="1" outlineLevel="1">
      <c r="A92" s="271" t="str">
        <f xml:space="preserve"> InpActive!A75</f>
        <v>WR60003Z3</v>
      </c>
      <c r="B92" s="271"/>
      <c r="C92" s="272"/>
      <c r="D92" s="273"/>
      <c r="E92" s="271" t="str">
        <f xml:space="preserve"> InpActive!E75</f>
        <v>Capacity ~ WRZ 3 forecasts - Post-2020 incumbent cumulative capacity (ICC)</v>
      </c>
      <c r="F92" s="271" t="s">
        <v>747</v>
      </c>
      <c r="G92" s="271" t="str">
        <f xml:space="preserve"> InpActive!G75</f>
        <v>Ml/d</v>
      </c>
      <c r="H92" s="259">
        <f t="shared" ref="H92:H93" si="36" xml:space="preserve"> SUM(J92:N92)</f>
        <v>0</v>
      </c>
      <c r="I92" s="271"/>
      <c r="J92" s="274">
        <f xml:space="preserve"> InpActive!J75</f>
        <v>0</v>
      </c>
      <c r="K92" s="274">
        <f xml:space="preserve"> InpActive!K75</f>
        <v>0</v>
      </c>
      <c r="L92" s="274">
        <f xml:space="preserve"> InpActive!L75</f>
        <v>0</v>
      </c>
      <c r="M92" s="274">
        <f xml:space="preserve"> InpActive!M75</f>
        <v>0</v>
      </c>
      <c r="N92" s="274">
        <f xml:space="preserve"> InpActive!N75</f>
        <v>0</v>
      </c>
    </row>
    <row r="93" spans="1:14" ht="12.75" hidden="1" customHeight="1" outlineLevel="1">
      <c r="A93" s="271" t="str">
        <f xml:space="preserve"> InpActive!A83</f>
        <v>WR60005Z3_ACT</v>
      </c>
      <c r="B93" s="271"/>
      <c r="C93" s="272"/>
      <c r="D93" s="273"/>
      <c r="E93" s="271" t="str">
        <f xml:space="preserve"> InpActive!E83</f>
        <v>Capacity ~ WRZ 3 actual - Post-2020 bilateral cumulative capacity - actual (BCCa)</v>
      </c>
      <c r="F93" s="271" t="s">
        <v>751</v>
      </c>
      <c r="G93" s="271" t="str">
        <f xml:space="preserve"> InpActive!G83</f>
        <v>Ml/d</v>
      </c>
      <c r="H93" s="259">
        <f t="shared" si="36"/>
        <v>0</v>
      </c>
      <c r="I93" s="271"/>
      <c r="J93" s="274">
        <f xml:space="preserve"> InpActive!J83</f>
        <v>0</v>
      </c>
      <c r="K93" s="274">
        <f xml:space="preserve"> InpActive!K83</f>
        <v>0</v>
      </c>
      <c r="L93" s="274">
        <f xml:space="preserve"> InpActive!L83</f>
        <v>0</v>
      </c>
      <c r="M93" s="274">
        <f xml:space="preserve"> InpActive!M83</f>
        <v>0</v>
      </c>
      <c r="N93" s="274">
        <f xml:space="preserve"> InpActive!N83</f>
        <v>0</v>
      </c>
    </row>
    <row r="94" spans="1:14" ht="12.75" hidden="1" customHeight="1" outlineLevel="1">
      <c r="A94" s="275"/>
      <c r="B94" s="275"/>
      <c r="C94" s="276"/>
      <c r="D94" s="277"/>
      <c r="E94" s="279" t="s">
        <v>778</v>
      </c>
      <c r="F94" s="270" t="s">
        <v>753</v>
      </c>
      <c r="G94" s="270" t="s">
        <v>209</v>
      </c>
      <c r="H94" s="259">
        <f xml:space="preserve"> SUM(J94:N94)</f>
        <v>0</v>
      </c>
      <c r="I94" s="270"/>
      <c r="J94" s="278">
        <f xml:space="preserve"> J92 + J93</f>
        <v>0</v>
      </c>
      <c r="K94" s="278">
        <f t="shared" ref="K94:N94" si="37" xml:space="preserve"> K92 + K93</f>
        <v>0</v>
      </c>
      <c r="L94" s="278">
        <f t="shared" si="37"/>
        <v>0</v>
      </c>
      <c r="M94" s="278">
        <f t="shared" si="37"/>
        <v>0</v>
      </c>
      <c r="N94" s="278">
        <f t="shared" si="37"/>
        <v>0</v>
      </c>
    </row>
    <row r="95" spans="1:14" ht="12.75" hidden="1" customHeight="1" outlineLevel="1">
      <c r="A95" s="275"/>
      <c r="B95" s="275"/>
      <c r="C95" s="276"/>
      <c r="D95" s="277"/>
      <c r="E95" s="279"/>
      <c r="F95" s="270"/>
      <c r="G95" s="270"/>
      <c r="H95" s="270"/>
      <c r="I95" s="270"/>
      <c r="J95" s="278"/>
      <c r="K95" s="278"/>
      <c r="L95" s="278"/>
      <c r="M95" s="278"/>
      <c r="N95" s="278"/>
    </row>
    <row r="96" spans="1:14" s="353" customFormat="1" ht="12.75" hidden="1" customHeight="1" outlineLevel="1">
      <c r="A96" s="351"/>
      <c r="B96" s="351">
        <f t="shared" ref="B96:H96" si="38" xml:space="preserve"> B$90</f>
        <v>0</v>
      </c>
      <c r="C96" s="286">
        <f t="shared" si="38"/>
        <v>0</v>
      </c>
      <c r="D96" s="352">
        <f t="shared" si="38"/>
        <v>0</v>
      </c>
      <c r="E96" s="358" t="str">
        <f t="shared" si="38"/>
        <v>Total cumulative capacity (TCC) - WRZ 3</v>
      </c>
      <c r="F96" s="285" t="str">
        <f t="shared" si="38"/>
        <v>TCC</v>
      </c>
      <c r="G96" s="285" t="str">
        <f t="shared" si="38"/>
        <v>Ml/d</v>
      </c>
      <c r="H96" s="285">
        <f t="shared" si="38"/>
        <v>0</v>
      </c>
      <c r="I96" s="285"/>
      <c r="J96" s="278">
        <f t="shared" ref="J96:N96" si="39" xml:space="preserve"> J$90</f>
        <v>0</v>
      </c>
      <c r="K96" s="278">
        <f t="shared" si="39"/>
        <v>0</v>
      </c>
      <c r="L96" s="278">
        <f t="shared" si="39"/>
        <v>0</v>
      </c>
      <c r="M96" s="278">
        <f t="shared" si="39"/>
        <v>0</v>
      </c>
      <c r="N96" s="278">
        <f t="shared" si="39"/>
        <v>0</v>
      </c>
    </row>
    <row r="97" spans="1:14" s="353" customFormat="1" ht="12.75" hidden="1" customHeight="1" outlineLevel="1">
      <c r="A97" s="351"/>
      <c r="B97" s="351">
        <f t="shared" ref="B97:H97" si="40" xml:space="preserve"> B$94</f>
        <v>0</v>
      </c>
      <c r="C97" s="286">
        <f t="shared" si="40"/>
        <v>0</v>
      </c>
      <c r="D97" s="352">
        <f t="shared" si="40"/>
        <v>0</v>
      </c>
      <c r="E97" s="279" t="str">
        <f t="shared" si="40"/>
        <v>Total ICC + BCCa - WRZ 3</v>
      </c>
      <c r="F97" s="285" t="str">
        <f t="shared" si="40"/>
        <v>ICC + BCCa</v>
      </c>
      <c r="G97" s="285" t="str">
        <f t="shared" si="40"/>
        <v>Ml/d</v>
      </c>
      <c r="H97" s="285">
        <f t="shared" si="40"/>
        <v>0</v>
      </c>
      <c r="I97" s="285"/>
      <c r="J97" s="278">
        <f t="shared" ref="J97:N97" si="41" xml:space="preserve"> J$94</f>
        <v>0</v>
      </c>
      <c r="K97" s="278">
        <f t="shared" si="41"/>
        <v>0</v>
      </c>
      <c r="L97" s="278">
        <f t="shared" si="41"/>
        <v>0</v>
      </c>
      <c r="M97" s="278">
        <f t="shared" si="41"/>
        <v>0</v>
      </c>
      <c r="N97" s="278">
        <f t="shared" si="41"/>
        <v>0</v>
      </c>
    </row>
    <row r="98" spans="1:14" ht="12.75" hidden="1" customHeight="1" outlineLevel="1">
      <c r="A98" s="275"/>
      <c r="B98" s="275"/>
      <c r="C98" s="276"/>
      <c r="D98" s="277"/>
      <c r="E98" s="278" t="s">
        <v>779</v>
      </c>
      <c r="F98" s="270" t="s">
        <v>755</v>
      </c>
      <c r="G98" s="278" t="s">
        <v>756</v>
      </c>
      <c r="H98" s="270"/>
      <c r="I98" s="270"/>
      <c r="J98" s="280">
        <f xml:space="preserve"> IF( J97 &gt; 0, ( J96 / J97 ) - 1, 0 )</f>
        <v>0</v>
      </c>
      <c r="K98" s="280">
        <f t="shared" ref="K98:N98" si="42" xml:space="preserve"> IF( K97 &gt; 0, ( K96 / K97 ) - 1, 0 )</f>
        <v>0</v>
      </c>
      <c r="L98" s="280">
        <f t="shared" si="42"/>
        <v>0</v>
      </c>
      <c r="M98" s="280">
        <f t="shared" si="42"/>
        <v>0</v>
      </c>
      <c r="N98" s="280">
        <f t="shared" si="42"/>
        <v>0</v>
      </c>
    </row>
    <row r="99" spans="1:14" ht="12.75" hidden="1" customHeight="1" outlineLevel="1">
      <c r="A99" s="275"/>
      <c r="B99" s="275"/>
      <c r="C99" s="276"/>
      <c r="D99" s="277"/>
      <c r="E99" s="278"/>
      <c r="F99" s="270"/>
      <c r="G99" s="278"/>
      <c r="H99" s="270"/>
      <c r="I99" s="270"/>
      <c r="J99" s="280"/>
      <c r="K99" s="280"/>
      <c r="L99" s="280"/>
      <c r="M99" s="280"/>
      <c r="N99" s="280"/>
    </row>
    <row r="100" spans="1:14" s="353" customFormat="1" ht="12.75" hidden="1" customHeight="1" outlineLevel="1">
      <c r="A100" s="351"/>
      <c r="B100" s="351">
        <f t="shared" ref="B100:G100" si="43" xml:space="preserve"> B$98</f>
        <v>0</v>
      </c>
      <c r="C100" s="286">
        <f t="shared" si="43"/>
        <v>0</v>
      </c>
      <c r="D100" s="352">
        <f t="shared" si="43"/>
        <v>0</v>
      </c>
      <c r="E100" s="278" t="str">
        <f t="shared" si="43"/>
        <v>Bilateral entry forecast (BEF) factor - WRZ 3</v>
      </c>
      <c r="F100" s="285" t="str">
        <f t="shared" si="43"/>
        <v>BEF</v>
      </c>
      <c r="G100" s="278" t="str">
        <f t="shared" si="43"/>
        <v>nr</v>
      </c>
      <c r="H100" s="285"/>
      <c r="I100" s="285"/>
      <c r="J100" s="280">
        <f t="shared" ref="J100:N100" si="44" xml:space="preserve"> J$98</f>
        <v>0</v>
      </c>
      <c r="K100" s="280">
        <f t="shared" si="44"/>
        <v>0</v>
      </c>
      <c r="L100" s="280">
        <f t="shared" si="44"/>
        <v>0</v>
      </c>
      <c r="M100" s="280">
        <f t="shared" si="44"/>
        <v>0</v>
      </c>
      <c r="N100" s="280">
        <f t="shared" si="44"/>
        <v>0</v>
      </c>
    </row>
    <row r="101" spans="1:14" ht="12.75" hidden="1" customHeight="1" outlineLevel="1">
      <c r="A101" s="275"/>
      <c r="B101" s="275"/>
      <c r="C101" s="276"/>
      <c r="D101" s="277"/>
      <c r="E101" s="278" t="s">
        <v>780</v>
      </c>
      <c r="F101" s="270" t="s">
        <v>755</v>
      </c>
      <c r="G101" s="278" t="s">
        <v>756</v>
      </c>
      <c r="H101" s="270"/>
      <c r="I101" s="270"/>
      <c r="J101" s="280">
        <f xml:space="preserve"> IF( J100 &gt;= 0, 0, J100)</f>
        <v>0</v>
      </c>
      <c r="K101" s="280">
        <f t="shared" ref="K101:N101" si="45" xml:space="preserve"> IF( K100 &gt;= 0, 0, K100)</f>
        <v>0</v>
      </c>
      <c r="L101" s="280">
        <f t="shared" si="45"/>
        <v>0</v>
      </c>
      <c r="M101" s="280">
        <f t="shared" si="45"/>
        <v>0</v>
      </c>
      <c r="N101" s="280">
        <f t="shared" si="45"/>
        <v>0</v>
      </c>
    </row>
    <row r="102" spans="1:14" ht="12.75" hidden="1" customHeight="1" outlineLevel="1">
      <c r="A102" s="275"/>
      <c r="B102" s="275"/>
      <c r="C102" s="276"/>
      <c r="D102" s="277"/>
      <c r="E102" s="278"/>
      <c r="F102" s="270"/>
      <c r="G102" s="278"/>
      <c r="H102" s="270"/>
      <c r="I102" s="270"/>
      <c r="J102" s="280"/>
      <c r="K102" s="280"/>
      <c r="L102" s="280"/>
      <c r="M102" s="280"/>
      <c r="N102" s="280"/>
    </row>
    <row r="103" spans="1:14" ht="12.75" hidden="1" customHeight="1" outlineLevel="1">
      <c r="A103" s="275"/>
      <c r="B103" s="275"/>
      <c r="C103" s="276"/>
      <c r="D103" s="277"/>
      <c r="E103" s="278" t="s">
        <v>781</v>
      </c>
      <c r="F103" s="376">
        <f xml:space="preserve"> IF( SUM(J103:N103) &gt; 0, 1, 0)</f>
        <v>0</v>
      </c>
      <c r="G103" s="278" t="s">
        <v>599</v>
      </c>
      <c r="I103" s="259"/>
      <c r="J103" s="376">
        <f xml:space="preserve"> IF( J101 &gt; 0, 1, 0 )</f>
        <v>0</v>
      </c>
      <c r="K103" s="376">
        <f t="shared" ref="K103" si="46" xml:space="preserve"> IF( K101 &gt; 0, 1, 0 )</f>
        <v>0</v>
      </c>
      <c r="L103" s="376">
        <f t="shared" ref="L103" si="47" xml:space="preserve"> IF( L101 &gt; 0, 1, 0 )</f>
        <v>0</v>
      </c>
      <c r="M103" s="376">
        <f t="shared" ref="M103" si="48" xml:space="preserve"> IF( M101 &gt; 0, 1, 0 )</f>
        <v>0</v>
      </c>
      <c r="N103" s="376">
        <f t="shared" ref="N103" si="49" xml:space="preserve"> IF( N101 &gt; 0, 1, 0 )</f>
        <v>0</v>
      </c>
    </row>
    <row r="104" spans="1:14" ht="12.75" hidden="1" customHeight="1" outlineLevel="1">
      <c r="A104" s="275"/>
      <c r="B104" s="275"/>
      <c r="C104" s="276"/>
      <c r="D104" s="277"/>
      <c r="E104" s="278"/>
      <c r="F104" s="270"/>
      <c r="G104" s="270"/>
      <c r="H104" s="270"/>
      <c r="I104" s="270"/>
      <c r="J104" s="270"/>
      <c r="K104" s="270"/>
      <c r="L104" s="270"/>
      <c r="M104" s="270"/>
      <c r="N104" s="270"/>
    </row>
    <row r="105" spans="1:14" ht="12.75" hidden="1" customHeight="1" outlineLevel="1">
      <c r="A105" s="275"/>
      <c r="B105" s="259"/>
      <c r="C105" s="266" t="s">
        <v>759</v>
      </c>
      <c r="D105" s="277"/>
      <c r="E105" s="278"/>
      <c r="F105" s="270"/>
      <c r="G105" s="270"/>
      <c r="H105" s="270"/>
      <c r="I105" s="270"/>
      <c r="J105" s="270"/>
      <c r="K105" s="270"/>
      <c r="L105" s="270"/>
      <c r="M105" s="270"/>
      <c r="N105" s="270"/>
    </row>
    <row r="106" spans="1:14" ht="12.75" hidden="1" customHeight="1" outlineLevel="1">
      <c r="A106" s="267"/>
      <c r="B106" s="281"/>
      <c r="C106" s="268"/>
      <c r="D106" s="267" t="s">
        <v>760</v>
      </c>
      <c r="E106" s="281"/>
      <c r="F106" s="259"/>
      <c r="G106" s="282"/>
      <c r="H106" s="282"/>
      <c r="I106" s="282"/>
      <c r="J106" s="279"/>
      <c r="K106" s="279"/>
      <c r="L106" s="279"/>
      <c r="M106" s="279"/>
      <c r="N106" s="279"/>
    </row>
    <row r="107" spans="1:14" ht="12.75" hidden="1" customHeight="1" outlineLevel="1">
      <c r="A107" s="267"/>
      <c r="B107" s="281"/>
      <c r="C107" s="268"/>
      <c r="D107" s="267"/>
      <c r="E107" s="281"/>
      <c r="F107" s="259"/>
      <c r="G107" s="282"/>
      <c r="H107" s="282"/>
      <c r="I107" s="282"/>
      <c r="J107" s="279"/>
      <c r="K107" s="279"/>
      <c r="L107" s="279"/>
      <c r="M107" s="279"/>
      <c r="N107" s="279"/>
    </row>
    <row r="108" spans="1:14" ht="12.75" hidden="1" customHeight="1" outlineLevel="1">
      <c r="A108" s="274" t="str">
        <f xml:space="preserve"> InpActive!A75</f>
        <v>WR60003Z3</v>
      </c>
      <c r="B108" s="283"/>
      <c r="C108" s="272"/>
      <c r="D108" s="273"/>
      <c r="E108" s="274" t="str">
        <f xml:space="preserve"> InpActive!E75</f>
        <v>Capacity ~ WRZ 3 forecasts - Post-2020 incumbent cumulative capacity (ICC)</v>
      </c>
      <c r="F108" s="282" t="s">
        <v>747</v>
      </c>
      <c r="G108" s="274" t="str">
        <f xml:space="preserve"> InpActive!G75</f>
        <v>Ml/d</v>
      </c>
      <c r="H108" s="259">
        <f xml:space="preserve"> SUM(J108:N108)</f>
        <v>0</v>
      </c>
      <c r="I108" s="282"/>
      <c r="J108" s="284">
        <f xml:space="preserve"> InpActive!J75</f>
        <v>0</v>
      </c>
      <c r="K108" s="284">
        <f xml:space="preserve"> InpActive!K75</f>
        <v>0</v>
      </c>
      <c r="L108" s="284">
        <f xml:space="preserve"> InpActive!L75</f>
        <v>0</v>
      </c>
      <c r="M108" s="284">
        <f xml:space="preserve"> InpActive!M75</f>
        <v>0</v>
      </c>
      <c r="N108" s="284">
        <f xml:space="preserve"> InpActive!N75</f>
        <v>0</v>
      </c>
    </row>
    <row r="109" spans="1:14" ht="12.75" hidden="1" customHeight="1" outlineLevel="1">
      <c r="A109" s="284" t="str">
        <f xml:space="preserve"> InpActive!A80</f>
        <v>WR7004Z3</v>
      </c>
      <c r="B109" s="283"/>
      <c r="C109" s="272"/>
      <c r="D109" s="273"/>
      <c r="E109" s="284" t="str">
        <f xml:space="preserve"> InpActive!E80</f>
        <v>WRZ 3 - Annualised unit cost (AUC) of post-2020 capacity</v>
      </c>
      <c r="F109" s="282" t="s">
        <v>761</v>
      </c>
      <c r="G109" s="284" t="str">
        <f xml:space="preserve"> InpActive!G80</f>
        <v>£/Ml/d</v>
      </c>
      <c r="H109" s="259"/>
      <c r="I109" s="282"/>
      <c r="J109" s="284">
        <f xml:space="preserve"> InpActive!J80</f>
        <v>0</v>
      </c>
      <c r="K109" s="284">
        <f xml:space="preserve"> InpActive!K80</f>
        <v>0</v>
      </c>
      <c r="L109" s="284">
        <f xml:space="preserve"> InpActive!L80</f>
        <v>0</v>
      </c>
      <c r="M109" s="284">
        <f xml:space="preserve"> InpActive!M80</f>
        <v>0</v>
      </c>
      <c r="N109" s="284">
        <f xml:space="preserve"> InpActive!N80</f>
        <v>0</v>
      </c>
    </row>
    <row r="110" spans="1:14" ht="12.75" hidden="1" customHeight="1" outlineLevel="1">
      <c r="A110" s="267"/>
      <c r="B110" s="267"/>
      <c r="C110" s="276"/>
      <c r="D110" s="277"/>
      <c r="E110" s="278" t="str">
        <f xml:space="preserve"> E101</f>
        <v>Bilateral entry forecast (BEF) factor - WRZ 3 - capped at zero</v>
      </c>
      <c r="F110" s="278" t="str">
        <f xml:space="preserve"> F101</f>
        <v>BEF</v>
      </c>
      <c r="G110" s="278" t="str">
        <f xml:space="preserve"> G101</f>
        <v>nr</v>
      </c>
      <c r="H110" s="259"/>
      <c r="I110" s="282"/>
      <c r="J110" s="280">
        <f xml:space="preserve"> J101</f>
        <v>0</v>
      </c>
      <c r="K110" s="280">
        <f xml:space="preserve"> K101</f>
        <v>0</v>
      </c>
      <c r="L110" s="280">
        <f xml:space="preserve"> L101</f>
        <v>0</v>
      </c>
      <c r="M110" s="280">
        <f xml:space="preserve"> M101</f>
        <v>0</v>
      </c>
      <c r="N110" s="280">
        <f xml:space="preserve"> N101</f>
        <v>0</v>
      </c>
    </row>
    <row r="111" spans="1:14" s="270" customFormat="1" ht="12.75" hidden="1" customHeight="1" outlineLevel="1">
      <c r="A111" s="285"/>
      <c r="B111" s="285"/>
      <c r="C111" s="286"/>
      <c r="D111" s="287"/>
      <c r="E111" s="285" t="s">
        <v>782</v>
      </c>
      <c r="F111" s="359" t="s">
        <v>783</v>
      </c>
      <c r="G111" s="288" t="s">
        <v>555</v>
      </c>
      <c r="H111" s="270">
        <f xml:space="preserve"> SUM(J111:N111)</f>
        <v>0</v>
      </c>
      <c r="I111" s="288"/>
      <c r="J111" s="289">
        <f xml:space="preserve"> J108 * J109 * J110</f>
        <v>0</v>
      </c>
      <c r="K111" s="289">
        <f t="shared" ref="K111:N111" si="50" xml:space="preserve"> K108 * K109 * K110</f>
        <v>0</v>
      </c>
      <c r="L111" s="289">
        <f t="shared" si="50"/>
        <v>0</v>
      </c>
      <c r="M111" s="289">
        <f t="shared" si="50"/>
        <v>0</v>
      </c>
      <c r="N111" s="289">
        <f t="shared" si="50"/>
        <v>0</v>
      </c>
    </row>
    <row r="112" spans="1:14" ht="12.75" hidden="1" customHeight="1" outlineLevel="1">
      <c r="A112" s="291"/>
      <c r="B112" s="291"/>
      <c r="C112" s="292"/>
      <c r="D112" s="293"/>
      <c r="E112" s="291"/>
      <c r="F112" s="294"/>
      <c r="G112" s="294"/>
      <c r="H112" s="295"/>
      <c r="I112" s="294"/>
      <c r="J112" s="294"/>
      <c r="K112" s="294"/>
      <c r="L112" s="294"/>
      <c r="M112" s="294"/>
      <c r="N112" s="294"/>
    </row>
    <row r="113" spans="1:14" ht="12.75" hidden="1" customHeight="1" outlineLevel="1">
      <c r="A113" s="270"/>
      <c r="B113" s="270"/>
      <c r="C113" s="276"/>
      <c r="D113" s="281"/>
      <c r="E113" s="278" t="s">
        <v>784</v>
      </c>
      <c r="F113" s="376">
        <f xml:space="preserve"> IF( SUM(J113:N113) &gt; 0, 1, 0)</f>
        <v>0</v>
      </c>
      <c r="G113" s="278" t="s">
        <v>599</v>
      </c>
      <c r="J113" s="376">
        <f xml:space="preserve"> IF( J111 &gt; 0, 1, 0 )</f>
        <v>0</v>
      </c>
      <c r="K113" s="376">
        <f t="shared" ref="K113" si="51" xml:space="preserve"> IF( K111 &gt; 0, 1, 0 )</f>
        <v>0</v>
      </c>
      <c r="L113" s="376">
        <f t="shared" ref="L113" si="52" xml:space="preserve"> IF( L111 &gt; 0, 1, 0 )</f>
        <v>0</v>
      </c>
      <c r="M113" s="376">
        <f t="shared" ref="M113" si="53" xml:space="preserve"> IF( M111 &gt; 0, 1, 0 )</f>
        <v>0</v>
      </c>
      <c r="N113" s="376">
        <f t="shared" ref="N113" si="54" xml:space="preserve"> IF( N111 &gt; 0, 1, 0 )</f>
        <v>0</v>
      </c>
    </row>
    <row r="114" spans="1:14">
      <c r="A114" s="296"/>
      <c r="B114" s="296"/>
      <c r="C114" s="297"/>
      <c r="D114" s="298"/>
      <c r="E114" s="299"/>
      <c r="F114" s="299"/>
      <c r="G114" s="300"/>
      <c r="H114" s="290"/>
      <c r="I114" s="290"/>
      <c r="J114" s="301"/>
      <c r="K114" s="301"/>
      <c r="L114" s="301"/>
      <c r="M114" s="301"/>
      <c r="N114" s="301"/>
    </row>
    <row r="115" spans="1:14">
      <c r="A115" s="260" t="s">
        <v>785</v>
      </c>
      <c r="B115" s="260"/>
      <c r="C115" s="261"/>
      <c r="D115" s="260"/>
      <c r="E115" s="260"/>
      <c r="F115" s="260"/>
      <c r="G115" s="260"/>
      <c r="H115" s="260"/>
      <c r="I115" s="260"/>
      <c r="J115" s="260"/>
      <c r="K115" s="260"/>
      <c r="L115" s="260"/>
      <c r="M115" s="260"/>
      <c r="N115" s="260"/>
    </row>
    <row r="116" spans="1:14" collapsed="1">
      <c r="A116" s="250"/>
      <c r="B116" s="250"/>
      <c r="C116" s="251"/>
      <c r="D116" s="250"/>
      <c r="E116" s="250"/>
      <c r="F116" s="250"/>
      <c r="G116" s="250"/>
      <c r="H116" s="250"/>
      <c r="I116" s="250"/>
      <c r="J116" s="250"/>
      <c r="K116" s="250"/>
      <c r="L116" s="250"/>
      <c r="M116" s="250"/>
      <c r="N116" s="250"/>
    </row>
    <row r="117" spans="1:14" ht="12.75" hidden="1" customHeight="1" outlineLevel="1">
      <c r="A117" s="250"/>
      <c r="B117" s="262" t="s">
        <v>786</v>
      </c>
      <c r="C117" s="263"/>
      <c r="D117" s="264"/>
      <c r="E117" s="264"/>
      <c r="F117" s="250"/>
      <c r="G117" s="250"/>
      <c r="H117" s="250"/>
      <c r="I117" s="250"/>
      <c r="J117" s="250"/>
      <c r="K117" s="250"/>
      <c r="L117" s="250"/>
      <c r="M117" s="250"/>
      <c r="N117" s="250"/>
    </row>
    <row r="118" spans="1:14" ht="12.75" hidden="1" customHeight="1" outlineLevel="1">
      <c r="A118" s="265" t="str">
        <f xml:space="preserve"> InpActive!A87</f>
        <v>WR60000Z4</v>
      </c>
      <c r="B118" s="250"/>
      <c r="C118" s="251"/>
      <c r="D118" s="252"/>
      <c r="E118" s="265" t="str">
        <f xml:space="preserve"> InpActive!E87</f>
        <v>Capacity ~ WRZ 4 forecasts - WRZ name</v>
      </c>
      <c r="F118" s="265">
        <f xml:space="preserve"> InpActive!F87</f>
        <v>0</v>
      </c>
      <c r="G118" s="265" t="str">
        <f xml:space="preserve"> InpActive!G87</f>
        <v>text</v>
      </c>
      <c r="H118" s="265"/>
      <c r="I118" s="265"/>
      <c r="J118" s="265"/>
      <c r="K118" s="265"/>
      <c r="L118" s="265"/>
      <c r="M118" s="265"/>
      <c r="N118" s="265"/>
    </row>
    <row r="119" spans="1:14" ht="12.75" hidden="1" customHeight="1" outlineLevel="1">
      <c r="A119" s="250"/>
      <c r="B119" s="259"/>
      <c r="C119" s="251"/>
      <c r="D119" s="250"/>
      <c r="E119" s="250"/>
      <c r="F119" s="250"/>
      <c r="G119" s="250"/>
      <c r="H119" s="250"/>
      <c r="I119" s="250"/>
      <c r="J119" s="250"/>
      <c r="K119" s="250"/>
      <c r="L119" s="250"/>
      <c r="M119" s="250"/>
      <c r="N119" s="250"/>
    </row>
    <row r="120" spans="1:14" ht="12.75" hidden="1" customHeight="1" outlineLevel="1">
      <c r="A120" s="250"/>
      <c r="B120" s="259"/>
      <c r="C120" s="266" t="s">
        <v>744</v>
      </c>
      <c r="D120" s="250"/>
      <c r="E120" s="250"/>
      <c r="F120" s="250"/>
      <c r="G120" s="250"/>
      <c r="H120" s="250"/>
      <c r="I120" s="250"/>
      <c r="J120" s="250"/>
      <c r="K120" s="250"/>
      <c r="L120" s="250"/>
      <c r="M120" s="250"/>
      <c r="N120" s="250"/>
    </row>
    <row r="121" spans="1:14" ht="12.75" hidden="1" customHeight="1" outlineLevel="1">
      <c r="A121" s="267"/>
      <c r="B121" s="259"/>
      <c r="C121" s="268"/>
      <c r="D121" s="269" t="s">
        <v>745</v>
      </c>
      <c r="E121" s="259"/>
      <c r="F121" s="270"/>
      <c r="G121" s="270"/>
      <c r="H121" s="270"/>
      <c r="I121" s="270"/>
      <c r="J121" s="270"/>
      <c r="K121" s="270"/>
      <c r="L121" s="270"/>
      <c r="M121" s="270"/>
      <c r="N121" s="270"/>
    </row>
    <row r="122" spans="1:14" ht="12.75" hidden="1" customHeight="1" outlineLevel="1">
      <c r="A122" s="267"/>
      <c r="B122" s="259"/>
      <c r="C122" s="268"/>
      <c r="D122" s="269" t="s">
        <v>746</v>
      </c>
      <c r="E122" s="259"/>
      <c r="F122" s="270"/>
      <c r="G122" s="270"/>
      <c r="H122" s="270"/>
      <c r="I122" s="270"/>
      <c r="J122" s="270"/>
      <c r="K122" s="270"/>
      <c r="L122" s="270"/>
      <c r="M122" s="270"/>
      <c r="N122" s="270"/>
    </row>
    <row r="123" spans="1:14" ht="12.75" hidden="1" customHeight="1" outlineLevel="1">
      <c r="A123" s="267"/>
      <c r="B123" s="259"/>
      <c r="C123" s="268"/>
      <c r="D123" s="269"/>
      <c r="E123" s="259"/>
      <c r="F123" s="270"/>
      <c r="G123" s="270"/>
      <c r="H123" s="270"/>
      <c r="I123" s="270"/>
      <c r="J123" s="270"/>
      <c r="K123" s="270"/>
      <c r="L123" s="270"/>
      <c r="M123" s="270"/>
      <c r="N123" s="270"/>
    </row>
    <row r="124" spans="1:14" ht="12.75" hidden="1" customHeight="1" outlineLevel="1">
      <c r="A124" s="271" t="str">
        <f xml:space="preserve"> InpActive!A88</f>
        <v>WR60003Z4</v>
      </c>
      <c r="B124" s="271"/>
      <c r="C124" s="272"/>
      <c r="D124" s="273"/>
      <c r="E124" s="271" t="str">
        <f xml:space="preserve"> InpActive!E88</f>
        <v>Capacity ~ WRZ 4 forecasts - Post-2020 incumbent cumulative capacity (ICC)</v>
      </c>
      <c r="F124" s="271" t="s">
        <v>747</v>
      </c>
      <c r="G124" s="271" t="str">
        <f xml:space="preserve"> InpActive!G88</f>
        <v>Ml/d</v>
      </c>
      <c r="H124" s="259">
        <f t="shared" ref="H124:H125" si="55" xml:space="preserve"> SUM(J124:N124)</f>
        <v>0</v>
      </c>
      <c r="I124" s="271"/>
      <c r="J124" s="271">
        <f xml:space="preserve"> InpActive!J88</f>
        <v>0</v>
      </c>
      <c r="K124" s="271">
        <f xml:space="preserve"> InpActive!K88</f>
        <v>0</v>
      </c>
      <c r="L124" s="271">
        <f xml:space="preserve"> InpActive!L88</f>
        <v>0</v>
      </c>
      <c r="M124" s="271">
        <f xml:space="preserve"> InpActive!M88</f>
        <v>0</v>
      </c>
      <c r="N124" s="271">
        <f xml:space="preserve"> InpActive!N88</f>
        <v>0</v>
      </c>
    </row>
    <row r="125" spans="1:14" ht="12.75" hidden="1" customHeight="1" outlineLevel="1">
      <c r="A125" s="271" t="str">
        <f xml:space="preserve"> InpActive!A89</f>
        <v>WR60005Z4</v>
      </c>
      <c r="B125" s="271"/>
      <c r="C125" s="272"/>
      <c r="D125" s="273"/>
      <c r="E125" s="271" t="str">
        <f xml:space="preserve"> InpActive!E89</f>
        <v>Capacity ~ WRZ 4 forecasts - Post-2020 bilateral cumulative capacity - forecast (BCCf)</v>
      </c>
      <c r="F125" s="271" t="s">
        <v>748</v>
      </c>
      <c r="G125" s="271" t="str">
        <f xml:space="preserve"> InpActive!G89</f>
        <v>Ml/d</v>
      </c>
      <c r="H125" s="259">
        <f t="shared" si="55"/>
        <v>0</v>
      </c>
      <c r="I125" s="271"/>
      <c r="J125" s="271">
        <f xml:space="preserve"> InpActive!J89</f>
        <v>0</v>
      </c>
      <c r="K125" s="271">
        <f xml:space="preserve"> InpActive!K89</f>
        <v>0</v>
      </c>
      <c r="L125" s="271">
        <f xml:space="preserve"> InpActive!L89</f>
        <v>0</v>
      </c>
      <c r="M125" s="271">
        <f xml:space="preserve"> InpActive!M89</f>
        <v>0</v>
      </c>
      <c r="N125" s="271">
        <f xml:space="preserve"> InpActive!N89</f>
        <v>0</v>
      </c>
    </row>
    <row r="126" spans="1:14" ht="12.75" hidden="1" customHeight="1" outlineLevel="1">
      <c r="A126" s="275"/>
      <c r="B126" s="275"/>
      <c r="C126" s="276"/>
      <c r="D126" s="277"/>
      <c r="E126" s="278" t="s">
        <v>787</v>
      </c>
      <c r="F126" s="270" t="s">
        <v>750</v>
      </c>
      <c r="G126" s="270" t="s">
        <v>209</v>
      </c>
      <c r="H126" s="259">
        <f xml:space="preserve"> SUM(J126:N126)</f>
        <v>0</v>
      </c>
      <c r="I126" s="270"/>
      <c r="J126" s="278">
        <f xml:space="preserve"> J124 + J125</f>
        <v>0</v>
      </c>
      <c r="K126" s="278">
        <f t="shared" ref="K126:N126" si="56" xml:space="preserve"> K124 + K125</f>
        <v>0</v>
      </c>
      <c r="L126" s="278">
        <f t="shared" si="56"/>
        <v>0</v>
      </c>
      <c r="M126" s="278">
        <f t="shared" si="56"/>
        <v>0</v>
      </c>
      <c r="N126" s="278">
        <f t="shared" si="56"/>
        <v>0</v>
      </c>
    </row>
    <row r="127" spans="1:14" ht="12.75" hidden="1" customHeight="1" outlineLevel="1">
      <c r="A127" s="275"/>
      <c r="B127" s="275"/>
      <c r="C127" s="276"/>
      <c r="D127" s="277"/>
      <c r="E127" s="278"/>
      <c r="F127" s="270"/>
      <c r="G127" s="270"/>
      <c r="H127" s="259"/>
      <c r="I127" s="270"/>
      <c r="J127" s="270"/>
      <c r="K127" s="270"/>
      <c r="L127" s="270"/>
      <c r="M127" s="270"/>
      <c r="N127" s="270"/>
    </row>
    <row r="128" spans="1:14" ht="12.75" hidden="1" customHeight="1" outlineLevel="1">
      <c r="A128" s="271" t="str">
        <f xml:space="preserve"> InpActive!A88</f>
        <v>WR60003Z4</v>
      </c>
      <c r="B128" s="271"/>
      <c r="C128" s="272"/>
      <c r="D128" s="273"/>
      <c r="E128" s="271" t="str">
        <f xml:space="preserve"> InpActive!E88</f>
        <v>Capacity ~ WRZ 4 forecasts - Post-2020 incumbent cumulative capacity (ICC)</v>
      </c>
      <c r="F128" s="271" t="s">
        <v>747</v>
      </c>
      <c r="G128" s="271" t="str">
        <f xml:space="preserve"> InpActive!G88</f>
        <v>Ml/d</v>
      </c>
      <c r="H128" s="259">
        <f t="shared" ref="H128:H129" si="57" xml:space="preserve"> SUM(J128:N128)</f>
        <v>0</v>
      </c>
      <c r="I128" s="271"/>
      <c r="J128" s="271">
        <f xml:space="preserve"> InpActive!J88</f>
        <v>0</v>
      </c>
      <c r="K128" s="271">
        <f xml:space="preserve"> InpActive!K88</f>
        <v>0</v>
      </c>
      <c r="L128" s="271">
        <f xml:space="preserve"> InpActive!L88</f>
        <v>0</v>
      </c>
      <c r="M128" s="271">
        <f xml:space="preserve"> InpActive!M88</f>
        <v>0</v>
      </c>
      <c r="N128" s="271">
        <f xml:space="preserve"> InpActive!N88</f>
        <v>0</v>
      </c>
    </row>
    <row r="129" spans="1:14" ht="12.75" hidden="1" customHeight="1" outlineLevel="1">
      <c r="A129" s="271" t="str">
        <f xml:space="preserve"> InpActive!A96</f>
        <v>WR60005Z4_ACT</v>
      </c>
      <c r="B129" s="271"/>
      <c r="C129" s="272"/>
      <c r="D129" s="273"/>
      <c r="E129" s="271" t="str">
        <f xml:space="preserve"> InpActive!E96</f>
        <v>Capacity ~ WRZ 4 actual - Post-2020 bilateral cumulative capacity - actual (BCCa)</v>
      </c>
      <c r="F129" s="271" t="s">
        <v>751</v>
      </c>
      <c r="G129" s="271" t="str">
        <f xml:space="preserve"> InpActive!G96</f>
        <v>Ml/d</v>
      </c>
      <c r="H129" s="259">
        <f t="shared" si="57"/>
        <v>0</v>
      </c>
      <c r="I129" s="271"/>
      <c r="J129" s="271">
        <f xml:space="preserve"> InpActive!J96</f>
        <v>0</v>
      </c>
      <c r="K129" s="271">
        <f xml:space="preserve"> InpActive!K96</f>
        <v>0</v>
      </c>
      <c r="L129" s="271">
        <f xml:space="preserve"> InpActive!L96</f>
        <v>0</v>
      </c>
      <c r="M129" s="271">
        <f xml:space="preserve"> InpActive!M96</f>
        <v>0</v>
      </c>
      <c r="N129" s="271">
        <f xml:space="preserve"> InpActive!N96</f>
        <v>0</v>
      </c>
    </row>
    <row r="130" spans="1:14" ht="12.75" hidden="1" customHeight="1" outlineLevel="1">
      <c r="A130" s="275"/>
      <c r="B130" s="275"/>
      <c r="C130" s="276"/>
      <c r="D130" s="277"/>
      <c r="E130" s="279" t="s">
        <v>788</v>
      </c>
      <c r="F130" s="270" t="s">
        <v>753</v>
      </c>
      <c r="G130" s="270" t="s">
        <v>209</v>
      </c>
      <c r="H130" s="259">
        <f xml:space="preserve"> SUM(J130:N130)</f>
        <v>0</v>
      </c>
      <c r="I130" s="270"/>
      <c r="J130" s="278">
        <f xml:space="preserve"> J128 + J129</f>
        <v>0</v>
      </c>
      <c r="K130" s="278">
        <f t="shared" ref="K130:N130" si="58" xml:space="preserve"> K128 + K129</f>
        <v>0</v>
      </c>
      <c r="L130" s="278">
        <f t="shared" si="58"/>
        <v>0</v>
      </c>
      <c r="M130" s="278">
        <f t="shared" si="58"/>
        <v>0</v>
      </c>
      <c r="N130" s="278">
        <f t="shared" si="58"/>
        <v>0</v>
      </c>
    </row>
    <row r="131" spans="1:14" ht="12.75" hidden="1" customHeight="1" outlineLevel="1">
      <c r="A131" s="275"/>
      <c r="B131" s="275"/>
      <c r="C131" s="276"/>
      <c r="D131" s="277"/>
      <c r="E131" s="279"/>
      <c r="F131" s="270"/>
      <c r="G131" s="270"/>
      <c r="H131" s="270"/>
      <c r="I131" s="270"/>
      <c r="J131" s="278"/>
      <c r="K131" s="278"/>
      <c r="L131" s="278"/>
      <c r="M131" s="278"/>
      <c r="N131" s="278"/>
    </row>
    <row r="132" spans="1:14" s="353" customFormat="1" ht="12.75" hidden="1" customHeight="1" outlineLevel="1">
      <c r="A132" s="351"/>
      <c r="B132" s="351">
        <f t="shared" ref="B132:H132" si="59" xml:space="preserve"> B$126</f>
        <v>0</v>
      </c>
      <c r="C132" s="286">
        <f t="shared" si="59"/>
        <v>0</v>
      </c>
      <c r="D132" s="352">
        <f t="shared" si="59"/>
        <v>0</v>
      </c>
      <c r="E132" s="358" t="str">
        <f t="shared" si="59"/>
        <v>Total cumulative capacity (TCC) - WRZ 4</v>
      </c>
      <c r="F132" s="285" t="str">
        <f t="shared" si="59"/>
        <v>TCC</v>
      </c>
      <c r="G132" s="285" t="str">
        <f t="shared" si="59"/>
        <v>Ml/d</v>
      </c>
      <c r="H132" s="285">
        <f t="shared" si="59"/>
        <v>0</v>
      </c>
      <c r="I132" s="285"/>
      <c r="J132" s="278">
        <f t="shared" ref="J132:N132" si="60" xml:space="preserve"> J$126</f>
        <v>0</v>
      </c>
      <c r="K132" s="278">
        <f t="shared" si="60"/>
        <v>0</v>
      </c>
      <c r="L132" s="278">
        <f t="shared" si="60"/>
        <v>0</v>
      </c>
      <c r="M132" s="278">
        <f t="shared" si="60"/>
        <v>0</v>
      </c>
      <c r="N132" s="278">
        <f t="shared" si="60"/>
        <v>0</v>
      </c>
    </row>
    <row r="133" spans="1:14" s="353" customFormat="1" ht="12.75" hidden="1" customHeight="1" outlineLevel="1">
      <c r="A133" s="351"/>
      <c r="B133" s="351">
        <f t="shared" ref="B133:H133" si="61" xml:space="preserve"> B$130</f>
        <v>0</v>
      </c>
      <c r="C133" s="286">
        <f t="shared" si="61"/>
        <v>0</v>
      </c>
      <c r="D133" s="352">
        <f t="shared" si="61"/>
        <v>0</v>
      </c>
      <c r="E133" s="279" t="str">
        <f t="shared" si="61"/>
        <v>Total ICC + BCCa - WRZ 4</v>
      </c>
      <c r="F133" s="285" t="str">
        <f t="shared" si="61"/>
        <v>ICC + BCCa</v>
      </c>
      <c r="G133" s="285" t="str">
        <f t="shared" si="61"/>
        <v>Ml/d</v>
      </c>
      <c r="H133" s="285">
        <f t="shared" si="61"/>
        <v>0</v>
      </c>
      <c r="I133" s="285"/>
      <c r="J133" s="278">
        <f t="shared" ref="J133:N133" si="62" xml:space="preserve"> J$130</f>
        <v>0</v>
      </c>
      <c r="K133" s="278">
        <f t="shared" si="62"/>
        <v>0</v>
      </c>
      <c r="L133" s="278">
        <f t="shared" si="62"/>
        <v>0</v>
      </c>
      <c r="M133" s="278">
        <f t="shared" si="62"/>
        <v>0</v>
      </c>
      <c r="N133" s="278">
        <f t="shared" si="62"/>
        <v>0</v>
      </c>
    </row>
    <row r="134" spans="1:14" ht="12.75" hidden="1" customHeight="1" outlineLevel="1">
      <c r="A134" s="275"/>
      <c r="B134" s="275"/>
      <c r="C134" s="276"/>
      <c r="D134" s="277"/>
      <c r="E134" s="278" t="s">
        <v>789</v>
      </c>
      <c r="F134" s="270" t="s">
        <v>755</v>
      </c>
      <c r="G134" s="278" t="s">
        <v>756</v>
      </c>
      <c r="H134" s="270"/>
      <c r="I134" s="270"/>
      <c r="J134" s="280">
        <f xml:space="preserve"> IF( J133 &gt; 0, ( J132 / J133 ) - 1, 0 )</f>
        <v>0</v>
      </c>
      <c r="K134" s="280">
        <f t="shared" ref="K134:N134" si="63" xml:space="preserve"> IF( K133 &gt; 0, ( K132 / K133 ) - 1, 0 )</f>
        <v>0</v>
      </c>
      <c r="L134" s="280">
        <f t="shared" si="63"/>
        <v>0</v>
      </c>
      <c r="M134" s="280">
        <f t="shared" si="63"/>
        <v>0</v>
      </c>
      <c r="N134" s="280">
        <f t="shared" si="63"/>
        <v>0</v>
      </c>
    </row>
    <row r="135" spans="1:14" ht="12.75" hidden="1" customHeight="1" outlineLevel="1">
      <c r="A135" s="275"/>
      <c r="B135" s="275"/>
      <c r="C135" s="276"/>
      <c r="D135" s="277"/>
      <c r="E135" s="278"/>
      <c r="F135" s="270"/>
      <c r="G135" s="278"/>
      <c r="H135" s="270"/>
      <c r="I135" s="270"/>
      <c r="J135" s="280"/>
      <c r="K135" s="280"/>
      <c r="L135" s="280"/>
      <c r="M135" s="280"/>
      <c r="N135" s="280"/>
    </row>
    <row r="136" spans="1:14" s="353" customFormat="1" ht="12.75" hidden="1" customHeight="1" outlineLevel="1">
      <c r="A136" s="351"/>
      <c r="B136" s="351">
        <f t="shared" ref="B136:G136" si="64" xml:space="preserve"> B$134</f>
        <v>0</v>
      </c>
      <c r="C136" s="286">
        <f t="shared" si="64"/>
        <v>0</v>
      </c>
      <c r="D136" s="352">
        <f t="shared" si="64"/>
        <v>0</v>
      </c>
      <c r="E136" s="278" t="str">
        <f t="shared" si="64"/>
        <v>Bilateral entry forecast (BEF) factor - WRZ 4</v>
      </c>
      <c r="F136" s="285" t="str">
        <f t="shared" si="64"/>
        <v>BEF</v>
      </c>
      <c r="G136" s="278" t="str">
        <f t="shared" si="64"/>
        <v>nr</v>
      </c>
      <c r="H136" s="285"/>
      <c r="I136" s="285"/>
      <c r="J136" s="280">
        <f t="shared" ref="J136:N136" si="65" xml:space="preserve"> J$134</f>
        <v>0</v>
      </c>
      <c r="K136" s="280">
        <f t="shared" si="65"/>
        <v>0</v>
      </c>
      <c r="L136" s="280">
        <f t="shared" si="65"/>
        <v>0</v>
      </c>
      <c r="M136" s="280">
        <f t="shared" si="65"/>
        <v>0</v>
      </c>
      <c r="N136" s="280">
        <f t="shared" si="65"/>
        <v>0</v>
      </c>
    </row>
    <row r="137" spans="1:14" ht="12.75" hidden="1" customHeight="1" outlineLevel="1">
      <c r="A137" s="275"/>
      <c r="B137" s="275"/>
      <c r="C137" s="276"/>
      <c r="D137" s="277"/>
      <c r="E137" s="278" t="s">
        <v>790</v>
      </c>
      <c r="F137" s="270" t="s">
        <v>755</v>
      </c>
      <c r="G137" s="278" t="s">
        <v>756</v>
      </c>
      <c r="H137" s="270"/>
      <c r="I137" s="270"/>
      <c r="J137" s="280">
        <f xml:space="preserve"> IF( J136 &gt;= 0, 0, J136)</f>
        <v>0</v>
      </c>
      <c r="K137" s="280">
        <f t="shared" ref="K137:N137" si="66" xml:space="preserve"> IF( K136 &gt;= 0, 0, K136)</f>
        <v>0</v>
      </c>
      <c r="L137" s="280">
        <f t="shared" si="66"/>
        <v>0</v>
      </c>
      <c r="M137" s="280">
        <f t="shared" si="66"/>
        <v>0</v>
      </c>
      <c r="N137" s="280">
        <f t="shared" si="66"/>
        <v>0</v>
      </c>
    </row>
    <row r="138" spans="1:14" ht="12.75" hidden="1" customHeight="1" outlineLevel="1">
      <c r="A138" s="275"/>
      <c r="B138" s="275"/>
      <c r="C138" s="276"/>
      <c r="D138" s="277"/>
      <c r="E138" s="278"/>
      <c r="F138" s="270"/>
      <c r="G138" s="278"/>
      <c r="H138" s="270"/>
      <c r="I138" s="270"/>
      <c r="J138" s="280"/>
      <c r="K138" s="280"/>
      <c r="L138" s="280"/>
      <c r="M138" s="280"/>
      <c r="N138" s="280"/>
    </row>
    <row r="139" spans="1:14" ht="12.75" hidden="1" customHeight="1" outlineLevel="1">
      <c r="A139" s="275"/>
      <c r="B139" s="275"/>
      <c r="C139" s="276"/>
      <c r="D139" s="277"/>
      <c r="E139" s="278" t="s">
        <v>791</v>
      </c>
      <c r="F139" s="376">
        <f xml:space="preserve"> IF( SUM(J139:N139) &gt; 0, 1, 0)</f>
        <v>0</v>
      </c>
      <c r="G139" s="278" t="s">
        <v>599</v>
      </c>
      <c r="I139" s="259"/>
      <c r="J139" s="376">
        <f xml:space="preserve"> IF( J137 &gt; 0, 1, 0 )</f>
        <v>0</v>
      </c>
      <c r="K139" s="376">
        <f t="shared" ref="K139" si="67" xml:space="preserve"> IF( K137 &gt; 0, 1, 0 )</f>
        <v>0</v>
      </c>
      <c r="L139" s="376">
        <f t="shared" ref="L139" si="68" xml:space="preserve"> IF( L137 &gt; 0, 1, 0 )</f>
        <v>0</v>
      </c>
      <c r="M139" s="376">
        <f t="shared" ref="M139" si="69" xml:space="preserve"> IF( M137 &gt; 0, 1, 0 )</f>
        <v>0</v>
      </c>
      <c r="N139" s="376">
        <f t="shared" ref="N139" si="70" xml:space="preserve"> IF( N137 &gt; 0, 1, 0 )</f>
        <v>0</v>
      </c>
    </row>
    <row r="140" spans="1:14" ht="12.75" hidden="1" customHeight="1" outlineLevel="1">
      <c r="A140" s="275"/>
      <c r="B140" s="275"/>
      <c r="C140" s="276"/>
      <c r="D140" s="277"/>
      <c r="E140" s="278"/>
      <c r="F140" s="270"/>
      <c r="G140" s="270"/>
      <c r="H140" s="270"/>
      <c r="I140" s="270"/>
      <c r="J140" s="270"/>
      <c r="K140" s="270"/>
      <c r="L140" s="270"/>
      <c r="M140" s="270"/>
      <c r="N140" s="270"/>
    </row>
    <row r="141" spans="1:14" ht="12.75" hidden="1" customHeight="1" outlineLevel="1">
      <c r="A141" s="275"/>
      <c r="B141" s="259"/>
      <c r="C141" s="266" t="s">
        <v>759</v>
      </c>
      <c r="D141" s="277"/>
      <c r="E141" s="278"/>
      <c r="F141" s="270"/>
      <c r="G141" s="270"/>
      <c r="H141" s="270"/>
      <c r="I141" s="270"/>
      <c r="J141" s="270"/>
      <c r="K141" s="270"/>
      <c r="L141" s="270"/>
      <c r="M141" s="270"/>
      <c r="N141" s="270"/>
    </row>
    <row r="142" spans="1:14" ht="12.75" hidden="1" customHeight="1" outlineLevel="1">
      <c r="A142" s="267"/>
      <c r="B142" s="281"/>
      <c r="C142" s="268"/>
      <c r="D142" s="267" t="s">
        <v>760</v>
      </c>
      <c r="E142" s="281"/>
      <c r="F142" s="259"/>
      <c r="G142" s="282"/>
      <c r="H142" s="282"/>
      <c r="I142" s="282"/>
      <c r="J142" s="279"/>
      <c r="K142" s="279"/>
      <c r="L142" s="279"/>
      <c r="M142" s="279"/>
      <c r="N142" s="279"/>
    </row>
    <row r="143" spans="1:14" ht="12.75" hidden="1" customHeight="1" outlineLevel="1">
      <c r="A143" s="267"/>
      <c r="B143" s="281"/>
      <c r="C143" s="268"/>
      <c r="D143" s="267"/>
      <c r="E143" s="281"/>
      <c r="F143" s="259"/>
      <c r="G143" s="282"/>
      <c r="H143" s="282"/>
      <c r="I143" s="282"/>
      <c r="J143" s="279"/>
      <c r="K143" s="279"/>
      <c r="L143" s="279"/>
      <c r="M143" s="279"/>
      <c r="N143" s="279"/>
    </row>
    <row r="144" spans="1:14" ht="12.75" hidden="1" customHeight="1" outlineLevel="1">
      <c r="A144" s="274" t="str">
        <f xml:space="preserve"> InpActive!A88</f>
        <v>WR60003Z4</v>
      </c>
      <c r="B144" s="283"/>
      <c r="C144" s="272"/>
      <c r="D144" s="273"/>
      <c r="E144" s="274" t="str">
        <f xml:space="preserve"> InpActive!E88</f>
        <v>Capacity ~ WRZ 4 forecasts - Post-2020 incumbent cumulative capacity (ICC)</v>
      </c>
      <c r="F144" s="282" t="s">
        <v>747</v>
      </c>
      <c r="G144" s="274" t="str">
        <f xml:space="preserve"> InpActive!G88</f>
        <v>Ml/d</v>
      </c>
      <c r="H144" s="259">
        <f xml:space="preserve"> SUM(J144:N144)</f>
        <v>0</v>
      </c>
      <c r="I144" s="282"/>
      <c r="J144" s="274">
        <f xml:space="preserve"> InpActive!J88</f>
        <v>0</v>
      </c>
      <c r="K144" s="274">
        <f xml:space="preserve"> InpActive!K88</f>
        <v>0</v>
      </c>
      <c r="L144" s="274">
        <f xml:space="preserve"> InpActive!L88</f>
        <v>0</v>
      </c>
      <c r="M144" s="274">
        <f xml:space="preserve"> InpActive!M88</f>
        <v>0</v>
      </c>
      <c r="N144" s="274">
        <f xml:space="preserve"> InpActive!N88</f>
        <v>0</v>
      </c>
    </row>
    <row r="145" spans="1:14" ht="12.75" hidden="1" customHeight="1" outlineLevel="1">
      <c r="A145" s="284" t="str">
        <f xml:space="preserve"> InpActive!A93</f>
        <v>WR7004Z4</v>
      </c>
      <c r="B145" s="283"/>
      <c r="C145" s="272"/>
      <c r="D145" s="273"/>
      <c r="E145" s="284" t="str">
        <f xml:space="preserve"> InpActive!E93</f>
        <v>WRZ 4 - Annualised unit cost (AUC) of post-2020 capacity</v>
      </c>
      <c r="F145" s="282" t="s">
        <v>761</v>
      </c>
      <c r="G145" s="284" t="str">
        <f xml:space="preserve"> InpActive!G93</f>
        <v>£/Ml/d</v>
      </c>
      <c r="H145" s="259"/>
      <c r="I145" s="282"/>
      <c r="J145" s="284">
        <f xml:space="preserve"> InpActive!J93</f>
        <v>0</v>
      </c>
      <c r="K145" s="284">
        <f xml:space="preserve"> InpActive!K93</f>
        <v>0</v>
      </c>
      <c r="L145" s="284">
        <f xml:space="preserve"> InpActive!L93</f>
        <v>0</v>
      </c>
      <c r="M145" s="284">
        <f xml:space="preserve"> InpActive!M93</f>
        <v>0</v>
      </c>
      <c r="N145" s="284">
        <f xml:space="preserve"> InpActive!N93</f>
        <v>0</v>
      </c>
    </row>
    <row r="146" spans="1:14" ht="12.75" hidden="1" customHeight="1" outlineLevel="1">
      <c r="A146" s="267"/>
      <c r="B146" s="267"/>
      <c r="C146" s="276"/>
      <c r="D146" s="277"/>
      <c r="E146" s="278" t="str">
        <f xml:space="preserve"> E137</f>
        <v>Bilateral entry forecast (BEF) factor - WRZ 4 - capped at zero</v>
      </c>
      <c r="F146" s="278" t="str">
        <f xml:space="preserve"> F137</f>
        <v>BEF</v>
      </c>
      <c r="G146" s="278" t="str">
        <f xml:space="preserve"> G137</f>
        <v>nr</v>
      </c>
      <c r="H146" s="259"/>
      <c r="I146" s="282"/>
      <c r="J146" s="280">
        <f xml:space="preserve"> J137</f>
        <v>0</v>
      </c>
      <c r="K146" s="280">
        <f xml:space="preserve"> K137</f>
        <v>0</v>
      </c>
      <c r="L146" s="280">
        <f xml:space="preserve"> L137</f>
        <v>0</v>
      </c>
      <c r="M146" s="280">
        <f xml:space="preserve"> M137</f>
        <v>0</v>
      </c>
      <c r="N146" s="280">
        <f xml:space="preserve"> N137</f>
        <v>0</v>
      </c>
    </row>
    <row r="147" spans="1:14" s="270" customFormat="1" ht="12.75" hidden="1" customHeight="1" outlineLevel="1">
      <c r="A147" s="285"/>
      <c r="B147" s="285"/>
      <c r="C147" s="286"/>
      <c r="D147" s="287"/>
      <c r="E147" s="285" t="s">
        <v>792</v>
      </c>
      <c r="F147" s="359" t="s">
        <v>793</v>
      </c>
      <c r="G147" s="288" t="s">
        <v>555</v>
      </c>
      <c r="H147" s="270">
        <f xml:space="preserve"> SUM(J147:N147)</f>
        <v>0</v>
      </c>
      <c r="I147" s="288"/>
      <c r="J147" s="289">
        <f xml:space="preserve"> J144 * J145 * J146</f>
        <v>0</v>
      </c>
      <c r="K147" s="289">
        <f t="shared" ref="K147:N147" si="71" xml:space="preserve"> K144 * K145 * K146</f>
        <v>0</v>
      </c>
      <c r="L147" s="289">
        <f t="shared" si="71"/>
        <v>0</v>
      </c>
      <c r="M147" s="289">
        <f t="shared" si="71"/>
        <v>0</v>
      </c>
      <c r="N147" s="289">
        <f t="shared" si="71"/>
        <v>0</v>
      </c>
    </row>
    <row r="148" spans="1:14" ht="12.75" hidden="1" customHeight="1" outlineLevel="1">
      <c r="A148" s="291"/>
      <c r="B148" s="291"/>
      <c r="C148" s="292"/>
      <c r="D148" s="293"/>
      <c r="E148" s="291"/>
      <c r="F148" s="294"/>
      <c r="G148" s="294"/>
      <c r="H148" s="295"/>
      <c r="I148" s="294"/>
      <c r="J148" s="294"/>
      <c r="K148" s="294"/>
      <c r="L148" s="294"/>
      <c r="M148" s="294"/>
      <c r="N148" s="294"/>
    </row>
    <row r="149" spans="1:14" ht="12.75" hidden="1" customHeight="1" outlineLevel="1">
      <c r="A149" s="270"/>
      <c r="B149" s="270"/>
      <c r="C149" s="276"/>
      <c r="D149" s="281"/>
      <c r="E149" s="278" t="s">
        <v>794</v>
      </c>
      <c r="F149" s="376">
        <f xml:space="preserve"> IF( SUM(J149:N149) &gt; 0, 1, 0)</f>
        <v>0</v>
      </c>
      <c r="G149" s="278" t="s">
        <v>599</v>
      </c>
      <c r="J149" s="376">
        <f xml:space="preserve"> IF( J147 &gt; 0, 1, 0 )</f>
        <v>0</v>
      </c>
      <c r="K149" s="376">
        <f t="shared" ref="K149" si="72" xml:space="preserve"> IF( K147 &gt; 0, 1, 0 )</f>
        <v>0</v>
      </c>
      <c r="L149" s="376">
        <f t="shared" ref="L149" si="73" xml:space="preserve"> IF( L147 &gt; 0, 1, 0 )</f>
        <v>0</v>
      </c>
      <c r="M149" s="376">
        <f t="shared" ref="M149" si="74" xml:space="preserve"> IF( M147 &gt; 0, 1, 0 )</f>
        <v>0</v>
      </c>
      <c r="N149" s="376">
        <f t="shared" ref="N149" si="75" xml:space="preserve"> IF( N147 &gt; 0, 1, 0 )</f>
        <v>0</v>
      </c>
    </row>
    <row r="150" spans="1:14">
      <c r="A150" s="296"/>
      <c r="B150" s="296"/>
      <c r="C150" s="297"/>
      <c r="D150" s="298"/>
      <c r="E150" s="299"/>
      <c r="F150" s="299"/>
      <c r="G150" s="300"/>
      <c r="H150" s="290"/>
      <c r="I150" s="290"/>
      <c r="J150" s="301"/>
      <c r="K150" s="301"/>
      <c r="L150" s="301"/>
      <c r="M150" s="301"/>
      <c r="N150" s="301"/>
    </row>
    <row r="151" spans="1:14">
      <c r="A151" s="260" t="s">
        <v>795</v>
      </c>
      <c r="B151" s="260"/>
      <c r="C151" s="261"/>
      <c r="D151" s="260"/>
      <c r="E151" s="260"/>
      <c r="F151" s="260"/>
      <c r="G151" s="260"/>
      <c r="H151" s="260"/>
      <c r="I151" s="260"/>
      <c r="J151" s="260"/>
      <c r="K151" s="260"/>
      <c r="L151" s="260"/>
      <c r="M151" s="260"/>
      <c r="N151" s="260"/>
    </row>
    <row r="152" spans="1:14" collapsed="1">
      <c r="A152" s="250"/>
      <c r="B152" s="250"/>
      <c r="C152" s="251"/>
      <c r="D152" s="250"/>
      <c r="E152" s="250"/>
      <c r="F152" s="250"/>
      <c r="G152" s="250"/>
      <c r="H152" s="250"/>
      <c r="I152" s="250"/>
      <c r="J152" s="250"/>
      <c r="K152" s="250"/>
      <c r="L152" s="250"/>
      <c r="M152" s="250"/>
      <c r="N152" s="250"/>
    </row>
    <row r="153" spans="1:14" ht="12.75" hidden="1" customHeight="1" outlineLevel="1">
      <c r="A153" s="250"/>
      <c r="B153" s="262" t="s">
        <v>796</v>
      </c>
      <c r="C153" s="263"/>
      <c r="D153" s="264"/>
      <c r="E153" s="264"/>
      <c r="F153" s="250"/>
      <c r="G153" s="250"/>
      <c r="H153" s="250"/>
      <c r="I153" s="250"/>
      <c r="J153" s="250"/>
      <c r="K153" s="250"/>
      <c r="L153" s="250"/>
      <c r="M153" s="250"/>
      <c r="N153" s="250"/>
    </row>
    <row r="154" spans="1:14" ht="12.75" hidden="1" customHeight="1" outlineLevel="1">
      <c r="A154" s="265" t="str">
        <f xml:space="preserve"> InpActive!A100</f>
        <v>WR60000Z5</v>
      </c>
      <c r="B154" s="250"/>
      <c r="C154" s="251"/>
      <c r="D154" s="252"/>
      <c r="E154" s="265" t="str">
        <f xml:space="preserve"> InpActive!E100</f>
        <v>Capacity ~ WRZ 5 forecasts - WRZ name</v>
      </c>
      <c r="F154" s="265">
        <f xml:space="preserve"> InpActive!F100</f>
        <v>0</v>
      </c>
      <c r="G154" s="265" t="str">
        <f xml:space="preserve"> InpActive!G100</f>
        <v>text</v>
      </c>
      <c r="H154" s="265"/>
      <c r="I154" s="265"/>
      <c r="J154" s="265"/>
      <c r="K154" s="265"/>
      <c r="L154" s="265"/>
      <c r="M154" s="265"/>
      <c r="N154" s="265"/>
    </row>
    <row r="155" spans="1:14" ht="12.75" hidden="1" customHeight="1" outlineLevel="1">
      <c r="A155" s="250"/>
      <c r="B155" s="259"/>
      <c r="C155" s="251"/>
      <c r="D155" s="250"/>
      <c r="E155" s="250"/>
      <c r="F155" s="250"/>
      <c r="G155" s="250"/>
      <c r="H155" s="250"/>
      <c r="I155" s="250"/>
      <c r="J155" s="250"/>
      <c r="K155" s="250"/>
      <c r="L155" s="250"/>
      <c r="M155" s="250"/>
      <c r="N155" s="250"/>
    </row>
    <row r="156" spans="1:14" ht="12.75" hidden="1" customHeight="1" outlineLevel="1">
      <c r="A156" s="250"/>
      <c r="B156" s="259"/>
      <c r="C156" s="266" t="s">
        <v>744</v>
      </c>
      <c r="D156" s="250"/>
      <c r="E156" s="250"/>
      <c r="F156" s="250"/>
      <c r="G156" s="250"/>
      <c r="H156" s="250"/>
      <c r="I156" s="250"/>
      <c r="J156" s="250"/>
      <c r="K156" s="250"/>
      <c r="L156" s="250"/>
      <c r="M156" s="250"/>
      <c r="N156" s="250"/>
    </row>
    <row r="157" spans="1:14" ht="12.75" hidden="1" customHeight="1" outlineLevel="1">
      <c r="A157" s="267"/>
      <c r="B157" s="259"/>
      <c r="C157" s="268"/>
      <c r="D157" s="269" t="s">
        <v>745</v>
      </c>
      <c r="E157" s="259"/>
      <c r="F157" s="270"/>
      <c r="G157" s="270"/>
      <c r="H157" s="270"/>
      <c r="I157" s="270"/>
      <c r="J157" s="270"/>
      <c r="K157" s="270"/>
      <c r="L157" s="270"/>
      <c r="M157" s="270"/>
      <c r="N157" s="270"/>
    </row>
    <row r="158" spans="1:14" ht="12.75" hidden="1" customHeight="1" outlineLevel="1">
      <c r="A158" s="267"/>
      <c r="B158" s="259"/>
      <c r="C158" s="268"/>
      <c r="D158" s="269" t="s">
        <v>746</v>
      </c>
      <c r="E158" s="259"/>
      <c r="F158" s="270"/>
      <c r="G158" s="270"/>
      <c r="H158" s="270"/>
      <c r="I158" s="270"/>
      <c r="J158" s="270"/>
      <c r="K158" s="270"/>
      <c r="L158" s="270"/>
      <c r="M158" s="270"/>
      <c r="N158" s="270"/>
    </row>
    <row r="159" spans="1:14" ht="12.75" hidden="1" customHeight="1" outlineLevel="1">
      <c r="A159" s="267"/>
      <c r="B159" s="259"/>
      <c r="C159" s="268"/>
      <c r="D159" s="269"/>
      <c r="E159" s="259"/>
      <c r="F159" s="270"/>
      <c r="G159" s="270"/>
      <c r="H159" s="270"/>
      <c r="I159" s="270"/>
      <c r="J159" s="270"/>
      <c r="K159" s="270"/>
      <c r="L159" s="270"/>
      <c r="M159" s="270"/>
      <c r="N159" s="270"/>
    </row>
    <row r="160" spans="1:14" ht="12.75" hidden="1" customHeight="1" outlineLevel="1">
      <c r="A160" s="271" t="str">
        <f xml:space="preserve"> InpActive!A101</f>
        <v>WR60003Z5</v>
      </c>
      <c r="B160" s="271"/>
      <c r="C160" s="272"/>
      <c r="D160" s="273"/>
      <c r="E160" s="271" t="str">
        <f xml:space="preserve"> InpActive!E101</f>
        <v>Capacity ~ WRZ 5 forecasts - Post-2020 incumbent cumulative capacity (ICC)</v>
      </c>
      <c r="F160" s="271" t="s">
        <v>747</v>
      </c>
      <c r="G160" s="271" t="str">
        <f xml:space="preserve"> InpActive!G101</f>
        <v>Ml/d</v>
      </c>
      <c r="H160" s="304">
        <f xml:space="preserve"> SUM(J160:N160)</f>
        <v>0</v>
      </c>
      <c r="I160" s="271"/>
      <c r="J160" s="274">
        <f xml:space="preserve"> InpActive!J101</f>
        <v>0</v>
      </c>
      <c r="K160" s="274">
        <f xml:space="preserve"> InpActive!K101</f>
        <v>0</v>
      </c>
      <c r="L160" s="274">
        <f xml:space="preserve"> InpActive!L101</f>
        <v>0</v>
      </c>
      <c r="M160" s="274">
        <f xml:space="preserve"> InpActive!M101</f>
        <v>0</v>
      </c>
      <c r="N160" s="274">
        <f xml:space="preserve"> InpActive!N101</f>
        <v>0</v>
      </c>
    </row>
    <row r="161" spans="1:14" ht="12.75" hidden="1" customHeight="1" outlineLevel="1">
      <c r="A161" s="271" t="str">
        <f xml:space="preserve"> InpActive!A102</f>
        <v>WR60005Z5</v>
      </c>
      <c r="B161" s="271"/>
      <c r="C161" s="272"/>
      <c r="D161" s="273"/>
      <c r="E161" s="271" t="str">
        <f xml:space="preserve"> InpActive!E102</f>
        <v>Capacity ~ WRZ 5 forecasts - Post-2020 bilateral cumulative capacity - forecast (BCCf)</v>
      </c>
      <c r="F161" s="271" t="s">
        <v>748</v>
      </c>
      <c r="G161" s="271" t="str">
        <f xml:space="preserve"> InpActive!G102</f>
        <v>Ml/d</v>
      </c>
      <c r="H161" s="304">
        <f t="shared" ref="H161:H166" si="76" xml:space="preserve"> SUM(J161:N161)</f>
        <v>0</v>
      </c>
      <c r="I161" s="271"/>
      <c r="J161" s="274">
        <f xml:space="preserve"> InpActive!J102</f>
        <v>0</v>
      </c>
      <c r="K161" s="274">
        <f xml:space="preserve"> InpActive!K102</f>
        <v>0</v>
      </c>
      <c r="L161" s="274">
        <f xml:space="preserve"> InpActive!L102</f>
        <v>0</v>
      </c>
      <c r="M161" s="274">
        <f xml:space="preserve"> InpActive!M102</f>
        <v>0</v>
      </c>
      <c r="N161" s="274">
        <f xml:space="preserve"> InpActive!N102</f>
        <v>0</v>
      </c>
    </row>
    <row r="162" spans="1:14" ht="12.75" hidden="1" customHeight="1" outlineLevel="1">
      <c r="A162" s="275"/>
      <c r="B162" s="275"/>
      <c r="C162" s="276"/>
      <c r="D162" s="277"/>
      <c r="E162" s="278" t="s">
        <v>797</v>
      </c>
      <c r="F162" s="270" t="s">
        <v>750</v>
      </c>
      <c r="G162" s="270" t="s">
        <v>209</v>
      </c>
      <c r="H162" s="304">
        <f t="shared" si="76"/>
        <v>0</v>
      </c>
      <c r="I162" s="270"/>
      <c r="J162" s="278">
        <f xml:space="preserve"> J160 + J161</f>
        <v>0</v>
      </c>
      <c r="K162" s="278">
        <f t="shared" ref="K162:N162" si="77" xml:space="preserve"> K160 + K161</f>
        <v>0</v>
      </c>
      <c r="L162" s="278">
        <f t="shared" si="77"/>
        <v>0</v>
      </c>
      <c r="M162" s="278">
        <f t="shared" si="77"/>
        <v>0</v>
      </c>
      <c r="N162" s="278">
        <f t="shared" si="77"/>
        <v>0</v>
      </c>
    </row>
    <row r="163" spans="1:14" ht="12.75" hidden="1" customHeight="1" outlineLevel="1">
      <c r="A163" s="275"/>
      <c r="B163" s="275"/>
      <c r="C163" s="276"/>
      <c r="D163" s="277"/>
      <c r="E163" s="278"/>
      <c r="F163" s="270"/>
      <c r="G163" s="270"/>
      <c r="H163" s="270"/>
      <c r="I163" s="270"/>
      <c r="J163" s="270"/>
      <c r="K163" s="270"/>
      <c r="L163" s="270"/>
      <c r="M163" s="270"/>
      <c r="N163" s="270"/>
    </row>
    <row r="164" spans="1:14" ht="12.75" hidden="1" customHeight="1" outlineLevel="1">
      <c r="A164" s="271" t="str">
        <f xml:space="preserve"> InpActive!A101</f>
        <v>WR60003Z5</v>
      </c>
      <c r="B164" s="271"/>
      <c r="C164" s="272"/>
      <c r="D164" s="273"/>
      <c r="E164" s="271" t="str">
        <f xml:space="preserve"> InpActive!E101</f>
        <v>Capacity ~ WRZ 5 forecasts - Post-2020 incumbent cumulative capacity (ICC)</v>
      </c>
      <c r="F164" s="271" t="s">
        <v>747</v>
      </c>
      <c r="G164" s="271" t="str">
        <f xml:space="preserve"> InpActive!G101</f>
        <v>Ml/d</v>
      </c>
      <c r="H164" s="304">
        <f t="shared" si="76"/>
        <v>0</v>
      </c>
      <c r="I164" s="271"/>
      <c r="J164" s="274">
        <f xml:space="preserve"> InpActive!J101</f>
        <v>0</v>
      </c>
      <c r="K164" s="274">
        <f xml:space="preserve"> InpActive!K101</f>
        <v>0</v>
      </c>
      <c r="L164" s="274">
        <f xml:space="preserve"> InpActive!L101</f>
        <v>0</v>
      </c>
      <c r="M164" s="274">
        <f xml:space="preserve"> InpActive!M101</f>
        <v>0</v>
      </c>
      <c r="N164" s="274">
        <f xml:space="preserve"> InpActive!N101</f>
        <v>0</v>
      </c>
    </row>
    <row r="165" spans="1:14" ht="12.75" hidden="1" customHeight="1" outlineLevel="1">
      <c r="A165" s="271" t="str">
        <f xml:space="preserve"> InpActive!A109</f>
        <v>WR60005Z5_ACT</v>
      </c>
      <c r="B165" s="271"/>
      <c r="C165" s="272"/>
      <c r="D165" s="273"/>
      <c r="E165" s="271" t="str">
        <f xml:space="preserve"> InpActive!E109</f>
        <v>Capacity ~ WRZ 5 actual - Post-2020 bilateral cumulative capacity - actual (BCCa)</v>
      </c>
      <c r="F165" s="271" t="s">
        <v>751</v>
      </c>
      <c r="G165" s="271" t="str">
        <f xml:space="preserve"> InpActive!G109</f>
        <v>Ml/d</v>
      </c>
      <c r="H165" s="304">
        <f t="shared" si="76"/>
        <v>0</v>
      </c>
      <c r="I165" s="271"/>
      <c r="J165" s="274">
        <f xml:space="preserve"> InpActive!J109</f>
        <v>0</v>
      </c>
      <c r="K165" s="274">
        <f xml:space="preserve"> InpActive!K109</f>
        <v>0</v>
      </c>
      <c r="L165" s="274">
        <f xml:space="preserve"> InpActive!L109</f>
        <v>0</v>
      </c>
      <c r="M165" s="274">
        <f xml:space="preserve"> InpActive!M109</f>
        <v>0</v>
      </c>
      <c r="N165" s="274">
        <f xml:space="preserve"> InpActive!N109</f>
        <v>0</v>
      </c>
    </row>
    <row r="166" spans="1:14" ht="12.75" hidden="1" customHeight="1" outlineLevel="1">
      <c r="A166" s="275"/>
      <c r="B166" s="275"/>
      <c r="C166" s="276"/>
      <c r="D166" s="277"/>
      <c r="E166" s="279" t="s">
        <v>798</v>
      </c>
      <c r="F166" s="270" t="s">
        <v>753</v>
      </c>
      <c r="G166" s="270" t="s">
        <v>209</v>
      </c>
      <c r="H166" s="304">
        <f t="shared" si="76"/>
        <v>0</v>
      </c>
      <c r="I166" s="270"/>
      <c r="J166" s="278">
        <f xml:space="preserve"> J164 + J165</f>
        <v>0</v>
      </c>
      <c r="K166" s="278">
        <f t="shared" ref="K166:N166" si="78" xml:space="preserve"> K164 + K165</f>
        <v>0</v>
      </c>
      <c r="L166" s="278">
        <f t="shared" si="78"/>
        <v>0</v>
      </c>
      <c r="M166" s="278">
        <f t="shared" si="78"/>
        <v>0</v>
      </c>
      <c r="N166" s="278">
        <f t="shared" si="78"/>
        <v>0</v>
      </c>
    </row>
    <row r="167" spans="1:14" ht="12.75" hidden="1" customHeight="1" outlineLevel="1">
      <c r="A167" s="275"/>
      <c r="B167" s="275"/>
      <c r="C167" s="276"/>
      <c r="D167" s="277"/>
      <c r="E167" s="279"/>
      <c r="F167" s="270"/>
      <c r="G167" s="270"/>
      <c r="H167" s="270"/>
      <c r="I167" s="270"/>
      <c r="J167" s="278"/>
      <c r="K167" s="278"/>
      <c r="L167" s="278"/>
      <c r="M167" s="278"/>
      <c r="N167" s="278"/>
    </row>
    <row r="168" spans="1:14" s="353" customFormat="1" ht="12.75" hidden="1" customHeight="1" outlineLevel="1">
      <c r="A168" s="351"/>
      <c r="B168" s="351"/>
      <c r="C168" s="286">
        <f t="shared" ref="C168:H168" si="79" xml:space="preserve"> C$162</f>
        <v>0</v>
      </c>
      <c r="D168" s="352">
        <f t="shared" si="79"/>
        <v>0</v>
      </c>
      <c r="E168" s="358" t="str">
        <f t="shared" si="79"/>
        <v>Total cumulative capacity (TCC) - WRZ 5</v>
      </c>
      <c r="F168" s="285" t="str">
        <f t="shared" si="79"/>
        <v>TCC</v>
      </c>
      <c r="G168" s="285" t="str">
        <f t="shared" si="79"/>
        <v>Ml/d</v>
      </c>
      <c r="H168" s="285">
        <f t="shared" si="79"/>
        <v>0</v>
      </c>
      <c r="I168" s="285"/>
      <c r="J168" s="278">
        <f t="shared" ref="J168:N168" si="80" xml:space="preserve"> J$162</f>
        <v>0</v>
      </c>
      <c r="K168" s="278">
        <f t="shared" si="80"/>
        <v>0</v>
      </c>
      <c r="L168" s="278">
        <f t="shared" si="80"/>
        <v>0</v>
      </c>
      <c r="M168" s="278">
        <f t="shared" si="80"/>
        <v>0</v>
      </c>
      <c r="N168" s="278">
        <f t="shared" si="80"/>
        <v>0</v>
      </c>
    </row>
    <row r="169" spans="1:14" s="353" customFormat="1" ht="12.75" hidden="1" customHeight="1" outlineLevel="1">
      <c r="A169" s="351"/>
      <c r="B169" s="351">
        <f t="shared" ref="B169:H169" si="81" xml:space="preserve"> B$166</f>
        <v>0</v>
      </c>
      <c r="C169" s="286">
        <f t="shared" si="81"/>
        <v>0</v>
      </c>
      <c r="D169" s="352">
        <f t="shared" si="81"/>
        <v>0</v>
      </c>
      <c r="E169" s="279" t="str">
        <f t="shared" si="81"/>
        <v>Total ICC + BCCa - WRZ 5</v>
      </c>
      <c r="F169" s="285" t="str">
        <f t="shared" si="81"/>
        <v>ICC + BCCa</v>
      </c>
      <c r="G169" s="285" t="str">
        <f t="shared" si="81"/>
        <v>Ml/d</v>
      </c>
      <c r="H169" s="285">
        <f t="shared" si="81"/>
        <v>0</v>
      </c>
      <c r="I169" s="285"/>
      <c r="J169" s="278">
        <f t="shared" ref="J169:N169" si="82" xml:space="preserve"> J$166</f>
        <v>0</v>
      </c>
      <c r="K169" s="278">
        <f t="shared" si="82"/>
        <v>0</v>
      </c>
      <c r="L169" s="278">
        <f t="shared" si="82"/>
        <v>0</v>
      </c>
      <c r="M169" s="278">
        <f t="shared" si="82"/>
        <v>0</v>
      </c>
      <c r="N169" s="278">
        <f t="shared" si="82"/>
        <v>0</v>
      </c>
    </row>
    <row r="170" spans="1:14" ht="12.75" hidden="1" customHeight="1" outlineLevel="1">
      <c r="A170" s="275"/>
      <c r="B170" s="275"/>
      <c r="C170" s="276"/>
      <c r="D170" s="277"/>
      <c r="E170" s="278" t="s">
        <v>799</v>
      </c>
      <c r="F170" s="270" t="s">
        <v>755</v>
      </c>
      <c r="G170" s="278" t="s">
        <v>756</v>
      </c>
      <c r="H170" s="270"/>
      <c r="I170" s="270"/>
      <c r="J170" s="280">
        <f xml:space="preserve"> IF( J169 &gt; 0, ( J168 / J169 ) - 1, 0 )</f>
        <v>0</v>
      </c>
      <c r="K170" s="280">
        <f t="shared" ref="K170:N170" si="83" xml:space="preserve"> IF( K169 &gt; 0, ( K168 / K169 ) - 1, 0 )</f>
        <v>0</v>
      </c>
      <c r="L170" s="280">
        <f t="shared" si="83"/>
        <v>0</v>
      </c>
      <c r="M170" s="280">
        <f t="shared" si="83"/>
        <v>0</v>
      </c>
      <c r="N170" s="280">
        <f t="shared" si="83"/>
        <v>0</v>
      </c>
    </row>
    <row r="171" spans="1:14" ht="12.75" hidden="1" customHeight="1" outlineLevel="1">
      <c r="A171" s="275"/>
      <c r="B171" s="275"/>
      <c r="C171" s="276"/>
      <c r="D171" s="277"/>
      <c r="E171" s="278"/>
      <c r="F171" s="270"/>
      <c r="G171" s="278"/>
      <c r="H171" s="270"/>
      <c r="I171" s="270"/>
      <c r="J171" s="280"/>
      <c r="K171" s="280"/>
      <c r="L171" s="280"/>
      <c r="M171" s="280"/>
      <c r="N171" s="280"/>
    </row>
    <row r="172" spans="1:14" s="353" customFormat="1" ht="12.75" hidden="1" customHeight="1" outlineLevel="1">
      <c r="A172" s="351"/>
      <c r="B172" s="351">
        <f t="shared" ref="B172:G172" si="84" xml:space="preserve"> B$170</f>
        <v>0</v>
      </c>
      <c r="C172" s="286">
        <f t="shared" si="84"/>
        <v>0</v>
      </c>
      <c r="D172" s="352">
        <f t="shared" si="84"/>
        <v>0</v>
      </c>
      <c r="E172" s="278" t="str">
        <f t="shared" si="84"/>
        <v>Bilateral entry forecast (BEF) factor - WRZ 5</v>
      </c>
      <c r="F172" s="285" t="str">
        <f t="shared" si="84"/>
        <v>BEF</v>
      </c>
      <c r="G172" s="278" t="str">
        <f t="shared" si="84"/>
        <v>nr</v>
      </c>
      <c r="H172" s="285"/>
      <c r="I172" s="285"/>
      <c r="J172" s="280">
        <f t="shared" ref="J172:N172" si="85" xml:space="preserve"> J$170</f>
        <v>0</v>
      </c>
      <c r="K172" s="280">
        <f t="shared" si="85"/>
        <v>0</v>
      </c>
      <c r="L172" s="280">
        <f t="shared" si="85"/>
        <v>0</v>
      </c>
      <c r="M172" s="280">
        <f t="shared" si="85"/>
        <v>0</v>
      </c>
      <c r="N172" s="280">
        <f t="shared" si="85"/>
        <v>0</v>
      </c>
    </row>
    <row r="173" spans="1:14" ht="12.75" hidden="1" customHeight="1" outlineLevel="1">
      <c r="A173" s="275"/>
      <c r="B173" s="275"/>
      <c r="C173" s="276"/>
      <c r="D173" s="277"/>
      <c r="E173" s="278" t="s">
        <v>800</v>
      </c>
      <c r="F173" s="270" t="s">
        <v>755</v>
      </c>
      <c r="G173" s="278" t="s">
        <v>756</v>
      </c>
      <c r="H173" s="270"/>
      <c r="I173" s="270"/>
      <c r="J173" s="280">
        <f xml:space="preserve"> IF( J172 &gt;= 0, 0, J172)</f>
        <v>0</v>
      </c>
      <c r="K173" s="280">
        <f t="shared" ref="K173:N173" si="86" xml:space="preserve"> IF( K172 &gt;= 0, 0, K172)</f>
        <v>0</v>
      </c>
      <c r="L173" s="280">
        <f t="shared" si="86"/>
        <v>0</v>
      </c>
      <c r="M173" s="280">
        <f t="shared" si="86"/>
        <v>0</v>
      </c>
      <c r="N173" s="280">
        <f t="shared" si="86"/>
        <v>0</v>
      </c>
    </row>
    <row r="174" spans="1:14" ht="12.75" hidden="1" customHeight="1" outlineLevel="1">
      <c r="A174" s="275"/>
      <c r="B174" s="275"/>
      <c r="C174" s="276"/>
      <c r="D174" s="277"/>
      <c r="E174" s="278"/>
      <c r="F174" s="270"/>
      <c r="G174" s="278"/>
      <c r="H174" s="270"/>
      <c r="I174" s="270"/>
      <c r="J174" s="280"/>
      <c r="K174" s="280"/>
      <c r="L174" s="280"/>
      <c r="M174" s="280"/>
      <c r="N174" s="280"/>
    </row>
    <row r="175" spans="1:14" ht="12.75" hidden="1" customHeight="1" outlineLevel="1">
      <c r="A175" s="275"/>
      <c r="B175" s="275"/>
      <c r="C175" s="276"/>
      <c r="D175" s="277"/>
      <c r="E175" s="278" t="s">
        <v>801</v>
      </c>
      <c r="F175" s="376">
        <f xml:space="preserve"> IF( SUM(J175:N175) &gt; 0, 1, 0)</f>
        <v>0</v>
      </c>
      <c r="G175" s="278" t="s">
        <v>599</v>
      </c>
      <c r="J175" s="376">
        <f xml:space="preserve"> IF( J173 &gt; 0, 1, 0 )</f>
        <v>0</v>
      </c>
      <c r="K175" s="376">
        <f t="shared" ref="K175" si="87" xml:space="preserve"> IF( K173 &gt; 0, 1, 0 )</f>
        <v>0</v>
      </c>
      <c r="L175" s="376">
        <f t="shared" ref="L175" si="88" xml:space="preserve"> IF( L173 &gt; 0, 1, 0 )</f>
        <v>0</v>
      </c>
      <c r="M175" s="376">
        <f t="shared" ref="M175" si="89" xml:space="preserve"> IF( M173 &gt; 0, 1, 0 )</f>
        <v>0</v>
      </c>
      <c r="N175" s="376">
        <f t="shared" ref="N175" si="90" xml:space="preserve"> IF( N173 &gt; 0, 1, 0 )</f>
        <v>0</v>
      </c>
    </row>
    <row r="176" spans="1:14" ht="12.75" hidden="1" customHeight="1" outlineLevel="1">
      <c r="A176" s="275"/>
      <c r="B176" s="275"/>
      <c r="C176" s="276"/>
      <c r="D176" s="277"/>
      <c r="E176" s="278"/>
      <c r="F176" s="270"/>
      <c r="G176" s="270"/>
      <c r="H176" s="270"/>
      <c r="I176" s="270"/>
      <c r="J176" s="270"/>
      <c r="K176" s="270"/>
      <c r="L176" s="270"/>
      <c r="M176" s="270"/>
      <c r="N176" s="270"/>
    </row>
    <row r="177" spans="1:14" ht="12.75" hidden="1" customHeight="1" outlineLevel="1">
      <c r="A177" s="275"/>
      <c r="B177" s="259"/>
      <c r="C177" s="266" t="s">
        <v>759</v>
      </c>
      <c r="D177" s="277"/>
      <c r="E177" s="278"/>
      <c r="F177" s="270"/>
      <c r="G177" s="270"/>
      <c r="H177" s="270"/>
      <c r="I177" s="270"/>
      <c r="J177" s="270"/>
      <c r="K177" s="270"/>
      <c r="L177" s="270"/>
      <c r="M177" s="270"/>
      <c r="N177" s="270"/>
    </row>
    <row r="178" spans="1:14" ht="12.75" hidden="1" customHeight="1" outlineLevel="1">
      <c r="A178" s="267"/>
      <c r="B178" s="281"/>
      <c r="C178" s="268"/>
      <c r="D178" s="267" t="s">
        <v>760</v>
      </c>
      <c r="E178" s="281"/>
      <c r="F178" s="259"/>
      <c r="G178" s="282"/>
      <c r="H178" s="282"/>
      <c r="I178" s="282"/>
      <c r="J178" s="279"/>
      <c r="K178" s="279"/>
      <c r="L178" s="279"/>
      <c r="M178" s="279"/>
      <c r="N178" s="279"/>
    </row>
    <row r="179" spans="1:14" ht="12.75" hidden="1" customHeight="1" outlineLevel="1">
      <c r="A179" s="267"/>
      <c r="B179" s="281"/>
      <c r="C179" s="268"/>
      <c r="D179" s="267"/>
      <c r="E179" s="281"/>
      <c r="F179" s="259"/>
      <c r="G179" s="282"/>
      <c r="H179" s="282"/>
      <c r="I179" s="282"/>
      <c r="J179" s="279"/>
      <c r="K179" s="279"/>
      <c r="L179" s="279"/>
      <c r="M179" s="279"/>
      <c r="N179" s="279"/>
    </row>
    <row r="180" spans="1:14" ht="12.75" hidden="1" customHeight="1" outlineLevel="1">
      <c r="A180" s="274" t="str">
        <f xml:space="preserve"> InpActive!A101</f>
        <v>WR60003Z5</v>
      </c>
      <c r="B180" s="283"/>
      <c r="C180" s="272"/>
      <c r="D180" s="273"/>
      <c r="E180" s="274" t="str">
        <f xml:space="preserve"> InpActive!E101</f>
        <v>Capacity ~ WRZ 5 forecasts - Post-2020 incumbent cumulative capacity (ICC)</v>
      </c>
      <c r="F180" s="282" t="s">
        <v>747</v>
      </c>
      <c r="G180" s="274" t="str">
        <f xml:space="preserve"> InpActive!G101</f>
        <v>Ml/d</v>
      </c>
      <c r="H180" s="360">
        <f xml:space="preserve"> SUM(J180:N180)</f>
        <v>0</v>
      </c>
      <c r="I180" s="282"/>
      <c r="J180" s="284">
        <f xml:space="preserve"> InpActive!J101</f>
        <v>0</v>
      </c>
      <c r="K180" s="284">
        <f xml:space="preserve"> InpActive!K101</f>
        <v>0</v>
      </c>
      <c r="L180" s="284">
        <f xml:space="preserve"> InpActive!L101</f>
        <v>0</v>
      </c>
      <c r="M180" s="284">
        <f xml:space="preserve"> InpActive!M101</f>
        <v>0</v>
      </c>
      <c r="N180" s="284">
        <f xml:space="preserve"> InpActive!N101</f>
        <v>0</v>
      </c>
    </row>
    <row r="181" spans="1:14" ht="12.75" hidden="1" customHeight="1" outlineLevel="1">
      <c r="A181" s="284" t="str">
        <f xml:space="preserve"> InpActive!A106</f>
        <v>WR7004Z5</v>
      </c>
      <c r="B181" s="283"/>
      <c r="C181" s="272"/>
      <c r="D181" s="273"/>
      <c r="E181" s="284" t="str">
        <f xml:space="preserve"> InpActive!E106</f>
        <v>WRZ 5 - Annualised unit cost (AUC) of post-2020 capacity</v>
      </c>
      <c r="F181" s="282" t="s">
        <v>761</v>
      </c>
      <c r="G181" s="284" t="str">
        <f xml:space="preserve"> InpActive!G106</f>
        <v>£/Ml/d</v>
      </c>
      <c r="H181" s="259"/>
      <c r="I181" s="282"/>
      <c r="J181" s="284">
        <f xml:space="preserve"> InpActive!J106</f>
        <v>0</v>
      </c>
      <c r="K181" s="284">
        <f xml:space="preserve"> InpActive!K106</f>
        <v>0</v>
      </c>
      <c r="L181" s="284">
        <f xml:space="preserve"> InpActive!L106</f>
        <v>0</v>
      </c>
      <c r="M181" s="284">
        <f xml:space="preserve"> InpActive!M106</f>
        <v>0</v>
      </c>
      <c r="N181" s="284">
        <f xml:space="preserve"> InpActive!N106</f>
        <v>0</v>
      </c>
    </row>
    <row r="182" spans="1:14" ht="12.75" hidden="1" customHeight="1" outlineLevel="1">
      <c r="A182" s="267"/>
      <c r="B182" s="267"/>
      <c r="C182" s="276"/>
      <c r="D182" s="277"/>
      <c r="E182" s="278" t="str">
        <f xml:space="preserve"> E173</f>
        <v>Bilateral entry forecast (BEF) factor - WRZ 5 - capped at zero</v>
      </c>
      <c r="F182" s="278" t="str">
        <f xml:space="preserve"> F173</f>
        <v>BEF</v>
      </c>
      <c r="G182" s="278" t="str">
        <f xml:space="preserve"> G173</f>
        <v>nr</v>
      </c>
      <c r="H182" s="259"/>
      <c r="I182" s="282"/>
      <c r="J182" s="280">
        <f xml:space="preserve"> J173</f>
        <v>0</v>
      </c>
      <c r="K182" s="280">
        <f xml:space="preserve"> K173</f>
        <v>0</v>
      </c>
      <c r="L182" s="280">
        <f xml:space="preserve"> L173</f>
        <v>0</v>
      </c>
      <c r="M182" s="280">
        <f xml:space="preserve"> M173</f>
        <v>0</v>
      </c>
      <c r="N182" s="280">
        <f xml:space="preserve"> N173</f>
        <v>0</v>
      </c>
    </row>
    <row r="183" spans="1:14" s="270" customFormat="1" ht="12.75" hidden="1" customHeight="1" outlineLevel="1">
      <c r="A183" s="285"/>
      <c r="B183" s="285"/>
      <c r="C183" s="286"/>
      <c r="D183" s="287"/>
      <c r="E183" s="285" t="s">
        <v>802</v>
      </c>
      <c r="F183" s="359" t="s">
        <v>803</v>
      </c>
      <c r="G183" s="288" t="s">
        <v>555</v>
      </c>
      <c r="H183" s="270">
        <f xml:space="preserve"> SUM(J183:N183)</f>
        <v>0</v>
      </c>
      <c r="I183" s="288"/>
      <c r="J183" s="289">
        <f xml:space="preserve"> J180 * J181 * J182</f>
        <v>0</v>
      </c>
      <c r="K183" s="289">
        <f t="shared" ref="K183:N183" si="91" xml:space="preserve"> K180 * K181 * K182</f>
        <v>0</v>
      </c>
      <c r="L183" s="289">
        <f t="shared" si="91"/>
        <v>0</v>
      </c>
      <c r="M183" s="289">
        <f t="shared" si="91"/>
        <v>0</v>
      </c>
      <c r="N183" s="289">
        <f t="shared" si="91"/>
        <v>0</v>
      </c>
    </row>
    <row r="184" spans="1:14" ht="12.75" hidden="1" customHeight="1" outlineLevel="1">
      <c r="A184" s="291"/>
      <c r="B184" s="291"/>
      <c r="C184" s="292"/>
      <c r="D184" s="293"/>
      <c r="E184" s="291"/>
      <c r="F184" s="294"/>
      <c r="G184" s="294"/>
      <c r="H184" s="295"/>
      <c r="I184" s="294"/>
      <c r="J184" s="294"/>
      <c r="K184" s="294"/>
      <c r="L184" s="294"/>
      <c r="M184" s="294"/>
      <c r="N184" s="294"/>
    </row>
    <row r="185" spans="1:14" ht="12.75" hidden="1" customHeight="1" outlineLevel="1">
      <c r="A185" s="270"/>
      <c r="B185" s="270"/>
      <c r="C185" s="276"/>
      <c r="D185" s="281"/>
      <c r="E185" s="278" t="s">
        <v>804</v>
      </c>
      <c r="F185" s="376">
        <f xml:space="preserve"> IF( SUM(J185:N185) &gt; 0, 1, 0)</f>
        <v>0</v>
      </c>
      <c r="G185" s="278" t="s">
        <v>599</v>
      </c>
      <c r="J185" s="376">
        <f xml:space="preserve"> IF( J183 &gt; 0, 1, 0 )</f>
        <v>0</v>
      </c>
      <c r="K185" s="376">
        <f t="shared" ref="K185" si="92" xml:space="preserve"> IF( K183 &gt; 0, 1, 0 )</f>
        <v>0</v>
      </c>
      <c r="L185" s="376">
        <f t="shared" ref="L185" si="93" xml:space="preserve"> IF( L183 &gt; 0, 1, 0 )</f>
        <v>0</v>
      </c>
      <c r="M185" s="376">
        <f t="shared" ref="M185" si="94" xml:space="preserve"> IF( M183 &gt; 0, 1, 0 )</f>
        <v>0</v>
      </c>
      <c r="N185" s="376">
        <f t="shared" ref="N185" si="95" xml:space="preserve"> IF( N183 &gt; 0, 1, 0 )</f>
        <v>0</v>
      </c>
    </row>
    <row r="186" spans="1:14">
      <c r="A186" s="296"/>
      <c r="B186" s="296"/>
      <c r="C186" s="297"/>
      <c r="D186" s="298"/>
      <c r="E186" s="299"/>
      <c r="F186" s="299"/>
      <c r="G186" s="300"/>
      <c r="H186" s="290"/>
      <c r="I186" s="290"/>
      <c r="J186" s="301"/>
      <c r="K186" s="301"/>
      <c r="L186" s="301"/>
      <c r="M186" s="301"/>
      <c r="N186" s="301"/>
    </row>
    <row r="187" spans="1:14">
      <c r="A187" s="260" t="s">
        <v>805</v>
      </c>
      <c r="B187" s="260"/>
      <c r="C187" s="261"/>
      <c r="D187" s="260"/>
      <c r="E187" s="260"/>
      <c r="F187" s="260"/>
      <c r="G187" s="260"/>
      <c r="H187" s="260"/>
      <c r="I187" s="260"/>
      <c r="J187" s="260"/>
      <c r="K187" s="260"/>
      <c r="L187" s="260"/>
      <c r="M187" s="260"/>
      <c r="N187" s="260"/>
    </row>
    <row r="188" spans="1:14" collapsed="1">
      <c r="A188" s="250"/>
      <c r="B188" s="250"/>
      <c r="C188" s="251"/>
      <c r="D188" s="250"/>
      <c r="E188" s="250"/>
      <c r="F188" s="250"/>
      <c r="G188" s="250"/>
      <c r="H188" s="250"/>
      <c r="I188" s="250"/>
      <c r="J188" s="250"/>
      <c r="K188" s="250"/>
      <c r="L188" s="250"/>
      <c r="M188" s="250"/>
      <c r="N188" s="250"/>
    </row>
    <row r="189" spans="1:14" ht="12.75" hidden="1" customHeight="1" outlineLevel="1">
      <c r="A189" s="250"/>
      <c r="B189" s="262" t="s">
        <v>806</v>
      </c>
      <c r="C189" s="263"/>
      <c r="D189" s="264"/>
      <c r="E189" s="264"/>
      <c r="F189" s="250"/>
      <c r="G189" s="250"/>
      <c r="H189" s="250"/>
      <c r="I189" s="250"/>
      <c r="J189" s="250"/>
      <c r="K189" s="250"/>
      <c r="L189" s="250"/>
      <c r="M189" s="250"/>
      <c r="N189" s="250"/>
    </row>
    <row r="190" spans="1:14" ht="12.75" hidden="1" customHeight="1" outlineLevel="1">
      <c r="A190" s="265" t="str">
        <f xml:space="preserve"> InpActive!A113</f>
        <v>WR60000Z6</v>
      </c>
      <c r="B190" s="250"/>
      <c r="C190" s="251"/>
      <c r="D190" s="252"/>
      <c r="E190" s="265" t="str">
        <f xml:space="preserve"> InpActive!E113</f>
        <v>Capacity ~ WRZ 6 forecasts - WRZ name</v>
      </c>
      <c r="F190" s="265">
        <f xml:space="preserve"> InpActive!F113</f>
        <v>0</v>
      </c>
      <c r="G190" s="265" t="str">
        <f xml:space="preserve"> InpActive!G113</f>
        <v>text</v>
      </c>
      <c r="H190" s="265"/>
      <c r="I190" s="265"/>
      <c r="J190" s="265"/>
      <c r="K190" s="265"/>
      <c r="L190" s="265"/>
      <c r="M190" s="265"/>
      <c r="N190" s="265"/>
    </row>
    <row r="191" spans="1:14" ht="12.75" hidden="1" customHeight="1" outlineLevel="1">
      <c r="A191" s="250"/>
      <c r="B191" s="259"/>
      <c r="C191" s="251"/>
      <c r="D191" s="250"/>
      <c r="E191" s="250"/>
      <c r="F191" s="250"/>
      <c r="G191" s="250"/>
      <c r="H191" s="250"/>
      <c r="I191" s="250"/>
      <c r="J191" s="250"/>
      <c r="K191" s="250"/>
      <c r="L191" s="250"/>
      <c r="M191" s="250"/>
      <c r="N191" s="250"/>
    </row>
    <row r="192" spans="1:14" ht="12.75" hidden="1" customHeight="1" outlineLevel="1">
      <c r="A192" s="250"/>
      <c r="B192" s="259"/>
      <c r="C192" s="266" t="s">
        <v>744</v>
      </c>
      <c r="D192" s="250"/>
      <c r="E192" s="250"/>
      <c r="F192" s="250"/>
      <c r="G192" s="250"/>
      <c r="H192" s="250"/>
      <c r="I192" s="250"/>
      <c r="J192" s="250"/>
      <c r="K192" s="250"/>
      <c r="L192" s="250"/>
      <c r="M192" s="250"/>
      <c r="N192" s="250"/>
    </row>
    <row r="193" spans="1:14" ht="12.75" hidden="1" customHeight="1" outlineLevel="1">
      <c r="A193" s="267"/>
      <c r="B193" s="259"/>
      <c r="C193" s="268"/>
      <c r="D193" s="269" t="s">
        <v>745</v>
      </c>
      <c r="E193" s="259"/>
      <c r="F193" s="270"/>
      <c r="G193" s="270"/>
      <c r="H193" s="270"/>
      <c r="I193" s="270"/>
      <c r="J193" s="270"/>
      <c r="K193" s="270"/>
      <c r="L193" s="270"/>
      <c r="M193" s="270"/>
      <c r="N193" s="270"/>
    </row>
    <row r="194" spans="1:14" ht="12.75" hidden="1" customHeight="1" outlineLevel="1">
      <c r="A194" s="267"/>
      <c r="B194" s="259"/>
      <c r="C194" s="268"/>
      <c r="D194" s="269" t="s">
        <v>746</v>
      </c>
      <c r="E194" s="259"/>
      <c r="F194" s="270"/>
      <c r="G194" s="270"/>
      <c r="H194" s="270"/>
      <c r="I194" s="270"/>
      <c r="J194" s="270"/>
      <c r="K194" s="270"/>
      <c r="L194" s="270"/>
      <c r="M194" s="270"/>
      <c r="N194" s="270"/>
    </row>
    <row r="195" spans="1:14" ht="12.75" hidden="1" customHeight="1" outlineLevel="1">
      <c r="A195" s="267"/>
      <c r="B195" s="259"/>
      <c r="C195" s="268"/>
      <c r="D195" s="269"/>
      <c r="E195" s="259"/>
      <c r="F195" s="270"/>
      <c r="G195" s="270"/>
      <c r="H195" s="270"/>
      <c r="I195" s="270"/>
      <c r="J195" s="270"/>
      <c r="K195" s="270"/>
      <c r="L195" s="270"/>
      <c r="M195" s="270"/>
      <c r="N195" s="270"/>
    </row>
    <row r="196" spans="1:14" ht="12.75" hidden="1" customHeight="1" outlineLevel="1">
      <c r="A196" s="271" t="str">
        <f xml:space="preserve"> InpActive!A114</f>
        <v>WR60003Z6</v>
      </c>
      <c r="B196" s="271"/>
      <c r="C196" s="272"/>
      <c r="D196" s="273"/>
      <c r="E196" s="271" t="str">
        <f xml:space="preserve"> InpActive!E114</f>
        <v>Capacity ~ WRZ 6 forecasts - Post-2020 incumbent cumulative capacity (ICC)</v>
      </c>
      <c r="F196" s="271" t="s">
        <v>747</v>
      </c>
      <c r="G196" s="271" t="str">
        <f xml:space="preserve"> InpActive!G114</f>
        <v>Ml/d</v>
      </c>
      <c r="H196" s="304">
        <f xml:space="preserve"> SUM(J196:N196)</f>
        <v>0</v>
      </c>
      <c r="I196" s="271"/>
      <c r="J196" s="274">
        <f xml:space="preserve"> InpActive!J114</f>
        <v>0</v>
      </c>
      <c r="K196" s="274">
        <f xml:space="preserve"> InpActive!K114</f>
        <v>0</v>
      </c>
      <c r="L196" s="274">
        <f xml:space="preserve"> InpActive!L114</f>
        <v>0</v>
      </c>
      <c r="M196" s="274">
        <f xml:space="preserve"> InpActive!M114</f>
        <v>0</v>
      </c>
      <c r="N196" s="274">
        <f xml:space="preserve"> InpActive!N114</f>
        <v>0</v>
      </c>
    </row>
    <row r="197" spans="1:14" ht="12.75" hidden="1" customHeight="1" outlineLevel="1">
      <c r="A197" s="271" t="str">
        <f xml:space="preserve"> InpActive!A115</f>
        <v>WR60005Z6</v>
      </c>
      <c r="B197" s="271"/>
      <c r="C197" s="272"/>
      <c r="D197" s="273"/>
      <c r="E197" s="271" t="str">
        <f xml:space="preserve"> InpActive!E115</f>
        <v>Capacity ~ WRZ 6 forecasts - Post-2020 bilateral cumulative capacity - forecast (BCCf)</v>
      </c>
      <c r="F197" s="271" t="s">
        <v>748</v>
      </c>
      <c r="G197" s="271" t="str">
        <f xml:space="preserve"> InpActive!G115</f>
        <v>Ml/d</v>
      </c>
      <c r="H197" s="304">
        <f t="shared" ref="H197:H202" si="96" xml:space="preserve"> SUM(J197:N197)</f>
        <v>0</v>
      </c>
      <c r="I197" s="271"/>
      <c r="J197" s="274">
        <f xml:space="preserve"> InpActive!J115</f>
        <v>0</v>
      </c>
      <c r="K197" s="274">
        <f xml:space="preserve"> InpActive!K115</f>
        <v>0</v>
      </c>
      <c r="L197" s="274">
        <f xml:space="preserve"> InpActive!L115</f>
        <v>0</v>
      </c>
      <c r="M197" s="274">
        <f xml:space="preserve"> InpActive!M115</f>
        <v>0</v>
      </c>
      <c r="N197" s="274">
        <f xml:space="preserve"> InpActive!N115</f>
        <v>0</v>
      </c>
    </row>
    <row r="198" spans="1:14" ht="12.75" hidden="1" customHeight="1" outlineLevel="1">
      <c r="A198" s="275"/>
      <c r="B198" s="275"/>
      <c r="C198" s="276"/>
      <c r="D198" s="277"/>
      <c r="E198" s="278" t="s">
        <v>807</v>
      </c>
      <c r="F198" s="270" t="s">
        <v>750</v>
      </c>
      <c r="G198" s="270" t="s">
        <v>209</v>
      </c>
      <c r="H198" s="304">
        <f t="shared" si="96"/>
        <v>0</v>
      </c>
      <c r="I198" s="270"/>
      <c r="J198" s="278">
        <f xml:space="preserve"> J196 + J197</f>
        <v>0</v>
      </c>
      <c r="K198" s="278">
        <f t="shared" ref="K198:N198" si="97" xml:space="preserve"> K196 + K197</f>
        <v>0</v>
      </c>
      <c r="L198" s="278">
        <f t="shared" si="97"/>
        <v>0</v>
      </c>
      <c r="M198" s="278">
        <f t="shared" si="97"/>
        <v>0</v>
      </c>
      <c r="N198" s="278">
        <f t="shared" si="97"/>
        <v>0</v>
      </c>
    </row>
    <row r="199" spans="1:14" ht="12.75" hidden="1" customHeight="1" outlineLevel="1">
      <c r="A199" s="275"/>
      <c r="B199" s="275"/>
      <c r="C199" s="276"/>
      <c r="D199" s="277"/>
      <c r="E199" s="278"/>
      <c r="F199" s="270"/>
      <c r="G199" s="270"/>
      <c r="H199" s="270"/>
      <c r="I199" s="270"/>
      <c r="J199" s="270"/>
      <c r="K199" s="270"/>
      <c r="L199" s="270"/>
      <c r="M199" s="270"/>
      <c r="N199" s="270"/>
    </row>
    <row r="200" spans="1:14" ht="12.75" hidden="1" customHeight="1" outlineLevel="1">
      <c r="A200" s="271" t="str">
        <f xml:space="preserve"> InpActive!A114</f>
        <v>WR60003Z6</v>
      </c>
      <c r="B200" s="271"/>
      <c r="C200" s="272"/>
      <c r="D200" s="273"/>
      <c r="E200" s="271" t="str">
        <f xml:space="preserve"> InpActive!E114</f>
        <v>Capacity ~ WRZ 6 forecasts - Post-2020 incumbent cumulative capacity (ICC)</v>
      </c>
      <c r="F200" s="271" t="s">
        <v>747</v>
      </c>
      <c r="G200" s="271" t="str">
        <f xml:space="preserve"> InpActive!G114</f>
        <v>Ml/d</v>
      </c>
      <c r="H200" s="304">
        <f t="shared" si="96"/>
        <v>0</v>
      </c>
      <c r="I200" s="271"/>
      <c r="J200" s="274">
        <f xml:space="preserve"> InpActive!J114</f>
        <v>0</v>
      </c>
      <c r="K200" s="274">
        <f xml:space="preserve"> InpActive!K114</f>
        <v>0</v>
      </c>
      <c r="L200" s="274">
        <f xml:space="preserve"> InpActive!L114</f>
        <v>0</v>
      </c>
      <c r="M200" s="274">
        <f xml:space="preserve"> InpActive!M114</f>
        <v>0</v>
      </c>
      <c r="N200" s="274">
        <f xml:space="preserve"> InpActive!N114</f>
        <v>0</v>
      </c>
    </row>
    <row r="201" spans="1:14" ht="12.75" hidden="1" customHeight="1" outlineLevel="1">
      <c r="A201" s="271" t="str">
        <f xml:space="preserve"> InpActive!A122</f>
        <v>WR60005Z6_ACT</v>
      </c>
      <c r="B201" s="271"/>
      <c r="C201" s="272"/>
      <c r="D201" s="273"/>
      <c r="E201" s="271" t="str">
        <f xml:space="preserve"> InpActive!E122</f>
        <v>Capacity ~ WRZ 6 actual - Post-2020 bilateral cumulative capacity - actual (BCCa)</v>
      </c>
      <c r="F201" s="271" t="s">
        <v>751</v>
      </c>
      <c r="G201" s="271" t="str">
        <f xml:space="preserve"> InpActive!G122</f>
        <v>Ml/d</v>
      </c>
      <c r="H201" s="304">
        <f t="shared" si="96"/>
        <v>0</v>
      </c>
      <c r="I201" s="271"/>
      <c r="J201" s="274">
        <f xml:space="preserve"> InpActive!J122</f>
        <v>0</v>
      </c>
      <c r="K201" s="274">
        <f xml:space="preserve"> InpActive!K122</f>
        <v>0</v>
      </c>
      <c r="L201" s="274">
        <f xml:space="preserve"> InpActive!L122</f>
        <v>0</v>
      </c>
      <c r="M201" s="274">
        <f xml:space="preserve"> InpActive!M122</f>
        <v>0</v>
      </c>
      <c r="N201" s="274">
        <f xml:space="preserve"> InpActive!N122</f>
        <v>0</v>
      </c>
    </row>
    <row r="202" spans="1:14" ht="12.75" hidden="1" customHeight="1" outlineLevel="1">
      <c r="A202" s="275"/>
      <c r="B202" s="275"/>
      <c r="C202" s="276"/>
      <c r="D202" s="277"/>
      <c r="E202" s="279" t="s">
        <v>808</v>
      </c>
      <c r="F202" s="270" t="s">
        <v>753</v>
      </c>
      <c r="G202" s="270" t="s">
        <v>209</v>
      </c>
      <c r="H202" s="304">
        <f t="shared" si="96"/>
        <v>0</v>
      </c>
      <c r="I202" s="270"/>
      <c r="J202" s="278">
        <f xml:space="preserve"> J200 + J201</f>
        <v>0</v>
      </c>
      <c r="K202" s="278">
        <f t="shared" ref="K202:N202" si="98" xml:space="preserve"> K200 + K201</f>
        <v>0</v>
      </c>
      <c r="L202" s="278">
        <f t="shared" si="98"/>
        <v>0</v>
      </c>
      <c r="M202" s="278">
        <f t="shared" si="98"/>
        <v>0</v>
      </c>
      <c r="N202" s="278">
        <f t="shared" si="98"/>
        <v>0</v>
      </c>
    </row>
    <row r="203" spans="1:14" ht="12.75" hidden="1" customHeight="1" outlineLevel="1">
      <c r="A203" s="275"/>
      <c r="B203" s="275"/>
      <c r="C203" s="276"/>
      <c r="D203" s="277"/>
      <c r="E203" s="279"/>
      <c r="F203" s="270"/>
      <c r="G203" s="270"/>
      <c r="H203" s="270"/>
      <c r="I203" s="270"/>
      <c r="J203" s="278"/>
      <c r="K203" s="278"/>
      <c r="L203" s="278"/>
      <c r="M203" s="278"/>
      <c r="N203" s="278"/>
    </row>
    <row r="204" spans="1:14" s="353" customFormat="1" ht="12.75" hidden="1" customHeight="1" outlineLevel="1">
      <c r="A204" s="351"/>
      <c r="B204" s="351">
        <f t="shared" ref="B204:H204" si="99" xml:space="preserve"> B$198</f>
        <v>0</v>
      </c>
      <c r="C204" s="286">
        <f t="shared" si="99"/>
        <v>0</v>
      </c>
      <c r="D204" s="352">
        <f t="shared" si="99"/>
        <v>0</v>
      </c>
      <c r="E204" s="358" t="str">
        <f t="shared" si="99"/>
        <v>Total cumulative capacity (TCC) - WRZ 6</v>
      </c>
      <c r="F204" s="285" t="str">
        <f t="shared" si="99"/>
        <v>TCC</v>
      </c>
      <c r="G204" s="285" t="str">
        <f t="shared" si="99"/>
        <v>Ml/d</v>
      </c>
      <c r="H204" s="285">
        <f t="shared" si="99"/>
        <v>0</v>
      </c>
      <c r="I204" s="285"/>
      <c r="J204" s="278">
        <f t="shared" ref="J204:N204" si="100" xml:space="preserve"> J$198</f>
        <v>0</v>
      </c>
      <c r="K204" s="278">
        <f t="shared" si="100"/>
        <v>0</v>
      </c>
      <c r="L204" s="278">
        <f t="shared" si="100"/>
        <v>0</v>
      </c>
      <c r="M204" s="278">
        <f t="shared" si="100"/>
        <v>0</v>
      </c>
      <c r="N204" s="278">
        <f t="shared" si="100"/>
        <v>0</v>
      </c>
    </row>
    <row r="205" spans="1:14" s="353" customFormat="1" ht="12.75" hidden="1" customHeight="1" outlineLevel="1">
      <c r="A205" s="351"/>
      <c r="B205" s="351">
        <f t="shared" ref="B205:H205" si="101" xml:space="preserve"> B$202</f>
        <v>0</v>
      </c>
      <c r="C205" s="286">
        <f t="shared" si="101"/>
        <v>0</v>
      </c>
      <c r="D205" s="352">
        <f t="shared" si="101"/>
        <v>0</v>
      </c>
      <c r="E205" s="279" t="str">
        <f t="shared" si="101"/>
        <v>Total ICC + BCCa - WRZ 6</v>
      </c>
      <c r="F205" s="285" t="str">
        <f t="shared" si="101"/>
        <v>ICC + BCCa</v>
      </c>
      <c r="G205" s="285" t="str">
        <f t="shared" si="101"/>
        <v>Ml/d</v>
      </c>
      <c r="H205" s="285">
        <f t="shared" si="101"/>
        <v>0</v>
      </c>
      <c r="I205" s="285"/>
      <c r="J205" s="278">
        <f t="shared" ref="J205:N205" si="102" xml:space="preserve"> J$202</f>
        <v>0</v>
      </c>
      <c r="K205" s="278">
        <f t="shared" si="102"/>
        <v>0</v>
      </c>
      <c r="L205" s="278">
        <f t="shared" si="102"/>
        <v>0</v>
      </c>
      <c r="M205" s="278">
        <f t="shared" si="102"/>
        <v>0</v>
      </c>
      <c r="N205" s="278">
        <f t="shared" si="102"/>
        <v>0</v>
      </c>
    </row>
    <row r="206" spans="1:14" ht="12.75" hidden="1" customHeight="1" outlineLevel="1">
      <c r="A206" s="275"/>
      <c r="B206" s="275"/>
      <c r="C206" s="276"/>
      <c r="D206" s="277"/>
      <c r="E206" s="278" t="s">
        <v>809</v>
      </c>
      <c r="F206" s="270" t="s">
        <v>755</v>
      </c>
      <c r="G206" s="278" t="s">
        <v>756</v>
      </c>
      <c r="H206" s="270"/>
      <c r="I206" s="270"/>
      <c r="J206" s="280">
        <f xml:space="preserve"> IF( J205 &gt; 0, ( J204 / J205 ) - 1, 0 )</f>
        <v>0</v>
      </c>
      <c r="K206" s="280">
        <f t="shared" ref="K206:N206" si="103" xml:space="preserve"> IF( K205 &gt; 0, ( K204 / K205 ) - 1, 0 )</f>
        <v>0</v>
      </c>
      <c r="L206" s="280">
        <f t="shared" si="103"/>
        <v>0</v>
      </c>
      <c r="M206" s="280">
        <f t="shared" si="103"/>
        <v>0</v>
      </c>
      <c r="N206" s="280">
        <f t="shared" si="103"/>
        <v>0</v>
      </c>
    </row>
    <row r="207" spans="1:14" ht="12.75" hidden="1" customHeight="1" outlineLevel="1">
      <c r="A207" s="275"/>
      <c r="B207" s="275"/>
      <c r="C207" s="276"/>
      <c r="D207" s="277"/>
      <c r="E207" s="278"/>
      <c r="F207" s="270"/>
      <c r="G207" s="278"/>
      <c r="H207" s="270"/>
      <c r="I207" s="270"/>
      <c r="J207" s="280"/>
      <c r="K207" s="280"/>
      <c r="L207" s="280"/>
      <c r="M207" s="280"/>
      <c r="N207" s="280"/>
    </row>
    <row r="208" spans="1:14" s="353" customFormat="1" ht="12.75" hidden="1" customHeight="1" outlineLevel="1">
      <c r="A208" s="351"/>
      <c r="B208" s="351">
        <f t="shared" ref="B208:G208" si="104" xml:space="preserve"> B$206</f>
        <v>0</v>
      </c>
      <c r="C208" s="286">
        <f t="shared" si="104"/>
        <v>0</v>
      </c>
      <c r="D208" s="352">
        <f t="shared" si="104"/>
        <v>0</v>
      </c>
      <c r="E208" s="278" t="str">
        <f t="shared" si="104"/>
        <v>Bilateral entry forecast (BEF) factor - WRZ 6</v>
      </c>
      <c r="F208" s="285" t="str">
        <f t="shared" si="104"/>
        <v>BEF</v>
      </c>
      <c r="G208" s="278" t="str">
        <f t="shared" si="104"/>
        <v>nr</v>
      </c>
      <c r="H208" s="285"/>
      <c r="I208" s="285"/>
      <c r="J208" s="280">
        <f t="shared" ref="J208:N208" si="105" xml:space="preserve"> J$206</f>
        <v>0</v>
      </c>
      <c r="K208" s="280">
        <f t="shared" si="105"/>
        <v>0</v>
      </c>
      <c r="L208" s="280">
        <f t="shared" si="105"/>
        <v>0</v>
      </c>
      <c r="M208" s="280">
        <f t="shared" si="105"/>
        <v>0</v>
      </c>
      <c r="N208" s="280">
        <f t="shared" si="105"/>
        <v>0</v>
      </c>
    </row>
    <row r="209" spans="1:14" ht="12.75" hidden="1" customHeight="1" outlineLevel="1">
      <c r="A209" s="275"/>
      <c r="B209" s="275"/>
      <c r="C209" s="276"/>
      <c r="D209" s="277"/>
      <c r="E209" s="278" t="s">
        <v>810</v>
      </c>
      <c r="F209" s="270" t="s">
        <v>755</v>
      </c>
      <c r="G209" s="278" t="s">
        <v>756</v>
      </c>
      <c r="H209" s="270"/>
      <c r="I209" s="270"/>
      <c r="J209" s="280">
        <f xml:space="preserve"> IF( J208 &gt;= 0, 0, J208)</f>
        <v>0</v>
      </c>
      <c r="K209" s="280">
        <f t="shared" ref="K209:N209" si="106" xml:space="preserve"> IF( K208 &gt;= 0, 0, K208)</f>
        <v>0</v>
      </c>
      <c r="L209" s="280">
        <f t="shared" si="106"/>
        <v>0</v>
      </c>
      <c r="M209" s="280">
        <f t="shared" si="106"/>
        <v>0</v>
      </c>
      <c r="N209" s="280">
        <f t="shared" si="106"/>
        <v>0</v>
      </c>
    </row>
    <row r="210" spans="1:14" ht="12.75" hidden="1" customHeight="1" outlineLevel="1">
      <c r="A210" s="275"/>
      <c r="B210" s="275"/>
      <c r="C210" s="276"/>
      <c r="D210" s="277"/>
      <c r="E210" s="278"/>
      <c r="F210" s="270"/>
      <c r="G210" s="278"/>
      <c r="H210" s="270"/>
      <c r="I210" s="270"/>
      <c r="J210" s="280"/>
      <c r="K210" s="280"/>
      <c r="L210" s="280"/>
      <c r="M210" s="280"/>
      <c r="N210" s="280"/>
    </row>
    <row r="211" spans="1:14" ht="12.75" hidden="1" customHeight="1" outlineLevel="1">
      <c r="A211" s="275"/>
      <c r="B211" s="275"/>
      <c r="C211" s="276"/>
      <c r="D211" s="277"/>
      <c r="E211" s="278" t="s">
        <v>811</v>
      </c>
      <c r="F211" s="376">
        <f xml:space="preserve"> IF( SUM(J211:N211) &gt; 0, 1, 0)</f>
        <v>0</v>
      </c>
      <c r="G211" s="278" t="s">
        <v>599</v>
      </c>
      <c r="I211" s="259"/>
      <c r="J211" s="376">
        <f xml:space="preserve"> IF( J209 &gt; 0, 1, 0 )</f>
        <v>0</v>
      </c>
      <c r="K211" s="376">
        <f t="shared" ref="K211" si="107" xml:space="preserve"> IF( K209 &gt; 0, 1, 0 )</f>
        <v>0</v>
      </c>
      <c r="L211" s="376">
        <f t="shared" ref="L211" si="108" xml:space="preserve"> IF( L209 &gt; 0, 1, 0 )</f>
        <v>0</v>
      </c>
      <c r="M211" s="376">
        <f t="shared" ref="M211" si="109" xml:space="preserve"> IF( M209 &gt; 0, 1, 0 )</f>
        <v>0</v>
      </c>
      <c r="N211" s="376">
        <f t="shared" ref="N211" si="110" xml:space="preserve"> IF( N209 &gt; 0, 1, 0 )</f>
        <v>0</v>
      </c>
    </row>
    <row r="212" spans="1:14" ht="12.75" hidden="1" customHeight="1" outlineLevel="1">
      <c r="A212" s="275"/>
      <c r="B212" s="275"/>
      <c r="C212" s="276"/>
      <c r="D212" s="277"/>
      <c r="E212" s="278"/>
      <c r="F212" s="270"/>
      <c r="G212" s="270"/>
      <c r="H212" s="270"/>
      <c r="I212" s="270"/>
      <c r="J212" s="270"/>
      <c r="K212" s="270"/>
      <c r="L212" s="270"/>
      <c r="M212" s="270"/>
      <c r="N212" s="270"/>
    </row>
    <row r="213" spans="1:14" ht="12.75" hidden="1" customHeight="1" outlineLevel="1">
      <c r="A213" s="275"/>
      <c r="B213" s="259"/>
      <c r="C213" s="266" t="s">
        <v>759</v>
      </c>
      <c r="D213" s="277"/>
      <c r="E213" s="278"/>
      <c r="F213" s="270"/>
      <c r="G213" s="270"/>
      <c r="H213" s="270"/>
      <c r="I213" s="270"/>
      <c r="J213" s="270"/>
      <c r="K213" s="270"/>
      <c r="L213" s="270"/>
      <c r="M213" s="270"/>
      <c r="N213" s="270"/>
    </row>
    <row r="214" spans="1:14" ht="12.75" hidden="1" customHeight="1" outlineLevel="1">
      <c r="A214" s="267"/>
      <c r="B214" s="281"/>
      <c r="C214" s="268"/>
      <c r="D214" s="267" t="s">
        <v>760</v>
      </c>
      <c r="E214" s="281"/>
      <c r="F214" s="259"/>
      <c r="G214" s="282"/>
      <c r="H214" s="282"/>
      <c r="I214" s="282"/>
      <c r="J214" s="279"/>
      <c r="K214" s="279"/>
      <c r="L214" s="279"/>
      <c r="M214" s="279"/>
      <c r="N214" s="279"/>
    </row>
    <row r="215" spans="1:14" ht="12.75" hidden="1" customHeight="1" outlineLevel="1">
      <c r="A215" s="267"/>
      <c r="B215" s="281"/>
      <c r="C215" s="268"/>
      <c r="D215" s="267"/>
      <c r="E215" s="281"/>
      <c r="F215" s="259"/>
      <c r="G215" s="282"/>
      <c r="H215" s="282"/>
      <c r="I215" s="282"/>
      <c r="J215" s="279"/>
      <c r="K215" s="279"/>
      <c r="L215" s="279"/>
      <c r="M215" s="279"/>
      <c r="N215" s="279"/>
    </row>
    <row r="216" spans="1:14" ht="12.75" hidden="1" customHeight="1" outlineLevel="1">
      <c r="A216" s="274" t="str">
        <f xml:space="preserve"> InpActive!A114</f>
        <v>WR60003Z6</v>
      </c>
      <c r="B216" s="283"/>
      <c r="C216" s="272"/>
      <c r="D216" s="273"/>
      <c r="E216" s="274" t="str">
        <f xml:space="preserve"> InpActive!E114</f>
        <v>Capacity ~ WRZ 6 forecasts - Post-2020 incumbent cumulative capacity (ICC)</v>
      </c>
      <c r="F216" s="282" t="s">
        <v>747</v>
      </c>
      <c r="G216" s="274" t="str">
        <f xml:space="preserve"> InpActive!G114</f>
        <v>Ml/d</v>
      </c>
      <c r="H216" s="360">
        <f xml:space="preserve"> SUM(J216:N216)</f>
        <v>0</v>
      </c>
      <c r="I216" s="282"/>
      <c r="J216" s="284">
        <f xml:space="preserve"> InpActive!J114</f>
        <v>0</v>
      </c>
      <c r="K216" s="284">
        <f xml:space="preserve"> InpActive!K114</f>
        <v>0</v>
      </c>
      <c r="L216" s="284">
        <f xml:space="preserve"> InpActive!L114</f>
        <v>0</v>
      </c>
      <c r="M216" s="284">
        <f xml:space="preserve"> InpActive!M114</f>
        <v>0</v>
      </c>
      <c r="N216" s="284">
        <f xml:space="preserve"> InpActive!N114</f>
        <v>0</v>
      </c>
    </row>
    <row r="217" spans="1:14" ht="12.75" hidden="1" customHeight="1" outlineLevel="1">
      <c r="A217" s="284" t="str">
        <f xml:space="preserve"> InpActive!A119</f>
        <v>WR7004Z6</v>
      </c>
      <c r="B217" s="283"/>
      <c r="C217" s="272"/>
      <c r="D217" s="273"/>
      <c r="E217" s="284" t="str">
        <f xml:space="preserve"> InpActive!E119</f>
        <v>WRZ 6 - Annualised unit cost (AUC) of post-2020 capacity</v>
      </c>
      <c r="F217" s="282" t="s">
        <v>761</v>
      </c>
      <c r="G217" s="284" t="str">
        <f xml:space="preserve"> InpActive!G119</f>
        <v>£/Ml/d</v>
      </c>
      <c r="H217" s="259"/>
      <c r="I217" s="282"/>
      <c r="J217" s="284">
        <f xml:space="preserve"> InpActive!J119</f>
        <v>0</v>
      </c>
      <c r="K217" s="284">
        <f xml:space="preserve"> InpActive!K119</f>
        <v>0</v>
      </c>
      <c r="L217" s="284">
        <f xml:space="preserve"> InpActive!L119</f>
        <v>0</v>
      </c>
      <c r="M217" s="284">
        <f xml:space="preserve"> InpActive!M119</f>
        <v>0</v>
      </c>
      <c r="N217" s="284">
        <f xml:space="preserve"> InpActive!N119</f>
        <v>0</v>
      </c>
    </row>
    <row r="218" spans="1:14" ht="12.75" hidden="1" customHeight="1" outlineLevel="1">
      <c r="A218" s="267"/>
      <c r="B218" s="267"/>
      <c r="C218" s="276"/>
      <c r="D218" s="277"/>
      <c r="E218" s="278" t="str">
        <f xml:space="preserve"> E209</f>
        <v>Bilateral entry forecast (BEF) factor - WRZ 6 - capped at zero</v>
      </c>
      <c r="F218" s="278" t="str">
        <f xml:space="preserve"> F209</f>
        <v>BEF</v>
      </c>
      <c r="G218" s="278" t="str">
        <f xml:space="preserve"> G209</f>
        <v>nr</v>
      </c>
      <c r="H218" s="259"/>
      <c r="I218" s="282"/>
      <c r="J218" s="280">
        <f xml:space="preserve"> J209</f>
        <v>0</v>
      </c>
      <c r="K218" s="280">
        <f xml:space="preserve"> K209</f>
        <v>0</v>
      </c>
      <c r="L218" s="280">
        <f xml:space="preserve"> L209</f>
        <v>0</v>
      </c>
      <c r="M218" s="280">
        <f xml:space="preserve"> M209</f>
        <v>0</v>
      </c>
      <c r="N218" s="280">
        <f xml:space="preserve"> N209</f>
        <v>0</v>
      </c>
    </row>
    <row r="219" spans="1:14" s="270" customFormat="1" ht="12.75" hidden="1" customHeight="1" outlineLevel="1">
      <c r="A219" s="285"/>
      <c r="B219" s="285"/>
      <c r="C219" s="286"/>
      <c r="D219" s="287"/>
      <c r="E219" s="285" t="s">
        <v>812</v>
      </c>
      <c r="F219" s="359" t="s">
        <v>813</v>
      </c>
      <c r="G219" s="288" t="s">
        <v>555</v>
      </c>
      <c r="H219" s="270">
        <f xml:space="preserve"> SUM(J219:N219)</f>
        <v>0</v>
      </c>
      <c r="I219" s="288"/>
      <c r="J219" s="289">
        <f xml:space="preserve"> J216 * J217 * J218</f>
        <v>0</v>
      </c>
      <c r="K219" s="289">
        <f t="shared" ref="K219:N219" si="111" xml:space="preserve"> K216 * K217 * K218</f>
        <v>0</v>
      </c>
      <c r="L219" s="289">
        <f t="shared" si="111"/>
        <v>0</v>
      </c>
      <c r="M219" s="289">
        <f t="shared" si="111"/>
        <v>0</v>
      </c>
      <c r="N219" s="289">
        <f t="shared" si="111"/>
        <v>0</v>
      </c>
    </row>
    <row r="220" spans="1:14" ht="12.75" hidden="1" customHeight="1" outlineLevel="1">
      <c r="A220" s="291"/>
      <c r="B220" s="291"/>
      <c r="C220" s="292"/>
      <c r="D220" s="293"/>
      <c r="E220" s="291"/>
      <c r="F220" s="294"/>
      <c r="G220" s="294"/>
      <c r="H220" s="295"/>
      <c r="I220" s="294"/>
      <c r="J220" s="294"/>
      <c r="K220" s="294"/>
      <c r="L220" s="294"/>
      <c r="M220" s="294"/>
      <c r="N220" s="294"/>
    </row>
    <row r="221" spans="1:14" ht="12.75" hidden="1" customHeight="1" outlineLevel="1">
      <c r="A221" s="270"/>
      <c r="B221" s="270"/>
      <c r="C221" s="276"/>
      <c r="D221" s="281"/>
      <c r="E221" s="278" t="s">
        <v>814</v>
      </c>
      <c r="F221" s="376">
        <f xml:space="preserve"> IF( SUM(J221:N221) &gt; 0, 1, 0)</f>
        <v>0</v>
      </c>
      <c r="G221" s="278" t="s">
        <v>599</v>
      </c>
      <c r="J221" s="376">
        <f xml:space="preserve"> IF( J219 &gt; 0, 1, 0 )</f>
        <v>0</v>
      </c>
      <c r="K221" s="376">
        <f t="shared" ref="K221" si="112" xml:space="preserve"> IF( K219 &gt; 0, 1, 0 )</f>
        <v>0</v>
      </c>
      <c r="L221" s="376">
        <f t="shared" ref="L221" si="113" xml:space="preserve"> IF( L219 &gt; 0, 1, 0 )</f>
        <v>0</v>
      </c>
      <c r="M221" s="376">
        <f t="shared" ref="M221" si="114" xml:space="preserve"> IF( M219 &gt; 0, 1, 0 )</f>
        <v>0</v>
      </c>
      <c r="N221" s="376">
        <f t="shared" ref="N221" si="115" xml:space="preserve"> IF( N219 &gt; 0, 1, 0 )</f>
        <v>0</v>
      </c>
    </row>
    <row r="222" spans="1:14">
      <c r="A222" s="296"/>
      <c r="B222" s="296"/>
      <c r="C222" s="297"/>
      <c r="D222" s="298"/>
      <c r="E222" s="299"/>
      <c r="F222" s="299"/>
      <c r="G222" s="300"/>
      <c r="H222" s="290"/>
      <c r="I222" s="290"/>
      <c r="J222" s="301"/>
      <c r="K222" s="301"/>
      <c r="L222" s="301"/>
      <c r="M222" s="301"/>
      <c r="N222" s="301"/>
    </row>
    <row r="223" spans="1:14">
      <c r="A223" s="260" t="s">
        <v>815</v>
      </c>
      <c r="B223" s="260"/>
      <c r="C223" s="261"/>
      <c r="D223" s="260"/>
      <c r="E223" s="260"/>
      <c r="F223" s="260"/>
      <c r="G223" s="260"/>
      <c r="H223" s="260"/>
      <c r="I223" s="260"/>
      <c r="J223" s="260"/>
      <c r="K223" s="260"/>
      <c r="L223" s="260"/>
      <c r="M223" s="260"/>
      <c r="N223" s="260"/>
    </row>
    <row r="224" spans="1:14" collapsed="1">
      <c r="A224" s="250"/>
      <c r="B224" s="250"/>
      <c r="C224" s="251"/>
      <c r="D224" s="250"/>
      <c r="E224" s="250"/>
      <c r="F224" s="250"/>
      <c r="G224" s="250"/>
      <c r="H224" s="250"/>
      <c r="I224" s="250"/>
      <c r="J224" s="250"/>
      <c r="K224" s="250"/>
      <c r="L224" s="250"/>
      <c r="M224" s="250"/>
      <c r="N224" s="250"/>
    </row>
    <row r="225" spans="1:14" ht="12.75" hidden="1" customHeight="1" outlineLevel="1">
      <c r="A225" s="250"/>
      <c r="B225" s="262" t="s">
        <v>816</v>
      </c>
      <c r="C225" s="263"/>
      <c r="D225" s="264"/>
      <c r="E225" s="264"/>
      <c r="F225" s="250"/>
      <c r="G225" s="250"/>
      <c r="H225" s="250"/>
      <c r="I225" s="250"/>
      <c r="J225" s="250"/>
      <c r="K225" s="250"/>
      <c r="L225" s="250"/>
      <c r="M225" s="250"/>
      <c r="N225" s="250"/>
    </row>
    <row r="226" spans="1:14" ht="12.75" hidden="1" customHeight="1" outlineLevel="1">
      <c r="A226" s="265" t="str">
        <f xml:space="preserve"> InpActive!A126</f>
        <v>WR60000Z7</v>
      </c>
      <c r="B226" s="250"/>
      <c r="C226" s="251"/>
      <c r="D226" s="252"/>
      <c r="E226" s="265" t="str">
        <f xml:space="preserve"> InpActive!E126</f>
        <v>Capacity ~ WRZ 7 forecasts - WRZ name</v>
      </c>
      <c r="F226" s="265">
        <f xml:space="preserve"> InpActive!F126</f>
        <v>0</v>
      </c>
      <c r="G226" s="265" t="str">
        <f xml:space="preserve"> InpActive!G126</f>
        <v>text</v>
      </c>
      <c r="H226" s="265"/>
      <c r="I226" s="265"/>
      <c r="J226" s="265"/>
      <c r="K226" s="265"/>
      <c r="L226" s="265"/>
      <c r="M226" s="265"/>
      <c r="N226" s="265"/>
    </row>
    <row r="227" spans="1:14" ht="12.75" hidden="1" customHeight="1" outlineLevel="1">
      <c r="A227" s="250"/>
      <c r="B227" s="259"/>
      <c r="C227" s="251"/>
      <c r="D227" s="250"/>
      <c r="E227" s="250"/>
      <c r="F227" s="250"/>
      <c r="G227" s="250"/>
      <c r="H227" s="250"/>
      <c r="I227" s="250"/>
      <c r="J227" s="250"/>
      <c r="K227" s="250"/>
      <c r="L227" s="250"/>
      <c r="M227" s="250"/>
      <c r="N227" s="250"/>
    </row>
    <row r="228" spans="1:14" ht="12.75" hidden="1" customHeight="1" outlineLevel="1">
      <c r="A228" s="250"/>
      <c r="B228" s="259"/>
      <c r="C228" s="266" t="s">
        <v>744</v>
      </c>
      <c r="D228" s="250"/>
      <c r="E228" s="250"/>
      <c r="F228" s="250"/>
      <c r="G228" s="250"/>
      <c r="H228" s="250"/>
      <c r="I228" s="250"/>
      <c r="J228" s="250"/>
      <c r="K228" s="250"/>
      <c r="L228" s="250"/>
      <c r="M228" s="250"/>
      <c r="N228" s="250"/>
    </row>
    <row r="229" spans="1:14" ht="12.75" hidden="1" customHeight="1" outlineLevel="1">
      <c r="A229" s="267"/>
      <c r="B229" s="259"/>
      <c r="C229" s="268"/>
      <c r="D229" s="269" t="s">
        <v>745</v>
      </c>
      <c r="E229" s="259"/>
      <c r="F229" s="270"/>
      <c r="G229" s="270"/>
      <c r="H229" s="270"/>
      <c r="I229" s="270"/>
      <c r="J229" s="270"/>
      <c r="K229" s="270"/>
      <c r="L229" s="270"/>
      <c r="M229" s="270"/>
      <c r="N229" s="270"/>
    </row>
    <row r="230" spans="1:14" ht="12.75" hidden="1" customHeight="1" outlineLevel="1">
      <c r="A230" s="267"/>
      <c r="B230" s="259"/>
      <c r="C230" s="268"/>
      <c r="D230" s="269" t="s">
        <v>746</v>
      </c>
      <c r="E230" s="259"/>
      <c r="F230" s="270"/>
      <c r="G230" s="270"/>
      <c r="H230" s="270"/>
      <c r="I230" s="270"/>
      <c r="J230" s="270"/>
      <c r="K230" s="270"/>
      <c r="L230" s="270"/>
      <c r="M230" s="270"/>
      <c r="N230" s="270"/>
    </row>
    <row r="231" spans="1:14" ht="12.75" hidden="1" customHeight="1" outlineLevel="1">
      <c r="A231" s="267"/>
      <c r="B231" s="259"/>
      <c r="C231" s="268"/>
      <c r="D231" s="269"/>
      <c r="E231" s="259"/>
      <c r="F231" s="270"/>
      <c r="G231" s="270"/>
      <c r="H231" s="270"/>
      <c r="I231" s="270"/>
      <c r="J231" s="270"/>
      <c r="K231" s="270"/>
      <c r="L231" s="270"/>
      <c r="M231" s="270"/>
      <c r="N231" s="270"/>
    </row>
    <row r="232" spans="1:14" ht="12.75" hidden="1" customHeight="1" outlineLevel="1">
      <c r="A232" s="271" t="str">
        <f xml:space="preserve"> InpActive!A127</f>
        <v>WR60003Z7</v>
      </c>
      <c r="B232" s="271"/>
      <c r="C232" s="272"/>
      <c r="D232" s="273"/>
      <c r="E232" s="271" t="str">
        <f xml:space="preserve"> InpActive!E127</f>
        <v>Capacity ~ WRZ 7 forecasts - Post-2020 incumbent cumulative capacity (ICC)</v>
      </c>
      <c r="F232" s="271" t="s">
        <v>747</v>
      </c>
      <c r="G232" s="271" t="str">
        <f xml:space="preserve"> InpActive!G127</f>
        <v>Ml/d</v>
      </c>
      <c r="H232" s="304">
        <f xml:space="preserve"> SUM(J232:N232)</f>
        <v>0</v>
      </c>
      <c r="I232" s="271"/>
      <c r="J232" s="274">
        <f xml:space="preserve"> InpActive!J127</f>
        <v>0</v>
      </c>
      <c r="K232" s="274">
        <f xml:space="preserve"> InpActive!K127</f>
        <v>0</v>
      </c>
      <c r="L232" s="274">
        <f xml:space="preserve"> InpActive!L127</f>
        <v>0</v>
      </c>
      <c r="M232" s="274">
        <f xml:space="preserve"> InpActive!M127</f>
        <v>0</v>
      </c>
      <c r="N232" s="274">
        <f xml:space="preserve"> InpActive!N127</f>
        <v>0</v>
      </c>
    </row>
    <row r="233" spans="1:14" ht="12.75" hidden="1" customHeight="1" outlineLevel="1">
      <c r="A233" s="271" t="str">
        <f xml:space="preserve"> InpActive!A128</f>
        <v>WR60005Z7</v>
      </c>
      <c r="B233" s="271"/>
      <c r="C233" s="272"/>
      <c r="D233" s="273"/>
      <c r="E233" s="271" t="str">
        <f xml:space="preserve"> InpActive!E128</f>
        <v>Capacity ~ WRZ 7 forecasts - Post-2020 bilateral cumulative capacity - forecast (BCCf)</v>
      </c>
      <c r="F233" s="271" t="s">
        <v>748</v>
      </c>
      <c r="G233" s="271" t="str">
        <f xml:space="preserve"> InpActive!G128</f>
        <v>Ml/d</v>
      </c>
      <c r="H233" s="304">
        <f t="shared" ref="H233:H238" si="116" xml:space="preserve"> SUM(J233:N233)</f>
        <v>0</v>
      </c>
      <c r="I233" s="271"/>
      <c r="J233" s="274">
        <f xml:space="preserve"> InpActive!J128</f>
        <v>0</v>
      </c>
      <c r="K233" s="274">
        <f xml:space="preserve"> InpActive!K128</f>
        <v>0</v>
      </c>
      <c r="L233" s="274">
        <f xml:space="preserve"> InpActive!L128</f>
        <v>0</v>
      </c>
      <c r="M233" s="274">
        <f xml:space="preserve"> InpActive!M128</f>
        <v>0</v>
      </c>
      <c r="N233" s="274">
        <f xml:space="preserve"> InpActive!N128</f>
        <v>0</v>
      </c>
    </row>
    <row r="234" spans="1:14" ht="12.75" hidden="1" customHeight="1" outlineLevel="1">
      <c r="A234" s="275"/>
      <c r="B234" s="275"/>
      <c r="C234" s="276"/>
      <c r="D234" s="277"/>
      <c r="E234" s="278" t="s">
        <v>817</v>
      </c>
      <c r="F234" s="270" t="s">
        <v>750</v>
      </c>
      <c r="G234" s="270" t="s">
        <v>209</v>
      </c>
      <c r="H234" s="304">
        <f t="shared" si="116"/>
        <v>0</v>
      </c>
      <c r="I234" s="270"/>
      <c r="J234" s="278">
        <f xml:space="preserve"> J232 + J233</f>
        <v>0</v>
      </c>
      <c r="K234" s="278">
        <f t="shared" ref="K234:N234" si="117" xml:space="preserve"> K232 + K233</f>
        <v>0</v>
      </c>
      <c r="L234" s="278">
        <f t="shared" si="117"/>
        <v>0</v>
      </c>
      <c r="M234" s="278">
        <f t="shared" si="117"/>
        <v>0</v>
      </c>
      <c r="N234" s="278">
        <f t="shared" si="117"/>
        <v>0</v>
      </c>
    </row>
    <row r="235" spans="1:14" ht="12.75" hidden="1" customHeight="1" outlineLevel="1">
      <c r="A235" s="275"/>
      <c r="B235" s="275"/>
      <c r="C235" s="276"/>
      <c r="D235" s="277"/>
      <c r="E235" s="278"/>
      <c r="F235" s="270"/>
      <c r="G235" s="270"/>
      <c r="H235" s="270"/>
      <c r="I235" s="270"/>
      <c r="J235" s="270"/>
      <c r="K235" s="270"/>
      <c r="L235" s="270"/>
      <c r="M235" s="270"/>
      <c r="N235" s="270"/>
    </row>
    <row r="236" spans="1:14" ht="12.75" hidden="1" customHeight="1" outlineLevel="1">
      <c r="A236" s="271" t="str">
        <f xml:space="preserve"> InpActive!A127</f>
        <v>WR60003Z7</v>
      </c>
      <c r="B236" s="271"/>
      <c r="C236" s="272"/>
      <c r="D236" s="273"/>
      <c r="E236" s="271" t="str">
        <f xml:space="preserve"> InpActive!E127</f>
        <v>Capacity ~ WRZ 7 forecasts - Post-2020 incumbent cumulative capacity (ICC)</v>
      </c>
      <c r="F236" s="271" t="s">
        <v>747</v>
      </c>
      <c r="G236" s="271" t="str">
        <f xml:space="preserve"> InpActive!G127</f>
        <v>Ml/d</v>
      </c>
      <c r="H236" s="304">
        <f t="shared" si="116"/>
        <v>0</v>
      </c>
      <c r="I236" s="271"/>
      <c r="J236" s="274">
        <f xml:space="preserve"> InpActive!J127</f>
        <v>0</v>
      </c>
      <c r="K236" s="274">
        <f xml:space="preserve"> InpActive!K127</f>
        <v>0</v>
      </c>
      <c r="L236" s="274">
        <f xml:space="preserve"> InpActive!L127</f>
        <v>0</v>
      </c>
      <c r="M236" s="274">
        <f xml:space="preserve"> InpActive!M127</f>
        <v>0</v>
      </c>
      <c r="N236" s="274">
        <f xml:space="preserve"> InpActive!N127</f>
        <v>0</v>
      </c>
    </row>
    <row r="237" spans="1:14" ht="12.75" hidden="1" customHeight="1" outlineLevel="1">
      <c r="A237" s="271" t="str">
        <f xml:space="preserve"> InpActive!A135</f>
        <v>WR60005Z7_ACT</v>
      </c>
      <c r="B237" s="271"/>
      <c r="C237" s="272"/>
      <c r="D237" s="273"/>
      <c r="E237" s="271" t="str">
        <f xml:space="preserve"> InpActive!E135</f>
        <v>Capacity ~ WRZ 7 actual - Post-2020 bilateral cumulative capacity - actual (BCCa)</v>
      </c>
      <c r="F237" s="271" t="s">
        <v>751</v>
      </c>
      <c r="G237" s="271" t="str">
        <f xml:space="preserve"> InpActive!G135</f>
        <v>Ml/d</v>
      </c>
      <c r="H237" s="304">
        <f t="shared" si="116"/>
        <v>0</v>
      </c>
      <c r="I237" s="271"/>
      <c r="J237" s="274">
        <f xml:space="preserve"> InpActive!J135</f>
        <v>0</v>
      </c>
      <c r="K237" s="274">
        <f xml:space="preserve"> InpActive!K135</f>
        <v>0</v>
      </c>
      <c r="L237" s="274">
        <f xml:space="preserve"> InpActive!L135</f>
        <v>0</v>
      </c>
      <c r="M237" s="274">
        <f xml:space="preserve"> InpActive!M135</f>
        <v>0</v>
      </c>
      <c r="N237" s="274">
        <f xml:space="preserve"> InpActive!N135</f>
        <v>0</v>
      </c>
    </row>
    <row r="238" spans="1:14" ht="12.75" hidden="1" customHeight="1" outlineLevel="1">
      <c r="A238" s="275"/>
      <c r="B238" s="275"/>
      <c r="C238" s="276"/>
      <c r="D238" s="277"/>
      <c r="E238" s="279" t="s">
        <v>818</v>
      </c>
      <c r="F238" s="270" t="s">
        <v>753</v>
      </c>
      <c r="G238" s="270" t="s">
        <v>209</v>
      </c>
      <c r="H238" s="304">
        <f t="shared" si="116"/>
        <v>0</v>
      </c>
      <c r="I238" s="270"/>
      <c r="J238" s="278">
        <f xml:space="preserve"> J236 + J237</f>
        <v>0</v>
      </c>
      <c r="K238" s="278">
        <f t="shared" ref="K238:N238" si="118" xml:space="preserve"> K236 + K237</f>
        <v>0</v>
      </c>
      <c r="L238" s="278">
        <f t="shared" si="118"/>
        <v>0</v>
      </c>
      <c r="M238" s="278">
        <f t="shared" si="118"/>
        <v>0</v>
      </c>
      <c r="N238" s="278">
        <f t="shared" si="118"/>
        <v>0</v>
      </c>
    </row>
    <row r="239" spans="1:14" ht="12.75" hidden="1" customHeight="1" outlineLevel="1">
      <c r="A239" s="275"/>
      <c r="B239" s="275"/>
      <c r="C239" s="276"/>
      <c r="D239" s="277"/>
      <c r="E239" s="279"/>
      <c r="F239" s="270"/>
      <c r="G239" s="270"/>
      <c r="H239" s="270"/>
      <c r="I239" s="270"/>
      <c r="J239" s="278"/>
      <c r="K239" s="278"/>
      <c r="L239" s="278"/>
      <c r="M239" s="278"/>
      <c r="N239" s="278"/>
    </row>
    <row r="240" spans="1:14" s="353" customFormat="1" ht="12.75" hidden="1" customHeight="1" outlineLevel="1">
      <c r="A240" s="351"/>
      <c r="B240" s="351">
        <f t="shared" ref="B240:H240" si="119" xml:space="preserve"> B$234</f>
        <v>0</v>
      </c>
      <c r="C240" s="286">
        <f t="shared" si="119"/>
        <v>0</v>
      </c>
      <c r="D240" s="352">
        <f t="shared" si="119"/>
        <v>0</v>
      </c>
      <c r="E240" s="358" t="str">
        <f t="shared" si="119"/>
        <v>Total cumulative capacity (TCC) - WRZ 7</v>
      </c>
      <c r="F240" s="285" t="str">
        <f t="shared" si="119"/>
        <v>TCC</v>
      </c>
      <c r="G240" s="285" t="str">
        <f t="shared" si="119"/>
        <v>Ml/d</v>
      </c>
      <c r="H240" s="285">
        <f t="shared" si="119"/>
        <v>0</v>
      </c>
      <c r="I240" s="285"/>
      <c r="J240" s="278">
        <f t="shared" ref="J240:N240" si="120" xml:space="preserve"> J$234</f>
        <v>0</v>
      </c>
      <c r="K240" s="278">
        <f t="shared" si="120"/>
        <v>0</v>
      </c>
      <c r="L240" s="278">
        <f t="shared" si="120"/>
        <v>0</v>
      </c>
      <c r="M240" s="278">
        <f t="shared" si="120"/>
        <v>0</v>
      </c>
      <c r="N240" s="278">
        <f t="shared" si="120"/>
        <v>0</v>
      </c>
    </row>
    <row r="241" spans="1:14" s="353" customFormat="1" ht="12.75" hidden="1" customHeight="1" outlineLevel="1">
      <c r="A241" s="351"/>
      <c r="B241" s="351">
        <f t="shared" ref="B241:H241" si="121" xml:space="preserve"> B$238</f>
        <v>0</v>
      </c>
      <c r="C241" s="286">
        <f t="shared" si="121"/>
        <v>0</v>
      </c>
      <c r="D241" s="352">
        <f t="shared" si="121"/>
        <v>0</v>
      </c>
      <c r="E241" s="279" t="str">
        <f t="shared" si="121"/>
        <v>Total ICC + BCCa - WRZ 7</v>
      </c>
      <c r="F241" s="285" t="str">
        <f t="shared" si="121"/>
        <v>ICC + BCCa</v>
      </c>
      <c r="G241" s="285" t="str">
        <f t="shared" si="121"/>
        <v>Ml/d</v>
      </c>
      <c r="H241" s="285">
        <f t="shared" si="121"/>
        <v>0</v>
      </c>
      <c r="I241" s="285"/>
      <c r="J241" s="278">
        <f t="shared" ref="J241:N241" si="122" xml:space="preserve"> J$238</f>
        <v>0</v>
      </c>
      <c r="K241" s="278">
        <f t="shared" si="122"/>
        <v>0</v>
      </c>
      <c r="L241" s="278">
        <f t="shared" si="122"/>
        <v>0</v>
      </c>
      <c r="M241" s="278">
        <f t="shared" si="122"/>
        <v>0</v>
      </c>
      <c r="N241" s="278">
        <f t="shared" si="122"/>
        <v>0</v>
      </c>
    </row>
    <row r="242" spans="1:14" ht="12.75" hidden="1" customHeight="1" outlineLevel="1">
      <c r="A242" s="275"/>
      <c r="B242" s="275"/>
      <c r="C242" s="276"/>
      <c r="D242" s="277"/>
      <c r="E242" s="278" t="s">
        <v>819</v>
      </c>
      <c r="F242" s="270" t="s">
        <v>755</v>
      </c>
      <c r="G242" s="278" t="s">
        <v>756</v>
      </c>
      <c r="H242" s="270"/>
      <c r="I242" s="270"/>
      <c r="J242" s="280">
        <f xml:space="preserve"> IF( J241 &gt; 0, ( J240 / J241 ) - 1, 0 )</f>
        <v>0</v>
      </c>
      <c r="K242" s="280">
        <f t="shared" ref="K242:N242" si="123" xml:space="preserve"> IF( K241 &gt; 0, ( K240 / K241 ) - 1, 0 )</f>
        <v>0</v>
      </c>
      <c r="L242" s="280">
        <f t="shared" si="123"/>
        <v>0</v>
      </c>
      <c r="M242" s="280">
        <f t="shared" si="123"/>
        <v>0</v>
      </c>
      <c r="N242" s="280">
        <f t="shared" si="123"/>
        <v>0</v>
      </c>
    </row>
    <row r="243" spans="1:14" ht="12.75" hidden="1" customHeight="1" outlineLevel="1">
      <c r="A243" s="275"/>
      <c r="B243" s="275"/>
      <c r="C243" s="276"/>
      <c r="D243" s="277"/>
      <c r="E243" s="278"/>
      <c r="F243" s="270"/>
      <c r="G243" s="278"/>
      <c r="H243" s="270"/>
      <c r="I243" s="270"/>
      <c r="J243" s="280"/>
      <c r="K243" s="280"/>
      <c r="L243" s="280"/>
      <c r="M243" s="280"/>
      <c r="N243" s="280"/>
    </row>
    <row r="244" spans="1:14" s="353" customFormat="1" ht="12.75" hidden="1" customHeight="1" outlineLevel="1">
      <c r="A244" s="351"/>
      <c r="B244" s="351">
        <f t="shared" ref="B244:G244" si="124" xml:space="preserve"> B$242</f>
        <v>0</v>
      </c>
      <c r="C244" s="286">
        <f t="shared" si="124"/>
        <v>0</v>
      </c>
      <c r="D244" s="352">
        <f t="shared" si="124"/>
        <v>0</v>
      </c>
      <c r="E244" s="278" t="str">
        <f t="shared" si="124"/>
        <v>Bilateral entry forecast (BEF) factor - WRZ 7</v>
      </c>
      <c r="F244" s="285" t="str">
        <f t="shared" si="124"/>
        <v>BEF</v>
      </c>
      <c r="G244" s="278" t="str">
        <f t="shared" si="124"/>
        <v>nr</v>
      </c>
      <c r="H244" s="285"/>
      <c r="I244" s="285"/>
      <c r="J244" s="280">
        <f t="shared" ref="J244:N244" si="125" xml:space="preserve"> J$242</f>
        <v>0</v>
      </c>
      <c r="K244" s="280">
        <f t="shared" si="125"/>
        <v>0</v>
      </c>
      <c r="L244" s="280">
        <f t="shared" si="125"/>
        <v>0</v>
      </c>
      <c r="M244" s="280">
        <f t="shared" si="125"/>
        <v>0</v>
      </c>
      <c r="N244" s="280">
        <f t="shared" si="125"/>
        <v>0</v>
      </c>
    </row>
    <row r="245" spans="1:14" ht="12.75" hidden="1" customHeight="1" outlineLevel="1">
      <c r="A245" s="275"/>
      <c r="B245" s="275"/>
      <c r="C245" s="276"/>
      <c r="D245" s="277"/>
      <c r="E245" s="278" t="s">
        <v>820</v>
      </c>
      <c r="F245" s="270" t="s">
        <v>755</v>
      </c>
      <c r="G245" s="278" t="s">
        <v>756</v>
      </c>
      <c r="H245" s="270"/>
      <c r="I245" s="270"/>
      <c r="J245" s="280">
        <f xml:space="preserve"> IF( J244 &gt;= 0, 0, J244)</f>
        <v>0</v>
      </c>
      <c r="K245" s="280">
        <f t="shared" ref="K245:N245" si="126" xml:space="preserve"> IF( K244 &gt;= 0, 0, K244)</f>
        <v>0</v>
      </c>
      <c r="L245" s="280">
        <f t="shared" si="126"/>
        <v>0</v>
      </c>
      <c r="M245" s="280">
        <f t="shared" si="126"/>
        <v>0</v>
      </c>
      <c r="N245" s="280">
        <f t="shared" si="126"/>
        <v>0</v>
      </c>
    </row>
    <row r="246" spans="1:14" ht="12.75" hidden="1" customHeight="1" outlineLevel="1">
      <c r="A246" s="275"/>
      <c r="B246" s="275"/>
      <c r="C246" s="276"/>
      <c r="D246" s="277"/>
      <c r="E246" s="278"/>
      <c r="F246" s="270"/>
      <c r="G246" s="278"/>
      <c r="H246" s="270"/>
      <c r="I246" s="270"/>
      <c r="J246" s="280"/>
      <c r="K246" s="280"/>
      <c r="L246" s="280"/>
      <c r="M246" s="280"/>
      <c r="N246" s="280"/>
    </row>
    <row r="247" spans="1:14" ht="12.75" hidden="1" customHeight="1" outlineLevel="1">
      <c r="A247" s="275"/>
      <c r="B247" s="275"/>
      <c r="C247" s="276"/>
      <c r="D247" s="277"/>
      <c r="E247" s="278" t="s">
        <v>821</v>
      </c>
      <c r="F247" s="376">
        <f xml:space="preserve"> IF( SUM(J247:N247) &gt; 0, 1, 0)</f>
        <v>0</v>
      </c>
      <c r="G247" s="278" t="s">
        <v>599</v>
      </c>
      <c r="I247" s="259"/>
      <c r="J247" s="376">
        <f xml:space="preserve"> IF( J245 &gt; 0, 1, 0 )</f>
        <v>0</v>
      </c>
      <c r="K247" s="376">
        <f t="shared" ref="K247" si="127" xml:space="preserve"> IF( K245 &gt; 0, 1, 0 )</f>
        <v>0</v>
      </c>
      <c r="L247" s="376">
        <f t="shared" ref="L247" si="128" xml:space="preserve"> IF( L245 &gt; 0, 1, 0 )</f>
        <v>0</v>
      </c>
      <c r="M247" s="376">
        <f t="shared" ref="M247" si="129" xml:space="preserve"> IF( M245 &gt; 0, 1, 0 )</f>
        <v>0</v>
      </c>
      <c r="N247" s="376">
        <f t="shared" ref="N247" si="130" xml:space="preserve"> IF( N245 &gt; 0, 1, 0 )</f>
        <v>0</v>
      </c>
    </row>
    <row r="248" spans="1:14" ht="12.75" hidden="1" customHeight="1" outlineLevel="1">
      <c r="A248" s="275"/>
      <c r="B248" s="275"/>
      <c r="C248" s="276"/>
      <c r="D248" s="277"/>
      <c r="E248" s="278"/>
      <c r="F248" s="270"/>
      <c r="G248" s="270"/>
      <c r="H248" s="270"/>
      <c r="I248" s="270"/>
      <c r="J248" s="270"/>
      <c r="K248" s="270"/>
      <c r="L248" s="270"/>
      <c r="M248" s="270"/>
      <c r="N248" s="270"/>
    </row>
    <row r="249" spans="1:14" ht="12.75" hidden="1" customHeight="1" outlineLevel="1">
      <c r="A249" s="275"/>
      <c r="B249" s="259"/>
      <c r="C249" s="266" t="s">
        <v>759</v>
      </c>
      <c r="D249" s="277"/>
      <c r="E249" s="278"/>
      <c r="F249" s="270"/>
      <c r="G249" s="270"/>
      <c r="H249" s="270"/>
      <c r="I249" s="270"/>
      <c r="J249" s="270"/>
      <c r="K249" s="270"/>
      <c r="L249" s="270"/>
      <c r="M249" s="270"/>
      <c r="N249" s="270"/>
    </row>
    <row r="250" spans="1:14" ht="12.75" hidden="1" customHeight="1" outlineLevel="1">
      <c r="A250" s="267"/>
      <c r="B250" s="281"/>
      <c r="C250" s="268"/>
      <c r="D250" s="267" t="s">
        <v>760</v>
      </c>
      <c r="E250" s="281"/>
      <c r="F250" s="259"/>
      <c r="G250" s="282"/>
      <c r="H250" s="282"/>
      <c r="I250" s="282"/>
      <c r="J250" s="279"/>
      <c r="K250" s="279"/>
      <c r="L250" s="279"/>
      <c r="M250" s="279"/>
      <c r="N250" s="279"/>
    </row>
    <row r="251" spans="1:14" ht="12.75" hidden="1" customHeight="1" outlineLevel="1">
      <c r="A251" s="267"/>
      <c r="B251" s="281"/>
      <c r="C251" s="268"/>
      <c r="D251" s="267"/>
      <c r="E251" s="281"/>
      <c r="F251" s="259"/>
      <c r="G251" s="282"/>
      <c r="H251" s="282"/>
      <c r="I251" s="282"/>
      <c r="J251" s="279"/>
      <c r="K251" s="279"/>
      <c r="L251" s="279"/>
      <c r="M251" s="279"/>
      <c r="N251" s="279"/>
    </row>
    <row r="252" spans="1:14" ht="12.75" hidden="1" customHeight="1" outlineLevel="1">
      <c r="A252" s="274" t="str">
        <f xml:space="preserve"> InpActive!A127</f>
        <v>WR60003Z7</v>
      </c>
      <c r="B252" s="283"/>
      <c r="C252" s="272"/>
      <c r="D252" s="273"/>
      <c r="E252" s="274" t="str">
        <f xml:space="preserve"> InpActive!E127</f>
        <v>Capacity ~ WRZ 7 forecasts - Post-2020 incumbent cumulative capacity (ICC)</v>
      </c>
      <c r="F252" s="282" t="s">
        <v>747</v>
      </c>
      <c r="G252" s="274" t="str">
        <f xml:space="preserve"> InpActive!G127</f>
        <v>Ml/d</v>
      </c>
      <c r="H252" s="360">
        <f xml:space="preserve"> SUM(J252:N252)</f>
        <v>0</v>
      </c>
      <c r="I252" s="282"/>
      <c r="J252" s="284">
        <f xml:space="preserve"> InpActive!J127</f>
        <v>0</v>
      </c>
      <c r="K252" s="284">
        <f xml:space="preserve"> InpActive!K127</f>
        <v>0</v>
      </c>
      <c r="L252" s="284">
        <f xml:space="preserve"> InpActive!L127</f>
        <v>0</v>
      </c>
      <c r="M252" s="284">
        <f xml:space="preserve"> InpActive!M127</f>
        <v>0</v>
      </c>
      <c r="N252" s="284">
        <f xml:space="preserve"> InpActive!N127</f>
        <v>0</v>
      </c>
    </row>
    <row r="253" spans="1:14" ht="12.75" hidden="1" customHeight="1" outlineLevel="1">
      <c r="A253" s="284" t="str">
        <f xml:space="preserve"> InpActive!A132</f>
        <v>WR7004Z7</v>
      </c>
      <c r="B253" s="283"/>
      <c r="C253" s="272"/>
      <c r="D253" s="273"/>
      <c r="E253" s="284" t="str">
        <f xml:space="preserve"> InpActive!E132</f>
        <v>WRZ 7 - Annualised unit cost (AUC) of post-2020 capacity</v>
      </c>
      <c r="F253" s="282" t="s">
        <v>761</v>
      </c>
      <c r="G253" s="284" t="str">
        <f xml:space="preserve"> InpActive!G132</f>
        <v>£/Ml/d</v>
      </c>
      <c r="H253" s="259"/>
      <c r="I253" s="282"/>
      <c r="J253" s="284">
        <f xml:space="preserve"> InpActive!J132</f>
        <v>0</v>
      </c>
      <c r="K253" s="284">
        <f xml:space="preserve"> InpActive!K132</f>
        <v>0</v>
      </c>
      <c r="L253" s="284">
        <f xml:space="preserve"> InpActive!L132</f>
        <v>0</v>
      </c>
      <c r="M253" s="284">
        <f xml:space="preserve"> InpActive!M132</f>
        <v>0</v>
      </c>
      <c r="N253" s="284">
        <f xml:space="preserve"> InpActive!N132</f>
        <v>0</v>
      </c>
    </row>
    <row r="254" spans="1:14" ht="12.75" hidden="1" customHeight="1" outlineLevel="1">
      <c r="A254" s="267"/>
      <c r="B254" s="267"/>
      <c r="C254" s="276"/>
      <c r="D254" s="277"/>
      <c r="E254" s="278" t="str">
        <f xml:space="preserve"> E245</f>
        <v>Bilateral entry forecast (BEF) factor - WRZ 7 - capped at zero</v>
      </c>
      <c r="F254" s="278" t="str">
        <f xml:space="preserve"> F245</f>
        <v>BEF</v>
      </c>
      <c r="G254" s="278" t="str">
        <f xml:space="preserve"> G245</f>
        <v>nr</v>
      </c>
      <c r="H254" s="259"/>
      <c r="I254" s="282"/>
      <c r="J254" s="280">
        <f xml:space="preserve"> J245</f>
        <v>0</v>
      </c>
      <c r="K254" s="280">
        <f xml:space="preserve"> K245</f>
        <v>0</v>
      </c>
      <c r="L254" s="280">
        <f xml:space="preserve"> L245</f>
        <v>0</v>
      </c>
      <c r="M254" s="280">
        <f xml:space="preserve"> M245</f>
        <v>0</v>
      </c>
      <c r="N254" s="280">
        <f xml:space="preserve"> N245</f>
        <v>0</v>
      </c>
    </row>
    <row r="255" spans="1:14" s="270" customFormat="1" ht="12.75" hidden="1" customHeight="1" outlineLevel="1">
      <c r="A255" s="285"/>
      <c r="B255" s="285"/>
      <c r="C255" s="286"/>
      <c r="D255" s="287"/>
      <c r="E255" s="285" t="s">
        <v>822</v>
      </c>
      <c r="F255" s="359" t="s">
        <v>823</v>
      </c>
      <c r="G255" s="288" t="s">
        <v>555</v>
      </c>
      <c r="H255" s="270">
        <f xml:space="preserve"> SUM(J255:N255)</f>
        <v>0</v>
      </c>
      <c r="I255" s="288"/>
      <c r="J255" s="289">
        <f xml:space="preserve"> J252 * J253 * J254</f>
        <v>0</v>
      </c>
      <c r="K255" s="289">
        <f t="shared" ref="K255:N255" si="131" xml:space="preserve"> K252 * K253 * K254</f>
        <v>0</v>
      </c>
      <c r="L255" s="289">
        <f t="shared" si="131"/>
        <v>0</v>
      </c>
      <c r="M255" s="289">
        <f t="shared" si="131"/>
        <v>0</v>
      </c>
      <c r="N255" s="289">
        <f t="shared" si="131"/>
        <v>0</v>
      </c>
    </row>
    <row r="256" spans="1:14" ht="12.75" hidden="1" customHeight="1" outlineLevel="1">
      <c r="A256" s="291"/>
      <c r="B256" s="291"/>
      <c r="C256" s="292"/>
      <c r="D256" s="293"/>
      <c r="E256" s="291"/>
      <c r="F256" s="294"/>
      <c r="G256" s="294"/>
      <c r="H256" s="295"/>
      <c r="I256" s="294"/>
      <c r="J256" s="294"/>
      <c r="K256" s="294"/>
      <c r="L256" s="294"/>
      <c r="M256" s="294"/>
      <c r="N256" s="294"/>
    </row>
    <row r="257" spans="1:14" ht="12.75" hidden="1" customHeight="1" outlineLevel="1">
      <c r="A257" s="270"/>
      <c r="B257" s="270"/>
      <c r="C257" s="276"/>
      <c r="D257" s="281"/>
      <c r="E257" s="278" t="s">
        <v>824</v>
      </c>
      <c r="F257" s="376">
        <f xml:space="preserve"> IF( SUM(J257:N257) &gt; 0, 1, 0)</f>
        <v>0</v>
      </c>
      <c r="G257" s="278" t="s">
        <v>599</v>
      </c>
      <c r="J257" s="376">
        <f xml:space="preserve"> IF( J255 &gt; 0, 1, 0 )</f>
        <v>0</v>
      </c>
      <c r="K257" s="376">
        <f t="shared" ref="K257" si="132" xml:space="preserve"> IF( K255 &gt; 0, 1, 0 )</f>
        <v>0</v>
      </c>
      <c r="L257" s="376">
        <f t="shared" ref="L257" si="133" xml:space="preserve"> IF( L255 &gt; 0, 1, 0 )</f>
        <v>0</v>
      </c>
      <c r="M257" s="376">
        <f t="shared" ref="M257" si="134" xml:space="preserve"> IF( M255 &gt; 0, 1, 0 )</f>
        <v>0</v>
      </c>
      <c r="N257" s="376">
        <f t="shared" ref="N257" si="135" xml:space="preserve"> IF( N255 &gt; 0, 1, 0 )</f>
        <v>0</v>
      </c>
    </row>
    <row r="258" spans="1:14">
      <c r="A258" s="296"/>
      <c r="B258" s="296"/>
      <c r="C258" s="297"/>
      <c r="D258" s="298"/>
      <c r="E258" s="299"/>
      <c r="F258" s="299"/>
      <c r="G258" s="300"/>
      <c r="H258" s="290"/>
      <c r="I258" s="290"/>
      <c r="J258" s="301"/>
      <c r="K258" s="301"/>
      <c r="L258" s="301"/>
      <c r="M258" s="301"/>
      <c r="N258" s="301"/>
    </row>
    <row r="259" spans="1:14">
      <c r="A259" s="260" t="s">
        <v>825</v>
      </c>
      <c r="B259" s="260"/>
      <c r="C259" s="261"/>
      <c r="D259" s="260"/>
      <c r="E259" s="260"/>
      <c r="F259" s="260"/>
      <c r="G259" s="260"/>
      <c r="H259" s="260"/>
      <c r="I259" s="260"/>
      <c r="J259" s="260"/>
      <c r="K259" s="260"/>
      <c r="L259" s="260"/>
      <c r="M259" s="260"/>
      <c r="N259" s="260"/>
    </row>
    <row r="260" spans="1:14" collapsed="1">
      <c r="A260" s="250"/>
      <c r="B260" s="250"/>
      <c r="C260" s="251"/>
      <c r="D260" s="250"/>
      <c r="E260" s="250"/>
      <c r="F260" s="250"/>
      <c r="G260" s="250"/>
      <c r="H260" s="250"/>
      <c r="I260" s="250"/>
      <c r="J260" s="250"/>
      <c r="K260" s="250"/>
      <c r="L260" s="250"/>
      <c r="M260" s="250"/>
      <c r="N260" s="250"/>
    </row>
    <row r="261" spans="1:14" ht="12.75" hidden="1" customHeight="1" outlineLevel="1">
      <c r="A261" s="250"/>
      <c r="B261" s="262" t="s">
        <v>826</v>
      </c>
      <c r="C261" s="263"/>
      <c r="D261" s="264"/>
      <c r="E261" s="264"/>
      <c r="F261" s="250"/>
      <c r="G261" s="250"/>
      <c r="H261" s="250"/>
      <c r="I261" s="250"/>
      <c r="J261" s="250"/>
      <c r="K261" s="250"/>
      <c r="L261" s="250"/>
      <c r="M261" s="250"/>
      <c r="N261" s="250"/>
    </row>
    <row r="262" spans="1:14" ht="12.75" hidden="1" customHeight="1" outlineLevel="1">
      <c r="A262" s="265" t="str">
        <f xml:space="preserve"> InpActive!A139</f>
        <v>WR60000Z8</v>
      </c>
      <c r="B262" s="250"/>
      <c r="C262" s="251"/>
      <c r="D262" s="252"/>
      <c r="E262" s="265" t="str">
        <f xml:space="preserve"> InpActive!E139</f>
        <v>Capacity ~ WRZ 8 forecasts - WRZ name</v>
      </c>
      <c r="F262" s="265">
        <f xml:space="preserve"> InpActive!F139</f>
        <v>0</v>
      </c>
      <c r="G262" s="265" t="str">
        <f xml:space="preserve"> InpActive!G139</f>
        <v>text</v>
      </c>
      <c r="H262" s="265"/>
      <c r="I262" s="265"/>
      <c r="J262" s="265"/>
      <c r="K262" s="265"/>
      <c r="L262" s="265"/>
      <c r="M262" s="265"/>
      <c r="N262" s="265"/>
    </row>
    <row r="263" spans="1:14" ht="12.75" hidden="1" customHeight="1" outlineLevel="1">
      <c r="A263" s="250"/>
      <c r="B263" s="259"/>
      <c r="C263" s="251"/>
      <c r="D263" s="250"/>
      <c r="E263" s="250"/>
      <c r="F263" s="250"/>
      <c r="G263" s="250"/>
      <c r="H263" s="250"/>
      <c r="I263" s="250"/>
      <c r="J263" s="250"/>
      <c r="K263" s="250"/>
      <c r="L263" s="250"/>
      <c r="M263" s="250"/>
      <c r="N263" s="250"/>
    </row>
    <row r="264" spans="1:14" ht="12.75" hidden="1" customHeight="1" outlineLevel="1">
      <c r="A264" s="250"/>
      <c r="B264" s="259"/>
      <c r="C264" s="266" t="s">
        <v>744</v>
      </c>
      <c r="D264" s="250"/>
      <c r="E264" s="250"/>
      <c r="F264" s="250"/>
      <c r="G264" s="250"/>
      <c r="H264" s="250"/>
      <c r="I264" s="250"/>
      <c r="J264" s="250"/>
      <c r="K264" s="250"/>
      <c r="L264" s="250"/>
      <c r="M264" s="250"/>
      <c r="N264" s="250"/>
    </row>
    <row r="265" spans="1:14" ht="12.75" hidden="1" customHeight="1" outlineLevel="1">
      <c r="A265" s="267"/>
      <c r="B265" s="259"/>
      <c r="C265" s="268"/>
      <c r="D265" s="269" t="s">
        <v>745</v>
      </c>
      <c r="E265" s="259"/>
      <c r="F265" s="270"/>
      <c r="G265" s="270"/>
      <c r="H265" s="270"/>
      <c r="I265" s="270"/>
      <c r="J265" s="270"/>
      <c r="K265" s="270"/>
      <c r="L265" s="270"/>
      <c r="M265" s="270"/>
      <c r="N265" s="270"/>
    </row>
    <row r="266" spans="1:14" ht="12.75" hidden="1" customHeight="1" outlineLevel="1">
      <c r="A266" s="267"/>
      <c r="B266" s="259"/>
      <c r="C266" s="268"/>
      <c r="D266" s="269" t="s">
        <v>746</v>
      </c>
      <c r="E266" s="259"/>
      <c r="F266" s="270"/>
      <c r="G266" s="270"/>
      <c r="H266" s="270"/>
      <c r="I266" s="270"/>
      <c r="J266" s="270"/>
      <c r="K266" s="270"/>
      <c r="L266" s="270"/>
      <c r="M266" s="270"/>
      <c r="N266" s="270"/>
    </row>
    <row r="267" spans="1:14" ht="12.75" hidden="1" customHeight="1" outlineLevel="1">
      <c r="A267" s="267"/>
      <c r="B267" s="259"/>
      <c r="C267" s="268"/>
      <c r="D267" s="269"/>
      <c r="E267" s="259"/>
      <c r="F267" s="270"/>
      <c r="G267" s="270"/>
      <c r="H267" s="270"/>
      <c r="I267" s="270"/>
      <c r="J267" s="270"/>
      <c r="K267" s="270"/>
      <c r="L267" s="270"/>
      <c r="M267" s="270"/>
      <c r="N267" s="270"/>
    </row>
    <row r="268" spans="1:14" ht="12.75" hidden="1" customHeight="1" outlineLevel="1">
      <c r="A268" s="271" t="str">
        <f xml:space="preserve"> InpActive!A140</f>
        <v>WR60003Z8</v>
      </c>
      <c r="B268" s="271"/>
      <c r="C268" s="272"/>
      <c r="D268" s="273"/>
      <c r="E268" s="271" t="str">
        <f xml:space="preserve"> InpActive!E140</f>
        <v>Capacity ~ WRZ 8 forecasts - Post-2020 incumbent cumulative capacity (ICC)</v>
      </c>
      <c r="F268" s="271" t="s">
        <v>747</v>
      </c>
      <c r="G268" s="271" t="str">
        <f xml:space="preserve"> InpActive!G140</f>
        <v>Ml/d</v>
      </c>
      <c r="H268" s="304">
        <f xml:space="preserve"> SUM(J268:N268)</f>
        <v>0</v>
      </c>
      <c r="I268" s="271"/>
      <c r="J268" s="274">
        <f xml:space="preserve"> InpActive!J140</f>
        <v>0</v>
      </c>
      <c r="K268" s="274">
        <f xml:space="preserve"> InpActive!K140</f>
        <v>0</v>
      </c>
      <c r="L268" s="274">
        <f xml:space="preserve"> InpActive!L140</f>
        <v>0</v>
      </c>
      <c r="M268" s="274">
        <f xml:space="preserve"> InpActive!M140</f>
        <v>0</v>
      </c>
      <c r="N268" s="274">
        <f xml:space="preserve"> InpActive!N140</f>
        <v>0</v>
      </c>
    </row>
    <row r="269" spans="1:14" ht="12.75" hidden="1" customHeight="1" outlineLevel="1">
      <c r="A269" s="271" t="str">
        <f xml:space="preserve"> InpActive!A141</f>
        <v>WR60005Z8</v>
      </c>
      <c r="B269" s="271"/>
      <c r="C269" s="272"/>
      <c r="D269" s="273"/>
      <c r="E269" s="271" t="str">
        <f xml:space="preserve"> InpActive!E141</f>
        <v>Capacity ~ WRZ 8 forecasts - Post-2020 bilateral cumulative capacity - forecast (BCCf)</v>
      </c>
      <c r="F269" s="271" t="s">
        <v>748</v>
      </c>
      <c r="G269" s="271" t="str">
        <f xml:space="preserve"> InpActive!G141</f>
        <v>Ml/d</v>
      </c>
      <c r="H269" s="304">
        <f t="shared" ref="H269:H274" si="136" xml:space="preserve"> SUM(J269:N269)</f>
        <v>0</v>
      </c>
      <c r="I269" s="271"/>
      <c r="J269" s="274">
        <f xml:space="preserve"> InpActive!J141</f>
        <v>0</v>
      </c>
      <c r="K269" s="274">
        <f xml:space="preserve"> InpActive!K141</f>
        <v>0</v>
      </c>
      <c r="L269" s="274">
        <f xml:space="preserve"> InpActive!L141</f>
        <v>0</v>
      </c>
      <c r="M269" s="274">
        <f xml:space="preserve"> InpActive!M141</f>
        <v>0</v>
      </c>
      <c r="N269" s="274">
        <f xml:space="preserve"> InpActive!N141</f>
        <v>0</v>
      </c>
    </row>
    <row r="270" spans="1:14" ht="12.75" hidden="1" customHeight="1" outlineLevel="1">
      <c r="A270" s="275"/>
      <c r="B270" s="275"/>
      <c r="C270" s="276"/>
      <c r="D270" s="277"/>
      <c r="E270" s="278" t="s">
        <v>827</v>
      </c>
      <c r="F270" s="270" t="s">
        <v>750</v>
      </c>
      <c r="G270" s="270" t="s">
        <v>209</v>
      </c>
      <c r="H270" s="304">
        <f t="shared" si="136"/>
        <v>0</v>
      </c>
      <c r="I270" s="270"/>
      <c r="J270" s="278">
        <f xml:space="preserve"> J268 + J269</f>
        <v>0</v>
      </c>
      <c r="K270" s="278">
        <f t="shared" ref="K270:N270" si="137" xml:space="preserve"> K268 + K269</f>
        <v>0</v>
      </c>
      <c r="L270" s="278">
        <f t="shared" si="137"/>
        <v>0</v>
      </c>
      <c r="M270" s="278">
        <f t="shared" si="137"/>
        <v>0</v>
      </c>
      <c r="N270" s="278">
        <f t="shared" si="137"/>
        <v>0</v>
      </c>
    </row>
    <row r="271" spans="1:14" ht="12.75" hidden="1" customHeight="1" outlineLevel="1">
      <c r="A271" s="275"/>
      <c r="B271" s="275"/>
      <c r="C271" s="276"/>
      <c r="D271" s="277"/>
      <c r="E271" s="278"/>
      <c r="F271" s="270"/>
      <c r="G271" s="270"/>
      <c r="H271" s="270"/>
      <c r="I271" s="270"/>
      <c r="J271" s="270"/>
      <c r="K271" s="270"/>
      <c r="L271" s="270"/>
      <c r="M271" s="270"/>
      <c r="N271" s="270"/>
    </row>
    <row r="272" spans="1:14" ht="12.75" hidden="1" customHeight="1" outlineLevel="1">
      <c r="A272" s="271" t="str">
        <f xml:space="preserve"> InpActive!A140</f>
        <v>WR60003Z8</v>
      </c>
      <c r="B272" s="271"/>
      <c r="C272" s="272"/>
      <c r="D272" s="273"/>
      <c r="E272" s="271" t="str">
        <f xml:space="preserve"> InpActive!E140</f>
        <v>Capacity ~ WRZ 8 forecasts - Post-2020 incumbent cumulative capacity (ICC)</v>
      </c>
      <c r="F272" s="271" t="s">
        <v>747</v>
      </c>
      <c r="G272" s="271" t="str">
        <f xml:space="preserve"> InpActive!G140</f>
        <v>Ml/d</v>
      </c>
      <c r="H272" s="304">
        <f t="shared" si="136"/>
        <v>0</v>
      </c>
      <c r="I272" s="271"/>
      <c r="J272" s="274">
        <f xml:space="preserve"> InpActive!J140</f>
        <v>0</v>
      </c>
      <c r="K272" s="274">
        <f xml:space="preserve"> InpActive!K140</f>
        <v>0</v>
      </c>
      <c r="L272" s="274">
        <f xml:space="preserve"> InpActive!L140</f>
        <v>0</v>
      </c>
      <c r="M272" s="274">
        <f xml:space="preserve"> InpActive!M140</f>
        <v>0</v>
      </c>
      <c r="N272" s="274">
        <f xml:space="preserve"> InpActive!N140</f>
        <v>0</v>
      </c>
    </row>
    <row r="273" spans="1:14" ht="12.75" hidden="1" customHeight="1" outlineLevel="1">
      <c r="A273" s="271" t="str">
        <f xml:space="preserve"> InpActive!A148</f>
        <v>WR60005Z8_ACT</v>
      </c>
      <c r="B273" s="271"/>
      <c r="C273" s="272"/>
      <c r="D273" s="273"/>
      <c r="E273" s="271" t="str">
        <f xml:space="preserve"> InpActive!E148</f>
        <v>Capacity ~ WRZ 8 actual - Post-2020 bilateral cumulative capacity - actual (BCCa)</v>
      </c>
      <c r="F273" s="271" t="s">
        <v>751</v>
      </c>
      <c r="G273" s="271" t="str">
        <f xml:space="preserve"> InpActive!G148</f>
        <v>Ml/d</v>
      </c>
      <c r="H273" s="304">
        <f t="shared" si="136"/>
        <v>0</v>
      </c>
      <c r="I273" s="271"/>
      <c r="J273" s="274">
        <f xml:space="preserve"> InpActive!J148</f>
        <v>0</v>
      </c>
      <c r="K273" s="274">
        <f xml:space="preserve"> InpActive!K148</f>
        <v>0</v>
      </c>
      <c r="L273" s="274">
        <f xml:space="preserve"> InpActive!L148</f>
        <v>0</v>
      </c>
      <c r="M273" s="274">
        <f xml:space="preserve"> InpActive!M148</f>
        <v>0</v>
      </c>
      <c r="N273" s="274">
        <f xml:space="preserve"> InpActive!N148</f>
        <v>0</v>
      </c>
    </row>
    <row r="274" spans="1:14" ht="12.75" hidden="1" customHeight="1" outlineLevel="1">
      <c r="A274" s="275"/>
      <c r="B274" s="275"/>
      <c r="C274" s="276"/>
      <c r="D274" s="277"/>
      <c r="E274" s="279" t="s">
        <v>828</v>
      </c>
      <c r="F274" s="270" t="s">
        <v>753</v>
      </c>
      <c r="G274" s="270" t="s">
        <v>209</v>
      </c>
      <c r="H274" s="304">
        <f t="shared" si="136"/>
        <v>0</v>
      </c>
      <c r="I274" s="270"/>
      <c r="J274" s="278">
        <f xml:space="preserve"> J272 + J273</f>
        <v>0</v>
      </c>
      <c r="K274" s="278">
        <f t="shared" ref="K274:N274" si="138" xml:space="preserve"> K272 + K273</f>
        <v>0</v>
      </c>
      <c r="L274" s="278">
        <f t="shared" si="138"/>
        <v>0</v>
      </c>
      <c r="M274" s="278">
        <f t="shared" si="138"/>
        <v>0</v>
      </c>
      <c r="N274" s="278">
        <f t="shared" si="138"/>
        <v>0</v>
      </c>
    </row>
    <row r="275" spans="1:14" ht="12.75" hidden="1" customHeight="1" outlineLevel="1">
      <c r="A275" s="275"/>
      <c r="B275" s="275"/>
      <c r="C275" s="276"/>
      <c r="D275" s="277"/>
      <c r="E275" s="279"/>
      <c r="F275" s="270"/>
      <c r="G275" s="270"/>
      <c r="H275" s="270"/>
      <c r="I275" s="270"/>
      <c r="J275" s="278"/>
      <c r="K275" s="278"/>
      <c r="L275" s="278"/>
      <c r="M275" s="278"/>
      <c r="N275" s="278"/>
    </row>
    <row r="276" spans="1:14" s="353" customFormat="1" ht="12.75" hidden="1" customHeight="1" outlineLevel="1">
      <c r="A276" s="351"/>
      <c r="B276" s="351">
        <f t="shared" ref="B276:H276" si="139" xml:space="preserve"> B$270</f>
        <v>0</v>
      </c>
      <c r="C276" s="286">
        <f t="shared" si="139"/>
        <v>0</v>
      </c>
      <c r="D276" s="352">
        <f t="shared" si="139"/>
        <v>0</v>
      </c>
      <c r="E276" s="358" t="str">
        <f t="shared" si="139"/>
        <v>Total cumulative capacity (TCC) - WRZ 8</v>
      </c>
      <c r="F276" s="285" t="str">
        <f t="shared" si="139"/>
        <v>TCC</v>
      </c>
      <c r="G276" s="285" t="str">
        <f t="shared" si="139"/>
        <v>Ml/d</v>
      </c>
      <c r="H276" s="285">
        <f t="shared" si="139"/>
        <v>0</v>
      </c>
      <c r="I276" s="285"/>
      <c r="J276" s="278">
        <f t="shared" ref="J276:N276" si="140" xml:space="preserve"> J$270</f>
        <v>0</v>
      </c>
      <c r="K276" s="278">
        <f t="shared" si="140"/>
        <v>0</v>
      </c>
      <c r="L276" s="278">
        <f t="shared" si="140"/>
        <v>0</v>
      </c>
      <c r="M276" s="278">
        <f t="shared" si="140"/>
        <v>0</v>
      </c>
      <c r="N276" s="278">
        <f t="shared" si="140"/>
        <v>0</v>
      </c>
    </row>
    <row r="277" spans="1:14" s="353" customFormat="1" ht="12.75" hidden="1" customHeight="1" outlineLevel="1">
      <c r="A277" s="351"/>
      <c r="B277" s="351">
        <f t="shared" ref="B277:H277" si="141" xml:space="preserve"> B$274</f>
        <v>0</v>
      </c>
      <c r="C277" s="286">
        <f t="shared" si="141"/>
        <v>0</v>
      </c>
      <c r="D277" s="352">
        <f t="shared" si="141"/>
        <v>0</v>
      </c>
      <c r="E277" s="279" t="str">
        <f t="shared" si="141"/>
        <v>Total ICC + BCCa - WRZ 8</v>
      </c>
      <c r="F277" s="285" t="str">
        <f t="shared" si="141"/>
        <v>ICC + BCCa</v>
      </c>
      <c r="G277" s="285" t="str">
        <f t="shared" si="141"/>
        <v>Ml/d</v>
      </c>
      <c r="H277" s="285">
        <f t="shared" si="141"/>
        <v>0</v>
      </c>
      <c r="I277" s="285"/>
      <c r="J277" s="278">
        <f t="shared" ref="J277:N277" si="142" xml:space="preserve"> J$274</f>
        <v>0</v>
      </c>
      <c r="K277" s="278">
        <f t="shared" si="142"/>
        <v>0</v>
      </c>
      <c r="L277" s="278">
        <f t="shared" si="142"/>
        <v>0</v>
      </c>
      <c r="M277" s="278">
        <f t="shared" si="142"/>
        <v>0</v>
      </c>
      <c r="N277" s="278">
        <f t="shared" si="142"/>
        <v>0</v>
      </c>
    </row>
    <row r="278" spans="1:14" ht="12.75" hidden="1" customHeight="1" outlineLevel="1">
      <c r="A278" s="275"/>
      <c r="B278" s="275"/>
      <c r="C278" s="276"/>
      <c r="D278" s="277"/>
      <c r="E278" s="278" t="s">
        <v>829</v>
      </c>
      <c r="F278" s="270" t="s">
        <v>755</v>
      </c>
      <c r="G278" s="278" t="s">
        <v>756</v>
      </c>
      <c r="H278" s="270"/>
      <c r="I278" s="270"/>
      <c r="J278" s="280">
        <f xml:space="preserve"> IF( J277 &gt; 0, ( J276 / J277 ) - 1, 0 )</f>
        <v>0</v>
      </c>
      <c r="K278" s="280">
        <f t="shared" ref="K278:N278" si="143" xml:space="preserve"> IF( K277 &gt; 0, ( K276 / K277 ) - 1, 0 )</f>
        <v>0</v>
      </c>
      <c r="L278" s="280">
        <f t="shared" si="143"/>
        <v>0</v>
      </c>
      <c r="M278" s="280">
        <f t="shared" si="143"/>
        <v>0</v>
      </c>
      <c r="N278" s="280">
        <f t="shared" si="143"/>
        <v>0</v>
      </c>
    </row>
    <row r="279" spans="1:14" ht="12.75" hidden="1" customHeight="1" outlineLevel="1">
      <c r="A279" s="275"/>
      <c r="B279" s="275"/>
      <c r="C279" s="276"/>
      <c r="D279" s="277"/>
      <c r="E279" s="278"/>
      <c r="F279" s="270"/>
      <c r="G279" s="278"/>
      <c r="H279" s="270"/>
      <c r="I279" s="270"/>
      <c r="J279" s="280"/>
      <c r="K279" s="280"/>
      <c r="L279" s="280"/>
      <c r="M279" s="280"/>
      <c r="N279" s="280"/>
    </row>
    <row r="280" spans="1:14" s="353" customFormat="1" ht="12.75" hidden="1" customHeight="1" outlineLevel="1">
      <c r="A280" s="351"/>
      <c r="B280" s="351">
        <f t="shared" ref="B280:G280" si="144" xml:space="preserve"> B$278</f>
        <v>0</v>
      </c>
      <c r="C280" s="286">
        <f t="shared" si="144"/>
        <v>0</v>
      </c>
      <c r="D280" s="352">
        <f t="shared" si="144"/>
        <v>0</v>
      </c>
      <c r="E280" s="278" t="str">
        <f t="shared" si="144"/>
        <v>Bilateral entry forecast (BEF) factor - WRZ 8</v>
      </c>
      <c r="F280" s="285" t="str">
        <f t="shared" si="144"/>
        <v>BEF</v>
      </c>
      <c r="G280" s="278" t="str">
        <f t="shared" si="144"/>
        <v>nr</v>
      </c>
      <c r="H280" s="285"/>
      <c r="I280" s="285"/>
      <c r="J280" s="280">
        <f t="shared" ref="J280:N280" si="145" xml:space="preserve"> J$278</f>
        <v>0</v>
      </c>
      <c r="K280" s="280">
        <f t="shared" si="145"/>
        <v>0</v>
      </c>
      <c r="L280" s="280">
        <f t="shared" si="145"/>
        <v>0</v>
      </c>
      <c r="M280" s="280">
        <f t="shared" si="145"/>
        <v>0</v>
      </c>
      <c r="N280" s="280">
        <f t="shared" si="145"/>
        <v>0</v>
      </c>
    </row>
    <row r="281" spans="1:14" ht="12.75" hidden="1" customHeight="1" outlineLevel="1">
      <c r="A281" s="275"/>
      <c r="B281" s="275"/>
      <c r="C281" s="276"/>
      <c r="D281" s="277"/>
      <c r="E281" s="278" t="s">
        <v>830</v>
      </c>
      <c r="F281" s="270" t="s">
        <v>755</v>
      </c>
      <c r="G281" s="278" t="s">
        <v>756</v>
      </c>
      <c r="H281" s="270"/>
      <c r="I281" s="270"/>
      <c r="J281" s="280">
        <f xml:space="preserve"> IF( J280 &gt;= 0, 0, J280)</f>
        <v>0</v>
      </c>
      <c r="K281" s="280">
        <f t="shared" ref="K281:N281" si="146" xml:space="preserve"> IF( K280 &gt;= 0, 0, K280)</f>
        <v>0</v>
      </c>
      <c r="L281" s="280">
        <f t="shared" si="146"/>
        <v>0</v>
      </c>
      <c r="M281" s="280">
        <f t="shared" si="146"/>
        <v>0</v>
      </c>
      <c r="N281" s="280">
        <f t="shared" si="146"/>
        <v>0</v>
      </c>
    </row>
    <row r="282" spans="1:14" ht="12.75" hidden="1" customHeight="1" outlineLevel="1">
      <c r="A282" s="275"/>
      <c r="B282" s="275"/>
      <c r="C282" s="276"/>
      <c r="D282" s="277"/>
      <c r="E282" s="278"/>
      <c r="F282" s="270"/>
      <c r="G282" s="278"/>
      <c r="H282" s="270"/>
      <c r="I282" s="270"/>
      <c r="J282" s="280"/>
      <c r="K282" s="280"/>
      <c r="L282" s="280"/>
      <c r="M282" s="280"/>
      <c r="N282" s="280"/>
    </row>
    <row r="283" spans="1:14" ht="12.75" hidden="1" customHeight="1" outlineLevel="1">
      <c r="A283" s="275"/>
      <c r="B283" s="275"/>
      <c r="C283" s="276"/>
      <c r="D283" s="277"/>
      <c r="E283" s="278" t="s">
        <v>831</v>
      </c>
      <c r="F283" s="376">
        <f xml:space="preserve"> IF( SUM(J283:N283) &gt; 0, 1, 0)</f>
        <v>0</v>
      </c>
      <c r="G283" s="278" t="s">
        <v>599</v>
      </c>
      <c r="J283" s="376">
        <f xml:space="preserve"> IF( J281 &gt; 0, 1, 0 )</f>
        <v>0</v>
      </c>
      <c r="K283" s="376">
        <f t="shared" ref="K283" si="147" xml:space="preserve"> IF( K281 &gt; 0, 1, 0 )</f>
        <v>0</v>
      </c>
      <c r="L283" s="376">
        <f t="shared" ref="L283" si="148" xml:space="preserve"> IF( L281 &gt; 0, 1, 0 )</f>
        <v>0</v>
      </c>
      <c r="M283" s="376">
        <f t="shared" ref="M283" si="149" xml:space="preserve"> IF( M281 &gt; 0, 1, 0 )</f>
        <v>0</v>
      </c>
      <c r="N283" s="376">
        <f t="shared" ref="N283" si="150" xml:space="preserve"> IF( N281 &gt; 0, 1, 0 )</f>
        <v>0</v>
      </c>
    </row>
    <row r="284" spans="1:14" ht="12.75" hidden="1" customHeight="1" outlineLevel="1">
      <c r="A284" s="275"/>
      <c r="B284" s="275"/>
      <c r="C284" s="276"/>
      <c r="D284" s="277"/>
      <c r="E284" s="278"/>
      <c r="F284" s="270"/>
      <c r="G284" s="270"/>
      <c r="H284" s="270"/>
      <c r="I284" s="270"/>
      <c r="J284" s="270"/>
      <c r="K284" s="270"/>
      <c r="L284" s="270"/>
      <c r="M284" s="270"/>
      <c r="N284" s="270"/>
    </row>
    <row r="285" spans="1:14" ht="12.75" hidden="1" customHeight="1" outlineLevel="1">
      <c r="A285" s="275"/>
      <c r="B285" s="259"/>
      <c r="C285" s="266" t="s">
        <v>759</v>
      </c>
      <c r="D285" s="277"/>
      <c r="E285" s="278"/>
      <c r="F285" s="270"/>
      <c r="G285" s="270"/>
      <c r="H285" s="270"/>
      <c r="I285" s="270"/>
      <c r="J285" s="270"/>
      <c r="K285" s="270"/>
      <c r="L285" s="270"/>
      <c r="M285" s="270"/>
      <c r="N285" s="270"/>
    </row>
    <row r="286" spans="1:14" ht="12.75" hidden="1" customHeight="1" outlineLevel="1">
      <c r="A286" s="267"/>
      <c r="B286" s="281"/>
      <c r="C286" s="268"/>
      <c r="D286" s="267" t="s">
        <v>760</v>
      </c>
      <c r="E286" s="281"/>
      <c r="F286" s="259"/>
      <c r="G286" s="282"/>
      <c r="H286" s="282"/>
      <c r="I286" s="282"/>
      <c r="J286" s="279"/>
      <c r="K286" s="279"/>
      <c r="L286" s="279"/>
      <c r="M286" s="279"/>
      <c r="N286" s="279"/>
    </row>
    <row r="287" spans="1:14" ht="12.75" hidden="1" customHeight="1" outlineLevel="1">
      <c r="A287" s="267"/>
      <c r="B287" s="281"/>
      <c r="C287" s="268"/>
      <c r="D287" s="267"/>
      <c r="E287" s="281"/>
      <c r="F287" s="259"/>
      <c r="G287" s="282"/>
      <c r="H287" s="282"/>
      <c r="I287" s="282"/>
      <c r="J287" s="279"/>
      <c r="K287" s="279"/>
      <c r="L287" s="279"/>
      <c r="M287" s="279"/>
      <c r="N287" s="279"/>
    </row>
    <row r="288" spans="1:14" ht="12.75" hidden="1" customHeight="1" outlineLevel="1">
      <c r="A288" s="274" t="str">
        <f xml:space="preserve"> InpActive!A140</f>
        <v>WR60003Z8</v>
      </c>
      <c r="B288" s="283"/>
      <c r="C288" s="272"/>
      <c r="D288" s="273"/>
      <c r="E288" s="274" t="str">
        <f xml:space="preserve"> InpActive!E140</f>
        <v>Capacity ~ WRZ 8 forecasts - Post-2020 incumbent cumulative capacity (ICC)</v>
      </c>
      <c r="F288" s="282" t="s">
        <v>747</v>
      </c>
      <c r="G288" s="274" t="str">
        <f xml:space="preserve"> InpActive!G140</f>
        <v>Ml/d</v>
      </c>
      <c r="H288" s="360">
        <f xml:space="preserve"> SUM(J288:N288)</f>
        <v>0</v>
      </c>
      <c r="I288" s="282"/>
      <c r="J288" s="284">
        <f xml:space="preserve"> InpActive!J140</f>
        <v>0</v>
      </c>
      <c r="K288" s="284">
        <f xml:space="preserve"> InpActive!K140</f>
        <v>0</v>
      </c>
      <c r="L288" s="284">
        <f xml:space="preserve"> InpActive!L140</f>
        <v>0</v>
      </c>
      <c r="M288" s="284">
        <f xml:space="preserve"> InpActive!M140</f>
        <v>0</v>
      </c>
      <c r="N288" s="284">
        <f xml:space="preserve"> InpActive!N140</f>
        <v>0</v>
      </c>
    </row>
    <row r="289" spans="1:14" ht="12.75" hidden="1" customHeight="1" outlineLevel="1">
      <c r="A289" s="284" t="str">
        <f xml:space="preserve"> InpActive!A145</f>
        <v>WR7004Z8</v>
      </c>
      <c r="B289" s="283"/>
      <c r="C289" s="272"/>
      <c r="D289" s="273"/>
      <c r="E289" s="284" t="str">
        <f xml:space="preserve"> InpActive!E145</f>
        <v>WRZ 8 - Annualised unit cost (AUC) of post-2020 capacity</v>
      </c>
      <c r="F289" s="282" t="s">
        <v>761</v>
      </c>
      <c r="G289" s="284" t="str">
        <f xml:space="preserve"> InpActive!G145</f>
        <v>£/Ml/d</v>
      </c>
      <c r="H289" s="259"/>
      <c r="I289" s="282"/>
      <c r="J289" s="284">
        <f xml:space="preserve"> InpActive!J145</f>
        <v>0</v>
      </c>
      <c r="K289" s="284">
        <f xml:space="preserve"> InpActive!K145</f>
        <v>0</v>
      </c>
      <c r="L289" s="284">
        <f xml:space="preserve"> InpActive!L145</f>
        <v>0</v>
      </c>
      <c r="M289" s="284">
        <f xml:space="preserve"> InpActive!M145</f>
        <v>0</v>
      </c>
      <c r="N289" s="284">
        <f xml:space="preserve"> InpActive!N145</f>
        <v>0</v>
      </c>
    </row>
    <row r="290" spans="1:14" ht="12.75" hidden="1" customHeight="1" outlineLevel="1">
      <c r="A290" s="267"/>
      <c r="B290" s="267"/>
      <c r="C290" s="276"/>
      <c r="D290" s="277"/>
      <c r="E290" s="278" t="str">
        <f xml:space="preserve"> E281</f>
        <v>Bilateral entry forecast (BEF) factor - WRZ 8 - capped at zero</v>
      </c>
      <c r="F290" s="278" t="str">
        <f xml:space="preserve"> F281</f>
        <v>BEF</v>
      </c>
      <c r="G290" s="278" t="str">
        <f xml:space="preserve"> G281</f>
        <v>nr</v>
      </c>
      <c r="H290" s="259"/>
      <c r="I290" s="282"/>
      <c r="J290" s="280">
        <f xml:space="preserve"> J281</f>
        <v>0</v>
      </c>
      <c r="K290" s="280">
        <f xml:space="preserve"> K281</f>
        <v>0</v>
      </c>
      <c r="L290" s="280">
        <f xml:space="preserve"> L281</f>
        <v>0</v>
      </c>
      <c r="M290" s="280">
        <f xml:space="preserve"> M281</f>
        <v>0</v>
      </c>
      <c r="N290" s="280">
        <f xml:space="preserve"> N281</f>
        <v>0</v>
      </c>
    </row>
    <row r="291" spans="1:14" s="270" customFormat="1" ht="12.75" hidden="1" customHeight="1" outlineLevel="1">
      <c r="A291" s="285"/>
      <c r="B291" s="285"/>
      <c r="C291" s="286"/>
      <c r="D291" s="287"/>
      <c r="E291" s="285" t="s">
        <v>832</v>
      </c>
      <c r="F291" s="359" t="s">
        <v>833</v>
      </c>
      <c r="G291" s="288" t="s">
        <v>555</v>
      </c>
      <c r="H291" s="270">
        <f xml:space="preserve"> SUM(J291:N291)</f>
        <v>0</v>
      </c>
      <c r="I291" s="288"/>
      <c r="J291" s="289">
        <f xml:space="preserve"> J288 * J289 * J290</f>
        <v>0</v>
      </c>
      <c r="K291" s="289">
        <f t="shared" ref="K291:N291" si="151" xml:space="preserve"> K288 * K289 * K290</f>
        <v>0</v>
      </c>
      <c r="L291" s="289">
        <f t="shared" si="151"/>
        <v>0</v>
      </c>
      <c r="M291" s="289">
        <f t="shared" si="151"/>
        <v>0</v>
      </c>
      <c r="N291" s="289">
        <f t="shared" si="151"/>
        <v>0</v>
      </c>
    </row>
    <row r="292" spans="1:14" ht="12.75" hidden="1" customHeight="1" outlineLevel="1">
      <c r="A292" s="291"/>
      <c r="B292" s="291"/>
      <c r="C292" s="292"/>
      <c r="D292" s="293"/>
      <c r="E292" s="291"/>
      <c r="F292" s="294"/>
      <c r="G292" s="294"/>
      <c r="H292" s="295"/>
      <c r="I292" s="294"/>
      <c r="J292" s="294"/>
      <c r="K292" s="294"/>
      <c r="L292" s="294"/>
      <c r="M292" s="294"/>
      <c r="N292" s="294"/>
    </row>
    <row r="293" spans="1:14" ht="12.75" hidden="1" customHeight="1" outlineLevel="1">
      <c r="A293" s="270"/>
      <c r="B293" s="270"/>
      <c r="C293" s="276"/>
      <c r="D293" s="281"/>
      <c r="E293" s="278" t="s">
        <v>834</v>
      </c>
      <c r="F293" s="376">
        <f xml:space="preserve"> IF( SUM(J293:N293) &gt; 0, 1, 0)</f>
        <v>0</v>
      </c>
      <c r="G293" s="278" t="s">
        <v>599</v>
      </c>
      <c r="J293" s="376">
        <f xml:space="preserve"> IF( J291 &gt; 0, 1, 0 )</f>
        <v>0</v>
      </c>
      <c r="K293" s="376">
        <f t="shared" ref="K293" si="152" xml:space="preserve"> IF( K291 &gt; 0, 1, 0 )</f>
        <v>0</v>
      </c>
      <c r="L293" s="376">
        <f t="shared" ref="L293" si="153" xml:space="preserve"> IF( L291 &gt; 0, 1, 0 )</f>
        <v>0</v>
      </c>
      <c r="M293" s="376">
        <f t="shared" ref="M293" si="154" xml:space="preserve"> IF( M291 &gt; 0, 1, 0 )</f>
        <v>0</v>
      </c>
      <c r="N293" s="376">
        <f t="shared" ref="N293" si="155" xml:space="preserve"> IF( N291 &gt; 0, 1, 0 )</f>
        <v>0</v>
      </c>
    </row>
    <row r="294" spans="1:14">
      <c r="A294" s="296"/>
      <c r="B294" s="296"/>
      <c r="C294" s="297"/>
      <c r="D294" s="298"/>
      <c r="E294" s="299"/>
      <c r="F294" s="299"/>
      <c r="G294" s="300"/>
      <c r="H294" s="290"/>
      <c r="I294" s="290"/>
      <c r="J294" s="301"/>
      <c r="K294" s="301"/>
      <c r="L294" s="301"/>
      <c r="M294" s="301"/>
      <c r="N294" s="301"/>
    </row>
    <row r="295" spans="1:14">
      <c r="A295" s="260" t="s">
        <v>835</v>
      </c>
      <c r="B295" s="260"/>
      <c r="C295" s="261"/>
      <c r="D295" s="260"/>
      <c r="E295" s="260"/>
      <c r="F295" s="260"/>
      <c r="G295" s="260"/>
      <c r="H295" s="260"/>
      <c r="I295" s="260"/>
      <c r="J295" s="260"/>
      <c r="K295" s="260"/>
      <c r="L295" s="260"/>
      <c r="M295" s="260"/>
      <c r="N295" s="260"/>
    </row>
    <row r="296" spans="1:14" collapsed="1">
      <c r="A296" s="250"/>
      <c r="B296" s="250"/>
      <c r="C296" s="251"/>
      <c r="D296" s="250"/>
      <c r="E296" s="250"/>
      <c r="F296" s="250"/>
      <c r="G296" s="250"/>
      <c r="H296" s="250"/>
      <c r="I296" s="250"/>
      <c r="J296" s="250"/>
      <c r="K296" s="250"/>
      <c r="L296" s="250"/>
      <c r="M296" s="250"/>
      <c r="N296" s="250"/>
    </row>
    <row r="297" spans="1:14" ht="12.75" hidden="1" customHeight="1" outlineLevel="1">
      <c r="A297" s="250"/>
      <c r="B297" s="262" t="s">
        <v>836</v>
      </c>
      <c r="C297" s="263"/>
      <c r="D297" s="264"/>
      <c r="E297" s="264"/>
      <c r="F297" s="250"/>
      <c r="G297" s="250"/>
      <c r="H297" s="250"/>
      <c r="I297" s="250"/>
      <c r="J297" s="250"/>
      <c r="K297" s="250"/>
      <c r="L297" s="250"/>
      <c r="M297" s="250"/>
      <c r="N297" s="250"/>
    </row>
    <row r="298" spans="1:14" ht="12.75" hidden="1" customHeight="1" outlineLevel="1">
      <c r="A298" s="265" t="str">
        <f xml:space="preserve"> InpActive!A152</f>
        <v>WR60000Z9</v>
      </c>
      <c r="B298" s="250"/>
      <c r="C298" s="251"/>
      <c r="D298" s="252"/>
      <c r="E298" s="265" t="str">
        <f xml:space="preserve"> InpActive!E152</f>
        <v>Capacity ~ WRZ 9 forecasts - WRZ name</v>
      </c>
      <c r="F298" s="265">
        <f xml:space="preserve"> InpActive!F152</f>
        <v>0</v>
      </c>
      <c r="G298" s="265" t="str">
        <f xml:space="preserve"> InpActive!G152</f>
        <v>text</v>
      </c>
      <c r="H298" s="265"/>
      <c r="I298" s="265"/>
      <c r="J298" s="265"/>
      <c r="K298" s="265"/>
      <c r="L298" s="265"/>
      <c r="M298" s="265"/>
      <c r="N298" s="265"/>
    </row>
    <row r="299" spans="1:14" ht="12.75" hidden="1" customHeight="1" outlineLevel="1">
      <c r="A299" s="250"/>
      <c r="B299" s="259"/>
      <c r="C299" s="251"/>
      <c r="D299" s="250"/>
      <c r="E299" s="250"/>
      <c r="F299" s="250"/>
      <c r="G299" s="250"/>
      <c r="H299" s="250"/>
      <c r="I299" s="250"/>
      <c r="J299" s="250"/>
      <c r="K299" s="250"/>
      <c r="L299" s="250"/>
      <c r="M299" s="250"/>
      <c r="N299" s="250"/>
    </row>
    <row r="300" spans="1:14" ht="12.75" hidden="1" customHeight="1" outlineLevel="1">
      <c r="A300" s="250"/>
      <c r="B300" s="259"/>
      <c r="C300" s="266" t="s">
        <v>744</v>
      </c>
      <c r="D300" s="250"/>
      <c r="E300" s="250"/>
      <c r="F300" s="250"/>
      <c r="G300" s="250"/>
      <c r="H300" s="250"/>
      <c r="I300" s="250"/>
      <c r="J300" s="250"/>
      <c r="K300" s="250"/>
      <c r="L300" s="250"/>
      <c r="M300" s="250"/>
      <c r="N300" s="250"/>
    </row>
    <row r="301" spans="1:14" ht="12.75" hidden="1" customHeight="1" outlineLevel="1">
      <c r="A301" s="267"/>
      <c r="B301" s="259"/>
      <c r="C301" s="268"/>
      <c r="D301" s="269" t="s">
        <v>745</v>
      </c>
      <c r="E301" s="259"/>
      <c r="F301" s="270"/>
      <c r="G301" s="270"/>
      <c r="H301" s="270"/>
      <c r="I301" s="270"/>
      <c r="J301" s="270"/>
      <c r="K301" s="270"/>
      <c r="L301" s="270"/>
      <c r="M301" s="270"/>
      <c r="N301" s="270"/>
    </row>
    <row r="302" spans="1:14" ht="12.75" hidden="1" customHeight="1" outlineLevel="1">
      <c r="A302" s="267"/>
      <c r="B302" s="259"/>
      <c r="C302" s="268"/>
      <c r="D302" s="269" t="s">
        <v>746</v>
      </c>
      <c r="E302" s="259"/>
      <c r="F302" s="270"/>
      <c r="G302" s="270"/>
      <c r="H302" s="270"/>
      <c r="I302" s="270"/>
      <c r="J302" s="270"/>
      <c r="K302" s="270"/>
      <c r="L302" s="270"/>
      <c r="M302" s="270"/>
      <c r="N302" s="270"/>
    </row>
    <row r="303" spans="1:14" ht="12.75" hidden="1" customHeight="1" outlineLevel="1">
      <c r="A303" s="267"/>
      <c r="B303" s="259"/>
      <c r="C303" s="268"/>
      <c r="D303" s="269"/>
      <c r="E303" s="259"/>
      <c r="F303" s="270"/>
      <c r="G303" s="270"/>
      <c r="H303" s="270"/>
      <c r="I303" s="270"/>
      <c r="J303" s="270"/>
      <c r="K303" s="270"/>
      <c r="L303" s="270"/>
      <c r="M303" s="270"/>
      <c r="N303" s="270"/>
    </row>
    <row r="304" spans="1:14" ht="12.75" hidden="1" customHeight="1" outlineLevel="1">
      <c r="A304" s="271" t="str">
        <f xml:space="preserve"> InpActive!A153</f>
        <v>WR60003Z9</v>
      </c>
      <c r="B304" s="271"/>
      <c r="C304" s="272"/>
      <c r="D304" s="273"/>
      <c r="E304" s="271" t="str">
        <f xml:space="preserve"> InpActive!E153</f>
        <v>Capacity ~ WRZ 9 forecasts - Post-2020 incumbent cumulative capacity (ICC)</v>
      </c>
      <c r="F304" s="271" t="s">
        <v>747</v>
      </c>
      <c r="G304" s="271" t="str">
        <f xml:space="preserve"> InpActive!G153</f>
        <v>Ml/d</v>
      </c>
      <c r="H304" s="304">
        <f xml:space="preserve"> SUM(J304:N304)</f>
        <v>0</v>
      </c>
      <c r="I304" s="271"/>
      <c r="J304" s="274">
        <f xml:space="preserve"> InpActive!J153</f>
        <v>0</v>
      </c>
      <c r="K304" s="274">
        <f xml:space="preserve"> InpActive!K153</f>
        <v>0</v>
      </c>
      <c r="L304" s="274">
        <f xml:space="preserve"> InpActive!L153</f>
        <v>0</v>
      </c>
      <c r="M304" s="274">
        <f xml:space="preserve"> InpActive!M153</f>
        <v>0</v>
      </c>
      <c r="N304" s="274">
        <f xml:space="preserve"> InpActive!N153</f>
        <v>0</v>
      </c>
    </row>
    <row r="305" spans="1:14" ht="12.75" hidden="1" customHeight="1" outlineLevel="1">
      <c r="A305" s="271" t="str">
        <f xml:space="preserve"> InpActive!A154</f>
        <v>WR60005Z9</v>
      </c>
      <c r="B305" s="271"/>
      <c r="C305" s="272"/>
      <c r="D305" s="273"/>
      <c r="E305" s="271" t="str">
        <f xml:space="preserve"> InpActive!E154</f>
        <v>Capacity ~ WRZ 9 forecasts - Post-2020 bilateral cumulative capacity - forecast (BCCf)</v>
      </c>
      <c r="F305" s="271" t="s">
        <v>748</v>
      </c>
      <c r="G305" s="271" t="str">
        <f xml:space="preserve"> InpActive!G154</f>
        <v>Ml/d</v>
      </c>
      <c r="H305" s="304">
        <f t="shared" ref="H305:H310" si="156" xml:space="preserve"> SUM(J305:N305)</f>
        <v>0</v>
      </c>
      <c r="I305" s="271"/>
      <c r="J305" s="274">
        <f xml:space="preserve"> InpActive!J154</f>
        <v>0</v>
      </c>
      <c r="K305" s="274">
        <f xml:space="preserve"> InpActive!K154</f>
        <v>0</v>
      </c>
      <c r="L305" s="274">
        <f xml:space="preserve"> InpActive!L154</f>
        <v>0</v>
      </c>
      <c r="M305" s="274">
        <f xml:space="preserve"> InpActive!M154</f>
        <v>0</v>
      </c>
      <c r="N305" s="274">
        <f xml:space="preserve"> InpActive!N154</f>
        <v>0</v>
      </c>
    </row>
    <row r="306" spans="1:14" ht="12.75" hidden="1" customHeight="1" outlineLevel="1">
      <c r="A306" s="275"/>
      <c r="B306" s="275"/>
      <c r="C306" s="276"/>
      <c r="D306" s="277"/>
      <c r="E306" s="278" t="s">
        <v>837</v>
      </c>
      <c r="F306" s="270" t="s">
        <v>750</v>
      </c>
      <c r="G306" s="270" t="s">
        <v>209</v>
      </c>
      <c r="H306" s="304">
        <f t="shared" si="156"/>
        <v>0</v>
      </c>
      <c r="I306" s="270"/>
      <c r="J306" s="278">
        <f xml:space="preserve"> J304 + J305</f>
        <v>0</v>
      </c>
      <c r="K306" s="278">
        <f t="shared" ref="K306:N306" si="157" xml:space="preserve"> K304 + K305</f>
        <v>0</v>
      </c>
      <c r="L306" s="278">
        <f t="shared" si="157"/>
        <v>0</v>
      </c>
      <c r="M306" s="278">
        <f t="shared" si="157"/>
        <v>0</v>
      </c>
      <c r="N306" s="278">
        <f t="shared" si="157"/>
        <v>0</v>
      </c>
    </row>
    <row r="307" spans="1:14" ht="12.75" hidden="1" customHeight="1" outlineLevel="1">
      <c r="A307" s="275"/>
      <c r="B307" s="275"/>
      <c r="C307" s="276"/>
      <c r="D307" s="277"/>
      <c r="E307" s="278"/>
      <c r="F307" s="270"/>
      <c r="G307" s="270"/>
      <c r="H307" s="270"/>
      <c r="I307" s="270"/>
      <c r="J307" s="270"/>
      <c r="K307" s="270"/>
      <c r="L307" s="270"/>
      <c r="M307" s="270"/>
      <c r="N307" s="270"/>
    </row>
    <row r="308" spans="1:14" ht="12.75" hidden="1" customHeight="1" outlineLevel="1">
      <c r="A308" s="271" t="str">
        <f xml:space="preserve"> InpActive!A153</f>
        <v>WR60003Z9</v>
      </c>
      <c r="B308" s="271"/>
      <c r="C308" s="272"/>
      <c r="D308" s="273"/>
      <c r="E308" s="271" t="str">
        <f xml:space="preserve"> InpActive!E153</f>
        <v>Capacity ~ WRZ 9 forecasts - Post-2020 incumbent cumulative capacity (ICC)</v>
      </c>
      <c r="F308" s="271" t="s">
        <v>747</v>
      </c>
      <c r="G308" s="271" t="str">
        <f xml:space="preserve"> InpActive!G153</f>
        <v>Ml/d</v>
      </c>
      <c r="H308" s="304">
        <f t="shared" si="156"/>
        <v>0</v>
      </c>
      <c r="I308" s="271"/>
      <c r="J308" s="274">
        <f xml:space="preserve"> InpActive!J153</f>
        <v>0</v>
      </c>
      <c r="K308" s="274">
        <f xml:space="preserve"> InpActive!K153</f>
        <v>0</v>
      </c>
      <c r="L308" s="274">
        <f xml:space="preserve"> InpActive!L153</f>
        <v>0</v>
      </c>
      <c r="M308" s="274">
        <f xml:space="preserve"> InpActive!M153</f>
        <v>0</v>
      </c>
      <c r="N308" s="274">
        <f xml:space="preserve"> InpActive!N153</f>
        <v>0</v>
      </c>
    </row>
    <row r="309" spans="1:14" ht="12.75" hidden="1" customHeight="1" outlineLevel="1">
      <c r="A309" s="271" t="str">
        <f xml:space="preserve"> InpActive!A161</f>
        <v>WR60005Z9_ACT</v>
      </c>
      <c r="B309" s="271"/>
      <c r="C309" s="272"/>
      <c r="D309" s="273"/>
      <c r="E309" s="271" t="str">
        <f xml:space="preserve"> InpActive!E161</f>
        <v>Capacity ~ WRZ 9 actual - Post-2020 bilateral cumulative capacity - actual (BCCa)</v>
      </c>
      <c r="F309" s="271" t="s">
        <v>751</v>
      </c>
      <c r="G309" s="271" t="str">
        <f xml:space="preserve"> InpActive!G161</f>
        <v>Ml/d</v>
      </c>
      <c r="H309" s="304">
        <f t="shared" si="156"/>
        <v>0</v>
      </c>
      <c r="I309" s="271"/>
      <c r="J309" s="274">
        <f xml:space="preserve"> InpActive!J161</f>
        <v>0</v>
      </c>
      <c r="K309" s="274">
        <f xml:space="preserve"> InpActive!K161</f>
        <v>0</v>
      </c>
      <c r="L309" s="274">
        <f xml:space="preserve"> InpActive!L161</f>
        <v>0</v>
      </c>
      <c r="M309" s="274">
        <f xml:space="preserve"> InpActive!M161</f>
        <v>0</v>
      </c>
      <c r="N309" s="274">
        <f xml:space="preserve"> InpActive!N161</f>
        <v>0</v>
      </c>
    </row>
    <row r="310" spans="1:14" ht="12.75" hidden="1" customHeight="1" outlineLevel="1">
      <c r="A310" s="275"/>
      <c r="B310" s="275"/>
      <c r="C310" s="276"/>
      <c r="D310" s="277"/>
      <c r="E310" s="279" t="s">
        <v>838</v>
      </c>
      <c r="F310" s="270" t="s">
        <v>753</v>
      </c>
      <c r="G310" s="270" t="s">
        <v>209</v>
      </c>
      <c r="H310" s="304">
        <f t="shared" si="156"/>
        <v>0</v>
      </c>
      <c r="I310" s="270"/>
      <c r="J310" s="278">
        <f xml:space="preserve"> J308 + J309</f>
        <v>0</v>
      </c>
      <c r="K310" s="278">
        <f t="shared" ref="K310:N310" si="158" xml:space="preserve"> K308 + K309</f>
        <v>0</v>
      </c>
      <c r="L310" s="278">
        <f t="shared" si="158"/>
        <v>0</v>
      </c>
      <c r="M310" s="278">
        <f t="shared" si="158"/>
        <v>0</v>
      </c>
      <c r="N310" s="278">
        <f t="shared" si="158"/>
        <v>0</v>
      </c>
    </row>
    <row r="311" spans="1:14" ht="12.75" hidden="1" customHeight="1" outlineLevel="1">
      <c r="A311" s="275"/>
      <c r="B311" s="275"/>
      <c r="C311" s="276"/>
      <c r="D311" s="277"/>
      <c r="E311" s="279"/>
      <c r="F311" s="270"/>
      <c r="G311" s="270"/>
      <c r="H311" s="270"/>
      <c r="I311" s="270"/>
      <c r="J311" s="278"/>
      <c r="K311" s="278"/>
      <c r="L311" s="278"/>
      <c r="M311" s="278"/>
      <c r="N311" s="278"/>
    </row>
    <row r="312" spans="1:14" s="353" customFormat="1" ht="12.75" hidden="1" customHeight="1" outlineLevel="1">
      <c r="A312" s="351"/>
      <c r="B312" s="351">
        <f t="shared" ref="B312:H312" si="159" xml:space="preserve"> B$306</f>
        <v>0</v>
      </c>
      <c r="C312" s="286">
        <f t="shared" si="159"/>
        <v>0</v>
      </c>
      <c r="D312" s="352">
        <f t="shared" si="159"/>
        <v>0</v>
      </c>
      <c r="E312" s="358" t="str">
        <f t="shared" si="159"/>
        <v>Total cumulative capacity (TCC) - WRZ 9</v>
      </c>
      <c r="F312" s="285" t="str">
        <f t="shared" si="159"/>
        <v>TCC</v>
      </c>
      <c r="G312" s="285" t="str">
        <f t="shared" si="159"/>
        <v>Ml/d</v>
      </c>
      <c r="H312" s="285">
        <f t="shared" si="159"/>
        <v>0</v>
      </c>
      <c r="I312" s="285"/>
      <c r="J312" s="278">
        <f t="shared" ref="J312:N312" si="160" xml:space="preserve"> J$306</f>
        <v>0</v>
      </c>
      <c r="K312" s="278">
        <f t="shared" si="160"/>
        <v>0</v>
      </c>
      <c r="L312" s="278">
        <f t="shared" si="160"/>
        <v>0</v>
      </c>
      <c r="M312" s="278">
        <f t="shared" si="160"/>
        <v>0</v>
      </c>
      <c r="N312" s="278">
        <f t="shared" si="160"/>
        <v>0</v>
      </c>
    </row>
    <row r="313" spans="1:14" s="353" customFormat="1" ht="12.75" hidden="1" customHeight="1" outlineLevel="1">
      <c r="A313" s="351"/>
      <c r="B313" s="351">
        <f t="shared" ref="B313:H313" si="161" xml:space="preserve"> B$310</f>
        <v>0</v>
      </c>
      <c r="C313" s="286">
        <f t="shared" si="161"/>
        <v>0</v>
      </c>
      <c r="D313" s="352">
        <f t="shared" si="161"/>
        <v>0</v>
      </c>
      <c r="E313" s="279" t="str">
        <f t="shared" si="161"/>
        <v>Total ICC + BCCa - WRZ 9</v>
      </c>
      <c r="F313" s="285" t="str">
        <f t="shared" si="161"/>
        <v>ICC + BCCa</v>
      </c>
      <c r="G313" s="285" t="str">
        <f t="shared" si="161"/>
        <v>Ml/d</v>
      </c>
      <c r="H313" s="285">
        <f t="shared" si="161"/>
        <v>0</v>
      </c>
      <c r="I313" s="285"/>
      <c r="J313" s="278">
        <f t="shared" ref="J313:N313" si="162" xml:space="preserve"> J$310</f>
        <v>0</v>
      </c>
      <c r="K313" s="278">
        <f t="shared" si="162"/>
        <v>0</v>
      </c>
      <c r="L313" s="278">
        <f t="shared" si="162"/>
        <v>0</v>
      </c>
      <c r="M313" s="278">
        <f t="shared" si="162"/>
        <v>0</v>
      </c>
      <c r="N313" s="278">
        <f t="shared" si="162"/>
        <v>0</v>
      </c>
    </row>
    <row r="314" spans="1:14" ht="12.75" hidden="1" customHeight="1" outlineLevel="1">
      <c r="A314" s="275"/>
      <c r="B314" s="275"/>
      <c r="C314" s="276"/>
      <c r="D314" s="277"/>
      <c r="E314" s="278" t="s">
        <v>839</v>
      </c>
      <c r="F314" s="270" t="s">
        <v>755</v>
      </c>
      <c r="G314" s="278" t="s">
        <v>756</v>
      </c>
      <c r="H314" s="270"/>
      <c r="I314" s="270"/>
      <c r="J314" s="280">
        <f xml:space="preserve"> IF( J313 &gt; 0, ( J312 / J313 ) - 1, 0 )</f>
        <v>0</v>
      </c>
      <c r="K314" s="280">
        <f t="shared" ref="K314:N314" si="163" xml:space="preserve"> IF( K313 &gt; 0, ( K312 / K313 ) - 1, 0 )</f>
        <v>0</v>
      </c>
      <c r="L314" s="280">
        <f t="shared" si="163"/>
        <v>0</v>
      </c>
      <c r="M314" s="280">
        <f t="shared" si="163"/>
        <v>0</v>
      </c>
      <c r="N314" s="280">
        <f t="shared" si="163"/>
        <v>0</v>
      </c>
    </row>
    <row r="315" spans="1:14" ht="12.75" hidden="1" customHeight="1" outlineLevel="1">
      <c r="A315" s="275"/>
      <c r="B315" s="275"/>
      <c r="C315" s="276"/>
      <c r="D315" s="277"/>
      <c r="E315" s="278"/>
      <c r="F315" s="270"/>
      <c r="G315" s="278"/>
      <c r="H315" s="270"/>
      <c r="I315" s="270"/>
      <c r="J315" s="280"/>
      <c r="K315" s="280"/>
      <c r="L315" s="280"/>
      <c r="M315" s="280"/>
      <c r="N315" s="280"/>
    </row>
    <row r="316" spans="1:14" s="353" customFormat="1" ht="12.75" hidden="1" customHeight="1" outlineLevel="1">
      <c r="A316" s="351"/>
      <c r="B316" s="351">
        <f t="shared" ref="B316:G316" si="164" xml:space="preserve"> B$314</f>
        <v>0</v>
      </c>
      <c r="C316" s="286">
        <f t="shared" si="164"/>
        <v>0</v>
      </c>
      <c r="D316" s="352">
        <f t="shared" si="164"/>
        <v>0</v>
      </c>
      <c r="E316" s="278" t="str">
        <f t="shared" si="164"/>
        <v>Bilateral entry forecast (BEF) factor - WRZ 9</v>
      </c>
      <c r="F316" s="285" t="str">
        <f t="shared" si="164"/>
        <v>BEF</v>
      </c>
      <c r="G316" s="278" t="str">
        <f t="shared" si="164"/>
        <v>nr</v>
      </c>
      <c r="H316" s="285"/>
      <c r="I316" s="285"/>
      <c r="J316" s="280">
        <f t="shared" ref="J316:N316" si="165" xml:space="preserve"> J$314</f>
        <v>0</v>
      </c>
      <c r="K316" s="280">
        <f t="shared" si="165"/>
        <v>0</v>
      </c>
      <c r="L316" s="280">
        <f t="shared" si="165"/>
        <v>0</v>
      </c>
      <c r="M316" s="280">
        <f t="shared" si="165"/>
        <v>0</v>
      </c>
      <c r="N316" s="280">
        <f t="shared" si="165"/>
        <v>0</v>
      </c>
    </row>
    <row r="317" spans="1:14" ht="12.75" hidden="1" customHeight="1" outlineLevel="1">
      <c r="A317" s="275"/>
      <c r="B317" s="275"/>
      <c r="C317" s="276"/>
      <c r="D317" s="277"/>
      <c r="E317" s="278" t="s">
        <v>840</v>
      </c>
      <c r="F317" s="270" t="s">
        <v>755</v>
      </c>
      <c r="G317" s="278" t="s">
        <v>756</v>
      </c>
      <c r="H317" s="270"/>
      <c r="I317" s="270"/>
      <c r="J317" s="280">
        <f xml:space="preserve"> IF( J316 &gt;= 0, 0, J316)</f>
        <v>0</v>
      </c>
      <c r="K317" s="280">
        <f t="shared" ref="K317:N317" si="166" xml:space="preserve"> IF( K316 &gt;= 0, 0, K316)</f>
        <v>0</v>
      </c>
      <c r="L317" s="280">
        <f t="shared" si="166"/>
        <v>0</v>
      </c>
      <c r="M317" s="280">
        <f t="shared" si="166"/>
        <v>0</v>
      </c>
      <c r="N317" s="280">
        <f t="shared" si="166"/>
        <v>0</v>
      </c>
    </row>
    <row r="318" spans="1:14" ht="12.75" hidden="1" customHeight="1" outlineLevel="1">
      <c r="A318" s="275"/>
      <c r="B318" s="275"/>
      <c r="C318" s="276"/>
      <c r="D318" s="277"/>
      <c r="E318" s="278"/>
      <c r="F318" s="270"/>
      <c r="G318" s="278"/>
      <c r="H318" s="270"/>
      <c r="I318" s="270"/>
      <c r="J318" s="280"/>
      <c r="K318" s="280"/>
      <c r="L318" s="280"/>
      <c r="M318" s="280"/>
      <c r="N318" s="280"/>
    </row>
    <row r="319" spans="1:14" ht="12.75" hidden="1" customHeight="1" outlineLevel="1">
      <c r="A319" s="275"/>
      <c r="B319" s="275"/>
      <c r="C319" s="276"/>
      <c r="D319" s="277"/>
      <c r="E319" s="278" t="s">
        <v>841</v>
      </c>
      <c r="F319" s="376">
        <f xml:space="preserve"> IF( SUM(J319:N319) &gt; 0, 1, 0)</f>
        <v>0</v>
      </c>
      <c r="G319" s="278" t="s">
        <v>599</v>
      </c>
      <c r="I319" s="259"/>
      <c r="J319" s="376">
        <f xml:space="preserve"> IF( J317 &gt; 0, 1, 0 )</f>
        <v>0</v>
      </c>
      <c r="K319" s="376">
        <f t="shared" ref="K319" si="167" xml:space="preserve"> IF( K317 &gt; 0, 1, 0 )</f>
        <v>0</v>
      </c>
      <c r="L319" s="376">
        <f t="shared" ref="L319" si="168" xml:space="preserve"> IF( L317 &gt; 0, 1, 0 )</f>
        <v>0</v>
      </c>
      <c r="M319" s="376">
        <f t="shared" ref="M319" si="169" xml:space="preserve"> IF( M317 &gt; 0, 1, 0 )</f>
        <v>0</v>
      </c>
      <c r="N319" s="376">
        <f t="shared" ref="N319" si="170" xml:space="preserve"> IF( N317 &gt; 0, 1, 0 )</f>
        <v>0</v>
      </c>
    </row>
    <row r="320" spans="1:14" ht="12.75" hidden="1" customHeight="1" outlineLevel="1">
      <c r="A320" s="275"/>
      <c r="B320" s="275"/>
      <c r="C320" s="276"/>
      <c r="D320" s="277"/>
      <c r="E320" s="278"/>
      <c r="F320" s="270"/>
      <c r="G320" s="270"/>
      <c r="H320" s="270"/>
      <c r="I320" s="270"/>
      <c r="J320" s="270"/>
      <c r="K320" s="270"/>
      <c r="L320" s="270"/>
      <c r="M320" s="270"/>
      <c r="N320" s="270"/>
    </row>
    <row r="321" spans="1:14" ht="12.75" hidden="1" customHeight="1" outlineLevel="1">
      <c r="A321" s="275"/>
      <c r="B321" s="259"/>
      <c r="C321" s="266" t="s">
        <v>759</v>
      </c>
      <c r="D321" s="277"/>
      <c r="E321" s="278"/>
      <c r="F321" s="270"/>
      <c r="G321" s="270"/>
      <c r="H321" s="270"/>
      <c r="I321" s="270"/>
      <c r="J321" s="270"/>
      <c r="K321" s="270"/>
      <c r="L321" s="270"/>
      <c r="M321" s="270"/>
      <c r="N321" s="270"/>
    </row>
    <row r="322" spans="1:14" ht="12.75" hidden="1" customHeight="1" outlineLevel="1">
      <c r="A322" s="267"/>
      <c r="B322" s="281"/>
      <c r="C322" s="268"/>
      <c r="D322" s="267" t="s">
        <v>760</v>
      </c>
      <c r="E322" s="281"/>
      <c r="F322" s="259"/>
      <c r="G322" s="282"/>
      <c r="H322" s="282"/>
      <c r="I322" s="282"/>
      <c r="J322" s="279"/>
      <c r="K322" s="279"/>
      <c r="L322" s="279"/>
      <c r="M322" s="279"/>
      <c r="N322" s="279"/>
    </row>
    <row r="323" spans="1:14" ht="12.75" hidden="1" customHeight="1" outlineLevel="1">
      <c r="A323" s="267"/>
      <c r="B323" s="281"/>
      <c r="C323" s="268"/>
      <c r="D323" s="267"/>
      <c r="E323" s="281"/>
      <c r="F323" s="259"/>
      <c r="G323" s="282"/>
      <c r="H323" s="282"/>
      <c r="I323" s="282"/>
      <c r="J323" s="279"/>
      <c r="K323" s="279"/>
      <c r="L323" s="279"/>
      <c r="M323" s="279"/>
      <c r="N323" s="279"/>
    </row>
    <row r="324" spans="1:14" ht="12.75" hidden="1" customHeight="1" outlineLevel="1">
      <c r="A324" s="274" t="str">
        <f xml:space="preserve"> InpActive!A153</f>
        <v>WR60003Z9</v>
      </c>
      <c r="B324" s="283"/>
      <c r="C324" s="272"/>
      <c r="D324" s="273"/>
      <c r="E324" s="274" t="str">
        <f xml:space="preserve"> InpActive!E153</f>
        <v>Capacity ~ WRZ 9 forecasts - Post-2020 incumbent cumulative capacity (ICC)</v>
      </c>
      <c r="F324" s="282" t="s">
        <v>747</v>
      </c>
      <c r="G324" s="274" t="str">
        <f xml:space="preserve"> InpActive!G153</f>
        <v>Ml/d</v>
      </c>
      <c r="H324" s="360">
        <f xml:space="preserve"> SUM(J324:N324)</f>
        <v>0</v>
      </c>
      <c r="I324" s="282"/>
      <c r="J324" s="284">
        <f xml:space="preserve"> InpActive!J153</f>
        <v>0</v>
      </c>
      <c r="K324" s="284">
        <f xml:space="preserve"> InpActive!K153</f>
        <v>0</v>
      </c>
      <c r="L324" s="284">
        <f xml:space="preserve"> InpActive!L153</f>
        <v>0</v>
      </c>
      <c r="M324" s="284">
        <f xml:space="preserve"> InpActive!M153</f>
        <v>0</v>
      </c>
      <c r="N324" s="284">
        <f xml:space="preserve"> InpActive!N153</f>
        <v>0</v>
      </c>
    </row>
    <row r="325" spans="1:14" ht="12.75" hidden="1" customHeight="1" outlineLevel="1">
      <c r="A325" s="284" t="str">
        <f xml:space="preserve"> InpActive!A158</f>
        <v>WR7004Z9</v>
      </c>
      <c r="B325" s="283"/>
      <c r="C325" s="272"/>
      <c r="D325" s="273"/>
      <c r="E325" s="284" t="str">
        <f xml:space="preserve"> InpActive!E158</f>
        <v>WRZ 9 - Annualised unit cost (AUC) of post-2020 capacity</v>
      </c>
      <c r="F325" s="282" t="s">
        <v>761</v>
      </c>
      <c r="G325" s="284" t="str">
        <f xml:space="preserve"> InpActive!G158</f>
        <v>£/Ml/d</v>
      </c>
      <c r="H325" s="259"/>
      <c r="I325" s="282"/>
      <c r="J325" s="284">
        <f xml:space="preserve"> InpActive!J158</f>
        <v>0</v>
      </c>
      <c r="K325" s="284">
        <f xml:space="preserve"> InpActive!K158</f>
        <v>0</v>
      </c>
      <c r="L325" s="284">
        <f xml:space="preserve"> InpActive!L158</f>
        <v>0</v>
      </c>
      <c r="M325" s="284">
        <f xml:space="preserve"> InpActive!M158</f>
        <v>0</v>
      </c>
      <c r="N325" s="284">
        <f xml:space="preserve"> InpActive!N158</f>
        <v>0</v>
      </c>
    </row>
    <row r="326" spans="1:14" ht="12.75" hidden="1" customHeight="1" outlineLevel="1">
      <c r="A326" s="267"/>
      <c r="B326" s="267"/>
      <c r="C326" s="276"/>
      <c r="D326" s="277"/>
      <c r="E326" s="278" t="str">
        <f xml:space="preserve"> E317</f>
        <v>Bilateral entry forecast (BEF) factor - WRZ 9 - capped at zero</v>
      </c>
      <c r="F326" s="278" t="str">
        <f xml:space="preserve"> F317</f>
        <v>BEF</v>
      </c>
      <c r="G326" s="278" t="str">
        <f xml:space="preserve"> G317</f>
        <v>nr</v>
      </c>
      <c r="H326" s="259"/>
      <c r="I326" s="282"/>
      <c r="J326" s="280">
        <f xml:space="preserve"> J317</f>
        <v>0</v>
      </c>
      <c r="K326" s="280">
        <f xml:space="preserve"> K317</f>
        <v>0</v>
      </c>
      <c r="L326" s="280">
        <f xml:space="preserve"> L317</f>
        <v>0</v>
      </c>
      <c r="M326" s="280">
        <f xml:space="preserve"> M317</f>
        <v>0</v>
      </c>
      <c r="N326" s="280">
        <f xml:space="preserve"> N317</f>
        <v>0</v>
      </c>
    </row>
    <row r="327" spans="1:14" s="270" customFormat="1" ht="12.75" hidden="1" customHeight="1" outlineLevel="1">
      <c r="A327" s="285"/>
      <c r="B327" s="285"/>
      <c r="C327" s="286"/>
      <c r="D327" s="287"/>
      <c r="E327" s="285" t="s">
        <v>842</v>
      </c>
      <c r="F327" s="359" t="s">
        <v>843</v>
      </c>
      <c r="G327" s="288" t="s">
        <v>555</v>
      </c>
      <c r="H327" s="270">
        <f xml:space="preserve"> SUM(J327:N327)</f>
        <v>0</v>
      </c>
      <c r="I327" s="288"/>
      <c r="J327" s="289">
        <f xml:space="preserve"> J324 * J325 * J326</f>
        <v>0</v>
      </c>
      <c r="K327" s="289">
        <f t="shared" ref="K327:N327" si="171" xml:space="preserve"> K324 * K325 * K326</f>
        <v>0</v>
      </c>
      <c r="L327" s="289">
        <f t="shared" si="171"/>
        <v>0</v>
      </c>
      <c r="M327" s="289">
        <f t="shared" si="171"/>
        <v>0</v>
      </c>
      <c r="N327" s="289">
        <f t="shared" si="171"/>
        <v>0</v>
      </c>
    </row>
    <row r="328" spans="1:14" ht="12.75" hidden="1" customHeight="1" outlineLevel="1">
      <c r="A328" s="291"/>
      <c r="B328" s="291"/>
      <c r="C328" s="292"/>
      <c r="D328" s="293"/>
      <c r="E328" s="291"/>
      <c r="F328" s="294"/>
      <c r="G328" s="294"/>
      <c r="H328" s="295"/>
      <c r="I328" s="294"/>
      <c r="J328" s="294"/>
      <c r="K328" s="294"/>
      <c r="L328" s="294"/>
      <c r="M328" s="294"/>
      <c r="N328" s="294"/>
    </row>
    <row r="329" spans="1:14" ht="12.75" hidden="1" customHeight="1" outlineLevel="1">
      <c r="A329" s="270"/>
      <c r="B329" s="270"/>
      <c r="C329" s="276"/>
      <c r="D329" s="281"/>
      <c r="E329" s="278" t="s">
        <v>844</v>
      </c>
      <c r="F329" s="376">
        <f xml:space="preserve"> IF( SUM(J329:N329) &gt; 0, 1, 0)</f>
        <v>0</v>
      </c>
      <c r="G329" s="278" t="s">
        <v>599</v>
      </c>
      <c r="J329" s="376">
        <f xml:space="preserve"> IF( J327 &gt; 0, 1, 0 )</f>
        <v>0</v>
      </c>
      <c r="K329" s="376">
        <f t="shared" ref="K329" si="172" xml:space="preserve"> IF( K327 &gt; 0, 1, 0 )</f>
        <v>0</v>
      </c>
      <c r="L329" s="376">
        <f t="shared" ref="L329" si="173" xml:space="preserve"> IF( L327 &gt; 0, 1, 0 )</f>
        <v>0</v>
      </c>
      <c r="M329" s="376">
        <f t="shared" ref="M329" si="174" xml:space="preserve"> IF( M327 &gt; 0, 1, 0 )</f>
        <v>0</v>
      </c>
      <c r="N329" s="376">
        <f t="shared" ref="N329" si="175" xml:space="preserve"> IF( N327 &gt; 0, 1, 0 )</f>
        <v>0</v>
      </c>
    </row>
    <row r="330" spans="1:14">
      <c r="A330" s="296"/>
      <c r="B330" s="296"/>
      <c r="C330" s="297"/>
      <c r="D330" s="298"/>
      <c r="E330" s="299"/>
      <c r="F330" s="299"/>
      <c r="G330" s="300"/>
      <c r="H330" s="290"/>
      <c r="I330" s="290"/>
      <c r="J330" s="301"/>
      <c r="K330" s="301"/>
      <c r="L330" s="301"/>
      <c r="M330" s="301"/>
      <c r="N330" s="301"/>
    </row>
    <row r="331" spans="1:14">
      <c r="A331" s="260" t="s">
        <v>845</v>
      </c>
      <c r="B331" s="260"/>
      <c r="C331" s="261"/>
      <c r="D331" s="260"/>
      <c r="E331" s="260"/>
      <c r="F331" s="260"/>
      <c r="G331" s="260"/>
      <c r="H331" s="260"/>
      <c r="I331" s="260"/>
      <c r="J331" s="260"/>
      <c r="K331" s="260"/>
      <c r="L331" s="260"/>
      <c r="M331" s="260"/>
      <c r="N331" s="260"/>
    </row>
    <row r="332" spans="1:14" collapsed="1">
      <c r="A332" s="250"/>
      <c r="B332" s="250"/>
      <c r="C332" s="251"/>
      <c r="D332" s="250"/>
      <c r="E332" s="250"/>
      <c r="F332" s="250"/>
      <c r="G332" s="250"/>
      <c r="H332" s="250"/>
      <c r="I332" s="250"/>
      <c r="J332" s="250"/>
      <c r="K332" s="250"/>
      <c r="L332" s="250"/>
      <c r="M332" s="250"/>
      <c r="N332" s="250"/>
    </row>
    <row r="333" spans="1:14" ht="12.75" hidden="1" customHeight="1" outlineLevel="1">
      <c r="A333" s="250"/>
      <c r="B333" s="262" t="s">
        <v>846</v>
      </c>
      <c r="C333" s="263"/>
      <c r="D333" s="264"/>
      <c r="E333" s="264"/>
      <c r="F333" s="250"/>
      <c r="G333" s="250"/>
      <c r="H333" s="250"/>
      <c r="I333" s="250"/>
      <c r="J333" s="250"/>
      <c r="K333" s="250"/>
      <c r="L333" s="250"/>
      <c r="M333" s="250"/>
      <c r="N333" s="250"/>
    </row>
    <row r="334" spans="1:14" ht="12.75" hidden="1" customHeight="1" outlineLevel="1">
      <c r="A334" s="265" t="str">
        <f xml:space="preserve"> InpActive!A165</f>
        <v>WR60000Z10</v>
      </c>
      <c r="B334" s="250"/>
      <c r="C334" s="251"/>
      <c r="D334" s="252"/>
      <c r="E334" s="265" t="str">
        <f xml:space="preserve"> InpActive!E165</f>
        <v>Capacity ~ WRZ 10 forecasts - WRZ name</v>
      </c>
      <c r="F334" s="265">
        <f xml:space="preserve"> InpActive!F165</f>
        <v>0</v>
      </c>
      <c r="G334" s="265" t="str">
        <f xml:space="preserve"> InpActive!G165</f>
        <v>text</v>
      </c>
      <c r="H334" s="265"/>
      <c r="I334" s="265"/>
      <c r="J334" s="265"/>
      <c r="K334" s="265"/>
      <c r="L334" s="265"/>
      <c r="M334" s="265"/>
      <c r="N334" s="265"/>
    </row>
    <row r="335" spans="1:14" ht="12.75" hidden="1" customHeight="1" outlineLevel="1">
      <c r="A335" s="250"/>
      <c r="B335" s="259"/>
      <c r="C335" s="251"/>
      <c r="D335" s="250"/>
      <c r="E335" s="250"/>
      <c r="F335" s="250"/>
      <c r="G335" s="250"/>
      <c r="H335" s="250"/>
      <c r="I335" s="250"/>
      <c r="J335" s="250"/>
      <c r="K335" s="250"/>
      <c r="L335" s="250"/>
      <c r="M335" s="250"/>
      <c r="N335" s="250"/>
    </row>
    <row r="336" spans="1:14" ht="12.75" hidden="1" customHeight="1" outlineLevel="1">
      <c r="A336" s="250"/>
      <c r="B336" s="259"/>
      <c r="C336" s="266" t="s">
        <v>744</v>
      </c>
      <c r="D336" s="250"/>
      <c r="E336" s="250"/>
      <c r="F336" s="250"/>
      <c r="G336" s="250"/>
      <c r="H336" s="250"/>
      <c r="I336" s="250"/>
      <c r="J336" s="250"/>
      <c r="K336" s="250"/>
      <c r="L336" s="250"/>
      <c r="M336" s="250"/>
      <c r="N336" s="250"/>
    </row>
    <row r="337" spans="1:14" ht="12.75" hidden="1" customHeight="1" outlineLevel="1">
      <c r="A337" s="267"/>
      <c r="B337" s="259"/>
      <c r="C337" s="268"/>
      <c r="D337" s="269" t="s">
        <v>745</v>
      </c>
      <c r="E337" s="259"/>
      <c r="F337" s="270"/>
      <c r="G337" s="270"/>
      <c r="H337" s="270"/>
      <c r="I337" s="270"/>
      <c r="J337" s="270"/>
      <c r="K337" s="270"/>
      <c r="L337" s="270"/>
      <c r="M337" s="270"/>
      <c r="N337" s="270"/>
    </row>
    <row r="338" spans="1:14" ht="12.75" hidden="1" customHeight="1" outlineLevel="1">
      <c r="A338" s="267"/>
      <c r="B338" s="259"/>
      <c r="C338" s="268"/>
      <c r="D338" s="269" t="s">
        <v>746</v>
      </c>
      <c r="E338" s="259"/>
      <c r="F338" s="270"/>
      <c r="G338" s="270"/>
      <c r="H338" s="270"/>
      <c r="I338" s="270"/>
      <c r="J338" s="270"/>
      <c r="K338" s="270"/>
      <c r="L338" s="270"/>
      <c r="M338" s="270"/>
      <c r="N338" s="270"/>
    </row>
    <row r="339" spans="1:14" ht="12.75" hidden="1" customHeight="1" outlineLevel="1">
      <c r="A339" s="267"/>
      <c r="B339" s="259"/>
      <c r="C339" s="268"/>
      <c r="D339" s="269"/>
      <c r="E339" s="259"/>
      <c r="F339" s="270"/>
      <c r="G339" s="270"/>
      <c r="H339" s="270"/>
      <c r="I339" s="270"/>
      <c r="J339" s="270"/>
      <c r="K339" s="270"/>
      <c r="L339" s="270"/>
      <c r="M339" s="270"/>
      <c r="N339" s="270"/>
    </row>
    <row r="340" spans="1:14" ht="12.75" hidden="1" customHeight="1" outlineLevel="1">
      <c r="A340" s="271" t="str">
        <f xml:space="preserve"> InpActive!A166</f>
        <v>WR60003Z10</v>
      </c>
      <c r="B340" s="271"/>
      <c r="C340" s="272"/>
      <c r="D340" s="273"/>
      <c r="E340" s="271" t="str">
        <f xml:space="preserve"> InpActive!E166</f>
        <v>Capacity ~ WRZ 10 forecasts - Post-2020 incumbent cumulative capacity (ICC)</v>
      </c>
      <c r="F340" s="271" t="s">
        <v>747</v>
      </c>
      <c r="G340" s="271" t="str">
        <f xml:space="preserve"> InpActive!G166</f>
        <v>Ml/d</v>
      </c>
      <c r="H340" s="304">
        <f xml:space="preserve"> SUM(J340:N340)</f>
        <v>0</v>
      </c>
      <c r="I340" s="271"/>
      <c r="J340" s="274">
        <f xml:space="preserve"> InpActive!J166</f>
        <v>0</v>
      </c>
      <c r="K340" s="274">
        <f xml:space="preserve"> InpActive!K166</f>
        <v>0</v>
      </c>
      <c r="L340" s="274">
        <f xml:space="preserve"> InpActive!L166</f>
        <v>0</v>
      </c>
      <c r="M340" s="274">
        <f xml:space="preserve"> InpActive!M166</f>
        <v>0</v>
      </c>
      <c r="N340" s="274">
        <f xml:space="preserve"> InpActive!N166</f>
        <v>0</v>
      </c>
    </row>
    <row r="341" spans="1:14" ht="12.75" hidden="1" customHeight="1" outlineLevel="1">
      <c r="A341" s="271" t="str">
        <f xml:space="preserve"> InpActive!A167</f>
        <v>WR60005Z10</v>
      </c>
      <c r="B341" s="271"/>
      <c r="C341" s="272"/>
      <c r="D341" s="273"/>
      <c r="E341" s="271" t="str">
        <f xml:space="preserve"> InpActive!E167</f>
        <v>Capacity ~ WRZ 10 forecasts - Post-2020 bilateral cumulative capacity - forecast (BCCf)</v>
      </c>
      <c r="F341" s="271" t="s">
        <v>748</v>
      </c>
      <c r="G341" s="271" t="str">
        <f xml:space="preserve"> InpActive!G167</f>
        <v>Ml/d</v>
      </c>
      <c r="H341" s="304">
        <f t="shared" ref="H341:H346" si="176" xml:space="preserve"> SUM(J341:N341)</f>
        <v>0</v>
      </c>
      <c r="I341" s="271"/>
      <c r="J341" s="274">
        <f xml:space="preserve"> InpActive!J167</f>
        <v>0</v>
      </c>
      <c r="K341" s="274">
        <f xml:space="preserve"> InpActive!K167</f>
        <v>0</v>
      </c>
      <c r="L341" s="274">
        <f xml:space="preserve"> InpActive!L167</f>
        <v>0</v>
      </c>
      <c r="M341" s="274">
        <f xml:space="preserve"> InpActive!M167</f>
        <v>0</v>
      </c>
      <c r="N341" s="274">
        <f xml:space="preserve"> InpActive!N167</f>
        <v>0</v>
      </c>
    </row>
    <row r="342" spans="1:14" ht="12.75" hidden="1" customHeight="1" outlineLevel="1">
      <c r="A342" s="275"/>
      <c r="B342" s="275"/>
      <c r="C342" s="276"/>
      <c r="D342" s="277"/>
      <c r="E342" s="278" t="s">
        <v>847</v>
      </c>
      <c r="F342" s="270" t="s">
        <v>750</v>
      </c>
      <c r="G342" s="270" t="s">
        <v>209</v>
      </c>
      <c r="H342" s="304">
        <f t="shared" si="176"/>
        <v>0</v>
      </c>
      <c r="I342" s="270"/>
      <c r="J342" s="278">
        <f xml:space="preserve"> J340 + J341</f>
        <v>0</v>
      </c>
      <c r="K342" s="278">
        <f t="shared" ref="K342:N342" si="177" xml:space="preserve"> K340 + K341</f>
        <v>0</v>
      </c>
      <c r="L342" s="278">
        <f t="shared" si="177"/>
        <v>0</v>
      </c>
      <c r="M342" s="278">
        <f t="shared" si="177"/>
        <v>0</v>
      </c>
      <c r="N342" s="278">
        <f t="shared" si="177"/>
        <v>0</v>
      </c>
    </row>
    <row r="343" spans="1:14" ht="12.75" hidden="1" customHeight="1" outlineLevel="1">
      <c r="A343" s="275"/>
      <c r="B343" s="275"/>
      <c r="C343" s="276"/>
      <c r="D343" s="277"/>
      <c r="E343" s="278"/>
      <c r="F343" s="270"/>
      <c r="G343" s="270"/>
      <c r="H343" s="270"/>
      <c r="I343" s="270"/>
      <c r="J343" s="270"/>
      <c r="K343" s="270"/>
      <c r="L343" s="270"/>
      <c r="M343" s="270"/>
      <c r="N343" s="270"/>
    </row>
    <row r="344" spans="1:14" ht="12.75" hidden="1" customHeight="1" outlineLevel="1">
      <c r="A344" s="271" t="str">
        <f xml:space="preserve"> InpActive!A166</f>
        <v>WR60003Z10</v>
      </c>
      <c r="B344" s="271"/>
      <c r="C344" s="272"/>
      <c r="D344" s="273"/>
      <c r="E344" s="271" t="str">
        <f xml:space="preserve"> InpActive!E166</f>
        <v>Capacity ~ WRZ 10 forecasts - Post-2020 incumbent cumulative capacity (ICC)</v>
      </c>
      <c r="F344" s="271" t="s">
        <v>747</v>
      </c>
      <c r="G344" s="271" t="str">
        <f xml:space="preserve"> InpActive!G166</f>
        <v>Ml/d</v>
      </c>
      <c r="H344" s="304">
        <f t="shared" si="176"/>
        <v>0</v>
      </c>
      <c r="I344" s="271"/>
      <c r="J344" s="274">
        <f xml:space="preserve"> InpActive!J166</f>
        <v>0</v>
      </c>
      <c r="K344" s="274">
        <f xml:space="preserve"> InpActive!K166</f>
        <v>0</v>
      </c>
      <c r="L344" s="274">
        <f xml:space="preserve"> InpActive!L166</f>
        <v>0</v>
      </c>
      <c r="M344" s="274">
        <f xml:space="preserve"> InpActive!M166</f>
        <v>0</v>
      </c>
      <c r="N344" s="274">
        <f xml:space="preserve"> InpActive!N166</f>
        <v>0</v>
      </c>
    </row>
    <row r="345" spans="1:14" ht="12.75" hidden="1" customHeight="1" outlineLevel="1">
      <c r="A345" s="271" t="str">
        <f xml:space="preserve"> InpActive!A174</f>
        <v>WR60005Z10_ACT</v>
      </c>
      <c r="B345" s="271"/>
      <c r="C345" s="272"/>
      <c r="D345" s="273"/>
      <c r="E345" s="271" t="str">
        <f xml:space="preserve"> InpActive!E174</f>
        <v>Capacity ~ WRZ 10 actual - Post-2020 bilateral cumulative capacity - actual (BCCa)</v>
      </c>
      <c r="F345" s="271" t="s">
        <v>751</v>
      </c>
      <c r="G345" s="271" t="str">
        <f xml:space="preserve"> InpActive!G174</f>
        <v>Ml/d</v>
      </c>
      <c r="H345" s="304">
        <f t="shared" si="176"/>
        <v>0</v>
      </c>
      <c r="I345" s="271"/>
      <c r="J345" s="274">
        <f xml:space="preserve"> InpActive!J174</f>
        <v>0</v>
      </c>
      <c r="K345" s="274">
        <f xml:space="preserve"> InpActive!K174</f>
        <v>0</v>
      </c>
      <c r="L345" s="274">
        <f xml:space="preserve"> InpActive!L174</f>
        <v>0</v>
      </c>
      <c r="M345" s="274">
        <f xml:space="preserve"> InpActive!M174</f>
        <v>0</v>
      </c>
      <c r="N345" s="274">
        <f xml:space="preserve"> InpActive!N174</f>
        <v>0</v>
      </c>
    </row>
    <row r="346" spans="1:14" ht="12.75" hidden="1" customHeight="1" outlineLevel="1">
      <c r="A346" s="275"/>
      <c r="B346" s="275"/>
      <c r="C346" s="276"/>
      <c r="D346" s="277"/>
      <c r="E346" s="279" t="s">
        <v>848</v>
      </c>
      <c r="F346" s="270" t="s">
        <v>753</v>
      </c>
      <c r="G346" s="270" t="s">
        <v>209</v>
      </c>
      <c r="H346" s="304">
        <f t="shared" si="176"/>
        <v>0</v>
      </c>
      <c r="I346" s="270"/>
      <c r="J346" s="278">
        <f xml:space="preserve"> J344 + J345</f>
        <v>0</v>
      </c>
      <c r="K346" s="278">
        <f t="shared" ref="K346:N346" si="178" xml:space="preserve"> K344 + K345</f>
        <v>0</v>
      </c>
      <c r="L346" s="278">
        <f t="shared" si="178"/>
        <v>0</v>
      </c>
      <c r="M346" s="278">
        <f t="shared" si="178"/>
        <v>0</v>
      </c>
      <c r="N346" s="278">
        <f t="shared" si="178"/>
        <v>0</v>
      </c>
    </row>
    <row r="347" spans="1:14" ht="12.75" hidden="1" customHeight="1" outlineLevel="1">
      <c r="A347" s="275"/>
      <c r="B347" s="275"/>
      <c r="C347" s="276"/>
      <c r="D347" s="277"/>
      <c r="E347" s="279"/>
      <c r="F347" s="270"/>
      <c r="G347" s="270"/>
      <c r="H347" s="270"/>
      <c r="I347" s="270"/>
      <c r="J347" s="278"/>
      <c r="K347" s="278"/>
      <c r="L347" s="278"/>
      <c r="M347" s="278"/>
      <c r="N347" s="278"/>
    </row>
    <row r="348" spans="1:14" s="353" customFormat="1" ht="12.75" hidden="1" customHeight="1" outlineLevel="1">
      <c r="A348" s="351"/>
      <c r="B348" s="351">
        <f t="shared" ref="B348:H348" si="179" xml:space="preserve"> B$342</f>
        <v>0</v>
      </c>
      <c r="C348" s="286">
        <f t="shared" si="179"/>
        <v>0</v>
      </c>
      <c r="D348" s="352">
        <f t="shared" si="179"/>
        <v>0</v>
      </c>
      <c r="E348" s="358" t="str">
        <f t="shared" si="179"/>
        <v>Total cumulative capacity (TCC) - WRZ 10</v>
      </c>
      <c r="F348" s="285" t="str">
        <f t="shared" si="179"/>
        <v>TCC</v>
      </c>
      <c r="G348" s="285" t="str">
        <f t="shared" si="179"/>
        <v>Ml/d</v>
      </c>
      <c r="H348" s="285">
        <f t="shared" si="179"/>
        <v>0</v>
      </c>
      <c r="I348" s="285"/>
      <c r="J348" s="278">
        <f t="shared" ref="J348:N348" si="180" xml:space="preserve"> J$342</f>
        <v>0</v>
      </c>
      <c r="K348" s="278">
        <f t="shared" si="180"/>
        <v>0</v>
      </c>
      <c r="L348" s="278">
        <f t="shared" si="180"/>
        <v>0</v>
      </c>
      <c r="M348" s="278">
        <f t="shared" si="180"/>
        <v>0</v>
      </c>
      <c r="N348" s="278">
        <f t="shared" si="180"/>
        <v>0</v>
      </c>
    </row>
    <row r="349" spans="1:14" s="353" customFormat="1" ht="12.75" hidden="1" customHeight="1" outlineLevel="1">
      <c r="A349" s="351"/>
      <c r="B349" s="351">
        <f t="shared" ref="B349:H349" si="181" xml:space="preserve"> B$346</f>
        <v>0</v>
      </c>
      <c r="C349" s="286">
        <f t="shared" si="181"/>
        <v>0</v>
      </c>
      <c r="D349" s="352">
        <f t="shared" si="181"/>
        <v>0</v>
      </c>
      <c r="E349" s="279" t="str">
        <f t="shared" si="181"/>
        <v>Total ICC + BCCa - WRZ 10</v>
      </c>
      <c r="F349" s="285" t="str">
        <f t="shared" si="181"/>
        <v>ICC + BCCa</v>
      </c>
      <c r="G349" s="285" t="str">
        <f t="shared" si="181"/>
        <v>Ml/d</v>
      </c>
      <c r="H349" s="285">
        <f t="shared" si="181"/>
        <v>0</v>
      </c>
      <c r="I349" s="285"/>
      <c r="J349" s="278">
        <f t="shared" ref="J349:N349" si="182" xml:space="preserve"> J$346</f>
        <v>0</v>
      </c>
      <c r="K349" s="278">
        <f t="shared" si="182"/>
        <v>0</v>
      </c>
      <c r="L349" s="278">
        <f t="shared" si="182"/>
        <v>0</v>
      </c>
      <c r="M349" s="278">
        <f t="shared" si="182"/>
        <v>0</v>
      </c>
      <c r="N349" s="278">
        <f t="shared" si="182"/>
        <v>0</v>
      </c>
    </row>
    <row r="350" spans="1:14" ht="12.75" hidden="1" customHeight="1" outlineLevel="1">
      <c r="A350" s="275"/>
      <c r="B350" s="275"/>
      <c r="C350" s="276"/>
      <c r="D350" s="277"/>
      <c r="E350" s="278" t="s">
        <v>849</v>
      </c>
      <c r="F350" s="270" t="s">
        <v>755</v>
      </c>
      <c r="G350" s="278" t="s">
        <v>756</v>
      </c>
      <c r="H350" s="270"/>
      <c r="I350" s="270"/>
      <c r="J350" s="280">
        <f xml:space="preserve"> IF( J349 &gt; 0, ( J348 / J349 ) - 1, 0 )</f>
        <v>0</v>
      </c>
      <c r="K350" s="280">
        <f t="shared" ref="K350:N350" si="183" xml:space="preserve"> IF( K349 &gt; 0, ( K348 / K349 ) - 1, 0 )</f>
        <v>0</v>
      </c>
      <c r="L350" s="280">
        <f t="shared" si="183"/>
        <v>0</v>
      </c>
      <c r="M350" s="280">
        <f t="shared" si="183"/>
        <v>0</v>
      </c>
      <c r="N350" s="280">
        <f t="shared" si="183"/>
        <v>0</v>
      </c>
    </row>
    <row r="351" spans="1:14" ht="12.75" hidden="1" customHeight="1" outlineLevel="1">
      <c r="A351" s="275"/>
      <c r="B351" s="275"/>
      <c r="C351" s="276"/>
      <c r="D351" s="277"/>
      <c r="E351" s="278"/>
      <c r="F351" s="270"/>
      <c r="G351" s="278"/>
      <c r="H351" s="270"/>
      <c r="I351" s="270"/>
      <c r="J351" s="280"/>
      <c r="K351" s="280"/>
      <c r="L351" s="280"/>
      <c r="M351" s="280"/>
      <c r="N351" s="280"/>
    </row>
    <row r="352" spans="1:14" s="353" customFormat="1" ht="12.75" hidden="1" customHeight="1" outlineLevel="1">
      <c r="A352" s="351"/>
      <c r="B352" s="351">
        <f t="shared" ref="B352:G352" si="184" xml:space="preserve"> B$350</f>
        <v>0</v>
      </c>
      <c r="C352" s="286">
        <f t="shared" si="184"/>
        <v>0</v>
      </c>
      <c r="D352" s="352">
        <f t="shared" si="184"/>
        <v>0</v>
      </c>
      <c r="E352" s="278" t="str">
        <f t="shared" si="184"/>
        <v>Bilateral entry forecast (BEF) factor - WRZ 10</v>
      </c>
      <c r="F352" s="285" t="str">
        <f t="shared" si="184"/>
        <v>BEF</v>
      </c>
      <c r="G352" s="278" t="str">
        <f t="shared" si="184"/>
        <v>nr</v>
      </c>
      <c r="H352" s="285"/>
      <c r="I352" s="285"/>
      <c r="J352" s="280">
        <f t="shared" ref="J352:N352" si="185" xml:space="preserve"> J$350</f>
        <v>0</v>
      </c>
      <c r="K352" s="280">
        <f t="shared" si="185"/>
        <v>0</v>
      </c>
      <c r="L352" s="280">
        <f t="shared" si="185"/>
        <v>0</v>
      </c>
      <c r="M352" s="280">
        <f t="shared" si="185"/>
        <v>0</v>
      </c>
      <c r="N352" s="280">
        <f t="shared" si="185"/>
        <v>0</v>
      </c>
    </row>
    <row r="353" spans="1:14" ht="12.75" hidden="1" customHeight="1" outlineLevel="1">
      <c r="A353" s="275"/>
      <c r="B353" s="275"/>
      <c r="C353" s="276"/>
      <c r="D353" s="277"/>
      <c r="E353" s="278" t="s">
        <v>850</v>
      </c>
      <c r="F353" s="270" t="s">
        <v>755</v>
      </c>
      <c r="G353" s="278" t="s">
        <v>756</v>
      </c>
      <c r="H353" s="270"/>
      <c r="I353" s="270"/>
      <c r="J353" s="280">
        <f xml:space="preserve"> IF( J352 &gt;= 0, 0, J352)</f>
        <v>0</v>
      </c>
      <c r="K353" s="280">
        <f t="shared" ref="K353:N353" si="186" xml:space="preserve"> IF( K352 &gt;= 0, 0, K352)</f>
        <v>0</v>
      </c>
      <c r="L353" s="280">
        <f t="shared" si="186"/>
        <v>0</v>
      </c>
      <c r="M353" s="280">
        <f t="shared" si="186"/>
        <v>0</v>
      </c>
      <c r="N353" s="280">
        <f t="shared" si="186"/>
        <v>0</v>
      </c>
    </row>
    <row r="354" spans="1:14" ht="12.75" hidden="1" customHeight="1" outlineLevel="1">
      <c r="A354" s="275"/>
      <c r="B354" s="275"/>
      <c r="C354" s="276"/>
      <c r="D354" s="277"/>
      <c r="E354" s="278"/>
      <c r="F354" s="270"/>
      <c r="G354" s="278"/>
      <c r="H354" s="270"/>
      <c r="I354" s="270"/>
      <c r="J354" s="280"/>
      <c r="K354" s="280"/>
      <c r="L354" s="280"/>
      <c r="M354" s="280"/>
      <c r="N354" s="280"/>
    </row>
    <row r="355" spans="1:14" ht="12.75" hidden="1" customHeight="1" outlineLevel="1">
      <c r="A355" s="275"/>
      <c r="B355" s="275"/>
      <c r="C355" s="276"/>
      <c r="D355" s="277"/>
      <c r="E355" s="278" t="s">
        <v>851</v>
      </c>
      <c r="F355" s="376">
        <f xml:space="preserve"> IF( SUM(J355:N355) &gt; 0, 1, 0)</f>
        <v>0</v>
      </c>
      <c r="G355" s="278" t="s">
        <v>599</v>
      </c>
      <c r="I355" s="259"/>
      <c r="J355" s="376">
        <f xml:space="preserve"> IF( J353 &gt; 0, 1, 0 )</f>
        <v>0</v>
      </c>
      <c r="K355" s="376">
        <f t="shared" ref="K355" si="187" xml:space="preserve"> IF( K353 &gt; 0, 1, 0 )</f>
        <v>0</v>
      </c>
      <c r="L355" s="376">
        <f t="shared" ref="L355" si="188" xml:space="preserve"> IF( L353 &gt; 0, 1, 0 )</f>
        <v>0</v>
      </c>
      <c r="M355" s="376">
        <f t="shared" ref="M355" si="189" xml:space="preserve"> IF( M353 &gt; 0, 1, 0 )</f>
        <v>0</v>
      </c>
      <c r="N355" s="376">
        <f t="shared" ref="N355" si="190" xml:space="preserve"> IF( N353 &gt; 0, 1, 0 )</f>
        <v>0</v>
      </c>
    </row>
    <row r="356" spans="1:14" ht="12.75" hidden="1" customHeight="1" outlineLevel="1">
      <c r="A356" s="275"/>
      <c r="B356" s="275"/>
      <c r="C356" s="276"/>
      <c r="D356" s="277"/>
      <c r="E356" s="278"/>
      <c r="F356" s="270"/>
      <c r="G356" s="270"/>
      <c r="H356" s="270"/>
      <c r="I356" s="270"/>
      <c r="J356" s="270"/>
      <c r="K356" s="270"/>
      <c r="L356" s="270"/>
      <c r="M356" s="270"/>
      <c r="N356" s="270"/>
    </row>
    <row r="357" spans="1:14" ht="12.75" hidden="1" customHeight="1" outlineLevel="1">
      <c r="A357" s="275"/>
      <c r="B357" s="259"/>
      <c r="C357" s="266" t="s">
        <v>759</v>
      </c>
      <c r="D357" s="277"/>
      <c r="E357" s="278"/>
      <c r="F357" s="270"/>
      <c r="G357" s="270"/>
      <c r="H357" s="270"/>
      <c r="I357" s="270"/>
      <c r="J357" s="270"/>
      <c r="K357" s="270"/>
      <c r="L357" s="270"/>
      <c r="M357" s="270"/>
      <c r="N357" s="270"/>
    </row>
    <row r="358" spans="1:14" ht="12.75" hidden="1" customHeight="1" outlineLevel="1">
      <c r="A358" s="267"/>
      <c r="B358" s="281"/>
      <c r="C358" s="268"/>
      <c r="D358" s="267" t="s">
        <v>760</v>
      </c>
      <c r="E358" s="281"/>
      <c r="F358" s="259"/>
      <c r="G358" s="282"/>
      <c r="H358" s="282"/>
      <c r="I358" s="282"/>
      <c r="J358" s="279"/>
      <c r="K358" s="279"/>
      <c r="L358" s="279"/>
      <c r="M358" s="279"/>
      <c r="N358" s="279"/>
    </row>
    <row r="359" spans="1:14" ht="12.75" hidden="1" customHeight="1" outlineLevel="1">
      <c r="A359" s="267"/>
      <c r="B359" s="281"/>
      <c r="C359" s="268"/>
      <c r="D359" s="267"/>
      <c r="E359" s="281"/>
      <c r="F359" s="259"/>
      <c r="G359" s="282"/>
      <c r="H359" s="282"/>
      <c r="I359" s="282"/>
      <c r="J359" s="279"/>
      <c r="K359" s="279"/>
      <c r="L359" s="279"/>
      <c r="M359" s="279"/>
      <c r="N359" s="279"/>
    </row>
    <row r="360" spans="1:14" ht="12.75" hidden="1" customHeight="1" outlineLevel="1">
      <c r="A360" s="274" t="str">
        <f xml:space="preserve"> InpActive!A166</f>
        <v>WR60003Z10</v>
      </c>
      <c r="B360" s="283"/>
      <c r="C360" s="272"/>
      <c r="D360" s="273"/>
      <c r="E360" s="274" t="str">
        <f xml:space="preserve"> InpActive!E166</f>
        <v>Capacity ~ WRZ 10 forecasts - Post-2020 incumbent cumulative capacity (ICC)</v>
      </c>
      <c r="F360" s="282" t="s">
        <v>747</v>
      </c>
      <c r="G360" s="274" t="str">
        <f xml:space="preserve"> InpActive!G166</f>
        <v>Ml/d</v>
      </c>
      <c r="H360" s="360">
        <f xml:space="preserve"> SUM(J360:N360)</f>
        <v>0</v>
      </c>
      <c r="I360" s="282"/>
      <c r="J360" s="284">
        <f xml:space="preserve"> InpActive!J166</f>
        <v>0</v>
      </c>
      <c r="K360" s="284">
        <f xml:space="preserve"> InpActive!K166</f>
        <v>0</v>
      </c>
      <c r="L360" s="284">
        <f xml:space="preserve"> InpActive!L166</f>
        <v>0</v>
      </c>
      <c r="M360" s="284">
        <f xml:space="preserve"> InpActive!M166</f>
        <v>0</v>
      </c>
      <c r="N360" s="284">
        <f xml:space="preserve"> InpActive!N166</f>
        <v>0</v>
      </c>
    </row>
    <row r="361" spans="1:14" ht="12.75" hidden="1" customHeight="1" outlineLevel="1">
      <c r="A361" s="284" t="str">
        <f xml:space="preserve"> InpActive!A171</f>
        <v>WR7004Z10</v>
      </c>
      <c r="B361" s="283"/>
      <c r="C361" s="272"/>
      <c r="D361" s="273"/>
      <c r="E361" s="284" t="str">
        <f xml:space="preserve"> InpActive!E171</f>
        <v>WRZ 10 - Annualised unit cost (AUC) of post-2020 capacity</v>
      </c>
      <c r="F361" s="282" t="s">
        <v>761</v>
      </c>
      <c r="G361" s="284" t="str">
        <f xml:space="preserve"> InpActive!G171</f>
        <v>£/Ml/d</v>
      </c>
      <c r="H361" s="259"/>
      <c r="I361" s="282"/>
      <c r="J361" s="284">
        <f xml:space="preserve"> InpActive!J171</f>
        <v>0</v>
      </c>
      <c r="K361" s="284">
        <f xml:space="preserve"> InpActive!K171</f>
        <v>0</v>
      </c>
      <c r="L361" s="284">
        <f xml:space="preserve"> InpActive!L171</f>
        <v>0</v>
      </c>
      <c r="M361" s="284">
        <f xml:space="preserve"> InpActive!M171</f>
        <v>0</v>
      </c>
      <c r="N361" s="284">
        <f xml:space="preserve"> InpActive!N171</f>
        <v>0</v>
      </c>
    </row>
    <row r="362" spans="1:14" ht="12.75" hidden="1" customHeight="1" outlineLevel="1">
      <c r="A362" s="267"/>
      <c r="B362" s="267"/>
      <c r="C362" s="276"/>
      <c r="D362" s="277"/>
      <c r="E362" s="278" t="str">
        <f xml:space="preserve"> E353</f>
        <v>Bilateral entry forecast (BEF) factor - WRZ 10 - capped at zero</v>
      </c>
      <c r="F362" s="278" t="str">
        <f xml:space="preserve"> F353</f>
        <v>BEF</v>
      </c>
      <c r="G362" s="278" t="str">
        <f xml:space="preserve"> G353</f>
        <v>nr</v>
      </c>
      <c r="H362" s="259"/>
      <c r="I362" s="282"/>
      <c r="J362" s="280">
        <f xml:space="preserve"> J353</f>
        <v>0</v>
      </c>
      <c r="K362" s="280">
        <f xml:space="preserve"> K353</f>
        <v>0</v>
      </c>
      <c r="L362" s="280">
        <f xml:space="preserve"> L353</f>
        <v>0</v>
      </c>
      <c r="M362" s="280">
        <f xml:space="preserve"> M353</f>
        <v>0</v>
      </c>
      <c r="N362" s="280">
        <f xml:space="preserve"> N353</f>
        <v>0</v>
      </c>
    </row>
    <row r="363" spans="1:14" s="270" customFormat="1" ht="12.75" hidden="1" customHeight="1" outlineLevel="1">
      <c r="A363" s="285"/>
      <c r="B363" s="285"/>
      <c r="C363" s="286"/>
      <c r="D363" s="287"/>
      <c r="E363" s="285" t="s">
        <v>852</v>
      </c>
      <c r="F363" s="359" t="s">
        <v>853</v>
      </c>
      <c r="G363" s="288" t="s">
        <v>555</v>
      </c>
      <c r="H363" s="270">
        <f xml:space="preserve"> SUM(J363:N363)</f>
        <v>0</v>
      </c>
      <c r="I363" s="288"/>
      <c r="J363" s="289">
        <f xml:space="preserve"> J360 * J361 * J362</f>
        <v>0</v>
      </c>
      <c r="K363" s="289">
        <f t="shared" ref="K363:N363" si="191" xml:space="preserve"> K360 * K361 * K362</f>
        <v>0</v>
      </c>
      <c r="L363" s="289">
        <f t="shared" si="191"/>
        <v>0</v>
      </c>
      <c r="M363" s="289">
        <f t="shared" si="191"/>
        <v>0</v>
      </c>
      <c r="N363" s="289">
        <f t="shared" si="191"/>
        <v>0</v>
      </c>
    </row>
    <row r="364" spans="1:14" ht="12.75" hidden="1" customHeight="1" outlineLevel="1">
      <c r="A364" s="291"/>
      <c r="B364" s="291"/>
      <c r="C364" s="292"/>
      <c r="D364" s="293"/>
      <c r="E364" s="291"/>
      <c r="F364" s="294"/>
      <c r="G364" s="294"/>
      <c r="H364" s="295"/>
      <c r="I364" s="294"/>
      <c r="J364" s="294"/>
      <c r="K364" s="294"/>
      <c r="L364" s="294"/>
      <c r="M364" s="294"/>
      <c r="N364" s="294"/>
    </row>
    <row r="365" spans="1:14" ht="12.75" hidden="1" customHeight="1" outlineLevel="1">
      <c r="A365" s="270"/>
      <c r="B365" s="270"/>
      <c r="C365" s="276"/>
      <c r="D365" s="281"/>
      <c r="E365" s="278" t="s">
        <v>854</v>
      </c>
      <c r="F365" s="376">
        <f xml:space="preserve"> IF( SUM(J365:N365) &gt; 0, 1, 0)</f>
        <v>0</v>
      </c>
      <c r="G365" s="278" t="s">
        <v>599</v>
      </c>
      <c r="J365" s="376">
        <f xml:space="preserve"> IF( J363 &gt; 0, 1, 0 )</f>
        <v>0</v>
      </c>
      <c r="K365" s="376">
        <f t="shared" ref="K365" si="192" xml:space="preserve"> IF( K363 &gt; 0, 1, 0 )</f>
        <v>0</v>
      </c>
      <c r="L365" s="376">
        <f t="shared" ref="L365" si="193" xml:space="preserve"> IF( L363 &gt; 0, 1, 0 )</f>
        <v>0</v>
      </c>
      <c r="M365" s="376">
        <f t="shared" ref="M365" si="194" xml:space="preserve"> IF( M363 &gt; 0, 1, 0 )</f>
        <v>0</v>
      </c>
      <c r="N365" s="376">
        <f t="shared" ref="N365" si="195" xml:space="preserve"> IF( N363 &gt; 0, 1, 0 )</f>
        <v>0</v>
      </c>
    </row>
    <row r="366" spans="1:14">
      <c r="A366" s="296"/>
      <c r="B366" s="296"/>
      <c r="C366" s="297"/>
      <c r="D366" s="298"/>
      <c r="E366" s="299"/>
      <c r="F366" s="299"/>
      <c r="G366" s="300"/>
      <c r="H366" s="290"/>
      <c r="I366" s="290"/>
      <c r="J366" s="301"/>
      <c r="K366" s="301"/>
      <c r="L366" s="301"/>
      <c r="M366" s="301"/>
      <c r="N366" s="301"/>
    </row>
    <row r="367" spans="1:14">
      <c r="A367" s="260" t="s">
        <v>855</v>
      </c>
      <c r="B367" s="260"/>
      <c r="C367" s="261"/>
      <c r="D367" s="260"/>
      <c r="E367" s="260"/>
      <c r="F367" s="260"/>
      <c r="G367" s="260"/>
      <c r="H367" s="260"/>
      <c r="I367" s="260"/>
      <c r="J367" s="260"/>
      <c r="K367" s="260"/>
      <c r="L367" s="260"/>
      <c r="M367" s="260"/>
      <c r="N367" s="260"/>
    </row>
    <row r="368" spans="1:14" collapsed="1">
      <c r="A368" s="250"/>
      <c r="B368" s="250"/>
      <c r="C368" s="251"/>
      <c r="D368" s="250"/>
      <c r="E368" s="250"/>
      <c r="F368" s="250"/>
      <c r="G368" s="250"/>
      <c r="H368" s="250"/>
      <c r="I368" s="250"/>
      <c r="J368" s="250"/>
      <c r="K368" s="250"/>
      <c r="L368" s="250"/>
      <c r="M368" s="250"/>
      <c r="N368" s="250"/>
    </row>
    <row r="369" spans="1:14" ht="12.75" hidden="1" customHeight="1" outlineLevel="1">
      <c r="A369" s="250"/>
      <c r="B369" s="262" t="s">
        <v>856</v>
      </c>
      <c r="C369" s="263"/>
      <c r="D369" s="264"/>
      <c r="E369" s="264"/>
      <c r="F369" s="250"/>
      <c r="G369" s="250"/>
      <c r="H369" s="250"/>
      <c r="I369" s="250"/>
      <c r="J369" s="250"/>
      <c r="K369" s="250"/>
      <c r="L369" s="250"/>
      <c r="M369" s="250"/>
      <c r="N369" s="250"/>
    </row>
    <row r="370" spans="1:14" ht="12.75" hidden="1" customHeight="1" outlineLevel="1">
      <c r="A370" s="265" t="s">
        <v>857</v>
      </c>
      <c r="B370" s="250"/>
      <c r="C370" s="251"/>
      <c r="D370" s="252"/>
      <c r="E370" s="265" t="str">
        <f xml:space="preserve"> InpActive!E178</f>
        <v>Capacity ~ WRZ 11 forecasts - WRZ name</v>
      </c>
      <c r="F370" s="265"/>
      <c r="G370" s="265"/>
      <c r="H370" s="265"/>
      <c r="I370" s="265"/>
      <c r="J370" s="265"/>
      <c r="K370" s="265"/>
      <c r="L370" s="265"/>
      <c r="M370" s="265"/>
      <c r="N370" s="265"/>
    </row>
    <row r="371" spans="1:14" ht="12.75" hidden="1" customHeight="1" outlineLevel="1">
      <c r="A371" s="250"/>
      <c r="B371" s="259"/>
      <c r="C371" s="251"/>
      <c r="D371" s="250"/>
      <c r="E371" s="250"/>
      <c r="F371" s="250"/>
      <c r="G371" s="250"/>
      <c r="H371" s="250"/>
      <c r="I371" s="250"/>
      <c r="J371" s="250"/>
      <c r="K371" s="250"/>
      <c r="L371" s="250"/>
      <c r="M371" s="250"/>
      <c r="N371" s="250"/>
    </row>
    <row r="372" spans="1:14" ht="12.75" hidden="1" customHeight="1" outlineLevel="1">
      <c r="A372" s="250"/>
      <c r="B372" s="259"/>
      <c r="C372" s="266" t="s">
        <v>744</v>
      </c>
      <c r="D372" s="250"/>
      <c r="E372" s="250"/>
      <c r="F372" s="250"/>
      <c r="G372" s="250"/>
      <c r="H372" s="250"/>
      <c r="I372" s="250"/>
      <c r="J372" s="250"/>
      <c r="K372" s="250"/>
      <c r="L372" s="250"/>
      <c r="M372" s="250"/>
      <c r="N372" s="250"/>
    </row>
    <row r="373" spans="1:14" ht="12.75" hidden="1" customHeight="1" outlineLevel="1">
      <c r="A373" s="267"/>
      <c r="B373" s="259"/>
      <c r="C373" s="268"/>
      <c r="D373" s="269" t="s">
        <v>745</v>
      </c>
      <c r="E373" s="259"/>
      <c r="F373" s="270"/>
      <c r="G373" s="270"/>
      <c r="H373" s="270"/>
      <c r="I373" s="270"/>
      <c r="J373" s="270"/>
      <c r="K373" s="270"/>
      <c r="L373" s="270"/>
      <c r="M373" s="270"/>
      <c r="N373" s="270"/>
    </row>
    <row r="374" spans="1:14" ht="12.75" hidden="1" customHeight="1" outlineLevel="1">
      <c r="A374" s="267"/>
      <c r="B374" s="259"/>
      <c r="C374" s="268"/>
      <c r="D374" s="269" t="s">
        <v>746</v>
      </c>
      <c r="E374" s="259"/>
      <c r="F374" s="270"/>
      <c r="G374" s="270"/>
      <c r="H374" s="270"/>
      <c r="I374" s="270"/>
      <c r="J374" s="270"/>
      <c r="K374" s="270"/>
      <c r="L374" s="270"/>
      <c r="M374" s="270"/>
      <c r="N374" s="270"/>
    </row>
    <row r="375" spans="1:14" ht="12.75" hidden="1" customHeight="1" outlineLevel="1">
      <c r="A375" s="267"/>
      <c r="B375" s="259"/>
      <c r="C375" s="268"/>
      <c r="D375" s="269"/>
      <c r="E375" s="259"/>
      <c r="F375" s="270"/>
      <c r="G375" s="270"/>
      <c r="H375" s="270"/>
      <c r="I375" s="270"/>
      <c r="J375" s="270"/>
      <c r="K375" s="270"/>
      <c r="L375" s="270"/>
      <c r="M375" s="270"/>
      <c r="N375" s="270"/>
    </row>
    <row r="376" spans="1:14" ht="12.75" hidden="1" customHeight="1" outlineLevel="1">
      <c r="A376" s="271" t="str">
        <f xml:space="preserve"> InpActive!A179</f>
        <v>WR60003Z11</v>
      </c>
      <c r="B376" s="271"/>
      <c r="C376" s="272"/>
      <c r="D376" s="273"/>
      <c r="E376" s="271" t="str">
        <f xml:space="preserve"> InpActive!E179</f>
        <v>Capacity ~ WRZ 11 forecasts - Post-2020 incumbent cumulative capacity (ICC)</v>
      </c>
      <c r="F376" s="271" t="s">
        <v>747</v>
      </c>
      <c r="G376" s="271" t="str">
        <f xml:space="preserve"> InpActive!G179</f>
        <v>Ml/d</v>
      </c>
      <c r="H376" s="304">
        <f xml:space="preserve"> SUM(J376:N376)</f>
        <v>0</v>
      </c>
      <c r="I376" s="271"/>
      <c r="J376" s="274">
        <f xml:space="preserve"> InpActive!J179</f>
        <v>0</v>
      </c>
      <c r="K376" s="274">
        <f xml:space="preserve"> InpActive!K179</f>
        <v>0</v>
      </c>
      <c r="L376" s="274">
        <f xml:space="preserve"> InpActive!L179</f>
        <v>0</v>
      </c>
      <c r="M376" s="274">
        <f xml:space="preserve"> InpActive!M179</f>
        <v>0</v>
      </c>
      <c r="N376" s="274">
        <f xml:space="preserve"> InpActive!N179</f>
        <v>0</v>
      </c>
    </row>
    <row r="377" spans="1:14" ht="12.75" hidden="1" customHeight="1" outlineLevel="1">
      <c r="A377" s="271" t="str">
        <f xml:space="preserve"> InpActive!A180</f>
        <v>WR60005Z11</v>
      </c>
      <c r="B377" s="271"/>
      <c r="C377" s="272"/>
      <c r="D377" s="273"/>
      <c r="E377" s="271" t="str">
        <f xml:space="preserve"> InpActive!E180</f>
        <v>Capacity ~ WRZ 11 forecasts - Post-2020 bilateral cumulative capacity - forecast (BCCf)</v>
      </c>
      <c r="F377" s="271" t="s">
        <v>748</v>
      </c>
      <c r="G377" s="271" t="str">
        <f xml:space="preserve"> InpActive!G180</f>
        <v>Ml/d</v>
      </c>
      <c r="H377" s="304">
        <f t="shared" ref="H377:H382" si="196" xml:space="preserve"> SUM(J377:N377)</f>
        <v>0</v>
      </c>
      <c r="I377" s="271"/>
      <c r="J377" s="274">
        <f xml:space="preserve"> InpActive!J180</f>
        <v>0</v>
      </c>
      <c r="K377" s="274">
        <f xml:space="preserve"> InpActive!K180</f>
        <v>0</v>
      </c>
      <c r="L377" s="274">
        <f xml:space="preserve"> InpActive!L180</f>
        <v>0</v>
      </c>
      <c r="M377" s="274">
        <f xml:space="preserve"> InpActive!M180</f>
        <v>0</v>
      </c>
      <c r="N377" s="274">
        <f xml:space="preserve"> InpActive!N180</f>
        <v>0</v>
      </c>
    </row>
    <row r="378" spans="1:14" ht="12.75" hidden="1" customHeight="1" outlineLevel="1">
      <c r="A378" s="275"/>
      <c r="B378" s="275"/>
      <c r="C378" s="276"/>
      <c r="D378" s="277"/>
      <c r="E378" s="278" t="s">
        <v>858</v>
      </c>
      <c r="F378" s="270" t="s">
        <v>750</v>
      </c>
      <c r="G378" s="270" t="s">
        <v>209</v>
      </c>
      <c r="H378" s="304">
        <f t="shared" si="196"/>
        <v>0</v>
      </c>
      <c r="I378" s="270"/>
      <c r="J378" s="278">
        <f xml:space="preserve"> J376 + J377</f>
        <v>0</v>
      </c>
      <c r="K378" s="278">
        <f t="shared" ref="K378:N378" si="197" xml:space="preserve"> K376 + K377</f>
        <v>0</v>
      </c>
      <c r="L378" s="278">
        <f t="shared" si="197"/>
        <v>0</v>
      </c>
      <c r="M378" s="278">
        <f t="shared" si="197"/>
        <v>0</v>
      </c>
      <c r="N378" s="278">
        <f t="shared" si="197"/>
        <v>0</v>
      </c>
    </row>
    <row r="379" spans="1:14" ht="12.75" hidden="1" customHeight="1" outlineLevel="1">
      <c r="A379" s="275"/>
      <c r="B379" s="275"/>
      <c r="C379" s="276"/>
      <c r="D379" s="277"/>
      <c r="E379" s="278"/>
      <c r="F379" s="270"/>
      <c r="G379" s="270"/>
      <c r="H379" s="270"/>
      <c r="I379" s="270"/>
      <c r="J379" s="270"/>
      <c r="K379" s="270"/>
      <c r="L379" s="270"/>
      <c r="M379" s="270"/>
      <c r="N379" s="270"/>
    </row>
    <row r="380" spans="1:14" ht="12.75" hidden="1" customHeight="1" outlineLevel="1">
      <c r="A380" s="271" t="str">
        <f xml:space="preserve"> InpActive!A179</f>
        <v>WR60003Z11</v>
      </c>
      <c r="B380" s="271"/>
      <c r="C380" s="272"/>
      <c r="D380" s="273"/>
      <c r="E380" s="271" t="str">
        <f xml:space="preserve"> InpActive!E179</f>
        <v>Capacity ~ WRZ 11 forecasts - Post-2020 incumbent cumulative capacity (ICC)</v>
      </c>
      <c r="F380" s="271" t="s">
        <v>747</v>
      </c>
      <c r="G380" s="271" t="str">
        <f xml:space="preserve"> InpActive!G179</f>
        <v>Ml/d</v>
      </c>
      <c r="H380" s="304">
        <f t="shared" si="196"/>
        <v>0</v>
      </c>
      <c r="I380" s="271"/>
      <c r="J380" s="274">
        <f xml:space="preserve"> InpActive!J179</f>
        <v>0</v>
      </c>
      <c r="K380" s="274">
        <f xml:space="preserve"> InpActive!K179</f>
        <v>0</v>
      </c>
      <c r="L380" s="274">
        <f xml:space="preserve"> InpActive!L179</f>
        <v>0</v>
      </c>
      <c r="M380" s="274">
        <f xml:space="preserve"> InpActive!M179</f>
        <v>0</v>
      </c>
      <c r="N380" s="274">
        <f xml:space="preserve"> InpActive!N179</f>
        <v>0</v>
      </c>
    </row>
    <row r="381" spans="1:14" ht="12.75" hidden="1" customHeight="1" outlineLevel="1">
      <c r="A381" s="271" t="str">
        <f xml:space="preserve"> InpActive!A187</f>
        <v>WR60005Z11_ACT</v>
      </c>
      <c r="B381" s="271"/>
      <c r="C381" s="272"/>
      <c r="D381" s="273"/>
      <c r="E381" s="271" t="str">
        <f xml:space="preserve"> InpActive!E187</f>
        <v>Capacity ~ WRZ 11 actual - Post-2020 bilateral cumulative capacity - actual (BCCa)</v>
      </c>
      <c r="F381" s="271" t="s">
        <v>751</v>
      </c>
      <c r="G381" s="271" t="str">
        <f xml:space="preserve"> InpActive!G187</f>
        <v>Ml/d</v>
      </c>
      <c r="H381" s="304">
        <f t="shared" si="196"/>
        <v>0</v>
      </c>
      <c r="I381" s="271"/>
      <c r="J381" s="274">
        <f xml:space="preserve"> InpActive!J187</f>
        <v>0</v>
      </c>
      <c r="K381" s="274">
        <f xml:space="preserve"> InpActive!K187</f>
        <v>0</v>
      </c>
      <c r="L381" s="274">
        <f xml:space="preserve"> InpActive!L187</f>
        <v>0</v>
      </c>
      <c r="M381" s="274">
        <f xml:space="preserve"> InpActive!M187</f>
        <v>0</v>
      </c>
      <c r="N381" s="274">
        <f xml:space="preserve"> InpActive!N187</f>
        <v>0</v>
      </c>
    </row>
    <row r="382" spans="1:14" ht="12.75" hidden="1" customHeight="1" outlineLevel="1">
      <c r="A382" s="275"/>
      <c r="B382" s="275"/>
      <c r="C382" s="276"/>
      <c r="D382" s="277"/>
      <c r="E382" s="279" t="s">
        <v>859</v>
      </c>
      <c r="F382" s="270" t="s">
        <v>753</v>
      </c>
      <c r="G382" s="270" t="s">
        <v>209</v>
      </c>
      <c r="H382" s="304">
        <f t="shared" si="196"/>
        <v>0</v>
      </c>
      <c r="I382" s="270"/>
      <c r="J382" s="278">
        <f xml:space="preserve"> J380 + J381</f>
        <v>0</v>
      </c>
      <c r="K382" s="278">
        <f t="shared" ref="K382:N382" si="198" xml:space="preserve"> K380 + K381</f>
        <v>0</v>
      </c>
      <c r="L382" s="278">
        <f t="shared" si="198"/>
        <v>0</v>
      </c>
      <c r="M382" s="278">
        <f t="shared" si="198"/>
        <v>0</v>
      </c>
      <c r="N382" s="278">
        <f t="shared" si="198"/>
        <v>0</v>
      </c>
    </row>
    <row r="383" spans="1:14" ht="12.75" hidden="1" customHeight="1" outlineLevel="1">
      <c r="A383" s="275"/>
      <c r="B383" s="275"/>
      <c r="C383" s="276"/>
      <c r="D383" s="277"/>
      <c r="E383" s="279"/>
      <c r="F383" s="270"/>
      <c r="G383" s="270"/>
      <c r="H383" s="270"/>
      <c r="I383" s="270"/>
      <c r="J383" s="278"/>
      <c r="K383" s="278"/>
      <c r="L383" s="278"/>
      <c r="M383" s="278"/>
      <c r="N383" s="278"/>
    </row>
    <row r="384" spans="1:14" s="353" customFormat="1" ht="12.75" hidden="1" customHeight="1" outlineLevel="1">
      <c r="A384" s="351"/>
      <c r="B384" s="351">
        <f t="shared" ref="B384:H384" si="199" xml:space="preserve"> B$378</f>
        <v>0</v>
      </c>
      <c r="C384" s="286">
        <f t="shared" si="199"/>
        <v>0</v>
      </c>
      <c r="D384" s="352">
        <f t="shared" si="199"/>
        <v>0</v>
      </c>
      <c r="E384" s="358" t="str">
        <f t="shared" si="199"/>
        <v>Total cumulative capacity (TCC) - WRZ 11</v>
      </c>
      <c r="F384" s="285" t="str">
        <f t="shared" si="199"/>
        <v>TCC</v>
      </c>
      <c r="G384" s="285" t="str">
        <f t="shared" si="199"/>
        <v>Ml/d</v>
      </c>
      <c r="H384" s="285">
        <f t="shared" si="199"/>
        <v>0</v>
      </c>
      <c r="I384" s="285"/>
      <c r="J384" s="278">
        <f t="shared" ref="J384:N384" si="200" xml:space="preserve"> J$378</f>
        <v>0</v>
      </c>
      <c r="K384" s="278">
        <f t="shared" si="200"/>
        <v>0</v>
      </c>
      <c r="L384" s="278">
        <f t="shared" si="200"/>
        <v>0</v>
      </c>
      <c r="M384" s="278">
        <f t="shared" si="200"/>
        <v>0</v>
      </c>
      <c r="N384" s="278">
        <f t="shared" si="200"/>
        <v>0</v>
      </c>
    </row>
    <row r="385" spans="1:14" s="353" customFormat="1" ht="12.75" hidden="1" customHeight="1" outlineLevel="1">
      <c r="A385" s="351"/>
      <c r="B385" s="351">
        <f t="shared" ref="B385:H385" si="201" xml:space="preserve"> B$382</f>
        <v>0</v>
      </c>
      <c r="C385" s="286">
        <f t="shared" si="201"/>
        <v>0</v>
      </c>
      <c r="D385" s="352">
        <f t="shared" si="201"/>
        <v>0</v>
      </c>
      <c r="E385" s="279" t="str">
        <f t="shared" si="201"/>
        <v>Total ICC + BCCa - WRZ 11</v>
      </c>
      <c r="F385" s="285" t="str">
        <f t="shared" si="201"/>
        <v>ICC + BCCa</v>
      </c>
      <c r="G385" s="285" t="str">
        <f t="shared" si="201"/>
        <v>Ml/d</v>
      </c>
      <c r="H385" s="285">
        <f t="shared" si="201"/>
        <v>0</v>
      </c>
      <c r="I385" s="285"/>
      <c r="J385" s="278">
        <f t="shared" ref="J385:N385" si="202" xml:space="preserve"> J$382</f>
        <v>0</v>
      </c>
      <c r="K385" s="278">
        <f t="shared" si="202"/>
        <v>0</v>
      </c>
      <c r="L385" s="278">
        <f t="shared" si="202"/>
        <v>0</v>
      </c>
      <c r="M385" s="278">
        <f t="shared" si="202"/>
        <v>0</v>
      </c>
      <c r="N385" s="278">
        <f t="shared" si="202"/>
        <v>0</v>
      </c>
    </row>
    <row r="386" spans="1:14" ht="12.75" hidden="1" customHeight="1" outlineLevel="1">
      <c r="A386" s="275"/>
      <c r="B386" s="275"/>
      <c r="C386" s="276"/>
      <c r="D386" s="277"/>
      <c r="E386" s="278" t="s">
        <v>860</v>
      </c>
      <c r="F386" s="270" t="s">
        <v>755</v>
      </c>
      <c r="G386" s="278" t="s">
        <v>756</v>
      </c>
      <c r="H386" s="270"/>
      <c r="I386" s="270"/>
      <c r="J386" s="280">
        <f xml:space="preserve"> IF( J385 &gt; 0, ( J384 / J385 ) - 1, 0 )</f>
        <v>0</v>
      </c>
      <c r="K386" s="280">
        <f t="shared" ref="K386:N386" si="203" xml:space="preserve"> IF( K385 &gt; 0, ( K384 / K385 ) - 1, 0 )</f>
        <v>0</v>
      </c>
      <c r="L386" s="280">
        <f t="shared" si="203"/>
        <v>0</v>
      </c>
      <c r="M386" s="280">
        <f t="shared" si="203"/>
        <v>0</v>
      </c>
      <c r="N386" s="280">
        <f t="shared" si="203"/>
        <v>0</v>
      </c>
    </row>
    <row r="387" spans="1:14" ht="12.75" hidden="1" customHeight="1" outlineLevel="1">
      <c r="A387" s="275"/>
      <c r="B387" s="275"/>
      <c r="C387" s="276"/>
      <c r="D387" s="277"/>
      <c r="E387" s="278"/>
      <c r="F387" s="270"/>
      <c r="G387" s="278"/>
      <c r="H387" s="270"/>
      <c r="I387" s="270"/>
      <c r="J387" s="280"/>
      <c r="K387" s="280"/>
      <c r="L387" s="280"/>
      <c r="M387" s="280"/>
      <c r="N387" s="280"/>
    </row>
    <row r="388" spans="1:14" s="353" customFormat="1" ht="12.75" hidden="1" customHeight="1" outlineLevel="1">
      <c r="A388" s="351"/>
      <c r="B388" s="351">
        <f t="shared" ref="B388:G388" si="204" xml:space="preserve"> B$386</f>
        <v>0</v>
      </c>
      <c r="C388" s="286">
        <f t="shared" si="204"/>
        <v>0</v>
      </c>
      <c r="D388" s="352">
        <f t="shared" si="204"/>
        <v>0</v>
      </c>
      <c r="E388" s="278" t="str">
        <f t="shared" si="204"/>
        <v>Bilateral entry forecast (BEF) factor - WRZ 11</v>
      </c>
      <c r="F388" s="285" t="str">
        <f t="shared" si="204"/>
        <v>BEF</v>
      </c>
      <c r="G388" s="278" t="str">
        <f t="shared" si="204"/>
        <v>nr</v>
      </c>
      <c r="H388" s="285"/>
      <c r="I388" s="285"/>
      <c r="J388" s="280">
        <f t="shared" ref="J388:N388" si="205" xml:space="preserve"> J$386</f>
        <v>0</v>
      </c>
      <c r="K388" s="280">
        <f t="shared" si="205"/>
        <v>0</v>
      </c>
      <c r="L388" s="280">
        <f t="shared" si="205"/>
        <v>0</v>
      </c>
      <c r="M388" s="280">
        <f t="shared" si="205"/>
        <v>0</v>
      </c>
      <c r="N388" s="280">
        <f t="shared" si="205"/>
        <v>0</v>
      </c>
    </row>
    <row r="389" spans="1:14" ht="12.75" hidden="1" customHeight="1" outlineLevel="1">
      <c r="A389" s="275"/>
      <c r="B389" s="275"/>
      <c r="C389" s="276"/>
      <c r="D389" s="277"/>
      <c r="E389" s="278" t="s">
        <v>861</v>
      </c>
      <c r="F389" s="270" t="s">
        <v>755</v>
      </c>
      <c r="G389" s="278" t="s">
        <v>756</v>
      </c>
      <c r="H389" s="270"/>
      <c r="I389" s="270"/>
      <c r="J389" s="280">
        <f xml:space="preserve"> IF( J388 &gt;= 0, 0, J388)</f>
        <v>0</v>
      </c>
      <c r="K389" s="280">
        <f t="shared" ref="K389:N389" si="206" xml:space="preserve"> IF( K388 &gt;= 0, 0, K388)</f>
        <v>0</v>
      </c>
      <c r="L389" s="280">
        <f t="shared" si="206"/>
        <v>0</v>
      </c>
      <c r="M389" s="280">
        <f t="shared" si="206"/>
        <v>0</v>
      </c>
      <c r="N389" s="280">
        <f t="shared" si="206"/>
        <v>0</v>
      </c>
    </row>
    <row r="390" spans="1:14" ht="12.75" hidden="1" customHeight="1" outlineLevel="1">
      <c r="A390" s="275"/>
      <c r="B390" s="275"/>
      <c r="C390" s="276"/>
      <c r="D390" s="277"/>
      <c r="E390" s="278"/>
      <c r="F390" s="270"/>
      <c r="G390" s="278"/>
      <c r="H390" s="270"/>
      <c r="I390" s="270"/>
      <c r="J390" s="280"/>
      <c r="K390" s="280"/>
      <c r="L390" s="280"/>
      <c r="M390" s="280"/>
      <c r="N390" s="280"/>
    </row>
    <row r="391" spans="1:14" ht="12.75" hidden="1" customHeight="1" outlineLevel="1">
      <c r="A391" s="275"/>
      <c r="B391" s="275"/>
      <c r="C391" s="276"/>
      <c r="D391" s="277"/>
      <c r="E391" s="278" t="s">
        <v>862</v>
      </c>
      <c r="F391" s="376">
        <f xml:space="preserve"> IF( SUM(J391:N391) &gt; 0, 1, 0)</f>
        <v>0</v>
      </c>
      <c r="G391" s="278" t="s">
        <v>599</v>
      </c>
      <c r="I391" s="259"/>
      <c r="J391" s="376">
        <f xml:space="preserve"> IF( J389 &gt; 0, 1, 0 )</f>
        <v>0</v>
      </c>
      <c r="K391" s="376">
        <f t="shared" ref="K391" si="207" xml:space="preserve"> IF( K389 &gt; 0, 1, 0 )</f>
        <v>0</v>
      </c>
      <c r="L391" s="376">
        <f t="shared" ref="L391" si="208" xml:space="preserve"> IF( L389 &gt; 0, 1, 0 )</f>
        <v>0</v>
      </c>
      <c r="M391" s="376">
        <f t="shared" ref="M391" si="209" xml:space="preserve"> IF( M389 &gt; 0, 1, 0 )</f>
        <v>0</v>
      </c>
      <c r="N391" s="376">
        <f t="shared" ref="N391" si="210" xml:space="preserve"> IF( N389 &gt; 0, 1, 0 )</f>
        <v>0</v>
      </c>
    </row>
    <row r="392" spans="1:14" ht="12.75" hidden="1" customHeight="1" outlineLevel="1">
      <c r="A392" s="275"/>
      <c r="B392" s="275"/>
      <c r="C392" s="276"/>
      <c r="D392" s="277"/>
      <c r="E392" s="278"/>
      <c r="F392" s="270"/>
      <c r="G392" s="270"/>
      <c r="H392" s="270"/>
      <c r="I392" s="270"/>
      <c r="J392" s="270"/>
      <c r="K392" s="270"/>
      <c r="L392" s="270"/>
      <c r="M392" s="270"/>
      <c r="N392" s="270"/>
    </row>
    <row r="393" spans="1:14" ht="12.75" hidden="1" customHeight="1" outlineLevel="1">
      <c r="A393" s="275"/>
      <c r="B393" s="259"/>
      <c r="C393" s="266" t="s">
        <v>759</v>
      </c>
      <c r="D393" s="277"/>
      <c r="E393" s="278"/>
      <c r="F393" s="270"/>
      <c r="G393" s="270"/>
      <c r="H393" s="270"/>
      <c r="I393" s="270"/>
      <c r="J393" s="270"/>
      <c r="K393" s="270"/>
      <c r="L393" s="270"/>
      <c r="M393" s="270"/>
      <c r="N393" s="270"/>
    </row>
    <row r="394" spans="1:14" ht="12.75" hidden="1" customHeight="1" outlineLevel="1">
      <c r="A394" s="267"/>
      <c r="B394" s="281"/>
      <c r="C394" s="268"/>
      <c r="D394" s="267" t="s">
        <v>760</v>
      </c>
      <c r="E394" s="281"/>
      <c r="F394" s="259"/>
      <c r="G394" s="282"/>
      <c r="H394" s="282"/>
      <c r="I394" s="282"/>
      <c r="J394" s="279"/>
      <c r="K394" s="279"/>
      <c r="L394" s="279"/>
      <c r="M394" s="279"/>
      <c r="N394" s="279"/>
    </row>
    <row r="395" spans="1:14" ht="12.75" hidden="1" customHeight="1" outlineLevel="1">
      <c r="A395" s="267"/>
      <c r="B395" s="281"/>
      <c r="C395" s="268"/>
      <c r="D395" s="267"/>
      <c r="E395" s="281"/>
      <c r="F395" s="259"/>
      <c r="G395" s="282"/>
      <c r="H395" s="282"/>
      <c r="I395" s="282"/>
      <c r="J395" s="279"/>
      <c r="K395" s="279"/>
      <c r="L395" s="279"/>
      <c r="M395" s="279"/>
      <c r="N395" s="279"/>
    </row>
    <row r="396" spans="1:14" ht="12.75" hidden="1" customHeight="1" outlineLevel="1">
      <c r="A396" s="274" t="str">
        <f xml:space="preserve"> InpActive!A179</f>
        <v>WR60003Z11</v>
      </c>
      <c r="B396" s="283"/>
      <c r="C396" s="272"/>
      <c r="D396" s="273"/>
      <c r="E396" s="274" t="str">
        <f xml:space="preserve"> InpActive!E179</f>
        <v>Capacity ~ WRZ 11 forecasts - Post-2020 incumbent cumulative capacity (ICC)</v>
      </c>
      <c r="F396" s="282" t="s">
        <v>747</v>
      </c>
      <c r="G396" s="274" t="str">
        <f xml:space="preserve"> InpActive!G179</f>
        <v>Ml/d</v>
      </c>
      <c r="H396" s="360">
        <f xml:space="preserve"> SUM(J396:N396)</f>
        <v>0</v>
      </c>
      <c r="I396" s="282"/>
      <c r="J396" s="284">
        <f xml:space="preserve"> InpActive!J179</f>
        <v>0</v>
      </c>
      <c r="K396" s="284">
        <f xml:space="preserve"> InpActive!K179</f>
        <v>0</v>
      </c>
      <c r="L396" s="284">
        <f xml:space="preserve"> InpActive!L179</f>
        <v>0</v>
      </c>
      <c r="M396" s="284">
        <f xml:space="preserve"> InpActive!M179</f>
        <v>0</v>
      </c>
      <c r="N396" s="284">
        <f xml:space="preserve"> InpActive!N179</f>
        <v>0</v>
      </c>
    </row>
    <row r="397" spans="1:14" ht="12.75" hidden="1" customHeight="1" outlineLevel="1">
      <c r="A397" s="284" t="str">
        <f xml:space="preserve"> InpActive!A184</f>
        <v>WR7004Z11</v>
      </c>
      <c r="B397" s="283"/>
      <c r="C397" s="272"/>
      <c r="D397" s="273"/>
      <c r="E397" s="284" t="str">
        <f xml:space="preserve"> InpActive!E184</f>
        <v>WRZ 11 - Annualised unit cost (AUC) of post-2020 capacity</v>
      </c>
      <c r="F397" s="282" t="s">
        <v>761</v>
      </c>
      <c r="G397" s="284" t="str">
        <f xml:space="preserve"> InpActive!G184</f>
        <v>£/Ml/d</v>
      </c>
      <c r="H397" s="259"/>
      <c r="I397" s="282"/>
      <c r="J397" s="284">
        <f xml:space="preserve"> InpActive!J184</f>
        <v>0</v>
      </c>
      <c r="K397" s="284">
        <f xml:space="preserve"> InpActive!K184</f>
        <v>0</v>
      </c>
      <c r="L397" s="284">
        <f xml:space="preserve"> InpActive!L184</f>
        <v>0</v>
      </c>
      <c r="M397" s="284">
        <f xml:space="preserve"> InpActive!M184</f>
        <v>0</v>
      </c>
      <c r="N397" s="284">
        <f xml:space="preserve"> InpActive!N184</f>
        <v>0</v>
      </c>
    </row>
    <row r="398" spans="1:14" ht="12.75" hidden="1" customHeight="1" outlineLevel="1">
      <c r="A398" s="267"/>
      <c r="B398" s="267"/>
      <c r="C398" s="276"/>
      <c r="D398" s="277"/>
      <c r="E398" s="278" t="str">
        <f xml:space="preserve"> E389</f>
        <v>Bilateral entry forecast (BEF) factor - WRZ 11 - capped at zero</v>
      </c>
      <c r="F398" s="278" t="str">
        <f xml:space="preserve"> F389</f>
        <v>BEF</v>
      </c>
      <c r="G398" s="278" t="str">
        <f xml:space="preserve"> G389</f>
        <v>nr</v>
      </c>
      <c r="H398" s="259"/>
      <c r="I398" s="282"/>
      <c r="J398" s="280">
        <f xml:space="preserve"> J389</f>
        <v>0</v>
      </c>
      <c r="K398" s="280">
        <f xml:space="preserve"> K389</f>
        <v>0</v>
      </c>
      <c r="L398" s="280">
        <f xml:space="preserve"> L389</f>
        <v>0</v>
      </c>
      <c r="M398" s="280">
        <f xml:space="preserve"> M389</f>
        <v>0</v>
      </c>
      <c r="N398" s="280">
        <f xml:space="preserve"> N389</f>
        <v>0</v>
      </c>
    </row>
    <row r="399" spans="1:14" s="270" customFormat="1" ht="12.75" hidden="1" customHeight="1" outlineLevel="1">
      <c r="A399" s="285"/>
      <c r="B399" s="285"/>
      <c r="C399" s="286"/>
      <c r="D399" s="287"/>
      <c r="E399" s="285" t="s">
        <v>863</v>
      </c>
      <c r="F399" s="359" t="s">
        <v>864</v>
      </c>
      <c r="G399" s="288" t="s">
        <v>555</v>
      </c>
      <c r="H399" s="270">
        <f xml:space="preserve"> SUM(J399:N399)</f>
        <v>0</v>
      </c>
      <c r="I399" s="288"/>
      <c r="J399" s="289">
        <f xml:space="preserve"> J396 * J397 * J398</f>
        <v>0</v>
      </c>
      <c r="K399" s="289">
        <f t="shared" ref="K399:N399" si="211" xml:space="preserve"> K396 * K397 * K398</f>
        <v>0</v>
      </c>
      <c r="L399" s="289">
        <f t="shared" si="211"/>
        <v>0</v>
      </c>
      <c r="M399" s="289">
        <f t="shared" si="211"/>
        <v>0</v>
      </c>
      <c r="N399" s="289">
        <f t="shared" si="211"/>
        <v>0</v>
      </c>
    </row>
    <row r="400" spans="1:14" ht="12.75" hidden="1" customHeight="1" outlineLevel="1">
      <c r="A400" s="291"/>
      <c r="B400" s="291"/>
      <c r="C400" s="292"/>
      <c r="D400" s="293"/>
      <c r="E400" s="291"/>
      <c r="F400" s="294"/>
      <c r="G400" s="294"/>
      <c r="H400" s="295"/>
      <c r="I400" s="294"/>
      <c r="J400" s="294"/>
      <c r="K400" s="294"/>
      <c r="L400" s="294"/>
      <c r="M400" s="294"/>
      <c r="N400" s="294"/>
    </row>
    <row r="401" spans="1:14" ht="12.75" hidden="1" customHeight="1" outlineLevel="1">
      <c r="A401" s="270"/>
      <c r="B401" s="270"/>
      <c r="C401" s="276"/>
      <c r="D401" s="281"/>
      <c r="E401" s="278" t="s">
        <v>865</v>
      </c>
      <c r="F401" s="376">
        <f xml:space="preserve"> IF( SUM(J401:N401) &gt; 0, 1, 0)</f>
        <v>0</v>
      </c>
      <c r="G401" s="278" t="s">
        <v>599</v>
      </c>
      <c r="J401" s="376">
        <f xml:space="preserve"> IF( J399 &gt; 0, 1, 0 )</f>
        <v>0</v>
      </c>
      <c r="K401" s="376">
        <f t="shared" ref="K401" si="212" xml:space="preserve"> IF( K399 &gt; 0, 1, 0 )</f>
        <v>0</v>
      </c>
      <c r="L401" s="376">
        <f t="shared" ref="L401" si="213" xml:space="preserve"> IF( L399 &gt; 0, 1, 0 )</f>
        <v>0</v>
      </c>
      <c r="M401" s="376">
        <f t="shared" ref="M401" si="214" xml:space="preserve"> IF( M399 &gt; 0, 1, 0 )</f>
        <v>0</v>
      </c>
      <c r="N401" s="376">
        <f t="shared" ref="N401" si="215" xml:space="preserve"> IF( N399 &gt; 0, 1, 0 )</f>
        <v>0</v>
      </c>
    </row>
    <row r="402" spans="1:14">
      <c r="A402" s="296"/>
      <c r="B402" s="296"/>
      <c r="C402" s="297"/>
      <c r="D402" s="298"/>
      <c r="E402" s="299"/>
      <c r="F402" s="299"/>
      <c r="G402" s="300"/>
      <c r="H402" s="290"/>
      <c r="I402" s="290"/>
      <c r="J402" s="301"/>
      <c r="K402" s="301"/>
      <c r="L402" s="301"/>
      <c r="M402" s="301"/>
      <c r="N402" s="301"/>
    </row>
    <row r="403" spans="1:14">
      <c r="A403" s="260" t="s">
        <v>866</v>
      </c>
      <c r="B403" s="260"/>
      <c r="C403" s="261"/>
      <c r="D403" s="260"/>
      <c r="E403" s="260"/>
      <c r="F403" s="260"/>
      <c r="G403" s="260"/>
      <c r="H403" s="260"/>
      <c r="I403" s="260"/>
      <c r="J403" s="260"/>
      <c r="K403" s="260"/>
      <c r="L403" s="260"/>
      <c r="M403" s="260"/>
      <c r="N403" s="260"/>
    </row>
    <row r="404" spans="1:14" collapsed="1">
      <c r="A404" s="250"/>
      <c r="B404" s="250"/>
      <c r="C404" s="251"/>
      <c r="D404" s="250"/>
      <c r="E404" s="250"/>
      <c r="F404" s="250"/>
      <c r="G404" s="250"/>
      <c r="H404" s="250"/>
      <c r="I404" s="250"/>
      <c r="J404" s="250"/>
      <c r="K404" s="250"/>
      <c r="L404" s="250"/>
      <c r="M404" s="250"/>
      <c r="N404" s="250"/>
    </row>
    <row r="405" spans="1:14" ht="12.75" hidden="1" customHeight="1" outlineLevel="1">
      <c r="A405" s="250"/>
      <c r="B405" s="262" t="s">
        <v>867</v>
      </c>
      <c r="C405" s="263"/>
      <c r="D405" s="264"/>
      <c r="E405" s="264"/>
      <c r="F405" s="250"/>
      <c r="G405" s="250"/>
      <c r="H405" s="250"/>
      <c r="I405" s="250"/>
      <c r="J405" s="250"/>
      <c r="K405" s="250"/>
      <c r="L405" s="250"/>
      <c r="M405" s="250"/>
      <c r="N405" s="250"/>
    </row>
    <row r="406" spans="1:14" ht="12.75" hidden="1" customHeight="1" outlineLevel="1">
      <c r="A406" s="265" t="str">
        <f xml:space="preserve"> InpActive!A191</f>
        <v>WR60000Z12</v>
      </c>
      <c r="B406" s="250"/>
      <c r="C406" s="251"/>
      <c r="D406" s="252"/>
      <c r="E406" s="265" t="str">
        <f xml:space="preserve"> InpActive!E191</f>
        <v>Capacity ~ WRZ 12 forecasts - WRZ name</v>
      </c>
      <c r="F406" s="265">
        <f xml:space="preserve"> InpActive!F191</f>
        <v>0</v>
      </c>
      <c r="G406" s="265" t="str">
        <f xml:space="preserve"> InpActive!G191</f>
        <v>text</v>
      </c>
      <c r="H406" s="265"/>
      <c r="I406" s="265"/>
      <c r="J406" s="265"/>
      <c r="K406" s="265"/>
      <c r="L406" s="265"/>
      <c r="M406" s="265"/>
      <c r="N406" s="265"/>
    </row>
    <row r="407" spans="1:14" ht="12.75" hidden="1" customHeight="1" outlineLevel="1">
      <c r="A407" s="250"/>
      <c r="B407" s="259"/>
      <c r="C407" s="251"/>
      <c r="D407" s="250"/>
      <c r="E407" s="250"/>
      <c r="F407" s="250"/>
      <c r="G407" s="250"/>
      <c r="H407" s="250"/>
      <c r="I407" s="250"/>
      <c r="J407" s="250"/>
      <c r="K407" s="250"/>
      <c r="L407" s="250"/>
      <c r="M407" s="250"/>
      <c r="N407" s="250"/>
    </row>
    <row r="408" spans="1:14" ht="12.75" hidden="1" customHeight="1" outlineLevel="1">
      <c r="A408" s="250"/>
      <c r="B408" s="259"/>
      <c r="C408" s="266" t="s">
        <v>744</v>
      </c>
      <c r="D408" s="250"/>
      <c r="E408" s="250"/>
      <c r="F408" s="250"/>
      <c r="G408" s="250"/>
      <c r="H408" s="250"/>
      <c r="I408" s="250"/>
      <c r="J408" s="250"/>
      <c r="K408" s="250"/>
      <c r="L408" s="250"/>
      <c r="M408" s="250"/>
      <c r="N408" s="250"/>
    </row>
    <row r="409" spans="1:14" ht="12.75" hidden="1" customHeight="1" outlineLevel="1">
      <c r="A409" s="267"/>
      <c r="B409" s="259"/>
      <c r="C409" s="268"/>
      <c r="D409" s="269" t="s">
        <v>745</v>
      </c>
      <c r="E409" s="259"/>
      <c r="F409" s="270"/>
      <c r="G409" s="270"/>
      <c r="H409" s="270"/>
      <c r="I409" s="270"/>
      <c r="J409" s="270"/>
      <c r="K409" s="270"/>
      <c r="L409" s="270"/>
      <c r="M409" s="270"/>
      <c r="N409" s="270"/>
    </row>
    <row r="410" spans="1:14" ht="12.75" hidden="1" customHeight="1" outlineLevel="1">
      <c r="A410" s="267"/>
      <c r="B410" s="259"/>
      <c r="C410" s="268"/>
      <c r="D410" s="269" t="s">
        <v>746</v>
      </c>
      <c r="E410" s="259"/>
      <c r="F410" s="270"/>
      <c r="G410" s="270"/>
      <c r="H410" s="270"/>
      <c r="I410" s="270"/>
      <c r="J410" s="270"/>
      <c r="K410" s="270"/>
      <c r="L410" s="270"/>
      <c r="M410" s="270"/>
      <c r="N410" s="270"/>
    </row>
    <row r="411" spans="1:14" ht="12.75" hidden="1" customHeight="1" outlineLevel="1">
      <c r="A411" s="267"/>
      <c r="B411" s="259"/>
      <c r="C411" s="268"/>
      <c r="D411" s="269"/>
      <c r="E411" s="259"/>
      <c r="F411" s="270"/>
      <c r="G411" s="270"/>
      <c r="H411" s="270"/>
      <c r="I411" s="270"/>
      <c r="J411" s="270"/>
      <c r="K411" s="270"/>
      <c r="L411" s="270"/>
      <c r="M411" s="270"/>
      <c r="N411" s="270"/>
    </row>
    <row r="412" spans="1:14" ht="12.75" hidden="1" customHeight="1" outlineLevel="1">
      <c r="A412" s="271" t="str">
        <f xml:space="preserve"> InpActive!A192</f>
        <v>WR60003Z12</v>
      </c>
      <c r="B412" s="271"/>
      <c r="C412" s="272"/>
      <c r="D412" s="273"/>
      <c r="E412" s="271" t="str">
        <f xml:space="preserve"> InpActive!E192</f>
        <v>Capacity ~ WRZ 12 forecasts - Post-2020 incumbent cumulative capacity (ICC)</v>
      </c>
      <c r="F412" s="271" t="s">
        <v>747</v>
      </c>
      <c r="G412" s="271" t="str">
        <f xml:space="preserve"> InpActive!G192</f>
        <v>Ml/d</v>
      </c>
      <c r="H412" s="304">
        <f xml:space="preserve"> SUM(J412:N412)</f>
        <v>0</v>
      </c>
      <c r="I412" s="271"/>
      <c r="J412" s="274">
        <f xml:space="preserve"> InpActive!J192</f>
        <v>0</v>
      </c>
      <c r="K412" s="274">
        <f xml:space="preserve"> InpActive!K192</f>
        <v>0</v>
      </c>
      <c r="L412" s="274">
        <f xml:space="preserve"> InpActive!L192</f>
        <v>0</v>
      </c>
      <c r="M412" s="274">
        <f xml:space="preserve"> InpActive!M192</f>
        <v>0</v>
      </c>
      <c r="N412" s="274">
        <f xml:space="preserve"> InpActive!N192</f>
        <v>0</v>
      </c>
    </row>
    <row r="413" spans="1:14" ht="12.75" hidden="1" customHeight="1" outlineLevel="1">
      <c r="A413" s="271" t="str">
        <f xml:space="preserve"> InpActive!A193</f>
        <v>WR60005Z12</v>
      </c>
      <c r="B413" s="271"/>
      <c r="C413" s="272"/>
      <c r="D413" s="273"/>
      <c r="E413" s="271" t="str">
        <f xml:space="preserve"> InpActive!E193</f>
        <v>Capacity ~ WRZ 12 forecasts - Post-2020 bilateral cumulative capacity - forecast (BCCf)</v>
      </c>
      <c r="F413" s="271" t="s">
        <v>748</v>
      </c>
      <c r="G413" s="271" t="str">
        <f xml:space="preserve"> InpActive!G193</f>
        <v>Ml/d</v>
      </c>
      <c r="H413" s="304">
        <f t="shared" ref="H413:H418" si="216" xml:space="preserve"> SUM(J413:N413)</f>
        <v>0</v>
      </c>
      <c r="I413" s="271"/>
      <c r="J413" s="274">
        <f xml:space="preserve"> InpActive!J193</f>
        <v>0</v>
      </c>
      <c r="K413" s="274">
        <f xml:space="preserve"> InpActive!K193</f>
        <v>0</v>
      </c>
      <c r="L413" s="274">
        <f xml:space="preserve"> InpActive!L193</f>
        <v>0</v>
      </c>
      <c r="M413" s="274">
        <f xml:space="preserve"> InpActive!M193</f>
        <v>0</v>
      </c>
      <c r="N413" s="274">
        <f xml:space="preserve"> InpActive!N193</f>
        <v>0</v>
      </c>
    </row>
    <row r="414" spans="1:14" ht="12.75" hidden="1" customHeight="1" outlineLevel="1">
      <c r="A414" s="275"/>
      <c r="B414" s="275"/>
      <c r="C414" s="276"/>
      <c r="D414" s="277"/>
      <c r="E414" s="278" t="s">
        <v>868</v>
      </c>
      <c r="F414" s="270" t="s">
        <v>750</v>
      </c>
      <c r="G414" s="270" t="s">
        <v>209</v>
      </c>
      <c r="H414" s="304">
        <f t="shared" si="216"/>
        <v>0</v>
      </c>
      <c r="I414" s="270"/>
      <c r="J414" s="278">
        <f xml:space="preserve"> J412 + J413</f>
        <v>0</v>
      </c>
      <c r="K414" s="278">
        <f t="shared" ref="K414:N414" si="217" xml:space="preserve"> K412 + K413</f>
        <v>0</v>
      </c>
      <c r="L414" s="278">
        <f t="shared" si="217"/>
        <v>0</v>
      </c>
      <c r="M414" s="278">
        <f t="shared" si="217"/>
        <v>0</v>
      </c>
      <c r="N414" s="278">
        <f t="shared" si="217"/>
        <v>0</v>
      </c>
    </row>
    <row r="415" spans="1:14" ht="12.75" hidden="1" customHeight="1" outlineLevel="1">
      <c r="A415" s="275"/>
      <c r="B415" s="275"/>
      <c r="C415" s="276"/>
      <c r="D415" s="277"/>
      <c r="E415" s="278"/>
      <c r="F415" s="270"/>
      <c r="G415" s="270"/>
      <c r="H415" s="270"/>
      <c r="I415" s="270"/>
      <c r="J415" s="270"/>
      <c r="K415" s="270"/>
      <c r="L415" s="270"/>
      <c r="M415" s="270"/>
      <c r="N415" s="270"/>
    </row>
    <row r="416" spans="1:14" ht="12.75" hidden="1" customHeight="1" outlineLevel="1">
      <c r="A416" s="271" t="str">
        <f xml:space="preserve"> InpActive!A192</f>
        <v>WR60003Z12</v>
      </c>
      <c r="B416" s="271"/>
      <c r="C416" s="272"/>
      <c r="D416" s="273"/>
      <c r="E416" s="271" t="str">
        <f xml:space="preserve"> InpActive!E192</f>
        <v>Capacity ~ WRZ 12 forecasts - Post-2020 incumbent cumulative capacity (ICC)</v>
      </c>
      <c r="F416" s="271" t="s">
        <v>747</v>
      </c>
      <c r="G416" s="271" t="str">
        <f xml:space="preserve"> InpActive!G192</f>
        <v>Ml/d</v>
      </c>
      <c r="H416" s="304">
        <f t="shared" si="216"/>
        <v>0</v>
      </c>
      <c r="I416" s="271"/>
      <c r="J416" s="274">
        <f xml:space="preserve"> InpActive!J192</f>
        <v>0</v>
      </c>
      <c r="K416" s="274">
        <f xml:space="preserve"> InpActive!K192</f>
        <v>0</v>
      </c>
      <c r="L416" s="274">
        <f xml:space="preserve"> InpActive!L192</f>
        <v>0</v>
      </c>
      <c r="M416" s="274">
        <f xml:space="preserve"> InpActive!M192</f>
        <v>0</v>
      </c>
      <c r="N416" s="274">
        <f xml:space="preserve"> InpActive!N192</f>
        <v>0</v>
      </c>
    </row>
    <row r="417" spans="1:14" ht="12.75" hidden="1" customHeight="1" outlineLevel="1">
      <c r="A417" s="271" t="str">
        <f xml:space="preserve"> InpActive!A200</f>
        <v>WR60005Z12_ACT</v>
      </c>
      <c r="B417" s="271"/>
      <c r="C417" s="272"/>
      <c r="D417" s="273"/>
      <c r="E417" s="271" t="str">
        <f xml:space="preserve"> InpActive!E200</f>
        <v>Capacity ~ WRZ 12 actual - Post-2020 bilateral cumulative capacity - actual (BCCa)</v>
      </c>
      <c r="F417" s="271" t="s">
        <v>751</v>
      </c>
      <c r="G417" s="271" t="str">
        <f xml:space="preserve"> InpActive!G200</f>
        <v>Ml/d</v>
      </c>
      <c r="H417" s="304">
        <f t="shared" si="216"/>
        <v>0</v>
      </c>
      <c r="I417" s="271"/>
      <c r="J417" s="274">
        <f xml:space="preserve"> InpActive!J200</f>
        <v>0</v>
      </c>
      <c r="K417" s="274">
        <f xml:space="preserve"> InpActive!K200</f>
        <v>0</v>
      </c>
      <c r="L417" s="274">
        <f xml:space="preserve"> InpActive!L200</f>
        <v>0</v>
      </c>
      <c r="M417" s="274">
        <f xml:space="preserve"> InpActive!M200</f>
        <v>0</v>
      </c>
      <c r="N417" s="274">
        <f xml:space="preserve"> InpActive!N200</f>
        <v>0</v>
      </c>
    </row>
    <row r="418" spans="1:14" ht="12.75" hidden="1" customHeight="1" outlineLevel="1">
      <c r="A418" s="275"/>
      <c r="B418" s="275"/>
      <c r="C418" s="276"/>
      <c r="D418" s="277"/>
      <c r="E418" s="279" t="s">
        <v>869</v>
      </c>
      <c r="F418" s="270" t="s">
        <v>753</v>
      </c>
      <c r="G418" s="270" t="s">
        <v>209</v>
      </c>
      <c r="H418" s="304">
        <f t="shared" si="216"/>
        <v>0</v>
      </c>
      <c r="I418" s="270"/>
      <c r="J418" s="278">
        <f xml:space="preserve"> J416 + J417</f>
        <v>0</v>
      </c>
      <c r="K418" s="278">
        <f t="shared" ref="K418:N418" si="218" xml:space="preserve"> K416 + K417</f>
        <v>0</v>
      </c>
      <c r="L418" s="278">
        <f t="shared" si="218"/>
        <v>0</v>
      </c>
      <c r="M418" s="278">
        <f t="shared" si="218"/>
        <v>0</v>
      </c>
      <c r="N418" s="278">
        <f t="shared" si="218"/>
        <v>0</v>
      </c>
    </row>
    <row r="419" spans="1:14" ht="12.75" hidden="1" customHeight="1" outlineLevel="1">
      <c r="A419" s="275"/>
      <c r="B419" s="275"/>
      <c r="C419" s="276"/>
      <c r="D419" s="277"/>
      <c r="E419" s="279"/>
      <c r="F419" s="270"/>
      <c r="G419" s="270"/>
      <c r="H419" s="270"/>
      <c r="I419" s="270"/>
      <c r="J419" s="278"/>
      <c r="K419" s="278"/>
      <c r="L419" s="278"/>
      <c r="M419" s="278"/>
      <c r="N419" s="278"/>
    </row>
    <row r="420" spans="1:14" s="353" customFormat="1" ht="12.75" hidden="1" customHeight="1" outlineLevel="1">
      <c r="A420" s="351"/>
      <c r="B420" s="351">
        <f t="shared" ref="B420:H420" si="219" xml:space="preserve"> B$414</f>
        <v>0</v>
      </c>
      <c r="C420" s="286">
        <f t="shared" si="219"/>
        <v>0</v>
      </c>
      <c r="D420" s="352">
        <f t="shared" si="219"/>
        <v>0</v>
      </c>
      <c r="E420" s="358" t="str">
        <f t="shared" si="219"/>
        <v>Total cumulative capacity (TCC) - WRZ 12</v>
      </c>
      <c r="F420" s="285" t="str">
        <f t="shared" si="219"/>
        <v>TCC</v>
      </c>
      <c r="G420" s="285" t="str">
        <f t="shared" si="219"/>
        <v>Ml/d</v>
      </c>
      <c r="H420" s="285">
        <f t="shared" si="219"/>
        <v>0</v>
      </c>
      <c r="I420" s="285"/>
      <c r="J420" s="278">
        <f t="shared" ref="J420:N420" si="220" xml:space="preserve"> J$414</f>
        <v>0</v>
      </c>
      <c r="K420" s="278">
        <f t="shared" si="220"/>
        <v>0</v>
      </c>
      <c r="L420" s="278">
        <f t="shared" si="220"/>
        <v>0</v>
      </c>
      <c r="M420" s="278">
        <f t="shared" si="220"/>
        <v>0</v>
      </c>
      <c r="N420" s="278">
        <f t="shared" si="220"/>
        <v>0</v>
      </c>
    </row>
    <row r="421" spans="1:14" s="353" customFormat="1" ht="12.75" hidden="1" customHeight="1" outlineLevel="1">
      <c r="A421" s="351"/>
      <c r="B421" s="351">
        <f t="shared" ref="B421:H421" si="221" xml:space="preserve"> B$418</f>
        <v>0</v>
      </c>
      <c r="C421" s="286">
        <f t="shared" si="221"/>
        <v>0</v>
      </c>
      <c r="D421" s="352">
        <f t="shared" si="221"/>
        <v>0</v>
      </c>
      <c r="E421" s="279" t="str">
        <f t="shared" si="221"/>
        <v>Total ICC + BCCa - WRZ 12</v>
      </c>
      <c r="F421" s="285" t="str">
        <f t="shared" si="221"/>
        <v>ICC + BCCa</v>
      </c>
      <c r="G421" s="285" t="str">
        <f t="shared" si="221"/>
        <v>Ml/d</v>
      </c>
      <c r="H421" s="285">
        <f t="shared" si="221"/>
        <v>0</v>
      </c>
      <c r="I421" s="285"/>
      <c r="J421" s="278">
        <f t="shared" ref="J421:N421" si="222" xml:space="preserve"> J$418</f>
        <v>0</v>
      </c>
      <c r="K421" s="278">
        <f t="shared" si="222"/>
        <v>0</v>
      </c>
      <c r="L421" s="278">
        <f t="shared" si="222"/>
        <v>0</v>
      </c>
      <c r="M421" s="278">
        <f t="shared" si="222"/>
        <v>0</v>
      </c>
      <c r="N421" s="278">
        <f t="shared" si="222"/>
        <v>0</v>
      </c>
    </row>
    <row r="422" spans="1:14" ht="12.75" hidden="1" customHeight="1" outlineLevel="1">
      <c r="A422" s="275"/>
      <c r="B422" s="275"/>
      <c r="C422" s="276"/>
      <c r="D422" s="277"/>
      <c r="E422" s="278" t="s">
        <v>870</v>
      </c>
      <c r="F422" s="270" t="s">
        <v>755</v>
      </c>
      <c r="G422" s="278" t="s">
        <v>756</v>
      </c>
      <c r="H422" s="270"/>
      <c r="I422" s="270"/>
      <c r="J422" s="280">
        <f xml:space="preserve"> IF( J421 &gt; 0, ( J420 / J421 ) - 1, 0 )</f>
        <v>0</v>
      </c>
      <c r="K422" s="280">
        <f t="shared" ref="K422:N422" si="223" xml:space="preserve"> IF( K421 &gt; 0, ( K420 / K421 ) - 1, 0 )</f>
        <v>0</v>
      </c>
      <c r="L422" s="280">
        <f t="shared" si="223"/>
        <v>0</v>
      </c>
      <c r="M422" s="280">
        <f t="shared" si="223"/>
        <v>0</v>
      </c>
      <c r="N422" s="280">
        <f t="shared" si="223"/>
        <v>0</v>
      </c>
    </row>
    <row r="423" spans="1:14" ht="12.75" hidden="1" customHeight="1" outlineLevel="1">
      <c r="A423" s="275"/>
      <c r="B423" s="275"/>
      <c r="C423" s="276"/>
      <c r="D423" s="277"/>
      <c r="E423" s="278"/>
      <c r="F423" s="270"/>
      <c r="G423" s="278"/>
      <c r="H423" s="270"/>
      <c r="I423" s="270"/>
      <c r="J423" s="280"/>
      <c r="K423" s="280"/>
      <c r="L423" s="280"/>
      <c r="M423" s="280"/>
      <c r="N423" s="280"/>
    </row>
    <row r="424" spans="1:14" s="353" customFormat="1" ht="12.75" hidden="1" customHeight="1" outlineLevel="1">
      <c r="A424" s="351"/>
      <c r="B424" s="351">
        <f t="shared" ref="B424:G424" si="224" xml:space="preserve"> B$422</f>
        <v>0</v>
      </c>
      <c r="C424" s="286">
        <f t="shared" si="224"/>
        <v>0</v>
      </c>
      <c r="D424" s="352">
        <f t="shared" si="224"/>
        <v>0</v>
      </c>
      <c r="E424" s="278" t="str">
        <f t="shared" si="224"/>
        <v>Bilateral entry forecast (BEF) factor - WRZ 12</v>
      </c>
      <c r="F424" s="285" t="str">
        <f t="shared" si="224"/>
        <v>BEF</v>
      </c>
      <c r="G424" s="278" t="str">
        <f t="shared" si="224"/>
        <v>nr</v>
      </c>
      <c r="H424" s="285"/>
      <c r="I424" s="285"/>
      <c r="J424" s="280">
        <f t="shared" ref="J424:N424" si="225" xml:space="preserve"> J$422</f>
        <v>0</v>
      </c>
      <c r="K424" s="280">
        <f t="shared" si="225"/>
        <v>0</v>
      </c>
      <c r="L424" s="280">
        <f t="shared" si="225"/>
        <v>0</v>
      </c>
      <c r="M424" s="280">
        <f t="shared" si="225"/>
        <v>0</v>
      </c>
      <c r="N424" s="280">
        <f t="shared" si="225"/>
        <v>0</v>
      </c>
    </row>
    <row r="425" spans="1:14" ht="12.75" hidden="1" customHeight="1" outlineLevel="1">
      <c r="A425" s="275"/>
      <c r="B425" s="275"/>
      <c r="C425" s="276"/>
      <c r="D425" s="277"/>
      <c r="E425" s="278" t="s">
        <v>871</v>
      </c>
      <c r="F425" s="270" t="s">
        <v>755</v>
      </c>
      <c r="G425" s="278" t="s">
        <v>756</v>
      </c>
      <c r="H425" s="270"/>
      <c r="I425" s="270"/>
      <c r="J425" s="280">
        <f xml:space="preserve"> IF( J424 &gt;= 0, 0, J424)</f>
        <v>0</v>
      </c>
      <c r="K425" s="280">
        <f t="shared" ref="K425:N425" si="226" xml:space="preserve"> IF( K424 &gt;= 0, 0, K424)</f>
        <v>0</v>
      </c>
      <c r="L425" s="280">
        <f t="shared" si="226"/>
        <v>0</v>
      </c>
      <c r="M425" s="280">
        <f t="shared" si="226"/>
        <v>0</v>
      </c>
      <c r="N425" s="280">
        <f t="shared" si="226"/>
        <v>0</v>
      </c>
    </row>
    <row r="426" spans="1:14" ht="12.75" hidden="1" customHeight="1" outlineLevel="1">
      <c r="A426" s="275"/>
      <c r="B426" s="275"/>
      <c r="C426" s="276"/>
      <c r="D426" s="277"/>
      <c r="E426" s="278"/>
      <c r="F426" s="270"/>
      <c r="G426" s="278"/>
      <c r="H426" s="270"/>
      <c r="I426" s="270"/>
      <c r="J426" s="280"/>
      <c r="K426" s="280"/>
      <c r="L426" s="280"/>
      <c r="M426" s="280"/>
      <c r="N426" s="280"/>
    </row>
    <row r="427" spans="1:14" ht="12.75" hidden="1" customHeight="1" outlineLevel="1">
      <c r="A427" s="275"/>
      <c r="B427" s="275"/>
      <c r="C427" s="276"/>
      <c r="D427" s="277"/>
      <c r="E427" s="278" t="s">
        <v>872</v>
      </c>
      <c r="F427" s="376">
        <f xml:space="preserve"> IF( SUM(J427:N427) &gt; 0, 1, 0)</f>
        <v>0</v>
      </c>
      <c r="G427" s="278" t="s">
        <v>599</v>
      </c>
      <c r="J427" s="376">
        <f xml:space="preserve"> IF( J425 &gt; 0, 1, 0 )</f>
        <v>0</v>
      </c>
      <c r="K427" s="376">
        <f t="shared" ref="K427" si="227" xml:space="preserve"> IF( K425 &gt; 0, 1, 0 )</f>
        <v>0</v>
      </c>
      <c r="L427" s="376">
        <f t="shared" ref="L427" si="228" xml:space="preserve"> IF( L425 &gt; 0, 1, 0 )</f>
        <v>0</v>
      </c>
      <c r="M427" s="376">
        <f t="shared" ref="M427" si="229" xml:space="preserve"> IF( M425 &gt; 0, 1, 0 )</f>
        <v>0</v>
      </c>
      <c r="N427" s="376">
        <f t="shared" ref="N427" si="230" xml:space="preserve"> IF( N425 &gt; 0, 1, 0 )</f>
        <v>0</v>
      </c>
    </row>
    <row r="428" spans="1:14" ht="12.75" hidden="1" customHeight="1" outlineLevel="1">
      <c r="A428" s="275"/>
      <c r="B428" s="275"/>
      <c r="C428" s="276"/>
      <c r="D428" s="277"/>
      <c r="E428" s="278"/>
      <c r="F428" s="270"/>
      <c r="G428" s="270"/>
      <c r="H428" s="270"/>
      <c r="I428" s="270"/>
      <c r="J428" s="270"/>
      <c r="K428" s="270"/>
      <c r="L428" s="270"/>
      <c r="M428" s="270"/>
      <c r="N428" s="270"/>
    </row>
    <row r="429" spans="1:14" ht="12.75" hidden="1" customHeight="1" outlineLevel="1">
      <c r="A429" s="275"/>
      <c r="B429" s="259"/>
      <c r="C429" s="266" t="s">
        <v>759</v>
      </c>
      <c r="D429" s="277"/>
      <c r="E429" s="278"/>
      <c r="F429" s="270"/>
      <c r="G429" s="270"/>
      <c r="H429" s="270"/>
      <c r="I429" s="270"/>
      <c r="J429" s="270"/>
      <c r="K429" s="270"/>
      <c r="L429" s="270"/>
      <c r="M429" s="270"/>
      <c r="N429" s="270"/>
    </row>
    <row r="430" spans="1:14" ht="12.75" hidden="1" customHeight="1" outlineLevel="1">
      <c r="A430" s="267"/>
      <c r="B430" s="281"/>
      <c r="C430" s="268"/>
      <c r="D430" s="267" t="s">
        <v>760</v>
      </c>
      <c r="E430" s="281"/>
      <c r="F430" s="259"/>
      <c r="G430" s="282"/>
      <c r="H430" s="282"/>
      <c r="I430" s="282"/>
      <c r="J430" s="279"/>
      <c r="K430" s="279"/>
      <c r="L430" s="279"/>
      <c r="M430" s="279"/>
      <c r="N430" s="279"/>
    </row>
    <row r="431" spans="1:14" ht="12.75" hidden="1" customHeight="1" outlineLevel="1">
      <c r="A431" s="267"/>
      <c r="B431" s="281"/>
      <c r="C431" s="268"/>
      <c r="D431" s="267"/>
      <c r="E431" s="281"/>
      <c r="F431" s="259"/>
      <c r="G431" s="282"/>
      <c r="H431" s="282"/>
      <c r="I431" s="282"/>
      <c r="J431" s="279"/>
      <c r="K431" s="279"/>
      <c r="L431" s="279"/>
      <c r="M431" s="279"/>
      <c r="N431" s="279"/>
    </row>
    <row r="432" spans="1:14" ht="12.75" hidden="1" customHeight="1" outlineLevel="1">
      <c r="A432" s="274" t="str">
        <f xml:space="preserve"> InpActive!A192</f>
        <v>WR60003Z12</v>
      </c>
      <c r="B432" s="283"/>
      <c r="C432" s="272"/>
      <c r="D432" s="273"/>
      <c r="E432" s="274" t="str">
        <f xml:space="preserve"> InpActive!E192</f>
        <v>Capacity ~ WRZ 12 forecasts - Post-2020 incumbent cumulative capacity (ICC)</v>
      </c>
      <c r="F432" s="282" t="s">
        <v>747</v>
      </c>
      <c r="G432" s="274" t="str">
        <f xml:space="preserve"> InpActive!G192</f>
        <v>Ml/d</v>
      </c>
      <c r="H432" s="360">
        <f xml:space="preserve"> SUM(J432:N432)</f>
        <v>0</v>
      </c>
      <c r="I432" s="282"/>
      <c r="J432" s="284">
        <f xml:space="preserve"> InpActive!J192</f>
        <v>0</v>
      </c>
      <c r="K432" s="284">
        <f xml:space="preserve"> InpActive!K192</f>
        <v>0</v>
      </c>
      <c r="L432" s="284">
        <f xml:space="preserve"> InpActive!L192</f>
        <v>0</v>
      </c>
      <c r="M432" s="284">
        <f xml:space="preserve"> InpActive!M192</f>
        <v>0</v>
      </c>
      <c r="N432" s="284">
        <f xml:space="preserve"> InpActive!N192</f>
        <v>0</v>
      </c>
    </row>
    <row r="433" spans="1:14" ht="12.75" hidden="1" customHeight="1" outlineLevel="1">
      <c r="A433" s="284" t="str">
        <f xml:space="preserve"> InpActive!A197</f>
        <v>WR7004Z12</v>
      </c>
      <c r="B433" s="283"/>
      <c r="C433" s="272"/>
      <c r="D433" s="273"/>
      <c r="E433" s="284" t="str">
        <f xml:space="preserve"> InpActive!E197</f>
        <v>WRZ 12 - Annualised unit cost (AUC) of post-2020 capacity</v>
      </c>
      <c r="F433" s="282" t="s">
        <v>761</v>
      </c>
      <c r="G433" s="284" t="str">
        <f xml:space="preserve"> InpActive!G197</f>
        <v>£/Ml/d</v>
      </c>
      <c r="H433" s="259"/>
      <c r="I433" s="282"/>
      <c r="J433" s="284">
        <f xml:space="preserve"> InpActive!J197</f>
        <v>0</v>
      </c>
      <c r="K433" s="284">
        <f xml:space="preserve"> InpActive!K197</f>
        <v>0</v>
      </c>
      <c r="L433" s="284">
        <f xml:space="preserve"> InpActive!L197</f>
        <v>0</v>
      </c>
      <c r="M433" s="284">
        <f xml:space="preserve"> InpActive!M197</f>
        <v>0</v>
      </c>
      <c r="N433" s="284">
        <f xml:space="preserve"> InpActive!N197</f>
        <v>0</v>
      </c>
    </row>
    <row r="434" spans="1:14" ht="12.75" hidden="1" customHeight="1" outlineLevel="1">
      <c r="A434" s="267"/>
      <c r="B434" s="267"/>
      <c r="C434" s="276"/>
      <c r="D434" s="277"/>
      <c r="E434" s="278" t="str">
        <f xml:space="preserve"> E425</f>
        <v>Bilateral entry forecast (BEF) factor - WRZ 12 - capped at zero</v>
      </c>
      <c r="F434" s="278" t="str">
        <f xml:space="preserve"> F425</f>
        <v>BEF</v>
      </c>
      <c r="G434" s="278" t="str">
        <f xml:space="preserve"> G425</f>
        <v>nr</v>
      </c>
      <c r="H434" s="259"/>
      <c r="I434" s="282"/>
      <c r="J434" s="280">
        <f xml:space="preserve"> J425</f>
        <v>0</v>
      </c>
      <c r="K434" s="280">
        <f xml:space="preserve"> K425</f>
        <v>0</v>
      </c>
      <c r="L434" s="280">
        <f xml:space="preserve"> L425</f>
        <v>0</v>
      </c>
      <c r="M434" s="280">
        <f xml:space="preserve"> M425</f>
        <v>0</v>
      </c>
      <c r="N434" s="280">
        <f xml:space="preserve"> N425</f>
        <v>0</v>
      </c>
    </row>
    <row r="435" spans="1:14" s="270" customFormat="1" ht="12.75" hidden="1" customHeight="1" outlineLevel="1">
      <c r="A435" s="285"/>
      <c r="B435" s="285"/>
      <c r="C435" s="286"/>
      <c r="D435" s="287"/>
      <c r="E435" s="285" t="s">
        <v>873</v>
      </c>
      <c r="F435" s="359" t="s">
        <v>874</v>
      </c>
      <c r="G435" s="288" t="s">
        <v>555</v>
      </c>
      <c r="H435" s="270">
        <f xml:space="preserve"> SUM(J435:N435)</f>
        <v>0</v>
      </c>
      <c r="I435" s="288"/>
      <c r="J435" s="289">
        <f xml:space="preserve"> J432 * J433 * J434</f>
        <v>0</v>
      </c>
      <c r="K435" s="289">
        <f t="shared" ref="K435:N435" si="231" xml:space="preserve"> K432 * K433 * K434</f>
        <v>0</v>
      </c>
      <c r="L435" s="289">
        <f t="shared" si="231"/>
        <v>0</v>
      </c>
      <c r="M435" s="289">
        <f t="shared" si="231"/>
        <v>0</v>
      </c>
      <c r="N435" s="289">
        <f t="shared" si="231"/>
        <v>0</v>
      </c>
    </row>
    <row r="436" spans="1:14" ht="12.75" hidden="1" customHeight="1" outlineLevel="1">
      <c r="A436" s="291"/>
      <c r="B436" s="291"/>
      <c r="C436" s="292"/>
      <c r="D436" s="293"/>
      <c r="E436" s="291"/>
      <c r="F436" s="294"/>
      <c r="G436" s="294"/>
      <c r="H436" s="295"/>
      <c r="I436" s="294"/>
      <c r="J436" s="294"/>
      <c r="K436" s="294"/>
      <c r="L436" s="294"/>
      <c r="M436" s="294"/>
      <c r="N436" s="294"/>
    </row>
    <row r="437" spans="1:14" ht="12.75" hidden="1" customHeight="1" outlineLevel="1">
      <c r="A437" s="270"/>
      <c r="B437" s="270"/>
      <c r="C437" s="276"/>
      <c r="D437" s="281"/>
      <c r="E437" s="278" t="s">
        <v>875</v>
      </c>
      <c r="F437" s="376">
        <f xml:space="preserve"> IF( SUM(J437:N437) &gt; 0, 1, 0)</f>
        <v>0</v>
      </c>
      <c r="G437" s="278" t="s">
        <v>599</v>
      </c>
      <c r="J437" s="376">
        <f xml:space="preserve"> IF( J435 &gt; 0, 1, 0 )</f>
        <v>0</v>
      </c>
      <c r="K437" s="376">
        <f t="shared" ref="K437" si="232" xml:space="preserve"> IF( K435 &gt; 0, 1, 0 )</f>
        <v>0</v>
      </c>
      <c r="L437" s="376">
        <f t="shared" ref="L437" si="233" xml:space="preserve"> IF( L435 &gt; 0, 1, 0 )</f>
        <v>0</v>
      </c>
      <c r="M437" s="376">
        <f t="shared" ref="M437" si="234" xml:space="preserve"> IF( M435 &gt; 0, 1, 0 )</f>
        <v>0</v>
      </c>
      <c r="N437" s="376">
        <f t="shared" ref="N437" si="235" xml:space="preserve"> IF( N435 &gt; 0, 1, 0 )</f>
        <v>0</v>
      </c>
    </row>
    <row r="438" spans="1:14">
      <c r="A438" s="296"/>
      <c r="B438" s="296"/>
      <c r="C438" s="297"/>
      <c r="D438" s="298"/>
      <c r="E438" s="299"/>
      <c r="F438" s="299"/>
      <c r="G438" s="300"/>
      <c r="H438" s="290"/>
      <c r="I438" s="290"/>
      <c r="J438" s="301"/>
      <c r="K438" s="301"/>
      <c r="L438" s="301"/>
      <c r="M438" s="301"/>
      <c r="N438" s="301"/>
    </row>
    <row r="439" spans="1:14">
      <c r="A439" s="260" t="s">
        <v>876</v>
      </c>
      <c r="B439" s="260"/>
      <c r="C439" s="261"/>
      <c r="D439" s="260"/>
      <c r="E439" s="260"/>
      <c r="F439" s="260"/>
      <c r="G439" s="260"/>
      <c r="H439" s="260"/>
      <c r="I439" s="260"/>
      <c r="J439" s="260"/>
      <c r="K439" s="260"/>
      <c r="L439" s="260"/>
      <c r="M439" s="260"/>
      <c r="N439" s="260"/>
    </row>
    <row r="440" spans="1:14" collapsed="1">
      <c r="A440" s="250"/>
      <c r="B440" s="250"/>
      <c r="C440" s="251"/>
      <c r="D440" s="250"/>
      <c r="E440" s="250"/>
      <c r="F440" s="250"/>
      <c r="G440" s="250"/>
      <c r="H440" s="250"/>
      <c r="I440" s="250"/>
      <c r="J440" s="250"/>
      <c r="K440" s="250"/>
      <c r="L440" s="250"/>
      <c r="M440" s="250"/>
      <c r="N440" s="250"/>
    </row>
    <row r="441" spans="1:14" ht="12.75" hidden="1" customHeight="1" outlineLevel="1">
      <c r="A441" s="250"/>
      <c r="B441" s="262" t="s">
        <v>877</v>
      </c>
      <c r="C441" s="263"/>
      <c r="D441" s="264"/>
      <c r="E441" s="264"/>
      <c r="F441" s="250"/>
      <c r="G441" s="250"/>
      <c r="H441" s="250"/>
      <c r="I441" s="250"/>
      <c r="J441" s="250"/>
      <c r="K441" s="250"/>
      <c r="L441" s="250"/>
      <c r="M441" s="250"/>
      <c r="N441" s="250"/>
    </row>
    <row r="442" spans="1:14" ht="12.75" hidden="1" customHeight="1" outlineLevel="1">
      <c r="A442" s="265" t="str">
        <f xml:space="preserve"> InpActive!A204</f>
        <v>WR60000Z13</v>
      </c>
      <c r="B442" s="250"/>
      <c r="C442" s="251"/>
      <c r="D442" s="252"/>
      <c r="E442" s="265" t="str">
        <f xml:space="preserve"> InpActive!E204</f>
        <v>Capacity ~ WRZ 13 forecasts - WRZ name</v>
      </c>
      <c r="F442" s="265">
        <f xml:space="preserve"> InpActive!F204</f>
        <v>0</v>
      </c>
      <c r="G442" s="265" t="str">
        <f xml:space="preserve"> InpActive!G204</f>
        <v>text</v>
      </c>
      <c r="H442" s="265"/>
      <c r="I442" s="265"/>
      <c r="J442" s="265"/>
      <c r="K442" s="265"/>
      <c r="L442" s="265"/>
      <c r="M442" s="265"/>
      <c r="N442" s="265"/>
    </row>
    <row r="443" spans="1:14" ht="12.75" hidden="1" customHeight="1" outlineLevel="1">
      <c r="A443" s="250"/>
      <c r="B443" s="259"/>
      <c r="C443" s="251"/>
      <c r="D443" s="250"/>
      <c r="E443" s="250"/>
      <c r="F443" s="250"/>
      <c r="G443" s="250"/>
      <c r="H443" s="250"/>
      <c r="I443" s="250"/>
      <c r="J443" s="250"/>
      <c r="K443" s="250"/>
      <c r="L443" s="250"/>
      <c r="M443" s="250"/>
      <c r="N443" s="250"/>
    </row>
    <row r="444" spans="1:14" ht="12.75" hidden="1" customHeight="1" outlineLevel="1">
      <c r="A444" s="250"/>
      <c r="B444" s="259"/>
      <c r="C444" s="266" t="s">
        <v>744</v>
      </c>
      <c r="D444" s="250"/>
      <c r="E444" s="250"/>
      <c r="F444" s="250"/>
      <c r="G444" s="250"/>
      <c r="H444" s="250"/>
      <c r="I444" s="250"/>
      <c r="J444" s="250"/>
      <c r="K444" s="250"/>
      <c r="L444" s="250"/>
      <c r="M444" s="250"/>
      <c r="N444" s="250"/>
    </row>
    <row r="445" spans="1:14" ht="12.75" hidden="1" customHeight="1" outlineLevel="1">
      <c r="A445" s="267"/>
      <c r="B445" s="259"/>
      <c r="C445" s="268"/>
      <c r="D445" s="269" t="s">
        <v>745</v>
      </c>
      <c r="E445" s="259"/>
      <c r="F445" s="270"/>
      <c r="G445" s="270"/>
      <c r="H445" s="270"/>
      <c r="I445" s="270"/>
      <c r="J445" s="270"/>
      <c r="K445" s="270"/>
      <c r="L445" s="270"/>
      <c r="M445" s="270"/>
      <c r="N445" s="270"/>
    </row>
    <row r="446" spans="1:14" ht="12.75" hidden="1" customHeight="1" outlineLevel="1">
      <c r="A446" s="267"/>
      <c r="B446" s="259"/>
      <c r="C446" s="268"/>
      <c r="D446" s="269" t="s">
        <v>746</v>
      </c>
      <c r="E446" s="259"/>
      <c r="F446" s="270"/>
      <c r="G446" s="270"/>
      <c r="H446" s="270"/>
      <c r="I446" s="270"/>
      <c r="J446" s="270"/>
      <c r="K446" s="270"/>
      <c r="L446" s="270"/>
      <c r="M446" s="270"/>
      <c r="N446" s="270"/>
    </row>
    <row r="447" spans="1:14" ht="12.75" hidden="1" customHeight="1" outlineLevel="1">
      <c r="A447" s="267"/>
      <c r="B447" s="259"/>
      <c r="C447" s="268"/>
      <c r="D447" s="269"/>
      <c r="E447" s="259"/>
      <c r="F447" s="270"/>
      <c r="G447" s="270"/>
      <c r="H447" s="270"/>
      <c r="I447" s="270"/>
      <c r="J447" s="270"/>
      <c r="K447" s="270"/>
      <c r="L447" s="270"/>
      <c r="M447" s="270"/>
      <c r="N447" s="270"/>
    </row>
    <row r="448" spans="1:14" ht="12.75" hidden="1" customHeight="1" outlineLevel="1">
      <c r="A448" s="271" t="str">
        <f xml:space="preserve"> InpActive!A205</f>
        <v>WR60003Z13</v>
      </c>
      <c r="B448" s="271"/>
      <c r="C448" s="272"/>
      <c r="D448" s="273"/>
      <c r="E448" s="271" t="str">
        <f xml:space="preserve"> InpActive!E205</f>
        <v>Capacity ~ WRZ 13 forecasts - Post-2020 incumbent cumulative capacity (ICC)</v>
      </c>
      <c r="F448" s="271" t="s">
        <v>747</v>
      </c>
      <c r="G448" s="271" t="str">
        <f xml:space="preserve"> InpActive!G205</f>
        <v>Ml/d</v>
      </c>
      <c r="H448" s="304">
        <f xml:space="preserve"> SUM(J448:N448)</f>
        <v>0</v>
      </c>
      <c r="I448" s="271"/>
      <c r="J448" s="274">
        <f xml:space="preserve"> InpActive!J205</f>
        <v>0</v>
      </c>
      <c r="K448" s="274">
        <f xml:space="preserve"> InpActive!K205</f>
        <v>0</v>
      </c>
      <c r="L448" s="274">
        <f xml:space="preserve"> InpActive!L205</f>
        <v>0</v>
      </c>
      <c r="M448" s="274">
        <f xml:space="preserve"> InpActive!M205</f>
        <v>0</v>
      </c>
      <c r="N448" s="274">
        <f xml:space="preserve"> InpActive!N205</f>
        <v>0</v>
      </c>
    </row>
    <row r="449" spans="1:14" ht="12.75" hidden="1" customHeight="1" outlineLevel="1">
      <c r="A449" s="271" t="str">
        <f xml:space="preserve"> InpActive!A206</f>
        <v>WR60005Z13</v>
      </c>
      <c r="B449" s="271"/>
      <c r="C449" s="272"/>
      <c r="D449" s="273"/>
      <c r="E449" s="271" t="str">
        <f xml:space="preserve"> InpActive!E206</f>
        <v>Capacity ~ WRZ 13 forecasts - Post-2020 bilateral cumulative capacity - forecast (BCCf)</v>
      </c>
      <c r="F449" s="271" t="s">
        <v>748</v>
      </c>
      <c r="G449" s="271" t="str">
        <f xml:space="preserve"> InpActive!G206</f>
        <v>Ml/d</v>
      </c>
      <c r="H449" s="304">
        <f t="shared" ref="H449:H454" si="236" xml:space="preserve"> SUM(J449:N449)</f>
        <v>0</v>
      </c>
      <c r="I449" s="271"/>
      <c r="J449" s="274">
        <f xml:space="preserve"> InpActive!J206</f>
        <v>0</v>
      </c>
      <c r="K449" s="274">
        <f xml:space="preserve"> InpActive!K206</f>
        <v>0</v>
      </c>
      <c r="L449" s="274">
        <f xml:space="preserve"> InpActive!L206</f>
        <v>0</v>
      </c>
      <c r="M449" s="274">
        <f xml:space="preserve"> InpActive!M206</f>
        <v>0</v>
      </c>
      <c r="N449" s="274">
        <f xml:space="preserve"> InpActive!N206</f>
        <v>0</v>
      </c>
    </row>
    <row r="450" spans="1:14" ht="12.75" hidden="1" customHeight="1" outlineLevel="1">
      <c r="A450" s="275"/>
      <c r="B450" s="275"/>
      <c r="C450" s="276"/>
      <c r="D450" s="277"/>
      <c r="E450" s="278" t="s">
        <v>878</v>
      </c>
      <c r="F450" s="270" t="s">
        <v>750</v>
      </c>
      <c r="G450" s="270" t="s">
        <v>209</v>
      </c>
      <c r="H450" s="304">
        <f t="shared" si="236"/>
        <v>0</v>
      </c>
      <c r="I450" s="270"/>
      <c r="J450" s="278">
        <f xml:space="preserve"> J448 + J449</f>
        <v>0</v>
      </c>
      <c r="K450" s="278">
        <f t="shared" ref="K450:N450" si="237" xml:space="preserve"> K448 + K449</f>
        <v>0</v>
      </c>
      <c r="L450" s="278">
        <f t="shared" si="237"/>
        <v>0</v>
      </c>
      <c r="M450" s="278">
        <f t="shared" si="237"/>
        <v>0</v>
      </c>
      <c r="N450" s="278">
        <f t="shared" si="237"/>
        <v>0</v>
      </c>
    </row>
    <row r="451" spans="1:14" ht="12.75" hidden="1" customHeight="1" outlineLevel="1">
      <c r="A451" s="275"/>
      <c r="B451" s="275"/>
      <c r="C451" s="276"/>
      <c r="D451" s="277"/>
      <c r="E451" s="278"/>
      <c r="F451" s="270"/>
      <c r="G451" s="270"/>
      <c r="H451" s="270"/>
      <c r="I451" s="270"/>
      <c r="J451" s="270"/>
      <c r="K451" s="270"/>
      <c r="L451" s="270"/>
      <c r="M451" s="270"/>
      <c r="N451" s="270"/>
    </row>
    <row r="452" spans="1:14" ht="12.75" hidden="1" customHeight="1" outlineLevel="1">
      <c r="A452" s="271" t="str">
        <f xml:space="preserve"> InpActive!A205</f>
        <v>WR60003Z13</v>
      </c>
      <c r="B452" s="271"/>
      <c r="C452" s="272"/>
      <c r="D452" s="273"/>
      <c r="E452" s="271" t="str">
        <f xml:space="preserve"> InpActive!E205</f>
        <v>Capacity ~ WRZ 13 forecasts - Post-2020 incumbent cumulative capacity (ICC)</v>
      </c>
      <c r="F452" s="271" t="s">
        <v>747</v>
      </c>
      <c r="G452" s="271" t="str">
        <f xml:space="preserve"> InpActive!G205</f>
        <v>Ml/d</v>
      </c>
      <c r="H452" s="304">
        <f t="shared" si="236"/>
        <v>0</v>
      </c>
      <c r="I452" s="271"/>
      <c r="J452" s="274">
        <f xml:space="preserve"> InpActive!J205</f>
        <v>0</v>
      </c>
      <c r="K452" s="274">
        <f xml:space="preserve"> InpActive!K205</f>
        <v>0</v>
      </c>
      <c r="L452" s="274">
        <f xml:space="preserve"> InpActive!L205</f>
        <v>0</v>
      </c>
      <c r="M452" s="274">
        <f xml:space="preserve"> InpActive!M205</f>
        <v>0</v>
      </c>
      <c r="N452" s="274">
        <f xml:space="preserve"> InpActive!N205</f>
        <v>0</v>
      </c>
    </row>
    <row r="453" spans="1:14" ht="12.75" hidden="1" customHeight="1" outlineLevel="1">
      <c r="A453" s="271" t="str">
        <f xml:space="preserve"> InpActive!A213</f>
        <v>WR60005Z13_ACT</v>
      </c>
      <c r="B453" s="271"/>
      <c r="C453" s="272"/>
      <c r="D453" s="273"/>
      <c r="E453" s="271" t="str">
        <f xml:space="preserve"> InpActive!E213</f>
        <v>Capacity ~ WRZ 13 actual - Post-2020 bilateral cumulative capacity - actual (BCCa)</v>
      </c>
      <c r="F453" s="271" t="s">
        <v>751</v>
      </c>
      <c r="G453" s="271" t="str">
        <f xml:space="preserve"> InpActive!G213</f>
        <v>Ml/d</v>
      </c>
      <c r="H453" s="304">
        <f t="shared" si="236"/>
        <v>0</v>
      </c>
      <c r="I453" s="271"/>
      <c r="J453" s="274">
        <f xml:space="preserve"> InpActive!J213</f>
        <v>0</v>
      </c>
      <c r="K453" s="274">
        <f xml:space="preserve"> InpActive!K213</f>
        <v>0</v>
      </c>
      <c r="L453" s="274">
        <f xml:space="preserve"> InpActive!L213</f>
        <v>0</v>
      </c>
      <c r="M453" s="274">
        <f xml:space="preserve"> InpActive!M213</f>
        <v>0</v>
      </c>
      <c r="N453" s="274">
        <f xml:space="preserve"> InpActive!N213</f>
        <v>0</v>
      </c>
    </row>
    <row r="454" spans="1:14" ht="12.75" hidden="1" customHeight="1" outlineLevel="1">
      <c r="A454" s="275"/>
      <c r="B454" s="275"/>
      <c r="C454" s="276"/>
      <c r="D454" s="277"/>
      <c r="E454" s="279" t="s">
        <v>879</v>
      </c>
      <c r="F454" s="270" t="s">
        <v>753</v>
      </c>
      <c r="G454" s="270" t="s">
        <v>209</v>
      </c>
      <c r="H454" s="304">
        <f t="shared" si="236"/>
        <v>0</v>
      </c>
      <c r="I454" s="270"/>
      <c r="J454" s="278">
        <f xml:space="preserve"> J452 + J453</f>
        <v>0</v>
      </c>
      <c r="K454" s="278">
        <f t="shared" ref="K454:N454" si="238" xml:space="preserve"> K452 + K453</f>
        <v>0</v>
      </c>
      <c r="L454" s="278">
        <f t="shared" si="238"/>
        <v>0</v>
      </c>
      <c r="M454" s="278">
        <f t="shared" si="238"/>
        <v>0</v>
      </c>
      <c r="N454" s="278">
        <f t="shared" si="238"/>
        <v>0</v>
      </c>
    </row>
    <row r="455" spans="1:14" ht="12.75" hidden="1" customHeight="1" outlineLevel="1">
      <c r="A455" s="275"/>
      <c r="B455" s="275"/>
      <c r="C455" s="276"/>
      <c r="D455" s="277"/>
      <c r="E455" s="279"/>
      <c r="F455" s="270"/>
      <c r="G455" s="270"/>
      <c r="H455" s="270"/>
      <c r="I455" s="270"/>
      <c r="J455" s="278"/>
      <c r="K455" s="278"/>
      <c r="L455" s="278"/>
      <c r="M455" s="278"/>
      <c r="N455" s="278"/>
    </row>
    <row r="456" spans="1:14" s="353" customFormat="1" ht="12.75" hidden="1" customHeight="1" outlineLevel="1">
      <c r="A456" s="351"/>
      <c r="B456" s="351">
        <f t="shared" ref="B456:H456" si="239" xml:space="preserve"> B$450</f>
        <v>0</v>
      </c>
      <c r="C456" s="286">
        <f t="shared" si="239"/>
        <v>0</v>
      </c>
      <c r="D456" s="352">
        <f t="shared" si="239"/>
        <v>0</v>
      </c>
      <c r="E456" s="358" t="str">
        <f t="shared" si="239"/>
        <v>Total cumulative capacity (TCC) - WRZ 13</v>
      </c>
      <c r="F456" s="285" t="str">
        <f t="shared" si="239"/>
        <v>TCC</v>
      </c>
      <c r="G456" s="285" t="str">
        <f t="shared" si="239"/>
        <v>Ml/d</v>
      </c>
      <c r="H456" s="285">
        <f t="shared" si="239"/>
        <v>0</v>
      </c>
      <c r="I456" s="285"/>
      <c r="J456" s="278">
        <f t="shared" ref="J456:N456" si="240" xml:space="preserve"> J$450</f>
        <v>0</v>
      </c>
      <c r="K456" s="278">
        <f t="shared" si="240"/>
        <v>0</v>
      </c>
      <c r="L456" s="278">
        <f t="shared" si="240"/>
        <v>0</v>
      </c>
      <c r="M456" s="278">
        <f t="shared" si="240"/>
        <v>0</v>
      </c>
      <c r="N456" s="278">
        <f t="shared" si="240"/>
        <v>0</v>
      </c>
    </row>
    <row r="457" spans="1:14" s="353" customFormat="1" ht="12.75" hidden="1" customHeight="1" outlineLevel="1">
      <c r="A457" s="351"/>
      <c r="B457" s="351">
        <f t="shared" ref="B457:H457" si="241" xml:space="preserve"> B$454</f>
        <v>0</v>
      </c>
      <c r="C457" s="286">
        <f t="shared" si="241"/>
        <v>0</v>
      </c>
      <c r="D457" s="352">
        <f t="shared" si="241"/>
        <v>0</v>
      </c>
      <c r="E457" s="279" t="str">
        <f t="shared" si="241"/>
        <v>Total ICC + BCCa - WRZ 13</v>
      </c>
      <c r="F457" s="285" t="str">
        <f t="shared" si="241"/>
        <v>ICC + BCCa</v>
      </c>
      <c r="G457" s="285" t="str">
        <f t="shared" si="241"/>
        <v>Ml/d</v>
      </c>
      <c r="H457" s="285">
        <f t="shared" si="241"/>
        <v>0</v>
      </c>
      <c r="I457" s="285"/>
      <c r="J457" s="278">
        <f t="shared" ref="J457:N457" si="242" xml:space="preserve"> J$454</f>
        <v>0</v>
      </c>
      <c r="K457" s="278">
        <f t="shared" si="242"/>
        <v>0</v>
      </c>
      <c r="L457" s="278">
        <f t="shared" si="242"/>
        <v>0</v>
      </c>
      <c r="M457" s="278">
        <f t="shared" si="242"/>
        <v>0</v>
      </c>
      <c r="N457" s="278">
        <f t="shared" si="242"/>
        <v>0</v>
      </c>
    </row>
    <row r="458" spans="1:14" ht="12.75" hidden="1" customHeight="1" outlineLevel="1">
      <c r="A458" s="275"/>
      <c r="B458" s="275"/>
      <c r="C458" s="276"/>
      <c r="D458" s="277"/>
      <c r="E458" s="278" t="s">
        <v>880</v>
      </c>
      <c r="F458" s="270" t="s">
        <v>755</v>
      </c>
      <c r="G458" s="278" t="s">
        <v>756</v>
      </c>
      <c r="H458" s="270"/>
      <c r="I458" s="270"/>
      <c r="J458" s="280">
        <f xml:space="preserve"> IF( J457 &gt; 0, ( J456 / J457 ) - 1, 0 )</f>
        <v>0</v>
      </c>
      <c r="K458" s="280">
        <f t="shared" ref="K458:N458" si="243" xml:space="preserve"> IF( K457 &gt; 0, ( K456 / K457 ) - 1, 0 )</f>
        <v>0</v>
      </c>
      <c r="L458" s="280">
        <f t="shared" si="243"/>
        <v>0</v>
      </c>
      <c r="M458" s="280">
        <f t="shared" si="243"/>
        <v>0</v>
      </c>
      <c r="N458" s="280">
        <f t="shared" si="243"/>
        <v>0</v>
      </c>
    </row>
    <row r="459" spans="1:14" ht="12.75" hidden="1" customHeight="1" outlineLevel="1">
      <c r="A459" s="275"/>
      <c r="B459" s="275"/>
      <c r="C459" s="276"/>
      <c r="D459" s="277"/>
      <c r="E459" s="278"/>
      <c r="F459" s="270"/>
      <c r="G459" s="278"/>
      <c r="H459" s="270"/>
      <c r="I459" s="270"/>
      <c r="J459" s="280"/>
      <c r="K459" s="280"/>
      <c r="L459" s="280"/>
      <c r="M459" s="280"/>
      <c r="N459" s="280"/>
    </row>
    <row r="460" spans="1:14" s="353" customFormat="1" ht="12.75" hidden="1" customHeight="1" outlineLevel="1">
      <c r="A460" s="351"/>
      <c r="B460" s="351">
        <f t="shared" ref="B460:G460" si="244" xml:space="preserve"> B$458</f>
        <v>0</v>
      </c>
      <c r="C460" s="286">
        <f t="shared" si="244"/>
        <v>0</v>
      </c>
      <c r="D460" s="352">
        <f t="shared" si="244"/>
        <v>0</v>
      </c>
      <c r="E460" s="278" t="str">
        <f t="shared" si="244"/>
        <v>Bilateral entry forecast (BEF) factor - WRZ 13</v>
      </c>
      <c r="F460" s="285" t="str">
        <f t="shared" si="244"/>
        <v>BEF</v>
      </c>
      <c r="G460" s="278" t="str">
        <f t="shared" si="244"/>
        <v>nr</v>
      </c>
      <c r="H460" s="285"/>
      <c r="I460" s="285"/>
      <c r="J460" s="280">
        <f t="shared" ref="J460:N460" si="245" xml:space="preserve"> J$458</f>
        <v>0</v>
      </c>
      <c r="K460" s="280">
        <f t="shared" si="245"/>
        <v>0</v>
      </c>
      <c r="L460" s="280">
        <f t="shared" si="245"/>
        <v>0</v>
      </c>
      <c r="M460" s="280">
        <f t="shared" si="245"/>
        <v>0</v>
      </c>
      <c r="N460" s="280">
        <f t="shared" si="245"/>
        <v>0</v>
      </c>
    </row>
    <row r="461" spans="1:14" ht="12.75" hidden="1" customHeight="1" outlineLevel="1">
      <c r="A461" s="275"/>
      <c r="B461" s="275"/>
      <c r="C461" s="276"/>
      <c r="D461" s="277"/>
      <c r="E461" s="278" t="s">
        <v>881</v>
      </c>
      <c r="F461" s="270" t="s">
        <v>755</v>
      </c>
      <c r="G461" s="278" t="s">
        <v>756</v>
      </c>
      <c r="H461" s="270"/>
      <c r="I461" s="270"/>
      <c r="J461" s="280">
        <f xml:space="preserve"> IF( J460 &gt;= 0, 0, J460)</f>
        <v>0</v>
      </c>
      <c r="K461" s="280">
        <f t="shared" ref="K461:N461" si="246" xml:space="preserve"> IF( K460 &gt;= 0, 0, K460)</f>
        <v>0</v>
      </c>
      <c r="L461" s="280">
        <f t="shared" si="246"/>
        <v>0</v>
      </c>
      <c r="M461" s="280">
        <f t="shared" si="246"/>
        <v>0</v>
      </c>
      <c r="N461" s="280">
        <f t="shared" si="246"/>
        <v>0</v>
      </c>
    </row>
    <row r="462" spans="1:14" ht="12.75" hidden="1" customHeight="1" outlineLevel="1">
      <c r="A462" s="275"/>
      <c r="B462" s="275"/>
      <c r="C462" s="276"/>
      <c r="D462" s="277"/>
      <c r="E462" s="278"/>
      <c r="F462" s="270"/>
      <c r="G462" s="278"/>
      <c r="H462" s="270"/>
      <c r="I462" s="270"/>
      <c r="J462" s="280"/>
      <c r="K462" s="280"/>
      <c r="L462" s="280"/>
      <c r="M462" s="280"/>
      <c r="N462" s="280"/>
    </row>
    <row r="463" spans="1:14" ht="12.75" hidden="1" customHeight="1" outlineLevel="1">
      <c r="A463" s="275"/>
      <c r="B463" s="275"/>
      <c r="C463" s="276"/>
      <c r="D463" s="277"/>
      <c r="E463" s="278" t="s">
        <v>882</v>
      </c>
      <c r="F463" s="376">
        <f xml:space="preserve"> IF( SUM(J463:N463) &gt; 0, 1, 0)</f>
        <v>0</v>
      </c>
      <c r="G463" s="278" t="s">
        <v>599</v>
      </c>
      <c r="J463" s="376">
        <f xml:space="preserve"> IF( J461 &gt; 0, 1, 0 )</f>
        <v>0</v>
      </c>
      <c r="K463" s="376">
        <f t="shared" ref="K463" si="247" xml:space="preserve"> IF( K461 &gt; 0, 1, 0 )</f>
        <v>0</v>
      </c>
      <c r="L463" s="376">
        <f t="shared" ref="L463" si="248" xml:space="preserve"> IF( L461 &gt; 0, 1, 0 )</f>
        <v>0</v>
      </c>
      <c r="M463" s="376">
        <f t="shared" ref="M463" si="249" xml:space="preserve"> IF( M461 &gt; 0, 1, 0 )</f>
        <v>0</v>
      </c>
      <c r="N463" s="376">
        <f t="shared" ref="N463" si="250" xml:space="preserve"> IF( N461 &gt; 0, 1, 0 )</f>
        <v>0</v>
      </c>
    </row>
    <row r="464" spans="1:14" ht="12.75" hidden="1" customHeight="1" outlineLevel="1">
      <c r="A464" s="275"/>
      <c r="B464" s="275"/>
      <c r="C464" s="276"/>
      <c r="D464" s="277"/>
      <c r="E464" s="278"/>
      <c r="F464" s="270"/>
      <c r="G464" s="270"/>
      <c r="H464" s="270"/>
      <c r="I464" s="270"/>
      <c r="J464" s="270"/>
      <c r="K464" s="270"/>
      <c r="L464" s="270"/>
      <c r="M464" s="270"/>
      <c r="N464" s="270"/>
    </row>
    <row r="465" spans="1:14" ht="12.75" hidden="1" customHeight="1" outlineLevel="1">
      <c r="A465" s="275"/>
      <c r="B465" s="259"/>
      <c r="C465" s="266" t="s">
        <v>759</v>
      </c>
      <c r="D465" s="277"/>
      <c r="E465" s="278"/>
      <c r="F465" s="270"/>
      <c r="G465" s="270"/>
      <c r="H465" s="270"/>
      <c r="I465" s="270"/>
      <c r="J465" s="270"/>
      <c r="K465" s="270"/>
      <c r="L465" s="270"/>
      <c r="M465" s="270"/>
      <c r="N465" s="270"/>
    </row>
    <row r="466" spans="1:14" ht="12.75" hidden="1" customHeight="1" outlineLevel="1">
      <c r="A466" s="267"/>
      <c r="B466" s="281"/>
      <c r="C466" s="268"/>
      <c r="D466" s="267" t="s">
        <v>760</v>
      </c>
      <c r="E466" s="281"/>
      <c r="F466" s="259"/>
      <c r="G466" s="282"/>
      <c r="H466" s="282"/>
      <c r="I466" s="282"/>
      <c r="J466" s="279"/>
      <c r="K466" s="279"/>
      <c r="L466" s="279"/>
      <c r="M466" s="279"/>
      <c r="N466" s="279"/>
    </row>
    <row r="467" spans="1:14" ht="12.75" hidden="1" customHeight="1" outlineLevel="1">
      <c r="A467" s="267"/>
      <c r="B467" s="281"/>
      <c r="C467" s="268"/>
      <c r="D467" s="267"/>
      <c r="E467" s="281"/>
      <c r="F467" s="259"/>
      <c r="G467" s="282"/>
      <c r="H467" s="282"/>
      <c r="I467" s="282"/>
      <c r="J467" s="279"/>
      <c r="K467" s="279"/>
      <c r="L467" s="279"/>
      <c r="M467" s="279"/>
      <c r="N467" s="279"/>
    </row>
    <row r="468" spans="1:14" ht="12.75" hidden="1" customHeight="1" outlineLevel="1">
      <c r="A468" s="274" t="str">
        <f xml:space="preserve"> InpActive!A205</f>
        <v>WR60003Z13</v>
      </c>
      <c r="B468" s="283"/>
      <c r="C468" s="272"/>
      <c r="D468" s="273"/>
      <c r="E468" s="274" t="str">
        <f xml:space="preserve"> InpActive!E205</f>
        <v>Capacity ~ WRZ 13 forecasts - Post-2020 incumbent cumulative capacity (ICC)</v>
      </c>
      <c r="F468" s="282" t="s">
        <v>747</v>
      </c>
      <c r="G468" s="274" t="str">
        <f xml:space="preserve"> InpActive!G205</f>
        <v>Ml/d</v>
      </c>
      <c r="H468" s="360">
        <f xml:space="preserve"> SUM(J468:N468)</f>
        <v>0</v>
      </c>
      <c r="I468" s="282"/>
      <c r="J468" s="284">
        <f xml:space="preserve"> InpActive!J205</f>
        <v>0</v>
      </c>
      <c r="K468" s="284">
        <f xml:space="preserve"> InpActive!K205</f>
        <v>0</v>
      </c>
      <c r="L468" s="284">
        <f xml:space="preserve"> InpActive!L205</f>
        <v>0</v>
      </c>
      <c r="M468" s="284">
        <f xml:space="preserve"> InpActive!M205</f>
        <v>0</v>
      </c>
      <c r="N468" s="284">
        <f xml:space="preserve"> InpActive!N205</f>
        <v>0</v>
      </c>
    </row>
    <row r="469" spans="1:14" ht="12.75" hidden="1" customHeight="1" outlineLevel="1">
      <c r="A469" s="284" t="str">
        <f xml:space="preserve"> InpActive!A210</f>
        <v>WR7004Z13</v>
      </c>
      <c r="B469" s="283"/>
      <c r="C469" s="272"/>
      <c r="D469" s="273"/>
      <c r="E469" s="284" t="str">
        <f xml:space="preserve"> InpActive!E210</f>
        <v>WRZ 13 - Annualised unit cost (AUC) of post-2020 capacity</v>
      </c>
      <c r="F469" s="282" t="s">
        <v>761</v>
      </c>
      <c r="G469" s="284" t="str">
        <f xml:space="preserve"> InpActive!G210</f>
        <v>£/Ml/d</v>
      </c>
      <c r="H469" s="259"/>
      <c r="I469" s="282"/>
      <c r="J469" s="284">
        <f xml:space="preserve"> InpActive!J210</f>
        <v>0</v>
      </c>
      <c r="K469" s="284">
        <f xml:space="preserve"> InpActive!K210</f>
        <v>0</v>
      </c>
      <c r="L469" s="284">
        <f xml:space="preserve"> InpActive!L210</f>
        <v>0</v>
      </c>
      <c r="M469" s="284">
        <f xml:space="preserve"> InpActive!M210</f>
        <v>0</v>
      </c>
      <c r="N469" s="284">
        <f xml:space="preserve"> InpActive!N210</f>
        <v>0</v>
      </c>
    </row>
    <row r="470" spans="1:14" ht="12.75" hidden="1" customHeight="1" outlineLevel="1">
      <c r="A470" s="267"/>
      <c r="B470" s="267"/>
      <c r="C470" s="276"/>
      <c r="D470" s="277"/>
      <c r="E470" s="278" t="str">
        <f xml:space="preserve"> E461</f>
        <v>Bilateral entry forecast (BEF) factor - WRZ 13 - capped at zero</v>
      </c>
      <c r="F470" s="278" t="str">
        <f xml:space="preserve"> F461</f>
        <v>BEF</v>
      </c>
      <c r="G470" s="278" t="str">
        <f xml:space="preserve"> G461</f>
        <v>nr</v>
      </c>
      <c r="H470" s="259"/>
      <c r="I470" s="282"/>
      <c r="J470" s="280">
        <f xml:space="preserve"> J461</f>
        <v>0</v>
      </c>
      <c r="K470" s="280">
        <f xml:space="preserve"> K461</f>
        <v>0</v>
      </c>
      <c r="L470" s="280">
        <f xml:space="preserve"> L461</f>
        <v>0</v>
      </c>
      <c r="M470" s="280">
        <f xml:space="preserve"> M461</f>
        <v>0</v>
      </c>
      <c r="N470" s="280">
        <f xml:space="preserve"> N461</f>
        <v>0</v>
      </c>
    </row>
    <row r="471" spans="1:14" s="270" customFormat="1" ht="12.75" hidden="1" customHeight="1" outlineLevel="1">
      <c r="A471" s="285"/>
      <c r="B471" s="285"/>
      <c r="C471" s="286"/>
      <c r="D471" s="287"/>
      <c r="E471" s="285" t="s">
        <v>883</v>
      </c>
      <c r="F471" s="359" t="s">
        <v>884</v>
      </c>
      <c r="G471" s="288" t="s">
        <v>555</v>
      </c>
      <c r="H471" s="270">
        <f xml:space="preserve"> SUM(J471:N471)</f>
        <v>0</v>
      </c>
      <c r="I471" s="288"/>
      <c r="J471" s="289">
        <f xml:space="preserve"> J468 * J469 * J470</f>
        <v>0</v>
      </c>
      <c r="K471" s="289">
        <f t="shared" ref="K471:N471" si="251" xml:space="preserve"> K468 * K469 * K470</f>
        <v>0</v>
      </c>
      <c r="L471" s="289">
        <f t="shared" si="251"/>
        <v>0</v>
      </c>
      <c r="M471" s="289">
        <f t="shared" si="251"/>
        <v>0</v>
      </c>
      <c r="N471" s="289">
        <f t="shared" si="251"/>
        <v>0</v>
      </c>
    </row>
    <row r="472" spans="1:14" ht="12.75" hidden="1" customHeight="1" outlineLevel="1">
      <c r="A472" s="291"/>
      <c r="B472" s="291"/>
      <c r="C472" s="292"/>
      <c r="D472" s="293"/>
      <c r="E472" s="291"/>
      <c r="F472" s="294"/>
      <c r="G472" s="294"/>
      <c r="H472" s="295"/>
      <c r="I472" s="294"/>
      <c r="J472" s="294"/>
      <c r="K472" s="294"/>
      <c r="L472" s="294"/>
      <c r="M472" s="294"/>
      <c r="N472" s="294"/>
    </row>
    <row r="473" spans="1:14" ht="12.75" hidden="1" customHeight="1" outlineLevel="1">
      <c r="A473" s="270"/>
      <c r="B473" s="270"/>
      <c r="C473" s="276"/>
      <c r="D473" s="281"/>
      <c r="E473" s="278" t="s">
        <v>885</v>
      </c>
      <c r="F473" s="376">
        <f xml:space="preserve"> IF( SUM(J473:N473) &gt; 0, 1, 0)</f>
        <v>0</v>
      </c>
      <c r="G473" s="278" t="s">
        <v>599</v>
      </c>
      <c r="J473" s="376">
        <f xml:space="preserve"> IF( J471 &gt; 0, 1, 0 )</f>
        <v>0</v>
      </c>
      <c r="K473" s="376">
        <f t="shared" ref="K473" si="252" xml:space="preserve"> IF( K471 &gt; 0, 1, 0 )</f>
        <v>0</v>
      </c>
      <c r="L473" s="376">
        <f t="shared" ref="L473" si="253" xml:space="preserve"> IF( L471 &gt; 0, 1, 0 )</f>
        <v>0</v>
      </c>
      <c r="M473" s="376">
        <f t="shared" ref="M473" si="254" xml:space="preserve"> IF( M471 &gt; 0, 1, 0 )</f>
        <v>0</v>
      </c>
      <c r="N473" s="376">
        <f t="shared" ref="N473" si="255" xml:space="preserve"> IF( N471 &gt; 0, 1, 0 )</f>
        <v>0</v>
      </c>
    </row>
    <row r="474" spans="1:14">
      <c r="A474" s="296"/>
      <c r="B474" s="296"/>
      <c r="C474" s="297"/>
      <c r="D474" s="298"/>
      <c r="E474" s="299"/>
      <c r="F474" s="299"/>
      <c r="G474" s="300"/>
      <c r="H474" s="290"/>
      <c r="I474" s="290"/>
      <c r="J474" s="301"/>
      <c r="K474" s="301"/>
      <c r="L474" s="301"/>
      <c r="M474" s="301"/>
      <c r="N474" s="301"/>
    </row>
    <row r="475" spans="1:14">
      <c r="A475" s="260" t="s">
        <v>886</v>
      </c>
      <c r="B475" s="260"/>
      <c r="C475" s="261"/>
      <c r="D475" s="260"/>
      <c r="E475" s="260"/>
      <c r="F475" s="260"/>
      <c r="G475" s="260"/>
      <c r="H475" s="260"/>
      <c r="I475" s="260"/>
      <c r="J475" s="260"/>
      <c r="K475" s="260"/>
      <c r="L475" s="260"/>
      <c r="M475" s="260"/>
      <c r="N475" s="260"/>
    </row>
    <row r="476" spans="1:14" collapsed="1">
      <c r="A476" s="250"/>
      <c r="B476" s="250"/>
      <c r="C476" s="251"/>
      <c r="D476" s="250"/>
      <c r="E476" s="250"/>
      <c r="F476" s="250"/>
      <c r="G476" s="250"/>
      <c r="H476" s="250"/>
      <c r="I476" s="250"/>
      <c r="J476" s="250"/>
      <c r="K476" s="250"/>
      <c r="L476" s="250"/>
      <c r="M476" s="250"/>
      <c r="N476" s="250"/>
    </row>
    <row r="477" spans="1:14" ht="12.75" hidden="1" customHeight="1" outlineLevel="1">
      <c r="A477" s="250"/>
      <c r="B477" s="262" t="s">
        <v>887</v>
      </c>
      <c r="C477" s="263"/>
      <c r="D477" s="264"/>
      <c r="E477" s="264"/>
      <c r="F477" s="250"/>
      <c r="G477" s="250"/>
      <c r="H477" s="250"/>
      <c r="I477" s="250"/>
      <c r="J477" s="250"/>
      <c r="K477" s="250"/>
      <c r="L477" s="250"/>
      <c r="M477" s="250"/>
      <c r="N477" s="250"/>
    </row>
    <row r="478" spans="1:14" ht="12.75" hidden="1" customHeight="1" outlineLevel="1">
      <c r="A478" s="265" t="str">
        <f xml:space="preserve"> InpActive!A217</f>
        <v>WR60000Z14</v>
      </c>
      <c r="B478" s="250"/>
      <c r="C478" s="251"/>
      <c r="D478" s="252"/>
      <c r="E478" s="265" t="str">
        <f xml:space="preserve"> InpActive!E217</f>
        <v>Capacity ~ WRZ 14 forecasts - WRZ name</v>
      </c>
      <c r="F478" s="265">
        <f xml:space="preserve"> InpActive!F217</f>
        <v>0</v>
      </c>
      <c r="G478" s="265" t="str">
        <f xml:space="preserve"> InpActive!G217</f>
        <v>text</v>
      </c>
      <c r="H478" s="265"/>
      <c r="I478" s="265"/>
      <c r="J478" s="265"/>
      <c r="K478" s="265"/>
      <c r="L478" s="265"/>
      <c r="M478" s="265"/>
      <c r="N478" s="265"/>
    </row>
    <row r="479" spans="1:14" ht="12.75" hidden="1" customHeight="1" outlineLevel="1">
      <c r="A479" s="250"/>
      <c r="B479" s="259"/>
      <c r="C479" s="251"/>
      <c r="D479" s="250"/>
      <c r="E479" s="250"/>
      <c r="F479" s="250"/>
      <c r="G479" s="250"/>
      <c r="H479" s="250"/>
      <c r="I479" s="250"/>
      <c r="J479" s="250"/>
      <c r="K479" s="250"/>
      <c r="L479" s="250"/>
      <c r="M479" s="250"/>
      <c r="N479" s="250"/>
    </row>
    <row r="480" spans="1:14" ht="12.75" hidden="1" customHeight="1" outlineLevel="1">
      <c r="A480" s="250"/>
      <c r="B480" s="259"/>
      <c r="C480" s="266" t="s">
        <v>744</v>
      </c>
      <c r="D480" s="250"/>
      <c r="E480" s="250"/>
      <c r="F480" s="250"/>
      <c r="G480" s="250"/>
      <c r="H480" s="250"/>
      <c r="I480" s="250"/>
      <c r="J480" s="250"/>
      <c r="K480" s="250"/>
      <c r="L480" s="250"/>
      <c r="M480" s="250"/>
      <c r="N480" s="250"/>
    </row>
    <row r="481" spans="1:14" ht="12.75" hidden="1" customHeight="1" outlineLevel="1">
      <c r="A481" s="267"/>
      <c r="B481" s="259"/>
      <c r="C481" s="268"/>
      <c r="D481" s="269" t="s">
        <v>745</v>
      </c>
      <c r="E481" s="259"/>
      <c r="F481" s="270"/>
      <c r="G481" s="270"/>
      <c r="H481" s="270"/>
      <c r="I481" s="270"/>
      <c r="J481" s="270"/>
      <c r="K481" s="270"/>
      <c r="L481" s="270"/>
      <c r="M481" s="270"/>
      <c r="N481" s="270"/>
    </row>
    <row r="482" spans="1:14" ht="12.75" hidden="1" customHeight="1" outlineLevel="1">
      <c r="A482" s="267"/>
      <c r="B482" s="259"/>
      <c r="C482" s="268"/>
      <c r="D482" s="269" t="s">
        <v>746</v>
      </c>
      <c r="E482" s="259"/>
      <c r="F482" s="270"/>
      <c r="G482" s="270"/>
      <c r="H482" s="270"/>
      <c r="I482" s="270"/>
      <c r="J482" s="270"/>
      <c r="K482" s="270"/>
      <c r="L482" s="270"/>
      <c r="M482" s="270"/>
      <c r="N482" s="270"/>
    </row>
    <row r="483" spans="1:14" ht="12.75" hidden="1" customHeight="1" outlineLevel="1">
      <c r="A483" s="267"/>
      <c r="B483" s="259"/>
      <c r="C483" s="268"/>
      <c r="D483" s="269"/>
      <c r="E483" s="259"/>
      <c r="F483" s="270"/>
      <c r="G483" s="270"/>
      <c r="H483" s="270"/>
      <c r="I483" s="270"/>
      <c r="J483" s="270"/>
      <c r="K483" s="270"/>
      <c r="L483" s="270"/>
      <c r="M483" s="270"/>
      <c r="N483" s="270"/>
    </row>
    <row r="484" spans="1:14" ht="12.75" hidden="1" customHeight="1" outlineLevel="1">
      <c r="A484" s="271" t="str">
        <f xml:space="preserve"> InpActive!A218</f>
        <v>WR60003Z14</v>
      </c>
      <c r="B484" s="271"/>
      <c r="C484" s="272"/>
      <c r="D484" s="273"/>
      <c r="E484" s="271" t="str">
        <f xml:space="preserve"> InpActive!E218</f>
        <v>Capacity ~ WRZ 14 forecasts - Post-2020 incumbent cumulative capacity (ICC)</v>
      </c>
      <c r="F484" s="271" t="s">
        <v>747</v>
      </c>
      <c r="G484" s="271" t="str">
        <f xml:space="preserve"> InpActive!G218</f>
        <v>Ml/d</v>
      </c>
      <c r="H484" s="304">
        <f xml:space="preserve"> SUM(J484:N484)</f>
        <v>0</v>
      </c>
      <c r="I484" s="271"/>
      <c r="J484" s="274">
        <f xml:space="preserve"> InpActive!J218</f>
        <v>0</v>
      </c>
      <c r="K484" s="274">
        <f xml:space="preserve"> InpActive!K218</f>
        <v>0</v>
      </c>
      <c r="L484" s="274">
        <f xml:space="preserve"> InpActive!L218</f>
        <v>0</v>
      </c>
      <c r="M484" s="274">
        <f xml:space="preserve"> InpActive!M218</f>
        <v>0</v>
      </c>
      <c r="N484" s="274">
        <f xml:space="preserve"> InpActive!N218</f>
        <v>0</v>
      </c>
    </row>
    <row r="485" spans="1:14" ht="12.75" hidden="1" customHeight="1" outlineLevel="1">
      <c r="A485" s="271" t="str">
        <f xml:space="preserve"> InpActive!A219</f>
        <v>WR60005Z14</v>
      </c>
      <c r="B485" s="271"/>
      <c r="C485" s="272"/>
      <c r="D485" s="273"/>
      <c r="E485" s="271" t="str">
        <f xml:space="preserve"> InpActive!E219</f>
        <v>Capacity ~ WRZ 14 forecasts - Post-2020 bilateral cumulative capacity - forecast (BCCf)</v>
      </c>
      <c r="F485" s="271" t="s">
        <v>748</v>
      </c>
      <c r="G485" s="271" t="str">
        <f xml:space="preserve"> InpActive!G219</f>
        <v>Ml/d</v>
      </c>
      <c r="H485" s="304">
        <f t="shared" ref="H485:H490" si="256" xml:space="preserve"> SUM(J485:N485)</f>
        <v>0</v>
      </c>
      <c r="I485" s="271"/>
      <c r="J485" s="274">
        <f xml:space="preserve"> InpActive!J219</f>
        <v>0</v>
      </c>
      <c r="K485" s="274">
        <f xml:space="preserve"> InpActive!K219</f>
        <v>0</v>
      </c>
      <c r="L485" s="274">
        <f xml:space="preserve"> InpActive!L219</f>
        <v>0</v>
      </c>
      <c r="M485" s="274">
        <f xml:space="preserve"> InpActive!M219</f>
        <v>0</v>
      </c>
      <c r="N485" s="274">
        <f xml:space="preserve"> InpActive!N219</f>
        <v>0</v>
      </c>
    </row>
    <row r="486" spans="1:14" ht="12.75" hidden="1" customHeight="1" outlineLevel="1">
      <c r="A486" s="275"/>
      <c r="B486" s="275"/>
      <c r="C486" s="276"/>
      <c r="D486" s="277"/>
      <c r="E486" s="278" t="s">
        <v>888</v>
      </c>
      <c r="F486" s="270" t="s">
        <v>750</v>
      </c>
      <c r="G486" s="270" t="s">
        <v>209</v>
      </c>
      <c r="H486" s="304">
        <f t="shared" si="256"/>
        <v>0</v>
      </c>
      <c r="I486" s="270"/>
      <c r="J486" s="278">
        <f xml:space="preserve"> J484 + J485</f>
        <v>0</v>
      </c>
      <c r="K486" s="278">
        <f t="shared" ref="K486:N486" si="257" xml:space="preserve"> K484 + K485</f>
        <v>0</v>
      </c>
      <c r="L486" s="278">
        <f t="shared" si="257"/>
        <v>0</v>
      </c>
      <c r="M486" s="278">
        <f t="shared" si="257"/>
        <v>0</v>
      </c>
      <c r="N486" s="278">
        <f t="shared" si="257"/>
        <v>0</v>
      </c>
    </row>
    <row r="487" spans="1:14" ht="12.75" hidden="1" customHeight="1" outlineLevel="1">
      <c r="A487" s="275"/>
      <c r="B487" s="275"/>
      <c r="C487" s="276"/>
      <c r="D487" s="277"/>
      <c r="E487" s="278"/>
      <c r="F487" s="270"/>
      <c r="G487" s="270"/>
      <c r="H487" s="270"/>
      <c r="I487" s="270"/>
      <c r="J487" s="270"/>
      <c r="K487" s="270"/>
      <c r="L487" s="270"/>
      <c r="M487" s="270"/>
      <c r="N487" s="270"/>
    </row>
    <row r="488" spans="1:14" ht="12.75" hidden="1" customHeight="1" outlineLevel="1">
      <c r="A488" s="271" t="str">
        <f xml:space="preserve"> InpActive!A218</f>
        <v>WR60003Z14</v>
      </c>
      <c r="B488" s="271"/>
      <c r="C488" s="272"/>
      <c r="D488" s="273"/>
      <c r="E488" s="271" t="str">
        <f xml:space="preserve"> InpActive!E218</f>
        <v>Capacity ~ WRZ 14 forecasts - Post-2020 incumbent cumulative capacity (ICC)</v>
      </c>
      <c r="F488" s="271" t="s">
        <v>747</v>
      </c>
      <c r="G488" s="271" t="str">
        <f xml:space="preserve"> InpActive!G218</f>
        <v>Ml/d</v>
      </c>
      <c r="H488" s="304">
        <f t="shared" si="256"/>
        <v>0</v>
      </c>
      <c r="I488" s="271"/>
      <c r="J488" s="274">
        <f xml:space="preserve"> InpActive!J218</f>
        <v>0</v>
      </c>
      <c r="K488" s="274">
        <f xml:space="preserve"> InpActive!K218</f>
        <v>0</v>
      </c>
      <c r="L488" s="274">
        <f xml:space="preserve"> InpActive!L218</f>
        <v>0</v>
      </c>
      <c r="M488" s="274">
        <f xml:space="preserve"> InpActive!M218</f>
        <v>0</v>
      </c>
      <c r="N488" s="274">
        <f xml:space="preserve"> InpActive!N218</f>
        <v>0</v>
      </c>
    </row>
    <row r="489" spans="1:14" ht="12.75" hidden="1" customHeight="1" outlineLevel="1">
      <c r="A489" s="271" t="str">
        <f xml:space="preserve"> InpActive!A226</f>
        <v>WR60005Z14_ACT</v>
      </c>
      <c r="B489" s="271"/>
      <c r="C489" s="272"/>
      <c r="D489" s="273"/>
      <c r="E489" s="271" t="str">
        <f xml:space="preserve"> InpActive!E226</f>
        <v>Capacity ~ WRZ 14 actual - Post-2020 bilateral cumulative capacity - actual (BCCa)</v>
      </c>
      <c r="F489" s="271" t="s">
        <v>751</v>
      </c>
      <c r="G489" s="271" t="str">
        <f xml:space="preserve"> InpActive!G226</f>
        <v>Ml/d</v>
      </c>
      <c r="H489" s="304">
        <f t="shared" si="256"/>
        <v>0</v>
      </c>
      <c r="I489" s="271"/>
      <c r="J489" s="274">
        <f xml:space="preserve"> InpActive!J226</f>
        <v>0</v>
      </c>
      <c r="K489" s="274">
        <f xml:space="preserve"> InpActive!K226</f>
        <v>0</v>
      </c>
      <c r="L489" s="274">
        <f xml:space="preserve"> InpActive!L226</f>
        <v>0</v>
      </c>
      <c r="M489" s="274">
        <f xml:space="preserve"> InpActive!M226</f>
        <v>0</v>
      </c>
      <c r="N489" s="274">
        <f xml:space="preserve"> InpActive!N226</f>
        <v>0</v>
      </c>
    </row>
    <row r="490" spans="1:14" ht="12.75" hidden="1" customHeight="1" outlineLevel="1">
      <c r="A490" s="275"/>
      <c r="B490" s="275"/>
      <c r="C490" s="276"/>
      <c r="D490" s="277"/>
      <c r="E490" s="279" t="s">
        <v>889</v>
      </c>
      <c r="F490" s="270" t="s">
        <v>753</v>
      </c>
      <c r="G490" s="270" t="s">
        <v>209</v>
      </c>
      <c r="H490" s="304">
        <f t="shared" si="256"/>
        <v>0</v>
      </c>
      <c r="I490" s="270"/>
      <c r="J490" s="278">
        <f xml:space="preserve"> J488 + J489</f>
        <v>0</v>
      </c>
      <c r="K490" s="278">
        <f t="shared" ref="K490:N490" si="258" xml:space="preserve"> K488 + K489</f>
        <v>0</v>
      </c>
      <c r="L490" s="278">
        <f t="shared" si="258"/>
        <v>0</v>
      </c>
      <c r="M490" s="278">
        <f t="shared" si="258"/>
        <v>0</v>
      </c>
      <c r="N490" s="278">
        <f t="shared" si="258"/>
        <v>0</v>
      </c>
    </row>
    <row r="491" spans="1:14" ht="12.75" hidden="1" customHeight="1" outlineLevel="1">
      <c r="A491" s="275"/>
      <c r="B491" s="275"/>
      <c r="C491" s="276"/>
      <c r="D491" s="277"/>
      <c r="E491" s="279"/>
      <c r="F491" s="270"/>
      <c r="G491" s="270"/>
      <c r="H491" s="270"/>
      <c r="I491" s="270"/>
      <c r="J491" s="278"/>
      <c r="K491" s="278"/>
      <c r="L491" s="278"/>
      <c r="M491" s="278"/>
      <c r="N491" s="278"/>
    </row>
    <row r="492" spans="1:14" s="353" customFormat="1" ht="12.75" hidden="1" customHeight="1" outlineLevel="1">
      <c r="A492" s="351"/>
      <c r="B492" s="351">
        <f t="shared" ref="B492:H492" si="259" xml:space="preserve"> B$486</f>
        <v>0</v>
      </c>
      <c r="C492" s="286">
        <f t="shared" si="259"/>
        <v>0</v>
      </c>
      <c r="D492" s="352">
        <f t="shared" si="259"/>
        <v>0</v>
      </c>
      <c r="E492" s="358" t="str">
        <f t="shared" si="259"/>
        <v>Total cumulative capacity (TCC) - WRZ 14</v>
      </c>
      <c r="F492" s="285" t="str">
        <f t="shared" si="259"/>
        <v>TCC</v>
      </c>
      <c r="G492" s="285" t="str">
        <f t="shared" si="259"/>
        <v>Ml/d</v>
      </c>
      <c r="H492" s="285">
        <f t="shared" si="259"/>
        <v>0</v>
      </c>
      <c r="I492" s="285"/>
      <c r="J492" s="278">
        <f t="shared" ref="J492:N492" si="260" xml:space="preserve"> J$486</f>
        <v>0</v>
      </c>
      <c r="K492" s="278">
        <f t="shared" si="260"/>
        <v>0</v>
      </c>
      <c r="L492" s="278">
        <f t="shared" si="260"/>
        <v>0</v>
      </c>
      <c r="M492" s="278">
        <f t="shared" si="260"/>
        <v>0</v>
      </c>
      <c r="N492" s="278">
        <f t="shared" si="260"/>
        <v>0</v>
      </c>
    </row>
    <row r="493" spans="1:14" s="353" customFormat="1" ht="12.75" hidden="1" customHeight="1" outlineLevel="1">
      <c r="A493" s="351"/>
      <c r="B493" s="351">
        <f t="shared" ref="B493:H493" si="261" xml:space="preserve"> B$490</f>
        <v>0</v>
      </c>
      <c r="C493" s="286">
        <f t="shared" si="261"/>
        <v>0</v>
      </c>
      <c r="D493" s="352">
        <f t="shared" si="261"/>
        <v>0</v>
      </c>
      <c r="E493" s="279" t="str">
        <f t="shared" si="261"/>
        <v>Total ICC + BCCa - WRZ 14</v>
      </c>
      <c r="F493" s="285" t="str">
        <f t="shared" si="261"/>
        <v>ICC + BCCa</v>
      </c>
      <c r="G493" s="285" t="str">
        <f t="shared" si="261"/>
        <v>Ml/d</v>
      </c>
      <c r="H493" s="285">
        <f t="shared" si="261"/>
        <v>0</v>
      </c>
      <c r="I493" s="285"/>
      <c r="J493" s="278">
        <f t="shared" ref="J493:N493" si="262" xml:space="preserve"> J$490</f>
        <v>0</v>
      </c>
      <c r="K493" s="278">
        <f t="shared" si="262"/>
        <v>0</v>
      </c>
      <c r="L493" s="278">
        <f t="shared" si="262"/>
        <v>0</v>
      </c>
      <c r="M493" s="278">
        <f t="shared" si="262"/>
        <v>0</v>
      </c>
      <c r="N493" s="278">
        <f t="shared" si="262"/>
        <v>0</v>
      </c>
    </row>
    <row r="494" spans="1:14" ht="12.75" hidden="1" customHeight="1" outlineLevel="1">
      <c r="A494" s="275"/>
      <c r="B494" s="275"/>
      <c r="C494" s="276"/>
      <c r="D494" s="277"/>
      <c r="E494" s="278" t="s">
        <v>890</v>
      </c>
      <c r="F494" s="270" t="s">
        <v>755</v>
      </c>
      <c r="G494" s="278" t="s">
        <v>756</v>
      </c>
      <c r="H494" s="270"/>
      <c r="I494" s="270"/>
      <c r="J494" s="280">
        <f xml:space="preserve"> IF( J493 &gt; 0, ( J492 / J493 ) - 1, 0 )</f>
        <v>0</v>
      </c>
      <c r="K494" s="280">
        <f t="shared" ref="K494:N494" si="263" xml:space="preserve"> IF( K493 &gt; 0, ( K492 / K493 ) - 1, 0 )</f>
        <v>0</v>
      </c>
      <c r="L494" s="280">
        <f t="shared" si="263"/>
        <v>0</v>
      </c>
      <c r="M494" s="280">
        <f t="shared" si="263"/>
        <v>0</v>
      </c>
      <c r="N494" s="280">
        <f t="shared" si="263"/>
        <v>0</v>
      </c>
    </row>
    <row r="495" spans="1:14" ht="12.75" hidden="1" customHeight="1" outlineLevel="1">
      <c r="A495" s="275"/>
      <c r="B495" s="275"/>
      <c r="C495" s="276"/>
      <c r="D495" s="277"/>
      <c r="E495" s="278"/>
      <c r="F495" s="270"/>
      <c r="G495" s="278"/>
      <c r="H495" s="270"/>
      <c r="I495" s="270"/>
      <c r="J495" s="280"/>
      <c r="K495" s="280"/>
      <c r="L495" s="280"/>
      <c r="M495" s="280"/>
      <c r="N495" s="280"/>
    </row>
    <row r="496" spans="1:14" s="353" customFormat="1" ht="12.75" hidden="1" customHeight="1" outlineLevel="1">
      <c r="A496" s="351"/>
      <c r="B496" s="351">
        <f t="shared" ref="B496:G496" si="264" xml:space="preserve"> B$494</f>
        <v>0</v>
      </c>
      <c r="C496" s="286">
        <f t="shared" si="264"/>
        <v>0</v>
      </c>
      <c r="D496" s="352">
        <f t="shared" si="264"/>
        <v>0</v>
      </c>
      <c r="E496" s="278" t="str">
        <f t="shared" si="264"/>
        <v>Bilateral entry forecast (BEF) factor - WRZ 14</v>
      </c>
      <c r="F496" s="285" t="str">
        <f t="shared" si="264"/>
        <v>BEF</v>
      </c>
      <c r="G496" s="278" t="str">
        <f t="shared" si="264"/>
        <v>nr</v>
      </c>
      <c r="H496" s="285"/>
      <c r="I496" s="285"/>
      <c r="J496" s="280">
        <f t="shared" ref="J496:N496" si="265" xml:space="preserve"> J$494</f>
        <v>0</v>
      </c>
      <c r="K496" s="280">
        <f t="shared" si="265"/>
        <v>0</v>
      </c>
      <c r="L496" s="280">
        <f t="shared" si="265"/>
        <v>0</v>
      </c>
      <c r="M496" s="280">
        <f t="shared" si="265"/>
        <v>0</v>
      </c>
      <c r="N496" s="280">
        <f t="shared" si="265"/>
        <v>0</v>
      </c>
    </row>
    <row r="497" spans="1:14" ht="12.75" hidden="1" customHeight="1" outlineLevel="1">
      <c r="A497" s="275"/>
      <c r="B497" s="275"/>
      <c r="C497" s="276"/>
      <c r="D497" s="277"/>
      <c r="E497" s="278" t="s">
        <v>891</v>
      </c>
      <c r="F497" s="270" t="s">
        <v>755</v>
      </c>
      <c r="G497" s="278" t="s">
        <v>756</v>
      </c>
      <c r="H497" s="270"/>
      <c r="I497" s="270"/>
      <c r="J497" s="280">
        <f xml:space="preserve"> IF( J496 &gt;= 0, 0, J496)</f>
        <v>0</v>
      </c>
      <c r="K497" s="280">
        <f t="shared" ref="K497:N497" si="266" xml:space="preserve"> IF( K496 &gt;= 0, 0, K496)</f>
        <v>0</v>
      </c>
      <c r="L497" s="280">
        <f t="shared" si="266"/>
        <v>0</v>
      </c>
      <c r="M497" s="280">
        <f t="shared" si="266"/>
        <v>0</v>
      </c>
      <c r="N497" s="280">
        <f t="shared" si="266"/>
        <v>0</v>
      </c>
    </row>
    <row r="498" spans="1:14" ht="12.75" hidden="1" customHeight="1" outlineLevel="1">
      <c r="A498" s="275"/>
      <c r="B498" s="275"/>
      <c r="C498" s="276"/>
      <c r="D498" s="277"/>
      <c r="E498" s="278"/>
      <c r="F498" s="270"/>
      <c r="G498" s="278"/>
      <c r="H498" s="270"/>
      <c r="I498" s="270"/>
      <c r="J498" s="280"/>
      <c r="K498" s="280"/>
      <c r="L498" s="280"/>
      <c r="M498" s="280"/>
      <c r="N498" s="280"/>
    </row>
    <row r="499" spans="1:14" ht="12.75" hidden="1" customHeight="1" outlineLevel="1">
      <c r="A499" s="275"/>
      <c r="B499" s="275"/>
      <c r="C499" s="276"/>
      <c r="D499" s="277"/>
      <c r="E499" s="278" t="s">
        <v>892</v>
      </c>
      <c r="F499" s="376">
        <f xml:space="preserve"> IF( SUM(J499:N499) &gt; 0, 1, 0)</f>
        <v>0</v>
      </c>
      <c r="G499" s="278" t="s">
        <v>599</v>
      </c>
      <c r="J499" s="376">
        <f xml:space="preserve"> IF( J497 &gt; 0, 1, 0 )</f>
        <v>0</v>
      </c>
      <c r="K499" s="376">
        <f t="shared" ref="K499" si="267" xml:space="preserve"> IF( K497 &gt; 0, 1, 0 )</f>
        <v>0</v>
      </c>
      <c r="L499" s="376">
        <f t="shared" ref="L499" si="268" xml:space="preserve"> IF( L497 &gt; 0, 1, 0 )</f>
        <v>0</v>
      </c>
      <c r="M499" s="376">
        <f t="shared" ref="M499" si="269" xml:space="preserve"> IF( M497 &gt; 0, 1, 0 )</f>
        <v>0</v>
      </c>
      <c r="N499" s="376">
        <f t="shared" ref="N499" si="270" xml:space="preserve"> IF( N497 &gt; 0, 1, 0 )</f>
        <v>0</v>
      </c>
    </row>
    <row r="500" spans="1:14" ht="12.75" hidden="1" customHeight="1" outlineLevel="1">
      <c r="A500" s="275"/>
      <c r="B500" s="275"/>
      <c r="C500" s="276"/>
      <c r="D500" s="277"/>
      <c r="E500" s="278"/>
      <c r="F500" s="270"/>
      <c r="G500" s="270"/>
      <c r="H500" s="270"/>
      <c r="I500" s="270"/>
      <c r="J500" s="270"/>
      <c r="K500" s="270"/>
      <c r="L500" s="270"/>
      <c r="M500" s="270"/>
      <c r="N500" s="270"/>
    </row>
    <row r="501" spans="1:14" ht="12.75" hidden="1" customHeight="1" outlineLevel="1">
      <c r="A501" s="275"/>
      <c r="B501" s="259"/>
      <c r="C501" s="266" t="s">
        <v>759</v>
      </c>
      <c r="D501" s="277"/>
      <c r="E501" s="278"/>
      <c r="F501" s="270"/>
      <c r="G501" s="270"/>
      <c r="H501" s="270"/>
      <c r="I501" s="270"/>
      <c r="J501" s="270"/>
      <c r="K501" s="270"/>
      <c r="L501" s="270"/>
      <c r="M501" s="270"/>
      <c r="N501" s="270"/>
    </row>
    <row r="502" spans="1:14" ht="12.75" hidden="1" customHeight="1" outlineLevel="1">
      <c r="A502" s="267"/>
      <c r="B502" s="281"/>
      <c r="C502" s="268"/>
      <c r="D502" s="267" t="s">
        <v>760</v>
      </c>
      <c r="E502" s="281"/>
      <c r="F502" s="259"/>
      <c r="G502" s="282"/>
      <c r="H502" s="282"/>
      <c r="I502" s="282"/>
      <c r="J502" s="279"/>
      <c r="K502" s="279"/>
      <c r="L502" s="279"/>
      <c r="M502" s="279"/>
      <c r="N502" s="279"/>
    </row>
    <row r="503" spans="1:14" ht="12.75" hidden="1" customHeight="1" outlineLevel="1">
      <c r="A503" s="267"/>
      <c r="B503" s="281"/>
      <c r="C503" s="268"/>
      <c r="D503" s="267"/>
      <c r="E503" s="281"/>
      <c r="F503" s="259"/>
      <c r="G503" s="282"/>
      <c r="H503" s="282"/>
      <c r="I503" s="282"/>
      <c r="J503" s="279"/>
      <c r="K503" s="279"/>
      <c r="L503" s="279"/>
      <c r="M503" s="279"/>
      <c r="N503" s="279"/>
    </row>
    <row r="504" spans="1:14" ht="12.75" hidden="1" customHeight="1" outlineLevel="1">
      <c r="A504" s="274" t="str">
        <f xml:space="preserve"> InpActive!A218</f>
        <v>WR60003Z14</v>
      </c>
      <c r="B504" s="283"/>
      <c r="C504" s="272"/>
      <c r="D504" s="273"/>
      <c r="E504" s="274" t="str">
        <f xml:space="preserve"> InpActive!E218</f>
        <v>Capacity ~ WRZ 14 forecasts - Post-2020 incumbent cumulative capacity (ICC)</v>
      </c>
      <c r="F504" s="282" t="s">
        <v>747</v>
      </c>
      <c r="G504" s="274" t="str">
        <f xml:space="preserve"> InpActive!G218</f>
        <v>Ml/d</v>
      </c>
      <c r="H504" s="360">
        <f xml:space="preserve"> SUM(J504:N504)</f>
        <v>0</v>
      </c>
      <c r="I504" s="282"/>
      <c r="J504" s="284">
        <f xml:space="preserve"> InpActive!J218</f>
        <v>0</v>
      </c>
      <c r="K504" s="284">
        <f xml:space="preserve"> InpActive!K218</f>
        <v>0</v>
      </c>
      <c r="L504" s="284">
        <f xml:space="preserve"> InpActive!L218</f>
        <v>0</v>
      </c>
      <c r="M504" s="284">
        <f xml:space="preserve"> InpActive!M218</f>
        <v>0</v>
      </c>
      <c r="N504" s="284">
        <f xml:space="preserve"> InpActive!N218</f>
        <v>0</v>
      </c>
    </row>
    <row r="505" spans="1:14" ht="12.75" hidden="1" customHeight="1" outlineLevel="1">
      <c r="A505" s="284" t="str">
        <f xml:space="preserve"> InpActive!A223</f>
        <v>WR7004Z14</v>
      </c>
      <c r="B505" s="283"/>
      <c r="C505" s="272"/>
      <c r="D505" s="273"/>
      <c r="E505" s="284" t="str">
        <f xml:space="preserve"> InpActive!E223</f>
        <v>WRZ 14 - Annualised unit cost (AUC) of post-2020 capacity</v>
      </c>
      <c r="F505" s="282" t="s">
        <v>761</v>
      </c>
      <c r="G505" s="284" t="str">
        <f xml:space="preserve"> InpActive!G223</f>
        <v>£/Ml/d</v>
      </c>
      <c r="H505" s="259"/>
      <c r="I505" s="282"/>
      <c r="J505" s="284">
        <f xml:space="preserve"> InpActive!J223</f>
        <v>0</v>
      </c>
      <c r="K505" s="284">
        <f xml:space="preserve"> InpActive!K223</f>
        <v>0</v>
      </c>
      <c r="L505" s="284">
        <f xml:space="preserve"> InpActive!L223</f>
        <v>0</v>
      </c>
      <c r="M505" s="284">
        <f xml:space="preserve"> InpActive!M223</f>
        <v>0</v>
      </c>
      <c r="N505" s="284">
        <f xml:space="preserve"> InpActive!N223</f>
        <v>0</v>
      </c>
    </row>
    <row r="506" spans="1:14" ht="12.75" hidden="1" customHeight="1" outlineLevel="1">
      <c r="A506" s="267"/>
      <c r="B506" s="267"/>
      <c r="C506" s="276"/>
      <c r="D506" s="277"/>
      <c r="E506" s="278" t="str">
        <f xml:space="preserve"> E497</f>
        <v>Bilateral entry forecast (BEF) factor - WRZ 14 - capped at zero</v>
      </c>
      <c r="F506" s="278" t="str">
        <f xml:space="preserve"> F497</f>
        <v>BEF</v>
      </c>
      <c r="G506" s="278" t="str">
        <f xml:space="preserve"> G497</f>
        <v>nr</v>
      </c>
      <c r="H506" s="259"/>
      <c r="I506" s="282"/>
      <c r="J506" s="280">
        <f xml:space="preserve"> J497</f>
        <v>0</v>
      </c>
      <c r="K506" s="280">
        <f xml:space="preserve"> K497</f>
        <v>0</v>
      </c>
      <c r="L506" s="280">
        <f xml:space="preserve"> L497</f>
        <v>0</v>
      </c>
      <c r="M506" s="280">
        <f xml:space="preserve"> M497</f>
        <v>0</v>
      </c>
      <c r="N506" s="280">
        <f xml:space="preserve"> N497</f>
        <v>0</v>
      </c>
    </row>
    <row r="507" spans="1:14" s="270" customFormat="1" ht="12.75" hidden="1" customHeight="1" outlineLevel="1">
      <c r="A507" s="285"/>
      <c r="B507" s="285"/>
      <c r="C507" s="286"/>
      <c r="D507" s="287"/>
      <c r="E507" s="285" t="s">
        <v>893</v>
      </c>
      <c r="F507" s="359" t="s">
        <v>894</v>
      </c>
      <c r="G507" s="288" t="s">
        <v>555</v>
      </c>
      <c r="H507" s="270">
        <f xml:space="preserve"> SUM(J507:N507)</f>
        <v>0</v>
      </c>
      <c r="I507" s="288"/>
      <c r="J507" s="289">
        <f xml:space="preserve"> J504 * J505 * J506</f>
        <v>0</v>
      </c>
      <c r="K507" s="289">
        <f t="shared" ref="K507:N507" si="271" xml:space="preserve"> K504 * K505 * K506</f>
        <v>0</v>
      </c>
      <c r="L507" s="289">
        <f t="shared" si="271"/>
        <v>0</v>
      </c>
      <c r="M507" s="289">
        <f t="shared" si="271"/>
        <v>0</v>
      </c>
      <c r="N507" s="289">
        <f t="shared" si="271"/>
        <v>0</v>
      </c>
    </row>
    <row r="508" spans="1:14" ht="12.75" hidden="1" customHeight="1" outlineLevel="1">
      <c r="A508" s="291"/>
      <c r="B508" s="291"/>
      <c r="C508" s="292"/>
      <c r="D508" s="293"/>
      <c r="E508" s="291"/>
      <c r="F508" s="294"/>
      <c r="G508" s="294"/>
      <c r="H508" s="295"/>
      <c r="I508" s="294"/>
      <c r="J508" s="294"/>
      <c r="K508" s="294"/>
      <c r="L508" s="294"/>
      <c r="M508" s="294"/>
      <c r="N508" s="294"/>
    </row>
    <row r="509" spans="1:14" ht="12.75" hidden="1" customHeight="1" outlineLevel="1">
      <c r="A509" s="270"/>
      <c r="B509" s="270"/>
      <c r="C509" s="276"/>
      <c r="D509" s="281"/>
      <c r="E509" s="278" t="s">
        <v>895</v>
      </c>
      <c r="F509" s="376">
        <f xml:space="preserve"> IF( SUM(J509:N509) &gt; 0, 1, 0)</f>
        <v>0</v>
      </c>
      <c r="G509" s="278" t="s">
        <v>599</v>
      </c>
      <c r="J509" s="376">
        <f xml:space="preserve"> IF( J507 &gt; 0, 1, 0 )</f>
        <v>0</v>
      </c>
      <c r="K509" s="376">
        <f t="shared" ref="K509" si="272" xml:space="preserve"> IF( K507 &gt; 0, 1, 0 )</f>
        <v>0</v>
      </c>
      <c r="L509" s="376">
        <f t="shared" ref="L509" si="273" xml:space="preserve"> IF( L507 &gt; 0, 1, 0 )</f>
        <v>0</v>
      </c>
      <c r="M509" s="376">
        <f t="shared" ref="M509" si="274" xml:space="preserve"> IF( M507 &gt; 0, 1, 0 )</f>
        <v>0</v>
      </c>
      <c r="N509" s="376">
        <f t="shared" ref="N509" si="275" xml:space="preserve"> IF( N507 &gt; 0, 1, 0 )</f>
        <v>0</v>
      </c>
    </row>
    <row r="510" spans="1:14">
      <c r="A510" s="296"/>
      <c r="B510" s="296"/>
      <c r="C510" s="297"/>
      <c r="D510" s="298"/>
      <c r="E510" s="299"/>
      <c r="F510" s="299"/>
      <c r="G510" s="300"/>
      <c r="H510" s="290"/>
      <c r="I510" s="290"/>
      <c r="J510" s="301"/>
      <c r="K510" s="301"/>
      <c r="L510" s="301"/>
      <c r="M510" s="301"/>
      <c r="N510" s="301"/>
    </row>
    <row r="511" spans="1:14">
      <c r="A511" s="260" t="s">
        <v>896</v>
      </c>
      <c r="B511" s="260"/>
      <c r="C511" s="261"/>
      <c r="D511" s="260"/>
      <c r="E511" s="260"/>
      <c r="F511" s="260"/>
      <c r="G511" s="260"/>
      <c r="H511" s="260"/>
      <c r="I511" s="260"/>
      <c r="J511" s="260"/>
      <c r="K511" s="260"/>
      <c r="L511" s="260"/>
      <c r="M511" s="260"/>
      <c r="N511" s="260"/>
    </row>
    <row r="512" spans="1:14" collapsed="1">
      <c r="A512" s="250"/>
      <c r="B512" s="250"/>
      <c r="C512" s="251"/>
      <c r="D512" s="250"/>
      <c r="E512" s="250"/>
      <c r="F512" s="250"/>
      <c r="G512" s="250"/>
      <c r="H512" s="250"/>
      <c r="I512" s="250"/>
      <c r="J512" s="250"/>
      <c r="K512" s="250"/>
      <c r="L512" s="250"/>
      <c r="M512" s="250"/>
      <c r="N512" s="250"/>
    </row>
    <row r="513" spans="1:14" ht="12.75" hidden="1" customHeight="1" outlineLevel="1">
      <c r="A513" s="250"/>
      <c r="B513" s="262" t="s">
        <v>897</v>
      </c>
      <c r="C513" s="263"/>
      <c r="D513" s="264"/>
      <c r="E513" s="264"/>
      <c r="F513" s="250"/>
      <c r="G513" s="250"/>
      <c r="H513" s="250"/>
      <c r="I513" s="250"/>
      <c r="J513" s="250"/>
      <c r="K513" s="250"/>
      <c r="L513" s="250"/>
      <c r="M513" s="250"/>
      <c r="N513" s="250"/>
    </row>
    <row r="514" spans="1:14" ht="12.75" hidden="1" customHeight="1" outlineLevel="1">
      <c r="A514" s="265" t="str">
        <f xml:space="preserve"> InpActive!A230</f>
        <v>WR60000Z15</v>
      </c>
      <c r="B514" s="250"/>
      <c r="C514" s="251"/>
      <c r="D514" s="252"/>
      <c r="E514" s="265" t="str">
        <f xml:space="preserve"> InpActive!E230</f>
        <v>Capacity ~ WRZ 15 forecasts - WRZ name</v>
      </c>
      <c r="F514" s="265">
        <f xml:space="preserve"> InpActive!F230</f>
        <v>0</v>
      </c>
      <c r="G514" s="265" t="str">
        <f xml:space="preserve"> InpActive!G230</f>
        <v>text</v>
      </c>
      <c r="H514" s="265"/>
      <c r="I514" s="265"/>
      <c r="J514" s="265"/>
      <c r="K514" s="265"/>
      <c r="L514" s="265"/>
      <c r="M514" s="265"/>
      <c r="N514" s="265"/>
    </row>
    <row r="515" spans="1:14" ht="12.75" hidden="1" customHeight="1" outlineLevel="1">
      <c r="A515" s="250"/>
      <c r="B515" s="259"/>
      <c r="C515" s="251"/>
      <c r="D515" s="250"/>
      <c r="E515" s="250"/>
      <c r="F515" s="250"/>
      <c r="G515" s="250"/>
      <c r="H515" s="250"/>
      <c r="I515" s="250"/>
      <c r="J515" s="250"/>
      <c r="K515" s="250"/>
      <c r="L515" s="250"/>
      <c r="M515" s="250"/>
      <c r="N515" s="250"/>
    </row>
    <row r="516" spans="1:14" ht="12.75" hidden="1" customHeight="1" outlineLevel="1">
      <c r="A516" s="250"/>
      <c r="B516" s="259"/>
      <c r="C516" s="266" t="s">
        <v>744</v>
      </c>
      <c r="D516" s="250"/>
      <c r="E516" s="250"/>
      <c r="F516" s="250"/>
      <c r="G516" s="250"/>
      <c r="H516" s="250"/>
      <c r="I516" s="250"/>
      <c r="J516" s="250"/>
      <c r="K516" s="250"/>
      <c r="L516" s="250"/>
      <c r="M516" s="250"/>
      <c r="N516" s="250"/>
    </row>
    <row r="517" spans="1:14" ht="12.75" hidden="1" customHeight="1" outlineLevel="1">
      <c r="A517" s="267"/>
      <c r="B517" s="259"/>
      <c r="C517" s="268"/>
      <c r="D517" s="269" t="s">
        <v>745</v>
      </c>
      <c r="E517" s="259"/>
      <c r="F517" s="270"/>
      <c r="G517" s="270"/>
      <c r="H517" s="270"/>
      <c r="I517" s="270"/>
      <c r="J517" s="270"/>
      <c r="K517" s="270"/>
      <c r="L517" s="270"/>
      <c r="M517" s="270"/>
      <c r="N517" s="270"/>
    </row>
    <row r="518" spans="1:14" ht="12.75" hidden="1" customHeight="1" outlineLevel="1">
      <c r="A518" s="267"/>
      <c r="B518" s="259"/>
      <c r="C518" s="268"/>
      <c r="D518" s="269" t="s">
        <v>746</v>
      </c>
      <c r="E518" s="259"/>
      <c r="F518" s="270"/>
      <c r="G518" s="270"/>
      <c r="H518" s="270"/>
      <c r="I518" s="270"/>
      <c r="J518" s="270"/>
      <c r="K518" s="270"/>
      <c r="L518" s="270"/>
      <c r="M518" s="270"/>
      <c r="N518" s="270"/>
    </row>
    <row r="519" spans="1:14" ht="12.75" hidden="1" customHeight="1" outlineLevel="1">
      <c r="A519" s="267"/>
      <c r="B519" s="259"/>
      <c r="C519" s="268"/>
      <c r="D519" s="269"/>
      <c r="E519" s="259"/>
      <c r="F519" s="270"/>
      <c r="G519" s="270"/>
      <c r="H519" s="270"/>
      <c r="I519" s="270"/>
      <c r="J519" s="270"/>
      <c r="K519" s="270"/>
      <c r="L519" s="270"/>
      <c r="M519" s="270"/>
      <c r="N519" s="270"/>
    </row>
    <row r="520" spans="1:14" ht="12.75" hidden="1" customHeight="1" outlineLevel="1">
      <c r="A520" s="271" t="str">
        <f xml:space="preserve"> InpActive!A231</f>
        <v>WR60003Z15</v>
      </c>
      <c r="B520" s="271"/>
      <c r="C520" s="272"/>
      <c r="D520" s="273"/>
      <c r="E520" s="271" t="str">
        <f xml:space="preserve"> InpActive!E231</f>
        <v>Capacity ~ WRZ 15 forecasts - Post-2020 incumbent cumulative capacity (ICC)</v>
      </c>
      <c r="F520" s="271" t="s">
        <v>747</v>
      </c>
      <c r="G520" s="271" t="str">
        <f xml:space="preserve"> InpActive!G231</f>
        <v>Ml/d</v>
      </c>
      <c r="H520" s="304">
        <f xml:space="preserve"> SUM(J520:N520)</f>
        <v>0</v>
      </c>
      <c r="I520" s="271"/>
      <c r="J520" s="274">
        <f xml:space="preserve"> InpActive!J231</f>
        <v>0</v>
      </c>
      <c r="K520" s="274">
        <f xml:space="preserve"> InpActive!K231</f>
        <v>0</v>
      </c>
      <c r="L520" s="274">
        <f xml:space="preserve"> InpActive!L231</f>
        <v>0</v>
      </c>
      <c r="M520" s="274">
        <f xml:space="preserve"> InpActive!M231</f>
        <v>0</v>
      </c>
      <c r="N520" s="274">
        <f xml:space="preserve"> InpActive!N231</f>
        <v>0</v>
      </c>
    </row>
    <row r="521" spans="1:14" ht="12.75" hidden="1" customHeight="1" outlineLevel="1">
      <c r="A521" s="271" t="str">
        <f xml:space="preserve"> InpActive!A232</f>
        <v>WR60005Z15</v>
      </c>
      <c r="B521" s="271"/>
      <c r="C521" s="272"/>
      <c r="D521" s="273"/>
      <c r="E521" s="271" t="str">
        <f xml:space="preserve"> InpActive!E232</f>
        <v>Capacity ~ WRZ 15 forecasts - Post-2020 bilateral cumulative capacity - forecast (BCCf)</v>
      </c>
      <c r="F521" s="271" t="s">
        <v>748</v>
      </c>
      <c r="G521" s="271" t="str">
        <f xml:space="preserve"> InpActive!G232</f>
        <v>Ml/d</v>
      </c>
      <c r="H521" s="304">
        <f t="shared" ref="H521:H526" si="276" xml:space="preserve"> SUM(J521:N521)</f>
        <v>0</v>
      </c>
      <c r="I521" s="271"/>
      <c r="J521" s="274">
        <f xml:space="preserve"> InpActive!J232</f>
        <v>0</v>
      </c>
      <c r="K521" s="274">
        <f xml:space="preserve"> InpActive!K232</f>
        <v>0</v>
      </c>
      <c r="L521" s="274">
        <f xml:space="preserve"> InpActive!L232</f>
        <v>0</v>
      </c>
      <c r="M521" s="274">
        <f xml:space="preserve"> InpActive!M232</f>
        <v>0</v>
      </c>
      <c r="N521" s="274">
        <f xml:space="preserve"> InpActive!N232</f>
        <v>0</v>
      </c>
    </row>
    <row r="522" spans="1:14" ht="12.75" hidden="1" customHeight="1" outlineLevel="1">
      <c r="A522" s="275"/>
      <c r="B522" s="275"/>
      <c r="C522" s="276"/>
      <c r="D522" s="277"/>
      <c r="E522" s="278" t="s">
        <v>898</v>
      </c>
      <c r="F522" s="270" t="s">
        <v>750</v>
      </c>
      <c r="G522" s="270" t="s">
        <v>209</v>
      </c>
      <c r="H522" s="304">
        <f t="shared" si="276"/>
        <v>0</v>
      </c>
      <c r="I522" s="270"/>
      <c r="J522" s="278">
        <f xml:space="preserve"> J520 + J521</f>
        <v>0</v>
      </c>
      <c r="K522" s="278">
        <f t="shared" ref="K522:N522" si="277" xml:space="preserve"> K520 + K521</f>
        <v>0</v>
      </c>
      <c r="L522" s="278">
        <f t="shared" si="277"/>
        <v>0</v>
      </c>
      <c r="M522" s="278">
        <f t="shared" si="277"/>
        <v>0</v>
      </c>
      <c r="N522" s="278">
        <f t="shared" si="277"/>
        <v>0</v>
      </c>
    </row>
    <row r="523" spans="1:14" ht="12.75" hidden="1" customHeight="1" outlineLevel="1">
      <c r="A523" s="275"/>
      <c r="B523" s="275"/>
      <c r="C523" s="276"/>
      <c r="D523" s="277"/>
      <c r="E523" s="278"/>
      <c r="F523" s="270"/>
      <c r="G523" s="270"/>
      <c r="H523" s="270"/>
      <c r="I523" s="270"/>
      <c r="J523" s="270"/>
      <c r="K523" s="270"/>
      <c r="L523" s="270"/>
      <c r="M523" s="270"/>
      <c r="N523" s="270"/>
    </row>
    <row r="524" spans="1:14" ht="12.75" hidden="1" customHeight="1" outlineLevel="1">
      <c r="A524" s="271" t="str">
        <f xml:space="preserve"> InpActive!A231</f>
        <v>WR60003Z15</v>
      </c>
      <c r="B524" s="271"/>
      <c r="C524" s="272"/>
      <c r="D524" s="273"/>
      <c r="E524" s="271" t="str">
        <f xml:space="preserve"> InpActive!E231</f>
        <v>Capacity ~ WRZ 15 forecasts - Post-2020 incumbent cumulative capacity (ICC)</v>
      </c>
      <c r="F524" s="271" t="s">
        <v>747</v>
      </c>
      <c r="G524" s="271" t="str">
        <f xml:space="preserve"> InpActive!G231</f>
        <v>Ml/d</v>
      </c>
      <c r="H524" s="304">
        <f t="shared" si="276"/>
        <v>0</v>
      </c>
      <c r="I524" s="271"/>
      <c r="J524" s="274">
        <f xml:space="preserve"> InpActive!J231</f>
        <v>0</v>
      </c>
      <c r="K524" s="274">
        <f xml:space="preserve"> InpActive!K231</f>
        <v>0</v>
      </c>
      <c r="L524" s="274">
        <f xml:space="preserve"> InpActive!L231</f>
        <v>0</v>
      </c>
      <c r="M524" s="274">
        <f xml:space="preserve"> InpActive!M231</f>
        <v>0</v>
      </c>
      <c r="N524" s="274">
        <f xml:space="preserve"> InpActive!N231</f>
        <v>0</v>
      </c>
    </row>
    <row r="525" spans="1:14" ht="12.75" hidden="1" customHeight="1" outlineLevel="1">
      <c r="A525" s="271" t="str">
        <f xml:space="preserve"> InpActive!A239</f>
        <v>WR60005Z15_ACT</v>
      </c>
      <c r="B525" s="271"/>
      <c r="C525" s="272"/>
      <c r="D525" s="273"/>
      <c r="E525" s="271" t="str">
        <f xml:space="preserve"> InpActive!E239</f>
        <v>Capacity ~ WRZ 15 actual - Post-2020 bilateral cumulative capacity - actual (BCCa)</v>
      </c>
      <c r="F525" s="271" t="s">
        <v>751</v>
      </c>
      <c r="G525" s="271" t="str">
        <f xml:space="preserve"> InpActive!G239</f>
        <v>Ml/d</v>
      </c>
      <c r="H525" s="304">
        <f t="shared" si="276"/>
        <v>0</v>
      </c>
      <c r="I525" s="271"/>
      <c r="J525" s="274">
        <f xml:space="preserve"> InpActive!J239</f>
        <v>0</v>
      </c>
      <c r="K525" s="274">
        <f xml:space="preserve"> InpActive!K239</f>
        <v>0</v>
      </c>
      <c r="L525" s="274">
        <f xml:space="preserve"> InpActive!L239</f>
        <v>0</v>
      </c>
      <c r="M525" s="274">
        <f xml:space="preserve"> InpActive!M239</f>
        <v>0</v>
      </c>
      <c r="N525" s="274">
        <f xml:space="preserve"> InpActive!N239</f>
        <v>0</v>
      </c>
    </row>
    <row r="526" spans="1:14" ht="12.75" hidden="1" customHeight="1" outlineLevel="1">
      <c r="A526" s="275"/>
      <c r="B526" s="275"/>
      <c r="C526" s="276"/>
      <c r="D526" s="277"/>
      <c r="E526" s="279" t="s">
        <v>899</v>
      </c>
      <c r="F526" s="270" t="s">
        <v>753</v>
      </c>
      <c r="G526" s="270" t="s">
        <v>209</v>
      </c>
      <c r="H526" s="304">
        <f t="shared" si="276"/>
        <v>0</v>
      </c>
      <c r="I526" s="270"/>
      <c r="J526" s="278">
        <f xml:space="preserve"> J524 + J525</f>
        <v>0</v>
      </c>
      <c r="K526" s="278">
        <f t="shared" ref="K526:N526" si="278" xml:space="preserve"> K524 + K525</f>
        <v>0</v>
      </c>
      <c r="L526" s="278">
        <f t="shared" si="278"/>
        <v>0</v>
      </c>
      <c r="M526" s="278">
        <f t="shared" si="278"/>
        <v>0</v>
      </c>
      <c r="N526" s="278">
        <f t="shared" si="278"/>
        <v>0</v>
      </c>
    </row>
    <row r="527" spans="1:14" ht="12.75" hidden="1" customHeight="1" outlineLevel="1">
      <c r="A527" s="275"/>
      <c r="B527" s="275"/>
      <c r="C527" s="276"/>
      <c r="D527" s="277"/>
      <c r="E527" s="279"/>
      <c r="F527" s="270"/>
      <c r="G527" s="270"/>
      <c r="H527" s="270"/>
      <c r="I527" s="270"/>
      <c r="J527" s="278"/>
      <c r="K527" s="278"/>
      <c r="L527" s="278"/>
      <c r="M527" s="278"/>
      <c r="N527" s="278"/>
    </row>
    <row r="528" spans="1:14" s="353" customFormat="1" ht="12.75" hidden="1" customHeight="1" outlineLevel="1">
      <c r="A528" s="351"/>
      <c r="B528" s="351">
        <f t="shared" ref="B528:H528" si="279" xml:space="preserve"> B$522</f>
        <v>0</v>
      </c>
      <c r="C528" s="286">
        <f t="shared" si="279"/>
        <v>0</v>
      </c>
      <c r="D528" s="352">
        <f t="shared" si="279"/>
        <v>0</v>
      </c>
      <c r="E528" s="358" t="str">
        <f t="shared" si="279"/>
        <v>Total cumulative capacity (TCC) - WRZ 15</v>
      </c>
      <c r="F528" s="285" t="str">
        <f t="shared" si="279"/>
        <v>TCC</v>
      </c>
      <c r="G528" s="285" t="str">
        <f t="shared" si="279"/>
        <v>Ml/d</v>
      </c>
      <c r="H528" s="285">
        <f t="shared" si="279"/>
        <v>0</v>
      </c>
      <c r="I528" s="285"/>
      <c r="J528" s="278">
        <f t="shared" ref="J528:N528" si="280" xml:space="preserve"> J$522</f>
        <v>0</v>
      </c>
      <c r="K528" s="278">
        <f t="shared" si="280"/>
        <v>0</v>
      </c>
      <c r="L528" s="278">
        <f t="shared" si="280"/>
        <v>0</v>
      </c>
      <c r="M528" s="278">
        <f t="shared" si="280"/>
        <v>0</v>
      </c>
      <c r="N528" s="278">
        <f t="shared" si="280"/>
        <v>0</v>
      </c>
    </row>
    <row r="529" spans="1:14" s="353" customFormat="1" ht="12.75" hidden="1" customHeight="1" outlineLevel="1">
      <c r="A529" s="351"/>
      <c r="B529" s="351">
        <f t="shared" ref="B529:H529" si="281" xml:space="preserve"> B$526</f>
        <v>0</v>
      </c>
      <c r="C529" s="286">
        <f t="shared" si="281"/>
        <v>0</v>
      </c>
      <c r="D529" s="352">
        <f t="shared" si="281"/>
        <v>0</v>
      </c>
      <c r="E529" s="279" t="str">
        <f t="shared" si="281"/>
        <v>Total ICC + BCCa - WRZ 15</v>
      </c>
      <c r="F529" s="285" t="str">
        <f t="shared" si="281"/>
        <v>ICC + BCCa</v>
      </c>
      <c r="G529" s="285" t="str">
        <f t="shared" si="281"/>
        <v>Ml/d</v>
      </c>
      <c r="H529" s="285">
        <f t="shared" si="281"/>
        <v>0</v>
      </c>
      <c r="I529" s="285"/>
      <c r="J529" s="278">
        <f t="shared" ref="J529:N529" si="282" xml:space="preserve"> J$526</f>
        <v>0</v>
      </c>
      <c r="K529" s="278">
        <f t="shared" si="282"/>
        <v>0</v>
      </c>
      <c r="L529" s="278">
        <f t="shared" si="282"/>
        <v>0</v>
      </c>
      <c r="M529" s="278">
        <f t="shared" si="282"/>
        <v>0</v>
      </c>
      <c r="N529" s="278">
        <f t="shared" si="282"/>
        <v>0</v>
      </c>
    </row>
    <row r="530" spans="1:14" ht="12.75" hidden="1" customHeight="1" outlineLevel="1">
      <c r="A530" s="275"/>
      <c r="B530" s="275"/>
      <c r="C530" s="276"/>
      <c r="D530" s="277"/>
      <c r="E530" s="278" t="s">
        <v>900</v>
      </c>
      <c r="F530" s="270" t="s">
        <v>755</v>
      </c>
      <c r="G530" s="278" t="s">
        <v>756</v>
      </c>
      <c r="H530" s="270"/>
      <c r="I530" s="270"/>
      <c r="J530" s="280">
        <f xml:space="preserve"> IF( J529 &gt; 0, ( J528 / J529 ) - 1, 0 )</f>
        <v>0</v>
      </c>
      <c r="K530" s="280">
        <f t="shared" ref="K530:N530" si="283" xml:space="preserve"> IF( K529 &gt; 0, ( K528 / K529 ) - 1, 0 )</f>
        <v>0</v>
      </c>
      <c r="L530" s="280">
        <f t="shared" si="283"/>
        <v>0</v>
      </c>
      <c r="M530" s="280">
        <f t="shared" si="283"/>
        <v>0</v>
      </c>
      <c r="N530" s="280">
        <f t="shared" si="283"/>
        <v>0</v>
      </c>
    </row>
    <row r="531" spans="1:14" ht="12.75" hidden="1" customHeight="1" outlineLevel="1">
      <c r="A531" s="275"/>
      <c r="B531" s="275"/>
      <c r="C531" s="276"/>
      <c r="D531" s="277"/>
      <c r="E531" s="278"/>
      <c r="F531" s="270"/>
      <c r="G531" s="278"/>
      <c r="H531" s="270"/>
      <c r="I531" s="270"/>
      <c r="J531" s="280"/>
      <c r="K531" s="280"/>
      <c r="L531" s="280"/>
      <c r="M531" s="280"/>
      <c r="N531" s="280"/>
    </row>
    <row r="532" spans="1:14" s="353" customFormat="1" ht="12.75" hidden="1" customHeight="1" outlineLevel="1">
      <c r="A532" s="351"/>
      <c r="B532" s="351">
        <f t="shared" ref="B532:G532" si="284" xml:space="preserve"> B$530</f>
        <v>0</v>
      </c>
      <c r="C532" s="286">
        <f t="shared" si="284"/>
        <v>0</v>
      </c>
      <c r="D532" s="352">
        <f t="shared" si="284"/>
        <v>0</v>
      </c>
      <c r="E532" s="278" t="str">
        <f t="shared" si="284"/>
        <v>Bilateral entry forecast (BEF) factor - WRZ 15</v>
      </c>
      <c r="F532" s="285" t="str">
        <f t="shared" si="284"/>
        <v>BEF</v>
      </c>
      <c r="G532" s="278" t="str">
        <f t="shared" si="284"/>
        <v>nr</v>
      </c>
      <c r="H532" s="285"/>
      <c r="I532" s="285"/>
      <c r="J532" s="280">
        <f t="shared" ref="J532:N532" si="285" xml:space="preserve"> J$530</f>
        <v>0</v>
      </c>
      <c r="K532" s="280">
        <f t="shared" si="285"/>
        <v>0</v>
      </c>
      <c r="L532" s="280">
        <f t="shared" si="285"/>
        <v>0</v>
      </c>
      <c r="M532" s="280">
        <f t="shared" si="285"/>
        <v>0</v>
      </c>
      <c r="N532" s="280">
        <f t="shared" si="285"/>
        <v>0</v>
      </c>
    </row>
    <row r="533" spans="1:14" ht="12.75" hidden="1" customHeight="1" outlineLevel="1">
      <c r="A533" s="275"/>
      <c r="B533" s="275"/>
      <c r="C533" s="276"/>
      <c r="D533" s="277"/>
      <c r="E533" s="278" t="s">
        <v>901</v>
      </c>
      <c r="F533" s="270" t="s">
        <v>755</v>
      </c>
      <c r="G533" s="278" t="s">
        <v>756</v>
      </c>
      <c r="H533" s="270"/>
      <c r="I533" s="270"/>
      <c r="J533" s="280">
        <f xml:space="preserve"> IF( J532 &gt;= 0, 0, J532)</f>
        <v>0</v>
      </c>
      <c r="K533" s="280">
        <f t="shared" ref="K533:N533" si="286" xml:space="preserve"> IF( K532 &gt;= 0, 0, K532)</f>
        <v>0</v>
      </c>
      <c r="L533" s="280">
        <f t="shared" si="286"/>
        <v>0</v>
      </c>
      <c r="M533" s="280">
        <f t="shared" si="286"/>
        <v>0</v>
      </c>
      <c r="N533" s="280">
        <f t="shared" si="286"/>
        <v>0</v>
      </c>
    </row>
    <row r="534" spans="1:14" ht="12.75" hidden="1" customHeight="1" outlineLevel="1">
      <c r="A534" s="275"/>
      <c r="B534" s="275"/>
      <c r="C534" s="276"/>
      <c r="D534" s="277"/>
      <c r="E534" s="278"/>
      <c r="F534" s="270"/>
      <c r="G534" s="278"/>
      <c r="H534" s="270"/>
      <c r="I534" s="270"/>
      <c r="J534" s="280"/>
      <c r="K534" s="280"/>
      <c r="L534" s="280"/>
      <c r="M534" s="280"/>
      <c r="N534" s="280"/>
    </row>
    <row r="535" spans="1:14" ht="12.75" hidden="1" customHeight="1" outlineLevel="1">
      <c r="A535" s="275"/>
      <c r="B535" s="275"/>
      <c r="C535" s="276"/>
      <c r="D535" s="277"/>
      <c r="E535" s="278" t="s">
        <v>902</v>
      </c>
      <c r="F535" s="376">
        <f xml:space="preserve"> IF( SUM(J535:N535) &gt; 0, 1, 0)</f>
        <v>0</v>
      </c>
      <c r="G535" s="278" t="s">
        <v>599</v>
      </c>
      <c r="J535" s="376">
        <f xml:space="preserve"> IF( J533 &gt; 0, 1, 0 )</f>
        <v>0</v>
      </c>
      <c r="K535" s="376">
        <f t="shared" ref="K535" si="287" xml:space="preserve"> IF( K533 &gt; 0, 1, 0 )</f>
        <v>0</v>
      </c>
      <c r="L535" s="376">
        <f t="shared" ref="L535" si="288" xml:space="preserve"> IF( L533 &gt; 0, 1, 0 )</f>
        <v>0</v>
      </c>
      <c r="M535" s="376">
        <f t="shared" ref="M535" si="289" xml:space="preserve"> IF( M533 &gt; 0, 1, 0 )</f>
        <v>0</v>
      </c>
      <c r="N535" s="376">
        <f t="shared" ref="N535" si="290" xml:space="preserve"> IF( N533 &gt; 0, 1, 0 )</f>
        <v>0</v>
      </c>
    </row>
    <row r="536" spans="1:14" ht="12.75" hidden="1" customHeight="1" outlineLevel="1">
      <c r="A536" s="275"/>
      <c r="B536" s="275"/>
      <c r="C536" s="276"/>
      <c r="D536" s="277"/>
      <c r="E536" s="278"/>
      <c r="F536" s="270"/>
      <c r="G536" s="270"/>
      <c r="H536" s="270"/>
      <c r="I536" s="270"/>
      <c r="J536" s="270"/>
      <c r="K536" s="270"/>
      <c r="L536" s="270"/>
      <c r="M536" s="270"/>
      <c r="N536" s="270"/>
    </row>
    <row r="537" spans="1:14" ht="12.75" hidden="1" customHeight="1" outlineLevel="1">
      <c r="A537" s="275"/>
      <c r="B537" s="259"/>
      <c r="C537" s="266" t="s">
        <v>759</v>
      </c>
      <c r="D537" s="277"/>
      <c r="E537" s="278"/>
      <c r="F537" s="270"/>
      <c r="G537" s="270"/>
      <c r="H537" s="270"/>
      <c r="I537" s="270"/>
      <c r="J537" s="270"/>
      <c r="K537" s="270"/>
      <c r="L537" s="270"/>
      <c r="M537" s="270"/>
      <c r="N537" s="270"/>
    </row>
    <row r="538" spans="1:14" ht="12.75" hidden="1" customHeight="1" outlineLevel="1">
      <c r="A538" s="267"/>
      <c r="B538" s="281"/>
      <c r="C538" s="268"/>
      <c r="D538" s="267" t="s">
        <v>760</v>
      </c>
      <c r="E538" s="281"/>
      <c r="F538" s="259"/>
      <c r="G538" s="282"/>
      <c r="H538" s="282"/>
      <c r="I538" s="282"/>
      <c r="J538" s="279"/>
      <c r="K538" s="279"/>
      <c r="L538" s="279"/>
      <c r="M538" s="279"/>
      <c r="N538" s="279"/>
    </row>
    <row r="539" spans="1:14" ht="12.75" hidden="1" customHeight="1" outlineLevel="1">
      <c r="A539" s="267"/>
      <c r="B539" s="281"/>
      <c r="C539" s="268"/>
      <c r="D539" s="267"/>
      <c r="E539" s="281"/>
      <c r="F539" s="259"/>
      <c r="G539" s="282"/>
      <c r="H539" s="282"/>
      <c r="I539" s="282"/>
      <c r="J539" s="279"/>
      <c r="K539" s="279"/>
      <c r="L539" s="279"/>
      <c r="M539" s="279"/>
      <c r="N539" s="279"/>
    </row>
    <row r="540" spans="1:14" ht="12.75" hidden="1" customHeight="1" outlineLevel="1">
      <c r="A540" s="274" t="str">
        <f xml:space="preserve"> InpActive!A231</f>
        <v>WR60003Z15</v>
      </c>
      <c r="B540" s="283"/>
      <c r="C540" s="272"/>
      <c r="D540" s="273"/>
      <c r="E540" s="274" t="str">
        <f xml:space="preserve"> InpActive!E231</f>
        <v>Capacity ~ WRZ 15 forecasts - Post-2020 incumbent cumulative capacity (ICC)</v>
      </c>
      <c r="F540" s="282" t="s">
        <v>747</v>
      </c>
      <c r="G540" s="274" t="str">
        <f xml:space="preserve"> InpActive!G231</f>
        <v>Ml/d</v>
      </c>
      <c r="H540" s="360">
        <f xml:space="preserve"> SUM(J540:N540)</f>
        <v>0</v>
      </c>
      <c r="I540" s="282"/>
      <c r="J540" s="284">
        <f xml:space="preserve"> InpActive!J231</f>
        <v>0</v>
      </c>
      <c r="K540" s="284">
        <f xml:space="preserve"> InpActive!K231</f>
        <v>0</v>
      </c>
      <c r="L540" s="284">
        <f xml:space="preserve"> InpActive!L231</f>
        <v>0</v>
      </c>
      <c r="M540" s="284">
        <f xml:space="preserve"> InpActive!M231</f>
        <v>0</v>
      </c>
      <c r="N540" s="284">
        <f xml:space="preserve"> InpActive!N231</f>
        <v>0</v>
      </c>
    </row>
    <row r="541" spans="1:14" ht="12.75" hidden="1" customHeight="1" outlineLevel="1">
      <c r="A541" s="284" t="str">
        <f xml:space="preserve"> InpActive!A236</f>
        <v>WR7004Z15</v>
      </c>
      <c r="B541" s="283"/>
      <c r="C541" s="272"/>
      <c r="D541" s="273"/>
      <c r="E541" s="284" t="str">
        <f xml:space="preserve"> InpActive!E236</f>
        <v>WRZ 15 - Annualised unit cost (AUC) of post-2020 capacity</v>
      </c>
      <c r="F541" s="282" t="s">
        <v>761</v>
      </c>
      <c r="G541" s="284" t="str">
        <f xml:space="preserve"> InpActive!G236</f>
        <v>£/Ml/d</v>
      </c>
      <c r="H541" s="259"/>
      <c r="I541" s="282"/>
      <c r="J541" s="284">
        <f xml:space="preserve"> InpActive!J236</f>
        <v>0</v>
      </c>
      <c r="K541" s="284">
        <f xml:space="preserve"> InpActive!K236</f>
        <v>0</v>
      </c>
      <c r="L541" s="284">
        <f xml:space="preserve"> InpActive!L236</f>
        <v>0</v>
      </c>
      <c r="M541" s="284">
        <f xml:space="preserve"> InpActive!M236</f>
        <v>0</v>
      </c>
      <c r="N541" s="284">
        <f xml:space="preserve"> InpActive!N236</f>
        <v>0</v>
      </c>
    </row>
    <row r="542" spans="1:14" ht="12.75" hidden="1" customHeight="1" outlineLevel="1">
      <c r="A542" s="267"/>
      <c r="B542" s="267"/>
      <c r="C542" s="276"/>
      <c r="D542" s="277"/>
      <c r="E542" s="278" t="str">
        <f xml:space="preserve"> E533</f>
        <v>Bilateral entry forecast (BEF) factor - WRZ 15 - capped at zero</v>
      </c>
      <c r="F542" s="278" t="str">
        <f xml:space="preserve"> F533</f>
        <v>BEF</v>
      </c>
      <c r="G542" s="278" t="str">
        <f xml:space="preserve"> G533</f>
        <v>nr</v>
      </c>
      <c r="H542" s="259"/>
      <c r="I542" s="282"/>
      <c r="J542" s="280">
        <f xml:space="preserve"> J533</f>
        <v>0</v>
      </c>
      <c r="K542" s="280">
        <f xml:space="preserve"> K533</f>
        <v>0</v>
      </c>
      <c r="L542" s="280">
        <f xml:space="preserve"> L533</f>
        <v>0</v>
      </c>
      <c r="M542" s="280">
        <f xml:space="preserve"> M533</f>
        <v>0</v>
      </c>
      <c r="N542" s="280">
        <f xml:space="preserve"> N533</f>
        <v>0</v>
      </c>
    </row>
    <row r="543" spans="1:14" s="270" customFormat="1" ht="12.75" hidden="1" customHeight="1" outlineLevel="1">
      <c r="A543" s="285"/>
      <c r="B543" s="285"/>
      <c r="C543" s="286"/>
      <c r="D543" s="287"/>
      <c r="E543" s="285" t="s">
        <v>903</v>
      </c>
      <c r="F543" s="359" t="s">
        <v>904</v>
      </c>
      <c r="G543" s="288" t="s">
        <v>555</v>
      </c>
      <c r="H543" s="270">
        <f xml:space="preserve"> SUM(J543:N543)</f>
        <v>0</v>
      </c>
      <c r="I543" s="288"/>
      <c r="J543" s="289">
        <f xml:space="preserve"> J540 * J541 * J542</f>
        <v>0</v>
      </c>
      <c r="K543" s="289">
        <f t="shared" ref="K543:N543" si="291" xml:space="preserve"> K540 * K541 * K542</f>
        <v>0</v>
      </c>
      <c r="L543" s="289">
        <f t="shared" si="291"/>
        <v>0</v>
      </c>
      <c r="M543" s="289">
        <f t="shared" si="291"/>
        <v>0</v>
      </c>
      <c r="N543" s="289">
        <f t="shared" si="291"/>
        <v>0</v>
      </c>
    </row>
    <row r="544" spans="1:14" ht="12.75" hidden="1" customHeight="1" outlineLevel="1">
      <c r="A544" s="291"/>
      <c r="B544" s="291"/>
      <c r="C544" s="292"/>
      <c r="D544" s="293"/>
      <c r="E544" s="291"/>
      <c r="F544" s="294"/>
      <c r="G544" s="294"/>
      <c r="H544" s="295"/>
      <c r="I544" s="294"/>
      <c r="J544" s="294"/>
      <c r="K544" s="294"/>
      <c r="L544" s="294"/>
      <c r="M544" s="294"/>
      <c r="N544" s="294"/>
    </row>
    <row r="545" spans="1:14" ht="12.75" hidden="1" customHeight="1" outlineLevel="1">
      <c r="A545" s="270"/>
      <c r="B545" s="270"/>
      <c r="C545" s="276"/>
      <c r="D545" s="281"/>
      <c r="E545" s="278" t="s">
        <v>905</v>
      </c>
      <c r="F545" s="376">
        <f xml:space="preserve"> IF( SUM(J545:N545) &gt; 0, 1, 0)</f>
        <v>0</v>
      </c>
      <c r="G545" s="278" t="s">
        <v>599</v>
      </c>
      <c r="J545" s="376">
        <f xml:space="preserve"> IF( J543 &gt; 0, 1, 0 )</f>
        <v>0</v>
      </c>
      <c r="K545" s="376">
        <f t="shared" ref="K545" si="292" xml:space="preserve"> IF( K543 &gt; 0, 1, 0 )</f>
        <v>0</v>
      </c>
      <c r="L545" s="376">
        <f t="shared" ref="L545" si="293" xml:space="preserve"> IF( L543 &gt; 0, 1, 0 )</f>
        <v>0</v>
      </c>
      <c r="M545" s="376">
        <f t="shared" ref="M545" si="294" xml:space="preserve"> IF( M543 &gt; 0, 1, 0 )</f>
        <v>0</v>
      </c>
      <c r="N545" s="376">
        <f t="shared" ref="N545" si="295" xml:space="preserve"> IF( N543 &gt; 0, 1, 0 )</f>
        <v>0</v>
      </c>
    </row>
    <row r="546" spans="1:14">
      <c r="A546" s="296"/>
      <c r="B546" s="296"/>
      <c r="C546" s="297"/>
      <c r="D546" s="298"/>
      <c r="E546" s="299"/>
      <c r="F546" s="299"/>
      <c r="G546" s="300"/>
      <c r="H546" s="290"/>
      <c r="I546" s="290"/>
      <c r="J546" s="301"/>
      <c r="K546" s="301"/>
      <c r="L546" s="301"/>
      <c r="M546" s="301"/>
      <c r="N546" s="301"/>
    </row>
    <row r="547" spans="1:14">
      <c r="A547" s="260" t="s">
        <v>906</v>
      </c>
      <c r="B547" s="260"/>
      <c r="C547" s="261"/>
      <c r="D547" s="260"/>
      <c r="E547" s="260"/>
      <c r="F547" s="260"/>
      <c r="G547" s="260"/>
      <c r="H547" s="260"/>
      <c r="I547" s="260"/>
      <c r="J547" s="260"/>
      <c r="K547" s="260"/>
      <c r="L547" s="260"/>
      <c r="M547" s="260"/>
      <c r="N547" s="260"/>
    </row>
    <row r="548" spans="1:14" collapsed="1">
      <c r="A548" s="250"/>
      <c r="B548" s="250"/>
      <c r="C548" s="251"/>
      <c r="D548" s="250"/>
      <c r="E548" s="250"/>
      <c r="F548" s="250"/>
      <c r="G548" s="250"/>
      <c r="H548" s="250"/>
      <c r="I548" s="250"/>
      <c r="J548" s="250"/>
      <c r="K548" s="250"/>
      <c r="L548" s="250"/>
      <c r="M548" s="250"/>
      <c r="N548" s="250"/>
    </row>
    <row r="549" spans="1:14" ht="12.75" hidden="1" customHeight="1" outlineLevel="1">
      <c r="A549" s="250"/>
      <c r="B549" s="262" t="s">
        <v>907</v>
      </c>
      <c r="C549" s="263"/>
      <c r="D549" s="264"/>
      <c r="E549" s="264"/>
      <c r="F549" s="250"/>
      <c r="G549" s="250"/>
      <c r="H549" s="250"/>
      <c r="I549" s="250"/>
      <c r="J549" s="250"/>
      <c r="K549" s="250"/>
      <c r="L549" s="250"/>
      <c r="M549" s="250"/>
      <c r="N549" s="250"/>
    </row>
    <row r="550" spans="1:14" ht="12.75" hidden="1" customHeight="1" outlineLevel="1">
      <c r="A550" s="265" t="str">
        <f xml:space="preserve"> InpActive!A243</f>
        <v>WR60000Z16</v>
      </c>
      <c r="B550" s="250"/>
      <c r="C550" s="251"/>
      <c r="D550" s="252"/>
      <c r="E550" s="265" t="str">
        <f xml:space="preserve"> InpActive!E243</f>
        <v>Capacity ~ WRZ 16 forecasts - WRZ name</v>
      </c>
      <c r="F550" s="265">
        <f xml:space="preserve"> InpActive!F243</f>
        <v>0</v>
      </c>
      <c r="G550" s="265" t="str">
        <f xml:space="preserve"> InpActive!G243</f>
        <v>text</v>
      </c>
      <c r="H550" s="265"/>
      <c r="I550" s="265"/>
      <c r="J550" s="265"/>
      <c r="K550" s="265"/>
      <c r="L550" s="265"/>
      <c r="M550" s="265"/>
      <c r="N550" s="265"/>
    </row>
    <row r="551" spans="1:14" ht="12.75" hidden="1" customHeight="1" outlineLevel="1">
      <c r="A551" s="250"/>
      <c r="B551" s="259"/>
      <c r="C551" s="251"/>
      <c r="D551" s="250"/>
      <c r="E551" s="250"/>
      <c r="F551" s="250"/>
      <c r="G551" s="250"/>
      <c r="H551" s="250"/>
      <c r="I551" s="250"/>
      <c r="J551" s="250"/>
      <c r="K551" s="250"/>
      <c r="L551" s="250"/>
      <c r="M551" s="250"/>
      <c r="N551" s="250"/>
    </row>
    <row r="552" spans="1:14" ht="12.75" hidden="1" customHeight="1" outlineLevel="1">
      <c r="A552" s="250"/>
      <c r="B552" s="259"/>
      <c r="C552" s="266" t="s">
        <v>744</v>
      </c>
      <c r="D552" s="250"/>
      <c r="E552" s="250"/>
      <c r="F552" s="250"/>
      <c r="G552" s="250"/>
      <c r="H552" s="250"/>
      <c r="I552" s="250"/>
      <c r="J552" s="250"/>
      <c r="K552" s="250"/>
      <c r="L552" s="250"/>
      <c r="M552" s="250"/>
      <c r="N552" s="250"/>
    </row>
    <row r="553" spans="1:14" ht="12.75" hidden="1" customHeight="1" outlineLevel="1">
      <c r="A553" s="267"/>
      <c r="B553" s="259"/>
      <c r="C553" s="268"/>
      <c r="D553" s="269" t="s">
        <v>745</v>
      </c>
      <c r="E553" s="259"/>
      <c r="F553" s="270"/>
      <c r="G553" s="270"/>
      <c r="H553" s="270"/>
      <c r="I553" s="270"/>
      <c r="J553" s="270"/>
      <c r="K553" s="270"/>
      <c r="L553" s="270"/>
      <c r="M553" s="270"/>
      <c r="N553" s="270"/>
    </row>
    <row r="554" spans="1:14" ht="12.75" hidden="1" customHeight="1" outlineLevel="1">
      <c r="A554" s="267"/>
      <c r="B554" s="259"/>
      <c r="C554" s="268"/>
      <c r="D554" s="269" t="s">
        <v>746</v>
      </c>
      <c r="E554" s="259"/>
      <c r="F554" s="270"/>
      <c r="G554" s="270"/>
      <c r="H554" s="270"/>
      <c r="I554" s="270"/>
      <c r="J554" s="270"/>
      <c r="K554" s="270"/>
      <c r="L554" s="270"/>
      <c r="M554" s="270"/>
      <c r="N554" s="270"/>
    </row>
    <row r="555" spans="1:14" ht="12.75" hidden="1" customHeight="1" outlineLevel="1">
      <c r="A555" s="267"/>
      <c r="B555" s="259"/>
      <c r="C555" s="268"/>
      <c r="D555" s="269"/>
      <c r="E555" s="259"/>
      <c r="F555" s="270"/>
      <c r="G555" s="270"/>
      <c r="H555" s="270"/>
      <c r="I555" s="270"/>
      <c r="J555" s="270"/>
      <c r="K555" s="270"/>
      <c r="L555" s="270"/>
      <c r="M555" s="270"/>
      <c r="N555" s="270"/>
    </row>
    <row r="556" spans="1:14" ht="12.75" hidden="1" customHeight="1" outlineLevel="1">
      <c r="A556" s="271" t="str">
        <f xml:space="preserve"> InpActive!A244</f>
        <v>WR60003Z16</v>
      </c>
      <c r="B556" s="271"/>
      <c r="C556" s="272"/>
      <c r="D556" s="273"/>
      <c r="E556" s="271" t="str">
        <f xml:space="preserve"> InpActive!E244</f>
        <v>Capacity ~ WRZ 16 forecasts - Post-2020 incumbent cumulative capacity (ICC)</v>
      </c>
      <c r="F556" s="271" t="s">
        <v>747</v>
      </c>
      <c r="G556" s="271" t="str">
        <f xml:space="preserve"> InpActive!G244</f>
        <v>Ml/d</v>
      </c>
      <c r="H556" s="304">
        <f xml:space="preserve"> SUM(J556:N556)</f>
        <v>0</v>
      </c>
      <c r="I556" s="271"/>
      <c r="J556" s="274">
        <f xml:space="preserve"> InpActive!J244</f>
        <v>0</v>
      </c>
      <c r="K556" s="274">
        <f xml:space="preserve"> InpActive!K244</f>
        <v>0</v>
      </c>
      <c r="L556" s="274">
        <f xml:space="preserve"> InpActive!L244</f>
        <v>0</v>
      </c>
      <c r="M556" s="274">
        <f xml:space="preserve"> InpActive!M244</f>
        <v>0</v>
      </c>
      <c r="N556" s="274">
        <f xml:space="preserve"> InpActive!N244</f>
        <v>0</v>
      </c>
    </row>
    <row r="557" spans="1:14" ht="12.75" hidden="1" customHeight="1" outlineLevel="1">
      <c r="A557" s="271" t="str">
        <f xml:space="preserve"> InpActive!A245</f>
        <v>WR60005Z16</v>
      </c>
      <c r="B557" s="271"/>
      <c r="C557" s="272"/>
      <c r="D557" s="273"/>
      <c r="E557" s="271" t="str">
        <f xml:space="preserve"> InpActive!E245</f>
        <v>Capacity ~ WRZ 16 forecasts - Post-2020 bilateral cumulative capacity - forecast (BCCf)</v>
      </c>
      <c r="F557" s="271" t="s">
        <v>748</v>
      </c>
      <c r="G557" s="271" t="str">
        <f xml:space="preserve"> InpActive!G245</f>
        <v>Ml/d</v>
      </c>
      <c r="H557" s="304">
        <f t="shared" ref="H557:H562" si="296" xml:space="preserve"> SUM(J557:N557)</f>
        <v>0</v>
      </c>
      <c r="I557" s="271"/>
      <c r="J557" s="274">
        <f xml:space="preserve"> InpActive!J245</f>
        <v>0</v>
      </c>
      <c r="K557" s="274">
        <f xml:space="preserve"> InpActive!K245</f>
        <v>0</v>
      </c>
      <c r="L557" s="274">
        <f xml:space="preserve"> InpActive!L245</f>
        <v>0</v>
      </c>
      <c r="M557" s="274">
        <f xml:space="preserve"> InpActive!M245</f>
        <v>0</v>
      </c>
      <c r="N557" s="274">
        <f xml:space="preserve"> InpActive!N245</f>
        <v>0</v>
      </c>
    </row>
    <row r="558" spans="1:14" ht="12.75" hidden="1" customHeight="1" outlineLevel="1">
      <c r="A558" s="275"/>
      <c r="B558" s="275"/>
      <c r="C558" s="276"/>
      <c r="D558" s="277"/>
      <c r="E558" s="278" t="s">
        <v>908</v>
      </c>
      <c r="F558" s="270" t="s">
        <v>750</v>
      </c>
      <c r="G558" s="270" t="s">
        <v>209</v>
      </c>
      <c r="H558" s="304">
        <f t="shared" si="296"/>
        <v>0</v>
      </c>
      <c r="I558" s="270"/>
      <c r="J558" s="278">
        <f xml:space="preserve"> J556 + J557</f>
        <v>0</v>
      </c>
      <c r="K558" s="278">
        <f t="shared" ref="K558:N558" si="297" xml:space="preserve"> K556 + K557</f>
        <v>0</v>
      </c>
      <c r="L558" s="278">
        <f t="shared" si="297"/>
        <v>0</v>
      </c>
      <c r="M558" s="278">
        <f t="shared" si="297"/>
        <v>0</v>
      </c>
      <c r="N558" s="278">
        <f t="shared" si="297"/>
        <v>0</v>
      </c>
    </row>
    <row r="559" spans="1:14" ht="12.75" hidden="1" customHeight="1" outlineLevel="1">
      <c r="A559" s="275"/>
      <c r="B559" s="275"/>
      <c r="C559" s="276"/>
      <c r="D559" s="277"/>
      <c r="E559" s="278"/>
      <c r="F559" s="270"/>
      <c r="G559" s="270"/>
      <c r="H559" s="270"/>
      <c r="I559" s="270"/>
      <c r="J559" s="270"/>
      <c r="K559" s="270"/>
      <c r="L559" s="270"/>
      <c r="M559" s="270"/>
      <c r="N559" s="270"/>
    </row>
    <row r="560" spans="1:14" ht="12.75" hidden="1" customHeight="1" outlineLevel="1">
      <c r="A560" s="271" t="str">
        <f xml:space="preserve"> InpActive!A244</f>
        <v>WR60003Z16</v>
      </c>
      <c r="B560" s="271"/>
      <c r="C560" s="272"/>
      <c r="D560" s="273"/>
      <c r="E560" s="271" t="str">
        <f xml:space="preserve"> InpActive!E244</f>
        <v>Capacity ~ WRZ 16 forecasts - Post-2020 incumbent cumulative capacity (ICC)</v>
      </c>
      <c r="F560" s="271" t="s">
        <v>747</v>
      </c>
      <c r="G560" s="271" t="str">
        <f xml:space="preserve"> InpActive!G244</f>
        <v>Ml/d</v>
      </c>
      <c r="H560" s="304">
        <f t="shared" si="296"/>
        <v>0</v>
      </c>
      <c r="I560" s="271"/>
      <c r="J560" s="274">
        <f xml:space="preserve"> InpActive!J244</f>
        <v>0</v>
      </c>
      <c r="K560" s="274">
        <f xml:space="preserve"> InpActive!K244</f>
        <v>0</v>
      </c>
      <c r="L560" s="274">
        <f xml:space="preserve"> InpActive!L244</f>
        <v>0</v>
      </c>
      <c r="M560" s="274">
        <f xml:space="preserve"> InpActive!M244</f>
        <v>0</v>
      </c>
      <c r="N560" s="274">
        <f xml:space="preserve"> InpActive!N244</f>
        <v>0</v>
      </c>
    </row>
    <row r="561" spans="1:14" ht="12.75" hidden="1" customHeight="1" outlineLevel="1">
      <c r="A561" s="271" t="str">
        <f xml:space="preserve"> InpActive!A252</f>
        <v>WR60005Z16_ACT</v>
      </c>
      <c r="B561" s="271"/>
      <c r="C561" s="272"/>
      <c r="D561" s="273"/>
      <c r="E561" s="271" t="str">
        <f xml:space="preserve"> InpActive!E252</f>
        <v>Capacity ~ WRZ 16 actual - Post-2020 bilateral cumulative capacity - actual (BCCa)</v>
      </c>
      <c r="F561" s="271" t="s">
        <v>751</v>
      </c>
      <c r="G561" s="271" t="str">
        <f xml:space="preserve"> InpActive!G252</f>
        <v>Ml/d</v>
      </c>
      <c r="H561" s="304">
        <f t="shared" si="296"/>
        <v>0</v>
      </c>
      <c r="I561" s="271"/>
      <c r="J561" s="274">
        <f xml:space="preserve"> InpActive!J252</f>
        <v>0</v>
      </c>
      <c r="K561" s="274">
        <f xml:space="preserve"> InpActive!K252</f>
        <v>0</v>
      </c>
      <c r="L561" s="274">
        <f xml:space="preserve"> InpActive!L252</f>
        <v>0</v>
      </c>
      <c r="M561" s="274">
        <f xml:space="preserve"> InpActive!M252</f>
        <v>0</v>
      </c>
      <c r="N561" s="274">
        <f xml:space="preserve"> InpActive!N252</f>
        <v>0</v>
      </c>
    </row>
    <row r="562" spans="1:14" ht="12.75" hidden="1" customHeight="1" outlineLevel="1">
      <c r="A562" s="275"/>
      <c r="B562" s="275"/>
      <c r="C562" s="276"/>
      <c r="D562" s="277"/>
      <c r="E562" s="279" t="s">
        <v>909</v>
      </c>
      <c r="F562" s="270" t="s">
        <v>753</v>
      </c>
      <c r="G562" s="270" t="s">
        <v>209</v>
      </c>
      <c r="H562" s="304">
        <f t="shared" si="296"/>
        <v>0</v>
      </c>
      <c r="I562" s="270"/>
      <c r="J562" s="278">
        <f xml:space="preserve"> J560 + J561</f>
        <v>0</v>
      </c>
      <c r="K562" s="278">
        <f t="shared" ref="K562:N562" si="298" xml:space="preserve"> K560 + K561</f>
        <v>0</v>
      </c>
      <c r="L562" s="278">
        <f t="shared" si="298"/>
        <v>0</v>
      </c>
      <c r="M562" s="278">
        <f t="shared" si="298"/>
        <v>0</v>
      </c>
      <c r="N562" s="278">
        <f t="shared" si="298"/>
        <v>0</v>
      </c>
    </row>
    <row r="563" spans="1:14" ht="12.75" hidden="1" customHeight="1" outlineLevel="1">
      <c r="A563" s="275"/>
      <c r="B563" s="275"/>
      <c r="C563" s="276"/>
      <c r="D563" s="277"/>
      <c r="E563" s="279"/>
      <c r="F563" s="270"/>
      <c r="G563" s="270"/>
      <c r="H563" s="270"/>
      <c r="I563" s="270"/>
      <c r="J563" s="278"/>
      <c r="K563" s="278"/>
      <c r="L563" s="278"/>
      <c r="M563" s="278"/>
      <c r="N563" s="278"/>
    </row>
    <row r="564" spans="1:14" s="353" customFormat="1" ht="12.75" hidden="1" customHeight="1" outlineLevel="1">
      <c r="A564" s="351"/>
      <c r="B564" s="351">
        <f t="shared" ref="B564:H564" si="299" xml:space="preserve"> B$558</f>
        <v>0</v>
      </c>
      <c r="C564" s="286">
        <f t="shared" si="299"/>
        <v>0</v>
      </c>
      <c r="D564" s="352">
        <f t="shared" si="299"/>
        <v>0</v>
      </c>
      <c r="E564" s="358" t="str">
        <f t="shared" si="299"/>
        <v>Total cumulative capacity (TCC) - WRZ 16</v>
      </c>
      <c r="F564" s="285" t="str">
        <f t="shared" si="299"/>
        <v>TCC</v>
      </c>
      <c r="G564" s="285" t="str">
        <f t="shared" si="299"/>
        <v>Ml/d</v>
      </c>
      <c r="H564" s="285">
        <f t="shared" si="299"/>
        <v>0</v>
      </c>
      <c r="I564" s="285"/>
      <c r="J564" s="278">
        <f t="shared" ref="J564:N564" si="300" xml:space="preserve"> J$558</f>
        <v>0</v>
      </c>
      <c r="K564" s="278">
        <f t="shared" si="300"/>
        <v>0</v>
      </c>
      <c r="L564" s="278">
        <f t="shared" si="300"/>
        <v>0</v>
      </c>
      <c r="M564" s="278">
        <f t="shared" si="300"/>
        <v>0</v>
      </c>
      <c r="N564" s="278">
        <f t="shared" si="300"/>
        <v>0</v>
      </c>
    </row>
    <row r="565" spans="1:14" s="353" customFormat="1" ht="12.75" hidden="1" customHeight="1" outlineLevel="1">
      <c r="A565" s="351"/>
      <c r="B565" s="351">
        <f t="shared" ref="B565:H565" si="301" xml:space="preserve"> B$562</f>
        <v>0</v>
      </c>
      <c r="C565" s="286">
        <f t="shared" si="301"/>
        <v>0</v>
      </c>
      <c r="D565" s="352">
        <f t="shared" si="301"/>
        <v>0</v>
      </c>
      <c r="E565" s="279" t="str">
        <f t="shared" si="301"/>
        <v>Total ICC + BCCa - WRZ 16</v>
      </c>
      <c r="F565" s="285" t="str">
        <f t="shared" si="301"/>
        <v>ICC + BCCa</v>
      </c>
      <c r="G565" s="285" t="str">
        <f t="shared" si="301"/>
        <v>Ml/d</v>
      </c>
      <c r="H565" s="285">
        <f t="shared" si="301"/>
        <v>0</v>
      </c>
      <c r="I565" s="285"/>
      <c r="J565" s="278">
        <f t="shared" ref="J565:N565" si="302" xml:space="preserve"> J$562</f>
        <v>0</v>
      </c>
      <c r="K565" s="278">
        <f t="shared" si="302"/>
        <v>0</v>
      </c>
      <c r="L565" s="278">
        <f t="shared" si="302"/>
        <v>0</v>
      </c>
      <c r="M565" s="278">
        <f t="shared" si="302"/>
        <v>0</v>
      </c>
      <c r="N565" s="278">
        <f t="shared" si="302"/>
        <v>0</v>
      </c>
    </row>
    <row r="566" spans="1:14" ht="12.75" hidden="1" customHeight="1" outlineLevel="1">
      <c r="A566" s="275"/>
      <c r="B566" s="275"/>
      <c r="C566" s="276"/>
      <c r="D566" s="277"/>
      <c r="E566" s="278" t="s">
        <v>910</v>
      </c>
      <c r="F566" s="270" t="s">
        <v>755</v>
      </c>
      <c r="G566" s="278" t="s">
        <v>756</v>
      </c>
      <c r="H566" s="270"/>
      <c r="I566" s="270"/>
      <c r="J566" s="280">
        <f xml:space="preserve"> IF( J565 &gt; 0, ( J564 / J565 ) - 1, 0 )</f>
        <v>0</v>
      </c>
      <c r="K566" s="280">
        <f t="shared" ref="K566:N566" si="303" xml:space="preserve"> IF( K565 &gt; 0, ( K564 / K565 ) - 1, 0 )</f>
        <v>0</v>
      </c>
      <c r="L566" s="280">
        <f t="shared" si="303"/>
        <v>0</v>
      </c>
      <c r="M566" s="280">
        <f t="shared" si="303"/>
        <v>0</v>
      </c>
      <c r="N566" s="280">
        <f t="shared" si="303"/>
        <v>0</v>
      </c>
    </row>
    <row r="567" spans="1:14" ht="12.75" hidden="1" customHeight="1" outlineLevel="1">
      <c r="A567" s="275"/>
      <c r="B567" s="275"/>
      <c r="C567" s="276"/>
      <c r="D567" s="277"/>
      <c r="E567" s="278"/>
      <c r="F567" s="270"/>
      <c r="G567" s="278"/>
      <c r="H567" s="270"/>
      <c r="I567" s="270"/>
      <c r="J567" s="280"/>
      <c r="K567" s="280"/>
      <c r="L567" s="280"/>
      <c r="M567" s="280"/>
      <c r="N567" s="280"/>
    </row>
    <row r="568" spans="1:14" s="353" customFormat="1" ht="12.75" hidden="1" customHeight="1" outlineLevel="1">
      <c r="A568" s="351"/>
      <c r="B568" s="351">
        <f t="shared" ref="B568:G568" si="304" xml:space="preserve"> B$566</f>
        <v>0</v>
      </c>
      <c r="C568" s="286">
        <f t="shared" si="304"/>
        <v>0</v>
      </c>
      <c r="D568" s="352">
        <f t="shared" si="304"/>
        <v>0</v>
      </c>
      <c r="E568" s="278" t="str">
        <f t="shared" si="304"/>
        <v>Bilateral entry forecast (BEF) factor - WRZ 16</v>
      </c>
      <c r="F568" s="285" t="str">
        <f t="shared" si="304"/>
        <v>BEF</v>
      </c>
      <c r="G568" s="278" t="str">
        <f t="shared" si="304"/>
        <v>nr</v>
      </c>
      <c r="H568" s="285"/>
      <c r="I568" s="285"/>
      <c r="J568" s="280">
        <f t="shared" ref="J568:N568" si="305" xml:space="preserve"> J$566</f>
        <v>0</v>
      </c>
      <c r="K568" s="280">
        <f t="shared" si="305"/>
        <v>0</v>
      </c>
      <c r="L568" s="280">
        <f t="shared" si="305"/>
        <v>0</v>
      </c>
      <c r="M568" s="280">
        <f t="shared" si="305"/>
        <v>0</v>
      </c>
      <c r="N568" s="280">
        <f t="shared" si="305"/>
        <v>0</v>
      </c>
    </row>
    <row r="569" spans="1:14" ht="12.75" hidden="1" customHeight="1" outlineLevel="1">
      <c r="A569" s="275"/>
      <c r="B569" s="275"/>
      <c r="C569" s="276"/>
      <c r="D569" s="277"/>
      <c r="E569" s="278" t="s">
        <v>911</v>
      </c>
      <c r="F569" s="270" t="s">
        <v>755</v>
      </c>
      <c r="G569" s="278" t="s">
        <v>756</v>
      </c>
      <c r="H569" s="270"/>
      <c r="I569" s="270"/>
      <c r="J569" s="280">
        <f xml:space="preserve"> IF( J568 &gt;= 0, 0, J568)</f>
        <v>0</v>
      </c>
      <c r="K569" s="280">
        <f t="shared" ref="K569:N569" si="306" xml:space="preserve"> IF( K568 &gt;= 0, 0, K568)</f>
        <v>0</v>
      </c>
      <c r="L569" s="280">
        <f t="shared" si="306"/>
        <v>0</v>
      </c>
      <c r="M569" s="280">
        <f t="shared" si="306"/>
        <v>0</v>
      </c>
      <c r="N569" s="280">
        <f t="shared" si="306"/>
        <v>0</v>
      </c>
    </row>
    <row r="570" spans="1:14" ht="12.75" hidden="1" customHeight="1" outlineLevel="1">
      <c r="A570" s="275"/>
      <c r="B570" s="275"/>
      <c r="C570" s="276"/>
      <c r="D570" s="277"/>
      <c r="E570" s="278"/>
      <c r="F570" s="270"/>
      <c r="G570" s="278"/>
      <c r="H570" s="270"/>
      <c r="I570" s="270"/>
      <c r="J570" s="280"/>
      <c r="K570" s="280"/>
      <c r="L570" s="280"/>
      <c r="M570" s="280"/>
      <c r="N570" s="280"/>
    </row>
    <row r="571" spans="1:14" ht="12.75" hidden="1" customHeight="1" outlineLevel="1">
      <c r="A571" s="275"/>
      <c r="B571" s="275"/>
      <c r="C571" s="276"/>
      <c r="D571" s="277"/>
      <c r="E571" s="278" t="s">
        <v>912</v>
      </c>
      <c r="F571" s="376">
        <f xml:space="preserve"> IF( SUM(J571:N571) &gt; 0, 1, 0)</f>
        <v>0</v>
      </c>
      <c r="G571" s="278" t="s">
        <v>599</v>
      </c>
      <c r="J571" s="376">
        <f xml:space="preserve"> IF( J569 &gt; 0, 1, 0 )</f>
        <v>0</v>
      </c>
      <c r="K571" s="376">
        <f t="shared" ref="K571" si="307" xml:space="preserve"> IF( K569 &gt; 0, 1, 0 )</f>
        <v>0</v>
      </c>
      <c r="L571" s="376">
        <f t="shared" ref="L571" si="308" xml:space="preserve"> IF( L569 &gt; 0, 1, 0 )</f>
        <v>0</v>
      </c>
      <c r="M571" s="376">
        <f t="shared" ref="M571" si="309" xml:space="preserve"> IF( M569 &gt; 0, 1, 0 )</f>
        <v>0</v>
      </c>
      <c r="N571" s="376">
        <f t="shared" ref="N571" si="310" xml:space="preserve"> IF( N569 &gt; 0, 1, 0 )</f>
        <v>0</v>
      </c>
    </row>
    <row r="572" spans="1:14" ht="12.75" hidden="1" customHeight="1" outlineLevel="1">
      <c r="A572" s="275"/>
      <c r="B572" s="275"/>
      <c r="C572" s="276"/>
      <c r="D572" s="277"/>
      <c r="E572" s="278"/>
      <c r="F572" s="270"/>
      <c r="G572" s="270"/>
      <c r="H572" s="270"/>
      <c r="I572" s="270"/>
      <c r="J572" s="270"/>
      <c r="K572" s="270"/>
      <c r="L572" s="270"/>
      <c r="M572" s="270"/>
      <c r="N572" s="270"/>
    </row>
    <row r="573" spans="1:14" ht="12.75" hidden="1" customHeight="1" outlineLevel="1">
      <c r="A573" s="275"/>
      <c r="B573" s="259"/>
      <c r="C573" s="266" t="s">
        <v>759</v>
      </c>
      <c r="D573" s="277"/>
      <c r="E573" s="278"/>
      <c r="F573" s="270"/>
      <c r="G573" s="270"/>
      <c r="H573" s="270"/>
      <c r="I573" s="270"/>
      <c r="J573" s="270"/>
      <c r="K573" s="270"/>
      <c r="L573" s="270"/>
      <c r="M573" s="270"/>
      <c r="N573" s="270"/>
    </row>
    <row r="574" spans="1:14" ht="12.75" hidden="1" customHeight="1" outlineLevel="1">
      <c r="A574" s="267"/>
      <c r="B574" s="281"/>
      <c r="C574" s="268"/>
      <c r="D574" s="267" t="s">
        <v>760</v>
      </c>
      <c r="E574" s="281"/>
      <c r="F574" s="259"/>
      <c r="G574" s="282"/>
      <c r="H574" s="282"/>
      <c r="I574" s="282"/>
      <c r="J574" s="279"/>
      <c r="K574" s="279"/>
      <c r="L574" s="279"/>
      <c r="M574" s="279"/>
      <c r="N574" s="279"/>
    </row>
    <row r="575" spans="1:14" ht="12.75" hidden="1" customHeight="1" outlineLevel="1">
      <c r="A575" s="267"/>
      <c r="B575" s="281"/>
      <c r="C575" s="268"/>
      <c r="D575" s="267"/>
      <c r="E575" s="281"/>
      <c r="F575" s="259"/>
      <c r="G575" s="282"/>
      <c r="H575" s="282"/>
      <c r="I575" s="282"/>
      <c r="J575" s="279"/>
      <c r="K575" s="279"/>
      <c r="L575" s="279"/>
      <c r="M575" s="279"/>
      <c r="N575" s="279"/>
    </row>
    <row r="576" spans="1:14" ht="12.75" hidden="1" customHeight="1" outlineLevel="1">
      <c r="A576" s="274" t="str">
        <f xml:space="preserve"> InpActive!A244</f>
        <v>WR60003Z16</v>
      </c>
      <c r="B576" s="283"/>
      <c r="C576" s="272"/>
      <c r="D576" s="273"/>
      <c r="E576" s="274" t="str">
        <f xml:space="preserve"> InpActive!E244</f>
        <v>Capacity ~ WRZ 16 forecasts - Post-2020 incumbent cumulative capacity (ICC)</v>
      </c>
      <c r="F576" s="282" t="s">
        <v>747</v>
      </c>
      <c r="G576" s="274" t="str">
        <f xml:space="preserve"> InpActive!G244</f>
        <v>Ml/d</v>
      </c>
      <c r="H576" s="360">
        <f xml:space="preserve"> SUM(J576:N576)</f>
        <v>0</v>
      </c>
      <c r="I576" s="282"/>
      <c r="J576" s="284">
        <f xml:space="preserve"> InpActive!J244</f>
        <v>0</v>
      </c>
      <c r="K576" s="284">
        <f xml:space="preserve"> InpActive!K244</f>
        <v>0</v>
      </c>
      <c r="L576" s="284">
        <f xml:space="preserve"> InpActive!L244</f>
        <v>0</v>
      </c>
      <c r="M576" s="284">
        <f xml:space="preserve"> InpActive!M244</f>
        <v>0</v>
      </c>
      <c r="N576" s="284">
        <f xml:space="preserve"> InpActive!N244</f>
        <v>0</v>
      </c>
    </row>
    <row r="577" spans="1:14" ht="12.75" hidden="1" customHeight="1" outlineLevel="1">
      <c r="A577" s="284" t="str">
        <f xml:space="preserve"> InpActive!A249</f>
        <v>WR7004Z16</v>
      </c>
      <c r="B577" s="283"/>
      <c r="C577" s="272"/>
      <c r="D577" s="273"/>
      <c r="E577" s="284" t="str">
        <f xml:space="preserve"> InpActive!E249</f>
        <v>WRZ 16 - Annualised unit cost (AUC) of post-2020 capacity</v>
      </c>
      <c r="F577" s="282" t="s">
        <v>761</v>
      </c>
      <c r="G577" s="284" t="str">
        <f xml:space="preserve"> InpActive!G249</f>
        <v>£/Ml/d</v>
      </c>
      <c r="H577" s="259"/>
      <c r="I577" s="282"/>
      <c r="J577" s="284">
        <f xml:space="preserve"> InpActive!J249</f>
        <v>0</v>
      </c>
      <c r="K577" s="284">
        <f xml:space="preserve"> InpActive!K249</f>
        <v>0</v>
      </c>
      <c r="L577" s="284">
        <f xml:space="preserve"> InpActive!L249</f>
        <v>0</v>
      </c>
      <c r="M577" s="284">
        <f xml:space="preserve"> InpActive!M249</f>
        <v>0</v>
      </c>
      <c r="N577" s="284">
        <f xml:space="preserve"> InpActive!N249</f>
        <v>0</v>
      </c>
    </row>
    <row r="578" spans="1:14" ht="12.75" hidden="1" customHeight="1" outlineLevel="1">
      <c r="A578" s="267"/>
      <c r="B578" s="267"/>
      <c r="C578" s="276"/>
      <c r="D578" s="277"/>
      <c r="E578" s="278" t="str">
        <f xml:space="preserve"> E569</f>
        <v>Bilateral entry forecast (BEF) factor - WRZ 16 - capped at zero</v>
      </c>
      <c r="F578" s="278" t="str">
        <f xml:space="preserve"> F569</f>
        <v>BEF</v>
      </c>
      <c r="G578" s="278" t="str">
        <f xml:space="preserve"> G569</f>
        <v>nr</v>
      </c>
      <c r="H578" s="259"/>
      <c r="I578" s="282"/>
      <c r="J578" s="280">
        <f xml:space="preserve"> J569</f>
        <v>0</v>
      </c>
      <c r="K578" s="280">
        <f xml:space="preserve"> K569</f>
        <v>0</v>
      </c>
      <c r="L578" s="280">
        <f xml:space="preserve"> L569</f>
        <v>0</v>
      </c>
      <c r="M578" s="280">
        <f xml:space="preserve"> M569</f>
        <v>0</v>
      </c>
      <c r="N578" s="280">
        <f xml:space="preserve"> N569</f>
        <v>0</v>
      </c>
    </row>
    <row r="579" spans="1:14" s="270" customFormat="1" ht="12.75" hidden="1" customHeight="1" outlineLevel="1">
      <c r="A579" s="285"/>
      <c r="B579" s="285"/>
      <c r="C579" s="286"/>
      <c r="D579" s="287"/>
      <c r="E579" s="285" t="s">
        <v>913</v>
      </c>
      <c r="F579" s="359" t="s">
        <v>914</v>
      </c>
      <c r="G579" s="288" t="s">
        <v>555</v>
      </c>
      <c r="H579" s="270">
        <f xml:space="preserve"> SUM(J579:N579)</f>
        <v>0</v>
      </c>
      <c r="I579" s="288"/>
      <c r="J579" s="289">
        <f xml:space="preserve"> J576 * J577 * J578</f>
        <v>0</v>
      </c>
      <c r="K579" s="289">
        <f t="shared" ref="K579:N579" si="311" xml:space="preserve"> K576 * K577 * K578</f>
        <v>0</v>
      </c>
      <c r="L579" s="289">
        <f t="shared" si="311"/>
        <v>0</v>
      </c>
      <c r="M579" s="289">
        <f t="shared" si="311"/>
        <v>0</v>
      </c>
      <c r="N579" s="289">
        <f t="shared" si="311"/>
        <v>0</v>
      </c>
    </row>
    <row r="580" spans="1:14" ht="12.75" hidden="1" customHeight="1" outlineLevel="1">
      <c r="A580" s="291"/>
      <c r="B580" s="291"/>
      <c r="C580" s="292"/>
      <c r="D580" s="293"/>
      <c r="E580" s="291"/>
      <c r="F580" s="294"/>
      <c r="G580" s="294"/>
      <c r="H580" s="295"/>
      <c r="I580" s="294"/>
      <c r="J580" s="294"/>
      <c r="K580" s="294"/>
      <c r="L580" s="294"/>
      <c r="M580" s="294"/>
      <c r="N580" s="294"/>
    </row>
    <row r="581" spans="1:14" ht="12.75" hidden="1" customHeight="1" outlineLevel="1">
      <c r="A581" s="270"/>
      <c r="B581" s="270"/>
      <c r="C581" s="276"/>
      <c r="D581" s="281"/>
      <c r="E581" s="278" t="s">
        <v>915</v>
      </c>
      <c r="F581" s="376">
        <f xml:space="preserve"> IF( SUM(J581:N581) &gt; 0, 1, 0)</f>
        <v>0</v>
      </c>
      <c r="G581" s="278" t="s">
        <v>599</v>
      </c>
      <c r="J581" s="376">
        <f xml:space="preserve"> IF( J579 &gt; 0, 1, 0 )</f>
        <v>0</v>
      </c>
      <c r="K581" s="376">
        <f t="shared" ref="K581" si="312" xml:space="preserve"> IF( K579 &gt; 0, 1, 0 )</f>
        <v>0</v>
      </c>
      <c r="L581" s="376">
        <f t="shared" ref="L581" si="313" xml:space="preserve"> IF( L579 &gt; 0, 1, 0 )</f>
        <v>0</v>
      </c>
      <c r="M581" s="376">
        <f t="shared" ref="M581" si="314" xml:space="preserve"> IF( M579 &gt; 0, 1, 0 )</f>
        <v>0</v>
      </c>
      <c r="N581" s="376">
        <f t="shared" ref="N581" si="315" xml:space="preserve"> IF( N579 &gt; 0, 1, 0 )</f>
        <v>0</v>
      </c>
    </row>
    <row r="582" spans="1:14">
      <c r="A582" s="296"/>
      <c r="B582" s="296"/>
      <c r="C582" s="297"/>
      <c r="D582" s="298"/>
      <c r="E582" s="299"/>
      <c r="F582" s="299"/>
      <c r="G582" s="300"/>
      <c r="H582" s="290"/>
      <c r="I582" s="290"/>
      <c r="J582" s="301"/>
      <c r="K582" s="301"/>
      <c r="L582" s="301"/>
      <c r="M582" s="301"/>
      <c r="N582" s="301"/>
    </row>
    <row r="583" spans="1:14">
      <c r="A583" s="260" t="s">
        <v>916</v>
      </c>
      <c r="B583" s="260"/>
      <c r="C583" s="261"/>
      <c r="D583" s="260"/>
      <c r="E583" s="260"/>
      <c r="F583" s="260"/>
      <c r="G583" s="260"/>
      <c r="H583" s="260"/>
      <c r="I583" s="260"/>
      <c r="J583" s="260"/>
      <c r="K583" s="260"/>
      <c r="L583" s="260"/>
      <c r="M583" s="260"/>
      <c r="N583" s="260"/>
    </row>
    <row r="584" spans="1:14" collapsed="1">
      <c r="A584" s="250"/>
      <c r="B584" s="250"/>
      <c r="C584" s="251"/>
      <c r="D584" s="250"/>
      <c r="E584" s="250"/>
      <c r="F584" s="250"/>
      <c r="G584" s="250"/>
      <c r="H584" s="250"/>
      <c r="I584" s="250"/>
      <c r="J584" s="250"/>
      <c r="K584" s="250"/>
      <c r="L584" s="250"/>
      <c r="M584" s="250"/>
      <c r="N584" s="250"/>
    </row>
    <row r="585" spans="1:14" ht="12.75" hidden="1" customHeight="1" outlineLevel="1">
      <c r="A585" s="250"/>
      <c r="B585" s="262" t="s">
        <v>917</v>
      </c>
      <c r="C585" s="263"/>
      <c r="D585" s="264"/>
      <c r="E585" s="264"/>
      <c r="F585" s="250"/>
      <c r="G585" s="250"/>
      <c r="H585" s="250"/>
      <c r="I585" s="250"/>
      <c r="J585" s="250"/>
      <c r="K585" s="250"/>
      <c r="L585" s="250"/>
      <c r="M585" s="250"/>
      <c r="N585" s="250"/>
    </row>
    <row r="586" spans="1:14" ht="12.75" hidden="1" customHeight="1" outlineLevel="1">
      <c r="A586" s="265" t="str">
        <f xml:space="preserve"> InpActive!A256</f>
        <v>WR60000Z17</v>
      </c>
      <c r="B586" s="250"/>
      <c r="C586" s="251"/>
      <c r="D586" s="252"/>
      <c r="E586" s="265" t="str">
        <f xml:space="preserve"> InpActive!E256</f>
        <v>Capacity ~ WRZ 17 forecasts - WRZ name</v>
      </c>
      <c r="F586" s="265">
        <f xml:space="preserve"> InpActive!F256</f>
        <v>0</v>
      </c>
      <c r="G586" s="265" t="str">
        <f xml:space="preserve"> InpActive!G256</f>
        <v>text</v>
      </c>
      <c r="H586" s="265"/>
      <c r="I586" s="265"/>
      <c r="J586" s="265"/>
      <c r="K586" s="265"/>
      <c r="L586" s="265"/>
      <c r="M586" s="265"/>
      <c r="N586" s="265"/>
    </row>
    <row r="587" spans="1:14" ht="12.75" hidden="1" customHeight="1" outlineLevel="1">
      <c r="A587" s="250"/>
      <c r="B587" s="259"/>
      <c r="C587" s="251"/>
      <c r="D587" s="250"/>
      <c r="E587" s="250"/>
      <c r="F587" s="250"/>
      <c r="G587" s="250"/>
      <c r="H587" s="250"/>
      <c r="I587" s="250"/>
      <c r="J587" s="250"/>
      <c r="K587" s="250"/>
      <c r="L587" s="250"/>
      <c r="M587" s="250"/>
      <c r="N587" s="250"/>
    </row>
    <row r="588" spans="1:14" ht="12.75" hidden="1" customHeight="1" outlineLevel="1">
      <c r="A588" s="250"/>
      <c r="B588" s="259"/>
      <c r="C588" s="266" t="s">
        <v>744</v>
      </c>
      <c r="D588" s="250"/>
      <c r="E588" s="250"/>
      <c r="F588" s="250"/>
      <c r="G588" s="250"/>
      <c r="H588" s="250"/>
      <c r="I588" s="250"/>
      <c r="J588" s="250"/>
      <c r="K588" s="250"/>
      <c r="L588" s="250"/>
      <c r="M588" s="250"/>
      <c r="N588" s="250"/>
    </row>
    <row r="589" spans="1:14" ht="12.75" hidden="1" customHeight="1" outlineLevel="1">
      <c r="A589" s="267"/>
      <c r="B589" s="259"/>
      <c r="C589" s="268"/>
      <c r="D589" s="269" t="s">
        <v>745</v>
      </c>
      <c r="E589" s="259"/>
      <c r="F589" s="270"/>
      <c r="G589" s="270"/>
      <c r="H589" s="270"/>
      <c r="I589" s="270"/>
      <c r="J589" s="270"/>
      <c r="K589" s="270"/>
      <c r="L589" s="270"/>
      <c r="M589" s="270"/>
      <c r="N589" s="270"/>
    </row>
    <row r="590" spans="1:14" ht="12.75" hidden="1" customHeight="1" outlineLevel="1">
      <c r="A590" s="267"/>
      <c r="B590" s="259"/>
      <c r="C590" s="268"/>
      <c r="D590" s="269" t="s">
        <v>746</v>
      </c>
      <c r="E590" s="259"/>
      <c r="F590" s="270"/>
      <c r="G590" s="270"/>
      <c r="H590" s="270"/>
      <c r="I590" s="270"/>
      <c r="J590" s="270"/>
      <c r="K590" s="270"/>
      <c r="L590" s="270"/>
      <c r="M590" s="270"/>
      <c r="N590" s="270"/>
    </row>
    <row r="591" spans="1:14" ht="12.75" hidden="1" customHeight="1" outlineLevel="1">
      <c r="A591" s="267"/>
      <c r="B591" s="259"/>
      <c r="C591" s="268"/>
      <c r="D591" s="269"/>
      <c r="E591" s="259"/>
      <c r="F591" s="270"/>
      <c r="G591" s="270"/>
      <c r="H591" s="270"/>
      <c r="I591" s="270"/>
      <c r="J591" s="270"/>
      <c r="K591" s="270"/>
      <c r="L591" s="270"/>
      <c r="M591" s="270"/>
      <c r="N591" s="270"/>
    </row>
    <row r="592" spans="1:14" ht="12.75" hidden="1" customHeight="1" outlineLevel="1">
      <c r="A592" s="271" t="str">
        <f xml:space="preserve"> InpActive!A257</f>
        <v>WR60003Z17</v>
      </c>
      <c r="B592" s="271"/>
      <c r="C592" s="272"/>
      <c r="D592" s="273"/>
      <c r="E592" s="271" t="str">
        <f xml:space="preserve"> InpActive!E257</f>
        <v>Capacity ~ WRZ 17 forecasts - Post-2020 incumbent cumulative capacity (ICC)</v>
      </c>
      <c r="F592" s="271" t="s">
        <v>747</v>
      </c>
      <c r="G592" s="271" t="str">
        <f xml:space="preserve"> InpActive!G257</f>
        <v>Ml/d</v>
      </c>
      <c r="H592" s="304">
        <f xml:space="preserve"> SUM(J592:N592)</f>
        <v>0</v>
      </c>
      <c r="I592" s="271"/>
      <c r="J592" s="274">
        <f xml:space="preserve"> InpActive!J257</f>
        <v>0</v>
      </c>
      <c r="K592" s="274">
        <f xml:space="preserve"> InpActive!K257</f>
        <v>0</v>
      </c>
      <c r="L592" s="274">
        <f xml:space="preserve"> InpActive!L257</f>
        <v>0</v>
      </c>
      <c r="M592" s="274">
        <f xml:space="preserve"> InpActive!M257</f>
        <v>0</v>
      </c>
      <c r="N592" s="274">
        <f xml:space="preserve"> InpActive!N257</f>
        <v>0</v>
      </c>
    </row>
    <row r="593" spans="1:14" ht="12.75" hidden="1" customHeight="1" outlineLevel="1">
      <c r="A593" s="271" t="str">
        <f xml:space="preserve"> InpActive!A258</f>
        <v>WR60005Z17</v>
      </c>
      <c r="B593" s="271"/>
      <c r="C593" s="272"/>
      <c r="D593" s="273"/>
      <c r="E593" s="271" t="str">
        <f xml:space="preserve"> InpActive!E258</f>
        <v>Capacity ~ WRZ 17 forecasts - Post-2020 bilateral cumulative capacity - forecast (BCCf)</v>
      </c>
      <c r="F593" s="271" t="s">
        <v>748</v>
      </c>
      <c r="G593" s="271" t="str">
        <f xml:space="preserve"> InpActive!G258</f>
        <v>Ml/d</v>
      </c>
      <c r="H593" s="304">
        <f t="shared" ref="H593:H598" si="316" xml:space="preserve"> SUM(J593:N593)</f>
        <v>0</v>
      </c>
      <c r="I593" s="271"/>
      <c r="J593" s="274">
        <f xml:space="preserve"> InpActive!J258</f>
        <v>0</v>
      </c>
      <c r="K593" s="274">
        <f xml:space="preserve"> InpActive!K258</f>
        <v>0</v>
      </c>
      <c r="L593" s="274">
        <f xml:space="preserve"> InpActive!L258</f>
        <v>0</v>
      </c>
      <c r="M593" s="274">
        <f xml:space="preserve"> InpActive!M258</f>
        <v>0</v>
      </c>
      <c r="N593" s="274">
        <f xml:space="preserve"> InpActive!N258</f>
        <v>0</v>
      </c>
    </row>
    <row r="594" spans="1:14" ht="12.75" hidden="1" customHeight="1" outlineLevel="1">
      <c r="A594" s="275"/>
      <c r="B594" s="275"/>
      <c r="C594" s="276"/>
      <c r="D594" s="277"/>
      <c r="E594" s="278" t="s">
        <v>918</v>
      </c>
      <c r="F594" s="270" t="s">
        <v>750</v>
      </c>
      <c r="G594" s="270" t="s">
        <v>209</v>
      </c>
      <c r="H594" s="304">
        <f t="shared" si="316"/>
        <v>0</v>
      </c>
      <c r="I594" s="270"/>
      <c r="J594" s="278">
        <f xml:space="preserve"> J592 + J593</f>
        <v>0</v>
      </c>
      <c r="K594" s="278">
        <f t="shared" ref="K594:N594" si="317" xml:space="preserve"> K592 + K593</f>
        <v>0</v>
      </c>
      <c r="L594" s="278">
        <f t="shared" si="317"/>
        <v>0</v>
      </c>
      <c r="M594" s="278">
        <f t="shared" si="317"/>
        <v>0</v>
      </c>
      <c r="N594" s="278">
        <f t="shared" si="317"/>
        <v>0</v>
      </c>
    </row>
    <row r="595" spans="1:14" ht="12.75" hidden="1" customHeight="1" outlineLevel="1">
      <c r="A595" s="275"/>
      <c r="B595" s="275"/>
      <c r="C595" s="276"/>
      <c r="D595" s="277"/>
      <c r="E595" s="278"/>
      <c r="F595" s="270"/>
      <c r="G595" s="270"/>
      <c r="H595" s="270"/>
      <c r="I595" s="270"/>
      <c r="J595" s="270"/>
      <c r="K595" s="270"/>
      <c r="L595" s="270"/>
      <c r="M595" s="270"/>
      <c r="N595" s="270"/>
    </row>
    <row r="596" spans="1:14" ht="12.75" hidden="1" customHeight="1" outlineLevel="1">
      <c r="A596" s="271" t="str">
        <f xml:space="preserve"> InpActive!A257</f>
        <v>WR60003Z17</v>
      </c>
      <c r="B596" s="271"/>
      <c r="C596" s="272"/>
      <c r="D596" s="273"/>
      <c r="E596" s="271" t="str">
        <f xml:space="preserve"> InpActive!E257</f>
        <v>Capacity ~ WRZ 17 forecasts - Post-2020 incumbent cumulative capacity (ICC)</v>
      </c>
      <c r="F596" s="271" t="s">
        <v>747</v>
      </c>
      <c r="G596" s="271" t="str">
        <f xml:space="preserve"> InpActive!G257</f>
        <v>Ml/d</v>
      </c>
      <c r="H596" s="304">
        <f t="shared" si="316"/>
        <v>0</v>
      </c>
      <c r="I596" s="271"/>
      <c r="J596" s="274">
        <f xml:space="preserve"> InpActive!J257</f>
        <v>0</v>
      </c>
      <c r="K596" s="274">
        <f xml:space="preserve"> InpActive!K257</f>
        <v>0</v>
      </c>
      <c r="L596" s="274">
        <f xml:space="preserve"> InpActive!L257</f>
        <v>0</v>
      </c>
      <c r="M596" s="274">
        <f xml:space="preserve"> InpActive!M257</f>
        <v>0</v>
      </c>
      <c r="N596" s="274">
        <f xml:space="preserve"> InpActive!N257</f>
        <v>0</v>
      </c>
    </row>
    <row r="597" spans="1:14" ht="12.75" hidden="1" customHeight="1" outlineLevel="1">
      <c r="A597" s="271" t="str">
        <f xml:space="preserve"> InpActive!A265</f>
        <v>WR60005Z17_ACT</v>
      </c>
      <c r="B597" s="271"/>
      <c r="C597" s="272"/>
      <c r="D597" s="273"/>
      <c r="E597" s="271" t="str">
        <f xml:space="preserve"> InpActive!E265</f>
        <v>Capacity ~ WRZ 17 actual - Post-2020 bilateral cumulative capacity - actual (BCCa)</v>
      </c>
      <c r="F597" s="271" t="s">
        <v>751</v>
      </c>
      <c r="G597" s="271" t="str">
        <f xml:space="preserve"> InpActive!G265</f>
        <v>Ml/d</v>
      </c>
      <c r="H597" s="304">
        <f t="shared" si="316"/>
        <v>0</v>
      </c>
      <c r="I597" s="271"/>
      <c r="J597" s="274">
        <f xml:space="preserve"> InpActive!J265</f>
        <v>0</v>
      </c>
      <c r="K597" s="274">
        <f xml:space="preserve"> InpActive!K265</f>
        <v>0</v>
      </c>
      <c r="L597" s="274">
        <f xml:space="preserve"> InpActive!L265</f>
        <v>0</v>
      </c>
      <c r="M597" s="274">
        <f xml:space="preserve"> InpActive!M265</f>
        <v>0</v>
      </c>
      <c r="N597" s="274">
        <f xml:space="preserve"> InpActive!N265</f>
        <v>0</v>
      </c>
    </row>
    <row r="598" spans="1:14" ht="12.75" hidden="1" customHeight="1" outlineLevel="1">
      <c r="A598" s="275"/>
      <c r="B598" s="275"/>
      <c r="C598" s="276"/>
      <c r="D598" s="277"/>
      <c r="E598" s="279" t="s">
        <v>919</v>
      </c>
      <c r="F598" s="270" t="s">
        <v>753</v>
      </c>
      <c r="G598" s="270" t="s">
        <v>209</v>
      </c>
      <c r="H598" s="304">
        <f t="shared" si="316"/>
        <v>0</v>
      </c>
      <c r="I598" s="270"/>
      <c r="J598" s="278">
        <f xml:space="preserve"> J596 + J597</f>
        <v>0</v>
      </c>
      <c r="K598" s="278">
        <f t="shared" ref="K598:N598" si="318" xml:space="preserve"> K596 + K597</f>
        <v>0</v>
      </c>
      <c r="L598" s="278">
        <f t="shared" si="318"/>
        <v>0</v>
      </c>
      <c r="M598" s="278">
        <f t="shared" si="318"/>
        <v>0</v>
      </c>
      <c r="N598" s="278">
        <f t="shared" si="318"/>
        <v>0</v>
      </c>
    </row>
    <row r="599" spans="1:14" ht="12.75" hidden="1" customHeight="1" outlineLevel="1">
      <c r="A599" s="275"/>
      <c r="B599" s="275"/>
      <c r="C599" s="276"/>
      <c r="D599" s="277"/>
      <c r="E599" s="279"/>
      <c r="F599" s="270"/>
      <c r="G599" s="270"/>
      <c r="H599" s="270"/>
      <c r="I599" s="270"/>
      <c r="J599" s="278"/>
      <c r="K599" s="278"/>
      <c r="L599" s="278"/>
      <c r="M599" s="278"/>
      <c r="N599" s="278"/>
    </row>
    <row r="600" spans="1:14" s="353" customFormat="1" ht="12.75" hidden="1" customHeight="1" outlineLevel="1">
      <c r="A600" s="351"/>
      <c r="B600" s="351">
        <f t="shared" ref="B600:H600" si="319" xml:space="preserve"> B$594</f>
        <v>0</v>
      </c>
      <c r="C600" s="286">
        <f t="shared" si="319"/>
        <v>0</v>
      </c>
      <c r="D600" s="352">
        <f t="shared" si="319"/>
        <v>0</v>
      </c>
      <c r="E600" s="358" t="str">
        <f t="shared" si="319"/>
        <v>Total cumulative capacity (TCC) - WRZ 17</v>
      </c>
      <c r="F600" s="285" t="str">
        <f t="shared" si="319"/>
        <v>TCC</v>
      </c>
      <c r="G600" s="285" t="str">
        <f t="shared" si="319"/>
        <v>Ml/d</v>
      </c>
      <c r="H600" s="285">
        <f t="shared" si="319"/>
        <v>0</v>
      </c>
      <c r="I600" s="285"/>
      <c r="J600" s="278">
        <f t="shared" ref="J600:N600" si="320" xml:space="preserve"> J$594</f>
        <v>0</v>
      </c>
      <c r="K600" s="278">
        <f t="shared" si="320"/>
        <v>0</v>
      </c>
      <c r="L600" s="278">
        <f t="shared" si="320"/>
        <v>0</v>
      </c>
      <c r="M600" s="278">
        <f t="shared" si="320"/>
        <v>0</v>
      </c>
      <c r="N600" s="278">
        <f t="shared" si="320"/>
        <v>0</v>
      </c>
    </row>
    <row r="601" spans="1:14" s="353" customFormat="1" ht="12.75" hidden="1" customHeight="1" outlineLevel="1">
      <c r="A601" s="351"/>
      <c r="B601" s="351">
        <f t="shared" ref="B601:H601" si="321" xml:space="preserve"> B$598</f>
        <v>0</v>
      </c>
      <c r="C601" s="286">
        <f t="shared" si="321"/>
        <v>0</v>
      </c>
      <c r="D601" s="352">
        <f t="shared" si="321"/>
        <v>0</v>
      </c>
      <c r="E601" s="279" t="str">
        <f t="shared" si="321"/>
        <v>Total ICC + BCCa - WRZ 17</v>
      </c>
      <c r="F601" s="285" t="str">
        <f t="shared" si="321"/>
        <v>ICC + BCCa</v>
      </c>
      <c r="G601" s="285" t="str">
        <f t="shared" si="321"/>
        <v>Ml/d</v>
      </c>
      <c r="H601" s="285">
        <f t="shared" si="321"/>
        <v>0</v>
      </c>
      <c r="I601" s="285"/>
      <c r="J601" s="278">
        <f t="shared" ref="J601:N601" si="322" xml:space="preserve"> J$598</f>
        <v>0</v>
      </c>
      <c r="K601" s="278">
        <f t="shared" si="322"/>
        <v>0</v>
      </c>
      <c r="L601" s="278">
        <f t="shared" si="322"/>
        <v>0</v>
      </c>
      <c r="M601" s="278">
        <f t="shared" si="322"/>
        <v>0</v>
      </c>
      <c r="N601" s="278">
        <f t="shared" si="322"/>
        <v>0</v>
      </c>
    </row>
    <row r="602" spans="1:14" ht="12.75" hidden="1" customHeight="1" outlineLevel="1">
      <c r="A602" s="275"/>
      <c r="B602" s="275"/>
      <c r="C602" s="276"/>
      <c r="D602" s="277"/>
      <c r="E602" s="278" t="s">
        <v>920</v>
      </c>
      <c r="F602" s="270" t="s">
        <v>755</v>
      </c>
      <c r="G602" s="278" t="s">
        <v>756</v>
      </c>
      <c r="H602" s="270"/>
      <c r="I602" s="270"/>
      <c r="J602" s="280">
        <f xml:space="preserve"> IF( J601 &gt; 0, ( J600 / J601 ) - 1, 0 )</f>
        <v>0</v>
      </c>
      <c r="K602" s="280">
        <f t="shared" ref="K602:N602" si="323" xml:space="preserve"> IF( K601 &gt; 0, ( K600 / K601 ) - 1, 0 )</f>
        <v>0</v>
      </c>
      <c r="L602" s="280">
        <f t="shared" si="323"/>
        <v>0</v>
      </c>
      <c r="M602" s="280">
        <f t="shared" si="323"/>
        <v>0</v>
      </c>
      <c r="N602" s="280">
        <f t="shared" si="323"/>
        <v>0</v>
      </c>
    </row>
    <row r="603" spans="1:14" ht="12.75" hidden="1" customHeight="1" outlineLevel="1">
      <c r="A603" s="275"/>
      <c r="B603" s="275"/>
      <c r="C603" s="276"/>
      <c r="D603" s="277"/>
      <c r="E603" s="278"/>
      <c r="F603" s="270"/>
      <c r="G603" s="278"/>
      <c r="H603" s="270"/>
      <c r="I603" s="270"/>
      <c r="J603" s="280"/>
      <c r="K603" s="280"/>
      <c r="L603" s="280"/>
      <c r="M603" s="280"/>
      <c r="N603" s="280"/>
    </row>
    <row r="604" spans="1:14" s="353" customFormat="1" ht="12.75" hidden="1" customHeight="1" outlineLevel="1">
      <c r="A604" s="351"/>
      <c r="B604" s="351">
        <f t="shared" ref="B604:G604" si="324" xml:space="preserve"> B$602</f>
        <v>0</v>
      </c>
      <c r="C604" s="286">
        <f t="shared" si="324"/>
        <v>0</v>
      </c>
      <c r="D604" s="352">
        <f t="shared" si="324"/>
        <v>0</v>
      </c>
      <c r="E604" s="278" t="str">
        <f t="shared" si="324"/>
        <v>Bilateral entry forecast (BEF) factor - WRZ 17</v>
      </c>
      <c r="F604" s="285" t="str">
        <f t="shared" si="324"/>
        <v>BEF</v>
      </c>
      <c r="G604" s="278" t="str">
        <f t="shared" si="324"/>
        <v>nr</v>
      </c>
      <c r="H604" s="285"/>
      <c r="I604" s="285"/>
      <c r="J604" s="280">
        <f t="shared" ref="J604:N604" si="325" xml:space="preserve"> J$602</f>
        <v>0</v>
      </c>
      <c r="K604" s="280">
        <f t="shared" si="325"/>
        <v>0</v>
      </c>
      <c r="L604" s="280">
        <f t="shared" si="325"/>
        <v>0</v>
      </c>
      <c r="M604" s="280">
        <f t="shared" si="325"/>
        <v>0</v>
      </c>
      <c r="N604" s="280">
        <f t="shared" si="325"/>
        <v>0</v>
      </c>
    </row>
    <row r="605" spans="1:14" ht="12.75" hidden="1" customHeight="1" outlineLevel="1">
      <c r="A605" s="275"/>
      <c r="B605" s="275"/>
      <c r="C605" s="276"/>
      <c r="D605" s="277"/>
      <c r="E605" s="278" t="s">
        <v>921</v>
      </c>
      <c r="F605" s="270" t="s">
        <v>755</v>
      </c>
      <c r="G605" s="278" t="s">
        <v>756</v>
      </c>
      <c r="H605" s="270"/>
      <c r="I605" s="270"/>
      <c r="J605" s="280">
        <f xml:space="preserve"> IF( J604 &gt;= 0, 0, J604)</f>
        <v>0</v>
      </c>
      <c r="K605" s="280">
        <f t="shared" ref="K605:N605" si="326" xml:space="preserve"> IF( K604 &gt;= 0, 0, K604)</f>
        <v>0</v>
      </c>
      <c r="L605" s="280">
        <f t="shared" si="326"/>
        <v>0</v>
      </c>
      <c r="M605" s="280">
        <f t="shared" si="326"/>
        <v>0</v>
      </c>
      <c r="N605" s="280">
        <f t="shared" si="326"/>
        <v>0</v>
      </c>
    </row>
    <row r="606" spans="1:14" ht="12.75" hidden="1" customHeight="1" outlineLevel="1">
      <c r="A606" s="275"/>
      <c r="B606" s="275"/>
      <c r="C606" s="276"/>
      <c r="D606" s="277"/>
      <c r="E606" s="278"/>
      <c r="F606" s="270"/>
      <c r="G606" s="278"/>
      <c r="H606" s="270"/>
      <c r="I606" s="270"/>
      <c r="J606" s="280"/>
      <c r="K606" s="280"/>
      <c r="L606" s="280"/>
      <c r="M606" s="280"/>
      <c r="N606" s="280"/>
    </row>
    <row r="607" spans="1:14" ht="12.75" hidden="1" customHeight="1" outlineLevel="1">
      <c r="A607" s="275"/>
      <c r="B607" s="275"/>
      <c r="C607" s="276"/>
      <c r="D607" s="277"/>
      <c r="E607" s="278" t="s">
        <v>922</v>
      </c>
      <c r="F607" s="376">
        <f xml:space="preserve"> IF( SUM(J607:N607) &gt; 0, 1, 0)</f>
        <v>0</v>
      </c>
      <c r="G607" s="278" t="s">
        <v>599</v>
      </c>
      <c r="J607" s="376">
        <f xml:space="preserve"> IF( J605 &gt; 0, 1, 0 )</f>
        <v>0</v>
      </c>
      <c r="K607" s="376">
        <f t="shared" ref="K607" si="327" xml:space="preserve"> IF( K605 &gt; 0, 1, 0 )</f>
        <v>0</v>
      </c>
      <c r="L607" s="376">
        <f t="shared" ref="L607" si="328" xml:space="preserve"> IF( L605 &gt; 0, 1, 0 )</f>
        <v>0</v>
      </c>
      <c r="M607" s="376">
        <f t="shared" ref="M607" si="329" xml:space="preserve"> IF( M605 &gt; 0, 1, 0 )</f>
        <v>0</v>
      </c>
      <c r="N607" s="376">
        <f t="shared" ref="N607" si="330" xml:space="preserve"> IF( N605 &gt; 0, 1, 0 )</f>
        <v>0</v>
      </c>
    </row>
    <row r="608" spans="1:14" ht="12.75" hidden="1" customHeight="1" outlineLevel="1">
      <c r="A608" s="275"/>
      <c r="B608" s="275"/>
      <c r="C608" s="276"/>
      <c r="D608" s="277"/>
      <c r="E608" s="278"/>
      <c r="F608" s="270"/>
      <c r="G608" s="270"/>
      <c r="H608" s="270"/>
      <c r="I608" s="270"/>
      <c r="J608" s="270"/>
      <c r="K608" s="270"/>
      <c r="L608" s="270"/>
      <c r="M608" s="270"/>
      <c r="N608" s="270"/>
    </row>
    <row r="609" spans="1:14" ht="12.75" hidden="1" customHeight="1" outlineLevel="1">
      <c r="A609" s="275"/>
      <c r="B609" s="259"/>
      <c r="C609" s="266" t="s">
        <v>759</v>
      </c>
      <c r="D609" s="277"/>
      <c r="E609" s="278"/>
      <c r="F609" s="270"/>
      <c r="G609" s="270"/>
      <c r="H609" s="270"/>
      <c r="I609" s="270"/>
      <c r="J609" s="270"/>
      <c r="K609" s="270"/>
      <c r="L609" s="270"/>
      <c r="M609" s="270"/>
      <c r="N609" s="270"/>
    </row>
    <row r="610" spans="1:14" ht="12.75" hidden="1" customHeight="1" outlineLevel="1">
      <c r="A610" s="267"/>
      <c r="B610" s="281"/>
      <c r="C610" s="268"/>
      <c r="D610" s="267" t="s">
        <v>760</v>
      </c>
      <c r="E610" s="281"/>
      <c r="F610" s="259"/>
      <c r="G610" s="282"/>
      <c r="H610" s="282"/>
      <c r="I610" s="282"/>
      <c r="J610" s="279"/>
      <c r="K610" s="279"/>
      <c r="L610" s="279"/>
      <c r="M610" s="279"/>
      <c r="N610" s="279"/>
    </row>
    <row r="611" spans="1:14" ht="12.75" hidden="1" customHeight="1" outlineLevel="1">
      <c r="A611" s="267"/>
      <c r="B611" s="281"/>
      <c r="C611" s="268"/>
      <c r="D611" s="267"/>
      <c r="E611" s="281"/>
      <c r="F611" s="259"/>
      <c r="G611" s="282"/>
      <c r="H611" s="282"/>
      <c r="I611" s="282"/>
      <c r="J611" s="279"/>
      <c r="K611" s="279"/>
      <c r="L611" s="279"/>
      <c r="M611" s="279"/>
      <c r="N611" s="279"/>
    </row>
    <row r="612" spans="1:14" ht="12.75" hidden="1" customHeight="1" outlineLevel="1">
      <c r="A612" s="274" t="str">
        <f xml:space="preserve"> InpActive!A257</f>
        <v>WR60003Z17</v>
      </c>
      <c r="B612" s="283"/>
      <c r="C612" s="272"/>
      <c r="D612" s="273"/>
      <c r="E612" s="274" t="str">
        <f xml:space="preserve"> InpActive!E257</f>
        <v>Capacity ~ WRZ 17 forecasts - Post-2020 incumbent cumulative capacity (ICC)</v>
      </c>
      <c r="F612" s="282" t="s">
        <v>747</v>
      </c>
      <c r="G612" s="274" t="str">
        <f xml:space="preserve"> InpActive!G257</f>
        <v>Ml/d</v>
      </c>
      <c r="H612" s="360">
        <f xml:space="preserve"> SUM(J612:N612)</f>
        <v>0</v>
      </c>
      <c r="I612" s="282"/>
      <c r="J612" s="284">
        <f xml:space="preserve"> InpActive!J257</f>
        <v>0</v>
      </c>
      <c r="K612" s="284">
        <f xml:space="preserve"> InpActive!K257</f>
        <v>0</v>
      </c>
      <c r="L612" s="284">
        <f xml:space="preserve"> InpActive!L257</f>
        <v>0</v>
      </c>
      <c r="M612" s="284">
        <f xml:space="preserve"> InpActive!M257</f>
        <v>0</v>
      </c>
      <c r="N612" s="284">
        <f xml:space="preserve"> InpActive!N257</f>
        <v>0</v>
      </c>
    </row>
    <row r="613" spans="1:14" ht="12.75" hidden="1" customHeight="1" outlineLevel="1">
      <c r="A613" s="284" t="str">
        <f xml:space="preserve"> InpActive!A262</f>
        <v>WR7004Z17</v>
      </c>
      <c r="B613" s="283"/>
      <c r="C613" s="272"/>
      <c r="D613" s="273"/>
      <c r="E613" s="284" t="str">
        <f xml:space="preserve"> InpActive!E262</f>
        <v>WRZ 17 - Annualised unit cost (AUC) of post-2020 capacity</v>
      </c>
      <c r="F613" s="282" t="s">
        <v>761</v>
      </c>
      <c r="G613" s="284" t="str">
        <f xml:space="preserve"> InpActive!G262</f>
        <v>£/Ml/d</v>
      </c>
      <c r="H613" s="259"/>
      <c r="I613" s="282"/>
      <c r="J613" s="284">
        <f xml:space="preserve"> InpActive!J262</f>
        <v>0</v>
      </c>
      <c r="K613" s="284">
        <f xml:space="preserve"> InpActive!K262</f>
        <v>0</v>
      </c>
      <c r="L613" s="284">
        <f xml:space="preserve"> InpActive!L262</f>
        <v>0</v>
      </c>
      <c r="M613" s="284">
        <f xml:space="preserve"> InpActive!M262</f>
        <v>0</v>
      </c>
      <c r="N613" s="284">
        <f xml:space="preserve"> InpActive!N262</f>
        <v>0</v>
      </c>
    </row>
    <row r="614" spans="1:14" ht="12.75" hidden="1" customHeight="1" outlineLevel="1">
      <c r="A614" s="267"/>
      <c r="B614" s="267"/>
      <c r="C614" s="276"/>
      <c r="D614" s="277"/>
      <c r="E614" s="278" t="str">
        <f xml:space="preserve"> E605</f>
        <v>Bilateral entry forecast (BEF) factor - WRZ 17 - capped at zero</v>
      </c>
      <c r="F614" s="278" t="str">
        <f xml:space="preserve"> F605</f>
        <v>BEF</v>
      </c>
      <c r="G614" s="278" t="str">
        <f xml:space="preserve"> G605</f>
        <v>nr</v>
      </c>
      <c r="H614" s="259"/>
      <c r="I614" s="282"/>
      <c r="J614" s="280">
        <f xml:space="preserve"> J605</f>
        <v>0</v>
      </c>
      <c r="K614" s="280">
        <f xml:space="preserve"> K605</f>
        <v>0</v>
      </c>
      <c r="L614" s="280">
        <f xml:space="preserve"> L605</f>
        <v>0</v>
      </c>
      <c r="M614" s="280">
        <f xml:space="preserve"> M605</f>
        <v>0</v>
      </c>
      <c r="N614" s="280">
        <f xml:space="preserve"> N605</f>
        <v>0</v>
      </c>
    </row>
    <row r="615" spans="1:14" s="270" customFormat="1" ht="12.75" hidden="1" customHeight="1" outlineLevel="1">
      <c r="A615" s="285"/>
      <c r="B615" s="285"/>
      <c r="C615" s="286"/>
      <c r="D615" s="287"/>
      <c r="E615" s="285" t="s">
        <v>923</v>
      </c>
      <c r="F615" s="359" t="s">
        <v>924</v>
      </c>
      <c r="G615" s="288" t="s">
        <v>555</v>
      </c>
      <c r="H615" s="270">
        <f xml:space="preserve"> SUM(J615:N615)</f>
        <v>0</v>
      </c>
      <c r="I615" s="288"/>
      <c r="J615" s="289">
        <f xml:space="preserve"> J612 * J613 * J614</f>
        <v>0</v>
      </c>
      <c r="K615" s="289">
        <f t="shared" ref="K615:N615" si="331" xml:space="preserve"> K612 * K613 * K614</f>
        <v>0</v>
      </c>
      <c r="L615" s="289">
        <f t="shared" si="331"/>
        <v>0</v>
      </c>
      <c r="M615" s="289">
        <f t="shared" si="331"/>
        <v>0</v>
      </c>
      <c r="N615" s="289">
        <f t="shared" si="331"/>
        <v>0</v>
      </c>
    </row>
    <row r="616" spans="1:14" ht="12.75" hidden="1" customHeight="1" outlineLevel="1">
      <c r="A616" s="291"/>
      <c r="B616" s="291"/>
      <c r="C616" s="292"/>
      <c r="D616" s="293"/>
      <c r="E616" s="291"/>
      <c r="F616" s="294"/>
      <c r="G616" s="294"/>
      <c r="H616" s="295"/>
      <c r="I616" s="294"/>
      <c r="J616" s="294"/>
      <c r="K616" s="294"/>
      <c r="L616" s="294"/>
      <c r="M616" s="294"/>
      <c r="N616" s="294"/>
    </row>
    <row r="617" spans="1:14" ht="12.75" hidden="1" customHeight="1" outlineLevel="1">
      <c r="A617" s="270"/>
      <c r="B617" s="270"/>
      <c r="C617" s="276"/>
      <c r="D617" s="281"/>
      <c r="E617" s="278" t="s">
        <v>925</v>
      </c>
      <c r="F617" s="376">
        <f xml:space="preserve"> IF( SUM(J617:N617) &gt; 0, 1, 0)</f>
        <v>0</v>
      </c>
      <c r="G617" s="278" t="s">
        <v>599</v>
      </c>
      <c r="J617" s="376">
        <f xml:space="preserve"> IF( J615 &gt; 0, 1, 0 )</f>
        <v>0</v>
      </c>
      <c r="K617" s="376">
        <f t="shared" ref="K617" si="332" xml:space="preserve"> IF( K615 &gt; 0, 1, 0 )</f>
        <v>0</v>
      </c>
      <c r="L617" s="376">
        <f t="shared" ref="L617" si="333" xml:space="preserve"> IF( L615 &gt; 0, 1, 0 )</f>
        <v>0</v>
      </c>
      <c r="M617" s="376">
        <f t="shared" ref="M617" si="334" xml:space="preserve"> IF( M615 &gt; 0, 1, 0 )</f>
        <v>0</v>
      </c>
      <c r="N617" s="376">
        <f t="shared" ref="N617" si="335" xml:space="preserve"> IF( N615 &gt; 0, 1, 0 )</f>
        <v>0</v>
      </c>
    </row>
    <row r="618" spans="1:14">
      <c r="A618" s="296"/>
      <c r="B618" s="296"/>
      <c r="C618" s="297"/>
      <c r="D618" s="298"/>
      <c r="E618" s="299"/>
      <c r="F618" s="299"/>
      <c r="G618" s="300"/>
      <c r="H618" s="290"/>
      <c r="I618" s="290"/>
      <c r="J618" s="301"/>
      <c r="K618" s="301"/>
      <c r="L618" s="301"/>
      <c r="M618" s="301"/>
      <c r="N618" s="301"/>
    </row>
    <row r="619" spans="1:14">
      <c r="A619" s="260" t="s">
        <v>926</v>
      </c>
      <c r="B619" s="260"/>
      <c r="C619" s="261"/>
      <c r="D619" s="260"/>
      <c r="E619" s="260"/>
      <c r="F619" s="260"/>
      <c r="G619" s="260"/>
      <c r="H619" s="260"/>
      <c r="I619" s="260"/>
      <c r="J619" s="260"/>
      <c r="K619" s="260"/>
      <c r="L619" s="260"/>
      <c r="M619" s="260"/>
      <c r="N619" s="260"/>
    </row>
    <row r="620" spans="1:14" collapsed="1">
      <c r="A620" s="250"/>
      <c r="B620" s="250"/>
      <c r="C620" s="251"/>
      <c r="D620" s="250"/>
      <c r="E620" s="250"/>
      <c r="F620" s="250"/>
      <c r="G620" s="250"/>
      <c r="H620" s="250"/>
      <c r="I620" s="250"/>
      <c r="J620" s="250"/>
      <c r="K620" s="250"/>
      <c r="L620" s="250"/>
      <c r="M620" s="250"/>
      <c r="N620" s="250"/>
    </row>
    <row r="621" spans="1:14" ht="12.75" hidden="1" customHeight="1" outlineLevel="1">
      <c r="A621" s="250"/>
      <c r="B621" s="262" t="s">
        <v>927</v>
      </c>
      <c r="C621" s="263"/>
      <c r="D621" s="264"/>
      <c r="E621" s="264"/>
      <c r="F621" s="250"/>
      <c r="G621" s="250"/>
      <c r="H621" s="250"/>
      <c r="I621" s="250"/>
      <c r="J621" s="250"/>
      <c r="K621" s="250"/>
      <c r="L621" s="250"/>
      <c r="M621" s="250"/>
      <c r="N621" s="250"/>
    </row>
    <row r="622" spans="1:14" ht="12.75" hidden="1" customHeight="1" outlineLevel="1">
      <c r="A622" s="265" t="str">
        <f xml:space="preserve"> InpActive!A269</f>
        <v>WR60000Z18</v>
      </c>
      <c r="B622" s="250"/>
      <c r="C622" s="251"/>
      <c r="D622" s="252"/>
      <c r="E622" s="265" t="str">
        <f xml:space="preserve"> InpActive!E269</f>
        <v>Capacity ~ WRZ 18 forecasts - WRZ name</v>
      </c>
      <c r="F622" s="265">
        <f xml:space="preserve"> InpActive!F269</f>
        <v>0</v>
      </c>
      <c r="G622" s="265" t="str">
        <f xml:space="preserve"> InpActive!G269</f>
        <v>text</v>
      </c>
      <c r="H622" s="265"/>
      <c r="I622" s="265"/>
      <c r="J622" s="265"/>
      <c r="K622" s="265"/>
      <c r="L622" s="265"/>
      <c r="M622" s="265"/>
      <c r="N622" s="265"/>
    </row>
    <row r="623" spans="1:14" ht="12.75" hidden="1" customHeight="1" outlineLevel="1">
      <c r="A623" s="250"/>
      <c r="B623" s="259"/>
      <c r="C623" s="251"/>
      <c r="D623" s="250"/>
      <c r="E623" s="250"/>
      <c r="F623" s="250"/>
      <c r="G623" s="250"/>
      <c r="H623" s="250"/>
      <c r="I623" s="250"/>
      <c r="J623" s="250"/>
      <c r="K623" s="250"/>
      <c r="L623" s="250"/>
      <c r="M623" s="250"/>
      <c r="N623" s="250"/>
    </row>
    <row r="624" spans="1:14" ht="12.75" hidden="1" customHeight="1" outlineLevel="1">
      <c r="A624" s="250"/>
      <c r="B624" s="259"/>
      <c r="C624" s="266" t="s">
        <v>744</v>
      </c>
      <c r="D624" s="250"/>
      <c r="E624" s="250"/>
      <c r="F624" s="250"/>
      <c r="G624" s="250"/>
      <c r="H624" s="250"/>
      <c r="I624" s="250"/>
      <c r="J624" s="250"/>
      <c r="K624" s="250"/>
      <c r="L624" s="250"/>
      <c r="M624" s="250"/>
      <c r="N624" s="250"/>
    </row>
    <row r="625" spans="1:14" ht="12.75" hidden="1" customHeight="1" outlineLevel="1">
      <c r="A625" s="267"/>
      <c r="B625" s="259"/>
      <c r="C625" s="268"/>
      <c r="D625" s="269" t="s">
        <v>745</v>
      </c>
      <c r="E625" s="259"/>
      <c r="F625" s="270"/>
      <c r="G625" s="270"/>
      <c r="H625" s="270"/>
      <c r="I625" s="270"/>
      <c r="J625" s="270"/>
      <c r="K625" s="270"/>
      <c r="L625" s="270"/>
      <c r="M625" s="270"/>
      <c r="N625" s="270"/>
    </row>
    <row r="626" spans="1:14" ht="12.75" hidden="1" customHeight="1" outlineLevel="1">
      <c r="A626" s="267"/>
      <c r="B626" s="259"/>
      <c r="C626" s="268"/>
      <c r="D626" s="269" t="s">
        <v>746</v>
      </c>
      <c r="E626" s="259"/>
      <c r="F626" s="270"/>
      <c r="G626" s="270"/>
      <c r="H626" s="270"/>
      <c r="I626" s="270"/>
      <c r="J626" s="270"/>
      <c r="K626" s="270"/>
      <c r="L626" s="270"/>
      <c r="M626" s="270"/>
      <c r="N626" s="270"/>
    </row>
    <row r="627" spans="1:14" ht="12.75" hidden="1" customHeight="1" outlineLevel="1">
      <c r="A627" s="267"/>
      <c r="B627" s="259"/>
      <c r="C627" s="268"/>
      <c r="D627" s="269"/>
      <c r="E627" s="259"/>
      <c r="F627" s="270"/>
      <c r="G627" s="270"/>
      <c r="H627" s="270"/>
      <c r="I627" s="270"/>
      <c r="J627" s="270"/>
      <c r="K627" s="270"/>
      <c r="L627" s="270"/>
      <c r="M627" s="270"/>
      <c r="N627" s="270"/>
    </row>
    <row r="628" spans="1:14" ht="12.75" hidden="1" customHeight="1" outlineLevel="1">
      <c r="A628" s="271" t="str">
        <f xml:space="preserve"> InpActive!A270</f>
        <v>WR60003Z18</v>
      </c>
      <c r="B628" s="271"/>
      <c r="C628" s="272"/>
      <c r="D628" s="273"/>
      <c r="E628" s="271" t="str">
        <f xml:space="preserve"> InpActive!E270</f>
        <v>Capacity ~ WRZ 18 forecasts - Post-2020 incumbent cumulative capacity (ICC)</v>
      </c>
      <c r="F628" s="271" t="s">
        <v>747</v>
      </c>
      <c r="G628" s="271" t="str">
        <f xml:space="preserve"> InpActive!G270</f>
        <v>Ml/d</v>
      </c>
      <c r="H628" s="304">
        <f xml:space="preserve"> SUM(J628:N628)</f>
        <v>0</v>
      </c>
      <c r="I628" s="271"/>
      <c r="J628" s="274">
        <f xml:space="preserve"> InpActive!J270</f>
        <v>0</v>
      </c>
      <c r="K628" s="274">
        <f xml:space="preserve"> InpActive!K270</f>
        <v>0</v>
      </c>
      <c r="L628" s="274">
        <f xml:space="preserve"> InpActive!L270</f>
        <v>0</v>
      </c>
      <c r="M628" s="274">
        <f xml:space="preserve"> InpActive!M270</f>
        <v>0</v>
      </c>
      <c r="N628" s="274">
        <f xml:space="preserve"> InpActive!N270</f>
        <v>0</v>
      </c>
    </row>
    <row r="629" spans="1:14" ht="12.75" hidden="1" customHeight="1" outlineLevel="1">
      <c r="A629" s="271" t="str">
        <f xml:space="preserve"> InpActive!A271</f>
        <v>WR60005Z18</v>
      </c>
      <c r="B629" s="271"/>
      <c r="C629" s="272"/>
      <c r="D629" s="273"/>
      <c r="E629" s="271" t="str">
        <f xml:space="preserve"> InpActive!E271</f>
        <v>Capacity ~ WRZ 18 forecasts - Post-2020 bilateral cumulative capacity - forecast (BCCf)</v>
      </c>
      <c r="F629" s="271" t="s">
        <v>748</v>
      </c>
      <c r="G629" s="271" t="str">
        <f xml:space="preserve"> InpActive!G271</f>
        <v>Ml/d</v>
      </c>
      <c r="H629" s="304">
        <f t="shared" ref="H629:H634" si="336" xml:space="preserve"> SUM(J629:N629)</f>
        <v>0</v>
      </c>
      <c r="I629" s="271"/>
      <c r="J629" s="274">
        <f xml:space="preserve"> InpActive!J271</f>
        <v>0</v>
      </c>
      <c r="K629" s="274">
        <f xml:space="preserve"> InpActive!K271</f>
        <v>0</v>
      </c>
      <c r="L629" s="274">
        <f xml:space="preserve"> InpActive!L271</f>
        <v>0</v>
      </c>
      <c r="M629" s="274">
        <f xml:space="preserve"> InpActive!M271</f>
        <v>0</v>
      </c>
      <c r="N629" s="274">
        <f xml:space="preserve"> InpActive!N271</f>
        <v>0</v>
      </c>
    </row>
    <row r="630" spans="1:14" ht="12.75" hidden="1" customHeight="1" outlineLevel="1">
      <c r="A630" s="275"/>
      <c r="B630" s="275"/>
      <c r="C630" s="276"/>
      <c r="D630" s="277"/>
      <c r="E630" s="278" t="s">
        <v>928</v>
      </c>
      <c r="F630" s="270" t="s">
        <v>750</v>
      </c>
      <c r="G630" s="270" t="s">
        <v>209</v>
      </c>
      <c r="H630" s="304">
        <f t="shared" si="336"/>
        <v>0</v>
      </c>
      <c r="I630" s="270"/>
      <c r="J630" s="278">
        <f xml:space="preserve"> J628 + J629</f>
        <v>0</v>
      </c>
      <c r="K630" s="278">
        <f t="shared" ref="K630:N630" si="337" xml:space="preserve"> K628 + K629</f>
        <v>0</v>
      </c>
      <c r="L630" s="278">
        <f t="shared" si="337"/>
        <v>0</v>
      </c>
      <c r="M630" s="278">
        <f t="shared" si="337"/>
        <v>0</v>
      </c>
      <c r="N630" s="278">
        <f t="shared" si="337"/>
        <v>0</v>
      </c>
    </row>
    <row r="631" spans="1:14" ht="12.75" hidden="1" customHeight="1" outlineLevel="1">
      <c r="A631" s="275"/>
      <c r="B631" s="275"/>
      <c r="C631" s="276"/>
      <c r="D631" s="277"/>
      <c r="E631" s="278"/>
      <c r="F631" s="270"/>
      <c r="G631" s="270"/>
      <c r="H631" s="270"/>
      <c r="I631" s="270"/>
      <c r="J631" s="270"/>
      <c r="K631" s="270"/>
      <c r="L631" s="270"/>
      <c r="M631" s="270"/>
      <c r="N631" s="270"/>
    </row>
    <row r="632" spans="1:14" ht="12.75" hidden="1" customHeight="1" outlineLevel="1">
      <c r="A632" s="271" t="str">
        <f xml:space="preserve"> InpActive!A270</f>
        <v>WR60003Z18</v>
      </c>
      <c r="B632" s="271"/>
      <c r="C632" s="272"/>
      <c r="D632" s="273"/>
      <c r="E632" s="271" t="str">
        <f xml:space="preserve"> InpActive!E270</f>
        <v>Capacity ~ WRZ 18 forecasts - Post-2020 incumbent cumulative capacity (ICC)</v>
      </c>
      <c r="F632" s="271" t="s">
        <v>747</v>
      </c>
      <c r="G632" s="271" t="str">
        <f xml:space="preserve"> InpActive!G270</f>
        <v>Ml/d</v>
      </c>
      <c r="H632" s="304">
        <f t="shared" si="336"/>
        <v>0</v>
      </c>
      <c r="I632" s="271"/>
      <c r="J632" s="274">
        <f xml:space="preserve"> InpActive!J270</f>
        <v>0</v>
      </c>
      <c r="K632" s="274">
        <f xml:space="preserve"> InpActive!K270</f>
        <v>0</v>
      </c>
      <c r="L632" s="274">
        <f xml:space="preserve"> InpActive!L270</f>
        <v>0</v>
      </c>
      <c r="M632" s="274">
        <f xml:space="preserve"> InpActive!M270</f>
        <v>0</v>
      </c>
      <c r="N632" s="274">
        <f xml:space="preserve"> InpActive!N270</f>
        <v>0</v>
      </c>
    </row>
    <row r="633" spans="1:14" ht="12.75" hidden="1" customHeight="1" outlineLevel="1">
      <c r="A633" s="271" t="str">
        <f xml:space="preserve"> InpActive!A278</f>
        <v>WR60005Z18_ACT</v>
      </c>
      <c r="B633" s="271"/>
      <c r="C633" s="272"/>
      <c r="D633" s="273"/>
      <c r="E633" s="271" t="str">
        <f xml:space="preserve"> InpActive!E278</f>
        <v>Capacity ~ WRZ 18 actual - Post-2020 bilateral cumulative capacity - actual (BCCa)</v>
      </c>
      <c r="F633" s="271" t="s">
        <v>751</v>
      </c>
      <c r="G633" s="271" t="str">
        <f xml:space="preserve"> InpActive!G278</f>
        <v>Ml/d</v>
      </c>
      <c r="H633" s="304">
        <f t="shared" si="336"/>
        <v>0</v>
      </c>
      <c r="I633" s="271"/>
      <c r="J633" s="274">
        <f xml:space="preserve"> InpActive!J278</f>
        <v>0</v>
      </c>
      <c r="K633" s="274">
        <f xml:space="preserve"> InpActive!K278</f>
        <v>0</v>
      </c>
      <c r="L633" s="274">
        <f xml:space="preserve"> InpActive!L278</f>
        <v>0</v>
      </c>
      <c r="M633" s="274">
        <f xml:space="preserve"> InpActive!M278</f>
        <v>0</v>
      </c>
      <c r="N633" s="274">
        <f xml:space="preserve"> InpActive!N278</f>
        <v>0</v>
      </c>
    </row>
    <row r="634" spans="1:14" ht="12.75" hidden="1" customHeight="1" outlineLevel="1">
      <c r="A634" s="275"/>
      <c r="B634" s="275"/>
      <c r="C634" s="276"/>
      <c r="D634" s="277"/>
      <c r="E634" s="279" t="s">
        <v>929</v>
      </c>
      <c r="F634" s="270" t="s">
        <v>753</v>
      </c>
      <c r="G634" s="270" t="s">
        <v>209</v>
      </c>
      <c r="H634" s="304">
        <f t="shared" si="336"/>
        <v>0</v>
      </c>
      <c r="I634" s="270"/>
      <c r="J634" s="278">
        <f xml:space="preserve"> J632 + J633</f>
        <v>0</v>
      </c>
      <c r="K634" s="278">
        <f t="shared" ref="K634:N634" si="338" xml:space="preserve"> K632 + K633</f>
        <v>0</v>
      </c>
      <c r="L634" s="278">
        <f t="shared" si="338"/>
        <v>0</v>
      </c>
      <c r="M634" s="278">
        <f t="shared" si="338"/>
        <v>0</v>
      </c>
      <c r="N634" s="278">
        <f t="shared" si="338"/>
        <v>0</v>
      </c>
    </row>
    <row r="635" spans="1:14" ht="12.75" hidden="1" customHeight="1" outlineLevel="1">
      <c r="A635" s="275"/>
      <c r="B635" s="275"/>
      <c r="C635" s="276"/>
      <c r="D635" s="277"/>
      <c r="E635" s="279"/>
      <c r="F635" s="270"/>
      <c r="G635" s="270"/>
      <c r="H635" s="270"/>
      <c r="I635" s="270"/>
      <c r="J635" s="278"/>
      <c r="K635" s="278"/>
      <c r="L635" s="278"/>
      <c r="M635" s="278"/>
      <c r="N635" s="278"/>
    </row>
    <row r="636" spans="1:14" s="353" customFormat="1" ht="12.75" hidden="1" customHeight="1" outlineLevel="1">
      <c r="A636" s="351"/>
      <c r="B636" s="351">
        <f t="shared" ref="B636:H636" si="339" xml:space="preserve"> B$630</f>
        <v>0</v>
      </c>
      <c r="C636" s="286">
        <f t="shared" si="339"/>
        <v>0</v>
      </c>
      <c r="D636" s="352">
        <f t="shared" si="339"/>
        <v>0</v>
      </c>
      <c r="E636" s="358" t="str">
        <f t="shared" si="339"/>
        <v>Total cumulative capacity (TCC) - WRZ 18</v>
      </c>
      <c r="F636" s="285" t="str">
        <f t="shared" si="339"/>
        <v>TCC</v>
      </c>
      <c r="G636" s="285" t="str">
        <f t="shared" si="339"/>
        <v>Ml/d</v>
      </c>
      <c r="H636" s="285">
        <f t="shared" si="339"/>
        <v>0</v>
      </c>
      <c r="I636" s="285"/>
      <c r="J636" s="278">
        <f t="shared" ref="J636:N636" si="340" xml:space="preserve"> J$630</f>
        <v>0</v>
      </c>
      <c r="K636" s="278">
        <f t="shared" si="340"/>
        <v>0</v>
      </c>
      <c r="L636" s="278">
        <f t="shared" si="340"/>
        <v>0</v>
      </c>
      <c r="M636" s="278">
        <f t="shared" si="340"/>
        <v>0</v>
      </c>
      <c r="N636" s="278">
        <f t="shared" si="340"/>
        <v>0</v>
      </c>
    </row>
    <row r="637" spans="1:14" s="353" customFormat="1" ht="12.75" hidden="1" customHeight="1" outlineLevel="1">
      <c r="A637" s="351"/>
      <c r="B637" s="351">
        <f t="shared" ref="B637:H637" si="341" xml:space="preserve"> B$634</f>
        <v>0</v>
      </c>
      <c r="C637" s="286">
        <f t="shared" si="341"/>
        <v>0</v>
      </c>
      <c r="D637" s="352">
        <f t="shared" si="341"/>
        <v>0</v>
      </c>
      <c r="E637" s="279" t="str">
        <f t="shared" si="341"/>
        <v>Total ICC + BCCa - WRZ 18</v>
      </c>
      <c r="F637" s="285" t="str">
        <f t="shared" si="341"/>
        <v>ICC + BCCa</v>
      </c>
      <c r="G637" s="285" t="str">
        <f t="shared" si="341"/>
        <v>Ml/d</v>
      </c>
      <c r="H637" s="285">
        <f t="shared" si="341"/>
        <v>0</v>
      </c>
      <c r="I637" s="285"/>
      <c r="J637" s="278">
        <f t="shared" ref="J637:N637" si="342" xml:space="preserve"> J$634</f>
        <v>0</v>
      </c>
      <c r="K637" s="278">
        <f t="shared" si="342"/>
        <v>0</v>
      </c>
      <c r="L637" s="278">
        <f t="shared" si="342"/>
        <v>0</v>
      </c>
      <c r="M637" s="278">
        <f t="shared" si="342"/>
        <v>0</v>
      </c>
      <c r="N637" s="278">
        <f t="shared" si="342"/>
        <v>0</v>
      </c>
    </row>
    <row r="638" spans="1:14" ht="12.75" hidden="1" customHeight="1" outlineLevel="1">
      <c r="A638" s="275"/>
      <c r="B638" s="275"/>
      <c r="C638" s="276"/>
      <c r="D638" s="277"/>
      <c r="E638" s="278" t="s">
        <v>930</v>
      </c>
      <c r="F638" s="270" t="s">
        <v>755</v>
      </c>
      <c r="G638" s="278" t="s">
        <v>756</v>
      </c>
      <c r="H638" s="270"/>
      <c r="I638" s="270"/>
      <c r="J638" s="280">
        <f xml:space="preserve"> IF( J637 &gt; 0, ( J636 / J637 ) - 1, 0 )</f>
        <v>0</v>
      </c>
      <c r="K638" s="280">
        <f t="shared" ref="K638:N638" si="343" xml:space="preserve"> IF( K637 &gt; 0, ( K636 / K637 ) - 1, 0 )</f>
        <v>0</v>
      </c>
      <c r="L638" s="280">
        <f t="shared" si="343"/>
        <v>0</v>
      </c>
      <c r="M638" s="280">
        <f t="shared" si="343"/>
        <v>0</v>
      </c>
      <c r="N638" s="280">
        <f t="shared" si="343"/>
        <v>0</v>
      </c>
    </row>
    <row r="639" spans="1:14" ht="12.75" hidden="1" customHeight="1" outlineLevel="1">
      <c r="A639" s="275"/>
      <c r="B639" s="275"/>
      <c r="C639" s="276"/>
      <c r="D639" s="277"/>
      <c r="E639" s="278"/>
      <c r="F639" s="270"/>
      <c r="G639" s="278"/>
      <c r="H639" s="270"/>
      <c r="I639" s="270"/>
      <c r="J639" s="280"/>
      <c r="K639" s="280"/>
      <c r="L639" s="280"/>
      <c r="M639" s="280"/>
      <c r="N639" s="280"/>
    </row>
    <row r="640" spans="1:14" s="353" customFormat="1" ht="12.75" hidden="1" customHeight="1" outlineLevel="1">
      <c r="A640" s="351"/>
      <c r="B640" s="351">
        <f t="shared" ref="B640:G640" si="344" xml:space="preserve"> B$638</f>
        <v>0</v>
      </c>
      <c r="C640" s="286">
        <f t="shared" si="344"/>
        <v>0</v>
      </c>
      <c r="D640" s="352">
        <f t="shared" si="344"/>
        <v>0</v>
      </c>
      <c r="E640" s="278" t="str">
        <f t="shared" si="344"/>
        <v>Bilateral entry forecast (BEF) factor - WRZ 18</v>
      </c>
      <c r="F640" s="285" t="str">
        <f t="shared" si="344"/>
        <v>BEF</v>
      </c>
      <c r="G640" s="278" t="str">
        <f t="shared" si="344"/>
        <v>nr</v>
      </c>
      <c r="H640" s="285"/>
      <c r="I640" s="285"/>
      <c r="J640" s="280">
        <f t="shared" ref="J640:N640" si="345" xml:space="preserve"> J$638</f>
        <v>0</v>
      </c>
      <c r="K640" s="280">
        <f t="shared" si="345"/>
        <v>0</v>
      </c>
      <c r="L640" s="280">
        <f t="shared" si="345"/>
        <v>0</v>
      </c>
      <c r="M640" s="280">
        <f t="shared" si="345"/>
        <v>0</v>
      </c>
      <c r="N640" s="280">
        <f t="shared" si="345"/>
        <v>0</v>
      </c>
    </row>
    <row r="641" spans="1:14" ht="12.75" hidden="1" customHeight="1" outlineLevel="1">
      <c r="A641" s="275"/>
      <c r="B641" s="275"/>
      <c r="C641" s="276"/>
      <c r="D641" s="277"/>
      <c r="E641" s="278" t="s">
        <v>931</v>
      </c>
      <c r="F641" s="270" t="s">
        <v>755</v>
      </c>
      <c r="G641" s="278" t="s">
        <v>756</v>
      </c>
      <c r="H641" s="270"/>
      <c r="I641" s="270"/>
      <c r="J641" s="280">
        <f xml:space="preserve"> IF( J640 &gt;= 0, 0, J640)</f>
        <v>0</v>
      </c>
      <c r="K641" s="280">
        <f t="shared" ref="K641:N641" si="346" xml:space="preserve"> IF( K640 &gt;= 0, 0, K640)</f>
        <v>0</v>
      </c>
      <c r="L641" s="280">
        <f t="shared" si="346"/>
        <v>0</v>
      </c>
      <c r="M641" s="280">
        <f t="shared" si="346"/>
        <v>0</v>
      </c>
      <c r="N641" s="280">
        <f t="shared" si="346"/>
        <v>0</v>
      </c>
    </row>
    <row r="642" spans="1:14" ht="12.75" hidden="1" customHeight="1" outlineLevel="1">
      <c r="A642" s="275"/>
      <c r="B642" s="275"/>
      <c r="C642" s="276"/>
      <c r="D642" s="277"/>
      <c r="E642" s="278"/>
      <c r="F642" s="270"/>
      <c r="G642" s="278"/>
      <c r="H642" s="270"/>
      <c r="I642" s="270"/>
      <c r="J642" s="280"/>
      <c r="K642" s="280"/>
      <c r="L642" s="280"/>
      <c r="M642" s="280"/>
      <c r="N642" s="280"/>
    </row>
    <row r="643" spans="1:14" ht="12.75" hidden="1" customHeight="1" outlineLevel="1">
      <c r="A643" s="275"/>
      <c r="B643" s="275"/>
      <c r="C643" s="276"/>
      <c r="D643" s="277"/>
      <c r="E643" s="278" t="s">
        <v>932</v>
      </c>
      <c r="F643" s="376">
        <f xml:space="preserve"> IF( SUM(J643:N643) &gt; 0, 1, 0)</f>
        <v>0</v>
      </c>
      <c r="G643" s="278" t="s">
        <v>599</v>
      </c>
      <c r="I643" s="259"/>
      <c r="J643" s="376">
        <f xml:space="preserve"> IF( J641 &gt; 0, 1, 0 )</f>
        <v>0</v>
      </c>
      <c r="K643" s="376">
        <f t="shared" ref="K643" si="347" xml:space="preserve"> IF( K641 &gt; 0, 1, 0 )</f>
        <v>0</v>
      </c>
      <c r="L643" s="376">
        <f t="shared" ref="L643" si="348" xml:space="preserve"> IF( L641 &gt; 0, 1, 0 )</f>
        <v>0</v>
      </c>
      <c r="M643" s="376">
        <f t="shared" ref="M643" si="349" xml:space="preserve"> IF( M641 &gt; 0, 1, 0 )</f>
        <v>0</v>
      </c>
      <c r="N643" s="376">
        <f t="shared" ref="N643" si="350" xml:space="preserve"> IF( N641 &gt; 0, 1, 0 )</f>
        <v>0</v>
      </c>
    </row>
    <row r="644" spans="1:14" ht="12.75" hidden="1" customHeight="1" outlineLevel="1">
      <c r="A644" s="275"/>
      <c r="B644" s="275"/>
      <c r="C644" s="276"/>
      <c r="D644" s="277"/>
      <c r="E644" s="278"/>
      <c r="F644" s="270"/>
      <c r="G644" s="270"/>
      <c r="H644" s="270"/>
      <c r="I644" s="270"/>
      <c r="J644" s="270"/>
      <c r="K644" s="270"/>
      <c r="L644" s="270"/>
      <c r="M644" s="270"/>
      <c r="N644" s="270"/>
    </row>
    <row r="645" spans="1:14" ht="12.75" hidden="1" customHeight="1" outlineLevel="1">
      <c r="A645" s="275"/>
      <c r="B645" s="259"/>
      <c r="C645" s="266" t="s">
        <v>759</v>
      </c>
      <c r="D645" s="277"/>
      <c r="E645" s="278"/>
      <c r="F645" s="270"/>
      <c r="G645" s="270"/>
      <c r="H645" s="270"/>
      <c r="I645" s="270"/>
      <c r="J645" s="270"/>
      <c r="K645" s="270"/>
      <c r="L645" s="270"/>
      <c r="M645" s="270"/>
      <c r="N645" s="270"/>
    </row>
    <row r="646" spans="1:14" ht="12.75" hidden="1" customHeight="1" outlineLevel="1">
      <c r="A646" s="267"/>
      <c r="B646" s="281"/>
      <c r="C646" s="268"/>
      <c r="D646" s="267" t="s">
        <v>760</v>
      </c>
      <c r="E646" s="281"/>
      <c r="F646" s="259"/>
      <c r="G646" s="282"/>
      <c r="H646" s="282"/>
      <c r="I646" s="282"/>
      <c r="J646" s="279"/>
      <c r="K646" s="279"/>
      <c r="L646" s="279"/>
      <c r="M646" s="279"/>
      <c r="N646" s="279"/>
    </row>
    <row r="647" spans="1:14" ht="12.75" hidden="1" customHeight="1" outlineLevel="1">
      <c r="A647" s="267"/>
      <c r="B647" s="281"/>
      <c r="C647" s="268"/>
      <c r="D647" s="267"/>
      <c r="E647" s="281"/>
      <c r="F647" s="259"/>
      <c r="G647" s="282"/>
      <c r="H647" s="282"/>
      <c r="I647" s="282"/>
      <c r="J647" s="279"/>
      <c r="K647" s="279"/>
      <c r="L647" s="279"/>
      <c r="M647" s="279"/>
      <c r="N647" s="279"/>
    </row>
    <row r="648" spans="1:14" ht="12.75" hidden="1" customHeight="1" outlineLevel="1">
      <c r="A648" s="274" t="str">
        <f xml:space="preserve"> InpActive!A270</f>
        <v>WR60003Z18</v>
      </c>
      <c r="B648" s="283"/>
      <c r="C648" s="272"/>
      <c r="D648" s="273"/>
      <c r="E648" s="274" t="str">
        <f xml:space="preserve"> InpActive!E270</f>
        <v>Capacity ~ WRZ 18 forecasts - Post-2020 incumbent cumulative capacity (ICC)</v>
      </c>
      <c r="F648" s="282" t="s">
        <v>747</v>
      </c>
      <c r="G648" s="274" t="str">
        <f xml:space="preserve"> InpActive!G270</f>
        <v>Ml/d</v>
      </c>
      <c r="H648" s="360">
        <f xml:space="preserve"> SUM(J648:N648)</f>
        <v>0</v>
      </c>
      <c r="I648" s="282"/>
      <c r="J648" s="284">
        <f xml:space="preserve"> InpActive!J270</f>
        <v>0</v>
      </c>
      <c r="K648" s="284">
        <f xml:space="preserve"> InpActive!K270</f>
        <v>0</v>
      </c>
      <c r="L648" s="284">
        <f xml:space="preserve"> InpActive!L270</f>
        <v>0</v>
      </c>
      <c r="M648" s="284">
        <f xml:space="preserve"> InpActive!M270</f>
        <v>0</v>
      </c>
      <c r="N648" s="284">
        <f xml:space="preserve"> InpActive!N270</f>
        <v>0</v>
      </c>
    </row>
    <row r="649" spans="1:14" ht="12.75" hidden="1" customHeight="1" outlineLevel="1">
      <c r="A649" s="284" t="str">
        <f xml:space="preserve"> InpActive!A275</f>
        <v>WR7004Z18</v>
      </c>
      <c r="B649" s="283"/>
      <c r="C649" s="272"/>
      <c r="D649" s="273"/>
      <c r="E649" s="284" t="str">
        <f xml:space="preserve"> InpActive!E275</f>
        <v>WRZ 18 - Annualised unit cost (AUC) of post-2020 capacity</v>
      </c>
      <c r="F649" s="282" t="s">
        <v>761</v>
      </c>
      <c r="G649" s="284" t="str">
        <f xml:space="preserve"> InpActive!G275</f>
        <v>£/Ml/d</v>
      </c>
      <c r="H649" s="259"/>
      <c r="I649" s="282"/>
      <c r="J649" s="284">
        <f xml:space="preserve"> InpActive!J275</f>
        <v>0</v>
      </c>
      <c r="K649" s="284">
        <f xml:space="preserve"> InpActive!K275</f>
        <v>0</v>
      </c>
      <c r="L649" s="284">
        <f xml:space="preserve"> InpActive!L275</f>
        <v>0</v>
      </c>
      <c r="M649" s="284">
        <f xml:space="preserve"> InpActive!M275</f>
        <v>0</v>
      </c>
      <c r="N649" s="284">
        <f xml:space="preserve"> InpActive!N275</f>
        <v>0</v>
      </c>
    </row>
    <row r="650" spans="1:14" ht="12.75" hidden="1" customHeight="1" outlineLevel="1">
      <c r="A650" s="267"/>
      <c r="B650" s="267"/>
      <c r="C650" s="276"/>
      <c r="D650" s="277"/>
      <c r="E650" s="278" t="str">
        <f xml:space="preserve"> E641</f>
        <v>Bilateral entry forecast (BEF) factor - WRZ 18 - capped at zero</v>
      </c>
      <c r="F650" s="278" t="str">
        <f xml:space="preserve"> F641</f>
        <v>BEF</v>
      </c>
      <c r="G650" s="278" t="str">
        <f xml:space="preserve"> G641</f>
        <v>nr</v>
      </c>
      <c r="H650" s="259"/>
      <c r="I650" s="282"/>
      <c r="J650" s="280">
        <f xml:space="preserve"> J641</f>
        <v>0</v>
      </c>
      <c r="K650" s="280">
        <f xml:space="preserve"> K641</f>
        <v>0</v>
      </c>
      <c r="L650" s="280">
        <f xml:space="preserve"> L641</f>
        <v>0</v>
      </c>
      <c r="M650" s="280">
        <f xml:space="preserve"> M641</f>
        <v>0</v>
      </c>
      <c r="N650" s="280">
        <f xml:space="preserve"> N641</f>
        <v>0</v>
      </c>
    </row>
    <row r="651" spans="1:14" s="270" customFormat="1" ht="12.75" hidden="1" customHeight="1" outlineLevel="1">
      <c r="A651" s="285"/>
      <c r="B651" s="285"/>
      <c r="C651" s="286"/>
      <c r="D651" s="287"/>
      <c r="E651" s="285" t="s">
        <v>933</v>
      </c>
      <c r="F651" s="359" t="s">
        <v>934</v>
      </c>
      <c r="G651" s="288" t="s">
        <v>555</v>
      </c>
      <c r="H651" s="270">
        <f xml:space="preserve"> SUM(J651:N651)</f>
        <v>0</v>
      </c>
      <c r="I651" s="288"/>
      <c r="J651" s="289">
        <f xml:space="preserve"> J648 * J649 * J650</f>
        <v>0</v>
      </c>
      <c r="K651" s="289">
        <f t="shared" ref="K651:N651" si="351" xml:space="preserve"> K648 * K649 * K650</f>
        <v>0</v>
      </c>
      <c r="L651" s="289">
        <f t="shared" si="351"/>
        <v>0</v>
      </c>
      <c r="M651" s="289">
        <f t="shared" si="351"/>
        <v>0</v>
      </c>
      <c r="N651" s="289">
        <f t="shared" si="351"/>
        <v>0</v>
      </c>
    </row>
    <row r="652" spans="1:14" ht="12.75" hidden="1" customHeight="1" outlineLevel="1">
      <c r="A652" s="291"/>
      <c r="B652" s="291"/>
      <c r="C652" s="292"/>
      <c r="D652" s="293"/>
      <c r="E652" s="291"/>
      <c r="F652" s="294"/>
      <c r="G652" s="294"/>
      <c r="H652" s="295"/>
      <c r="I652" s="294"/>
      <c r="J652" s="294"/>
      <c r="K652" s="294"/>
      <c r="L652" s="294"/>
      <c r="M652" s="294"/>
      <c r="N652" s="294"/>
    </row>
    <row r="653" spans="1:14" ht="12.75" hidden="1" customHeight="1" outlineLevel="1">
      <c r="A653" s="270"/>
      <c r="B653" s="270"/>
      <c r="C653" s="276"/>
      <c r="D653" s="281"/>
      <c r="E653" s="278" t="s">
        <v>935</v>
      </c>
      <c r="F653" s="376">
        <f xml:space="preserve"> IF( SUM(J653:N653) &gt; 0, 1, 0)</f>
        <v>0</v>
      </c>
      <c r="G653" s="278" t="s">
        <v>599</v>
      </c>
      <c r="J653" s="376">
        <f xml:space="preserve"> IF( J651 &gt; 0, 1, 0 )</f>
        <v>0</v>
      </c>
      <c r="K653" s="376">
        <f t="shared" ref="K653" si="352" xml:space="preserve"> IF( K651 &gt; 0, 1, 0 )</f>
        <v>0</v>
      </c>
      <c r="L653" s="376">
        <f t="shared" ref="L653" si="353" xml:space="preserve"> IF( L651 &gt; 0, 1, 0 )</f>
        <v>0</v>
      </c>
      <c r="M653" s="376">
        <f t="shared" ref="M653" si="354" xml:space="preserve"> IF( M651 &gt; 0, 1, 0 )</f>
        <v>0</v>
      </c>
      <c r="N653" s="376">
        <f t="shared" ref="N653" si="355" xml:space="preserve"> IF( N651 &gt; 0, 1, 0 )</f>
        <v>0</v>
      </c>
    </row>
    <row r="654" spans="1:14">
      <c r="A654" s="296"/>
      <c r="B654" s="296"/>
      <c r="C654" s="297"/>
      <c r="D654" s="298"/>
      <c r="E654" s="299"/>
      <c r="F654" s="299"/>
      <c r="G654" s="300"/>
      <c r="H654" s="290"/>
      <c r="I654" s="290"/>
      <c r="J654" s="301"/>
      <c r="K654" s="301"/>
      <c r="L654" s="301"/>
      <c r="M654" s="301"/>
      <c r="N654" s="301"/>
    </row>
    <row r="655" spans="1:14">
      <c r="A655" s="260" t="s">
        <v>936</v>
      </c>
      <c r="B655" s="260"/>
      <c r="C655" s="261"/>
      <c r="D655" s="260"/>
      <c r="E655" s="260"/>
      <c r="F655" s="260"/>
      <c r="G655" s="260"/>
      <c r="H655" s="260"/>
      <c r="I655" s="260"/>
      <c r="J655" s="260"/>
      <c r="K655" s="260"/>
      <c r="L655" s="260"/>
      <c r="M655" s="260"/>
      <c r="N655" s="260"/>
    </row>
    <row r="656" spans="1:14" collapsed="1">
      <c r="A656" s="250"/>
      <c r="B656" s="250"/>
      <c r="C656" s="251"/>
      <c r="D656" s="250"/>
      <c r="E656" s="250"/>
      <c r="F656" s="250"/>
      <c r="G656" s="250"/>
      <c r="H656" s="250"/>
      <c r="I656" s="250"/>
      <c r="J656" s="250"/>
      <c r="K656" s="250"/>
      <c r="L656" s="250"/>
      <c r="M656" s="250"/>
      <c r="N656" s="250"/>
    </row>
    <row r="657" spans="1:14" ht="12.75" hidden="1" customHeight="1" outlineLevel="1">
      <c r="A657" s="250"/>
      <c r="B657" s="262" t="s">
        <v>937</v>
      </c>
      <c r="C657" s="263"/>
      <c r="D657" s="264"/>
      <c r="E657" s="264"/>
      <c r="F657" s="250"/>
      <c r="G657" s="250"/>
      <c r="H657" s="250"/>
      <c r="I657" s="250"/>
      <c r="J657" s="250"/>
      <c r="K657" s="250"/>
      <c r="L657" s="250"/>
      <c r="M657" s="250"/>
      <c r="N657" s="250"/>
    </row>
    <row r="658" spans="1:14" ht="12.75" hidden="1" customHeight="1" outlineLevel="1">
      <c r="A658" s="265" t="str">
        <f xml:space="preserve"> InpActive!A282</f>
        <v>WR60000Z19</v>
      </c>
      <c r="B658" s="250"/>
      <c r="C658" s="251"/>
      <c r="D658" s="252"/>
      <c r="E658" s="265" t="str">
        <f xml:space="preserve"> InpActive!E282</f>
        <v>Capacity ~ WRZ 19 forecasts - WRZ name</v>
      </c>
      <c r="F658" s="265">
        <f xml:space="preserve"> InpActive!F282</f>
        <v>0</v>
      </c>
      <c r="G658" s="265" t="str">
        <f xml:space="preserve"> InpActive!G282</f>
        <v>text</v>
      </c>
      <c r="H658" s="265"/>
      <c r="I658" s="265"/>
      <c r="J658" s="265"/>
      <c r="K658" s="265"/>
      <c r="L658" s="265"/>
      <c r="M658" s="265"/>
      <c r="N658" s="265"/>
    </row>
    <row r="659" spans="1:14" ht="12.75" hidden="1" customHeight="1" outlineLevel="1">
      <c r="A659" s="250"/>
      <c r="B659" s="259"/>
      <c r="C659" s="251"/>
      <c r="D659" s="250"/>
      <c r="E659" s="250"/>
      <c r="F659" s="250"/>
      <c r="G659" s="250"/>
      <c r="H659" s="250"/>
      <c r="I659" s="250"/>
      <c r="J659" s="250"/>
      <c r="K659" s="250"/>
      <c r="L659" s="250"/>
      <c r="M659" s="250"/>
      <c r="N659" s="250"/>
    </row>
    <row r="660" spans="1:14" ht="12.75" hidden="1" customHeight="1" outlineLevel="1">
      <c r="A660" s="250"/>
      <c r="B660" s="259"/>
      <c r="C660" s="266" t="s">
        <v>744</v>
      </c>
      <c r="D660" s="250"/>
      <c r="E660" s="250"/>
      <c r="F660" s="250"/>
      <c r="G660" s="250"/>
      <c r="H660" s="250"/>
      <c r="I660" s="250"/>
      <c r="J660" s="250"/>
      <c r="K660" s="250"/>
      <c r="L660" s="250"/>
      <c r="M660" s="250"/>
      <c r="N660" s="250"/>
    </row>
    <row r="661" spans="1:14" ht="12.75" hidden="1" customHeight="1" outlineLevel="1">
      <c r="A661" s="267"/>
      <c r="B661" s="259"/>
      <c r="C661" s="268"/>
      <c r="D661" s="269" t="s">
        <v>745</v>
      </c>
      <c r="E661" s="259"/>
      <c r="F661" s="270"/>
      <c r="G661" s="270"/>
      <c r="H661" s="270"/>
      <c r="I661" s="270"/>
      <c r="J661" s="270"/>
      <c r="K661" s="270"/>
      <c r="L661" s="270"/>
      <c r="M661" s="270"/>
      <c r="N661" s="270"/>
    </row>
    <row r="662" spans="1:14" ht="12.75" hidden="1" customHeight="1" outlineLevel="1">
      <c r="A662" s="267"/>
      <c r="B662" s="259"/>
      <c r="C662" s="268"/>
      <c r="D662" s="269" t="s">
        <v>746</v>
      </c>
      <c r="E662" s="259"/>
      <c r="F662" s="270"/>
      <c r="G662" s="270"/>
      <c r="H662" s="270"/>
      <c r="I662" s="270"/>
      <c r="J662" s="270"/>
      <c r="K662" s="270"/>
      <c r="L662" s="270"/>
      <c r="M662" s="270"/>
      <c r="N662" s="270"/>
    </row>
    <row r="663" spans="1:14" ht="12.75" hidden="1" customHeight="1" outlineLevel="1">
      <c r="A663" s="267"/>
      <c r="B663" s="259"/>
      <c r="C663" s="268"/>
      <c r="D663" s="269"/>
      <c r="E663" s="259"/>
      <c r="F663" s="270"/>
      <c r="G663" s="270"/>
      <c r="H663" s="270"/>
      <c r="I663" s="270"/>
      <c r="J663" s="270"/>
      <c r="K663" s="270"/>
      <c r="L663" s="270"/>
      <c r="M663" s="270"/>
      <c r="N663" s="270"/>
    </row>
    <row r="664" spans="1:14" ht="12.75" hidden="1" customHeight="1" outlineLevel="1">
      <c r="A664" s="271" t="str">
        <f xml:space="preserve"> InpActive!A283</f>
        <v>WR60003Z19</v>
      </c>
      <c r="B664" s="271"/>
      <c r="C664" s="272"/>
      <c r="D664" s="273"/>
      <c r="E664" s="271" t="str">
        <f xml:space="preserve"> InpActive!E283</f>
        <v>Capacity ~ WRZ 19 forecasts - Post-2020 incumbent cumulative capacity (ICC)</v>
      </c>
      <c r="F664" s="271" t="s">
        <v>747</v>
      </c>
      <c r="G664" s="271" t="str">
        <f xml:space="preserve"> InpActive!G283</f>
        <v>Ml/d</v>
      </c>
      <c r="H664" s="304">
        <f xml:space="preserve"> SUM(J664:N664)</f>
        <v>0</v>
      </c>
      <c r="I664" s="271"/>
      <c r="J664" s="274">
        <f xml:space="preserve"> InpActive!J283</f>
        <v>0</v>
      </c>
      <c r="K664" s="274">
        <f xml:space="preserve"> InpActive!K283</f>
        <v>0</v>
      </c>
      <c r="L664" s="274">
        <f xml:space="preserve"> InpActive!L283</f>
        <v>0</v>
      </c>
      <c r="M664" s="274">
        <f xml:space="preserve"> InpActive!M283</f>
        <v>0</v>
      </c>
      <c r="N664" s="274">
        <f xml:space="preserve"> InpActive!N283</f>
        <v>0</v>
      </c>
    </row>
    <row r="665" spans="1:14" ht="12.75" hidden="1" customHeight="1" outlineLevel="1">
      <c r="A665" s="271" t="str">
        <f xml:space="preserve"> InpActive!A284</f>
        <v>WR60005Z19</v>
      </c>
      <c r="B665" s="271"/>
      <c r="C665" s="272"/>
      <c r="D665" s="273"/>
      <c r="E665" s="271" t="str">
        <f xml:space="preserve"> InpActive!E284</f>
        <v>Capacity ~ WRZ 19 forecasts - Post-2020 bilateral cumulative capacity - forecast (BCCf)</v>
      </c>
      <c r="F665" s="271" t="s">
        <v>748</v>
      </c>
      <c r="G665" s="271" t="str">
        <f xml:space="preserve"> InpActive!G284</f>
        <v>Ml/d</v>
      </c>
      <c r="H665" s="304">
        <f t="shared" ref="H665:H670" si="356" xml:space="preserve"> SUM(J665:N665)</f>
        <v>0</v>
      </c>
      <c r="I665" s="271"/>
      <c r="J665" s="274">
        <f xml:space="preserve"> InpActive!J284</f>
        <v>0</v>
      </c>
      <c r="K665" s="274">
        <f xml:space="preserve"> InpActive!K284</f>
        <v>0</v>
      </c>
      <c r="L665" s="274">
        <f xml:space="preserve"> InpActive!L284</f>
        <v>0</v>
      </c>
      <c r="M665" s="274">
        <f xml:space="preserve"> InpActive!M284</f>
        <v>0</v>
      </c>
      <c r="N665" s="274">
        <f xml:space="preserve"> InpActive!N284</f>
        <v>0</v>
      </c>
    </row>
    <row r="666" spans="1:14" ht="12.75" hidden="1" customHeight="1" outlineLevel="1">
      <c r="A666" s="275"/>
      <c r="B666" s="275"/>
      <c r="C666" s="276"/>
      <c r="D666" s="277"/>
      <c r="E666" s="278" t="s">
        <v>938</v>
      </c>
      <c r="F666" s="270" t="s">
        <v>750</v>
      </c>
      <c r="G666" s="270" t="s">
        <v>209</v>
      </c>
      <c r="H666" s="304">
        <f t="shared" si="356"/>
        <v>0</v>
      </c>
      <c r="I666" s="270"/>
      <c r="J666" s="278">
        <f xml:space="preserve"> J664 + J665</f>
        <v>0</v>
      </c>
      <c r="K666" s="278">
        <f t="shared" ref="K666:N666" si="357" xml:space="preserve"> K664 + K665</f>
        <v>0</v>
      </c>
      <c r="L666" s="278">
        <f t="shared" si="357"/>
        <v>0</v>
      </c>
      <c r="M666" s="278">
        <f t="shared" si="357"/>
        <v>0</v>
      </c>
      <c r="N666" s="278">
        <f t="shared" si="357"/>
        <v>0</v>
      </c>
    </row>
    <row r="667" spans="1:14" ht="12.75" hidden="1" customHeight="1" outlineLevel="1">
      <c r="A667" s="275"/>
      <c r="B667" s="275"/>
      <c r="C667" s="276"/>
      <c r="D667" s="277"/>
      <c r="E667" s="278"/>
      <c r="F667" s="270"/>
      <c r="G667" s="270"/>
      <c r="H667" s="270"/>
      <c r="I667" s="270"/>
      <c r="J667" s="270"/>
      <c r="K667" s="270"/>
      <c r="L667" s="270"/>
      <c r="M667" s="270"/>
      <c r="N667" s="270"/>
    </row>
    <row r="668" spans="1:14" ht="12.75" hidden="1" customHeight="1" outlineLevel="1">
      <c r="A668" s="271" t="str">
        <f xml:space="preserve"> InpActive!A283</f>
        <v>WR60003Z19</v>
      </c>
      <c r="B668" s="271"/>
      <c r="C668" s="272"/>
      <c r="D668" s="273"/>
      <c r="E668" s="271" t="str">
        <f xml:space="preserve"> InpActive!E283</f>
        <v>Capacity ~ WRZ 19 forecasts - Post-2020 incumbent cumulative capacity (ICC)</v>
      </c>
      <c r="F668" s="271" t="s">
        <v>747</v>
      </c>
      <c r="G668" s="271" t="str">
        <f xml:space="preserve"> InpActive!G283</f>
        <v>Ml/d</v>
      </c>
      <c r="H668" s="304">
        <f t="shared" si="356"/>
        <v>0</v>
      </c>
      <c r="I668" s="271"/>
      <c r="J668" s="274">
        <f xml:space="preserve"> InpActive!J283</f>
        <v>0</v>
      </c>
      <c r="K668" s="274">
        <f xml:space="preserve"> InpActive!K283</f>
        <v>0</v>
      </c>
      <c r="L668" s="274">
        <f xml:space="preserve"> InpActive!L283</f>
        <v>0</v>
      </c>
      <c r="M668" s="274">
        <f xml:space="preserve"> InpActive!M283</f>
        <v>0</v>
      </c>
      <c r="N668" s="274">
        <f xml:space="preserve"> InpActive!N283</f>
        <v>0</v>
      </c>
    </row>
    <row r="669" spans="1:14" ht="12.75" hidden="1" customHeight="1" outlineLevel="1">
      <c r="A669" s="271" t="str">
        <f xml:space="preserve"> InpActive!A291</f>
        <v>WR60005Z19_ACT</v>
      </c>
      <c r="B669" s="271"/>
      <c r="C669" s="272"/>
      <c r="D669" s="273"/>
      <c r="E669" s="271" t="str">
        <f xml:space="preserve"> InpActive!E291</f>
        <v>Capacity ~ WRZ 19 actual - Post-2020 bilateral cumulative capacity - actual (BCCa)</v>
      </c>
      <c r="F669" s="271" t="s">
        <v>751</v>
      </c>
      <c r="G669" s="271" t="str">
        <f xml:space="preserve"> InpActive!G291</f>
        <v>Ml/d</v>
      </c>
      <c r="H669" s="304">
        <f t="shared" si="356"/>
        <v>0</v>
      </c>
      <c r="I669" s="271"/>
      <c r="J669" s="274">
        <f xml:space="preserve"> InpActive!J291</f>
        <v>0</v>
      </c>
      <c r="K669" s="274">
        <f xml:space="preserve"> InpActive!K291</f>
        <v>0</v>
      </c>
      <c r="L669" s="274">
        <f xml:space="preserve"> InpActive!L291</f>
        <v>0</v>
      </c>
      <c r="M669" s="274">
        <f xml:space="preserve"> InpActive!M291</f>
        <v>0</v>
      </c>
      <c r="N669" s="274">
        <f xml:space="preserve"> InpActive!N291</f>
        <v>0</v>
      </c>
    </row>
    <row r="670" spans="1:14" ht="12.75" hidden="1" customHeight="1" outlineLevel="1">
      <c r="A670" s="275"/>
      <c r="B670" s="275"/>
      <c r="C670" s="276"/>
      <c r="D670" s="277"/>
      <c r="E670" s="279" t="s">
        <v>939</v>
      </c>
      <c r="F670" s="270" t="s">
        <v>753</v>
      </c>
      <c r="G670" s="270" t="s">
        <v>209</v>
      </c>
      <c r="H670" s="304">
        <f t="shared" si="356"/>
        <v>0</v>
      </c>
      <c r="I670" s="270"/>
      <c r="J670" s="278">
        <f xml:space="preserve"> J668 + J669</f>
        <v>0</v>
      </c>
      <c r="K670" s="278">
        <f t="shared" ref="K670:N670" si="358" xml:space="preserve"> K668 + K669</f>
        <v>0</v>
      </c>
      <c r="L670" s="278">
        <f t="shared" si="358"/>
        <v>0</v>
      </c>
      <c r="M670" s="278">
        <f t="shared" si="358"/>
        <v>0</v>
      </c>
      <c r="N670" s="278">
        <f t="shared" si="358"/>
        <v>0</v>
      </c>
    </row>
    <row r="671" spans="1:14" ht="12.75" hidden="1" customHeight="1" outlineLevel="1">
      <c r="A671" s="275"/>
      <c r="B671" s="275"/>
      <c r="C671" s="276"/>
      <c r="D671" s="277"/>
      <c r="E671" s="279"/>
      <c r="F671" s="270"/>
      <c r="G671" s="270"/>
      <c r="H671" s="270"/>
      <c r="I671" s="270"/>
      <c r="J671" s="278"/>
      <c r="K671" s="278"/>
      <c r="L671" s="278"/>
      <c r="M671" s="278"/>
      <c r="N671" s="278"/>
    </row>
    <row r="672" spans="1:14" s="353" customFormat="1" ht="12.75" hidden="1" customHeight="1" outlineLevel="1">
      <c r="A672" s="351"/>
      <c r="B672" s="351">
        <f t="shared" ref="B672:H672" si="359" xml:space="preserve"> B$666</f>
        <v>0</v>
      </c>
      <c r="C672" s="286">
        <f t="shared" si="359"/>
        <v>0</v>
      </c>
      <c r="D672" s="352">
        <f t="shared" si="359"/>
        <v>0</v>
      </c>
      <c r="E672" s="358" t="str">
        <f t="shared" si="359"/>
        <v>Total cumulative capacity (TCC) - WRZ 19</v>
      </c>
      <c r="F672" s="285" t="str">
        <f t="shared" si="359"/>
        <v>TCC</v>
      </c>
      <c r="G672" s="285" t="str">
        <f t="shared" si="359"/>
        <v>Ml/d</v>
      </c>
      <c r="H672" s="285">
        <f t="shared" si="359"/>
        <v>0</v>
      </c>
      <c r="I672" s="285"/>
      <c r="J672" s="278">
        <f t="shared" ref="J672:N672" si="360" xml:space="preserve"> J$666</f>
        <v>0</v>
      </c>
      <c r="K672" s="278">
        <f t="shared" si="360"/>
        <v>0</v>
      </c>
      <c r="L672" s="278">
        <f t="shared" si="360"/>
        <v>0</v>
      </c>
      <c r="M672" s="278">
        <f t="shared" si="360"/>
        <v>0</v>
      </c>
      <c r="N672" s="278">
        <f t="shared" si="360"/>
        <v>0</v>
      </c>
    </row>
    <row r="673" spans="1:14" s="353" customFormat="1" ht="12.75" hidden="1" customHeight="1" outlineLevel="1">
      <c r="A673" s="351"/>
      <c r="B673" s="351">
        <f t="shared" ref="B673:H673" si="361" xml:space="preserve"> B$670</f>
        <v>0</v>
      </c>
      <c r="C673" s="286">
        <f t="shared" si="361"/>
        <v>0</v>
      </c>
      <c r="D673" s="352">
        <f t="shared" si="361"/>
        <v>0</v>
      </c>
      <c r="E673" s="279" t="str">
        <f t="shared" si="361"/>
        <v>Total ICC + BCCa - WRZ 19</v>
      </c>
      <c r="F673" s="285" t="str">
        <f t="shared" si="361"/>
        <v>ICC + BCCa</v>
      </c>
      <c r="G673" s="285" t="str">
        <f t="shared" si="361"/>
        <v>Ml/d</v>
      </c>
      <c r="H673" s="285">
        <f t="shared" si="361"/>
        <v>0</v>
      </c>
      <c r="I673" s="285"/>
      <c r="J673" s="278">
        <f t="shared" ref="J673:N673" si="362" xml:space="preserve"> J$670</f>
        <v>0</v>
      </c>
      <c r="K673" s="278">
        <f t="shared" si="362"/>
        <v>0</v>
      </c>
      <c r="L673" s="278">
        <f t="shared" si="362"/>
        <v>0</v>
      </c>
      <c r="M673" s="278">
        <f t="shared" si="362"/>
        <v>0</v>
      </c>
      <c r="N673" s="278">
        <f t="shared" si="362"/>
        <v>0</v>
      </c>
    </row>
    <row r="674" spans="1:14" ht="12.75" hidden="1" customHeight="1" outlineLevel="1">
      <c r="A674" s="275"/>
      <c r="B674" s="275"/>
      <c r="C674" s="276"/>
      <c r="D674" s="277"/>
      <c r="E674" s="278" t="s">
        <v>940</v>
      </c>
      <c r="F674" s="270" t="s">
        <v>755</v>
      </c>
      <c r="G674" s="278" t="s">
        <v>756</v>
      </c>
      <c r="H674" s="270"/>
      <c r="I674" s="270"/>
      <c r="J674" s="280">
        <f xml:space="preserve"> IF( J673 &gt; 0, ( J672 / J673 ) - 1, 0 )</f>
        <v>0</v>
      </c>
      <c r="K674" s="280">
        <f t="shared" ref="K674:N674" si="363" xml:space="preserve"> IF( K673 &gt; 0, ( K672 / K673 ) - 1, 0 )</f>
        <v>0</v>
      </c>
      <c r="L674" s="280">
        <f t="shared" si="363"/>
        <v>0</v>
      </c>
      <c r="M674" s="280">
        <f t="shared" si="363"/>
        <v>0</v>
      </c>
      <c r="N674" s="280">
        <f t="shared" si="363"/>
        <v>0</v>
      </c>
    </row>
    <row r="675" spans="1:14" ht="12.75" hidden="1" customHeight="1" outlineLevel="1">
      <c r="A675" s="275"/>
      <c r="B675" s="275"/>
      <c r="C675" s="276"/>
      <c r="D675" s="277"/>
      <c r="E675" s="278"/>
      <c r="F675" s="270"/>
      <c r="G675" s="278"/>
      <c r="H675" s="270"/>
      <c r="I675" s="270"/>
      <c r="J675" s="280"/>
      <c r="K675" s="280"/>
      <c r="L675" s="280"/>
      <c r="M675" s="280"/>
      <c r="N675" s="280"/>
    </row>
    <row r="676" spans="1:14" s="353" customFormat="1" ht="12.75" hidden="1" customHeight="1" outlineLevel="1">
      <c r="A676" s="351"/>
      <c r="B676" s="351">
        <f t="shared" ref="B676:G676" si="364" xml:space="preserve"> B$674</f>
        <v>0</v>
      </c>
      <c r="C676" s="286">
        <f t="shared" si="364"/>
        <v>0</v>
      </c>
      <c r="D676" s="352">
        <f t="shared" si="364"/>
        <v>0</v>
      </c>
      <c r="E676" s="278" t="str">
        <f t="shared" si="364"/>
        <v>Bilateral entry forecast (BEF) factor - WRZ 19</v>
      </c>
      <c r="F676" s="285" t="str">
        <f t="shared" si="364"/>
        <v>BEF</v>
      </c>
      <c r="G676" s="278" t="str">
        <f t="shared" si="364"/>
        <v>nr</v>
      </c>
      <c r="H676" s="285"/>
      <c r="I676" s="285"/>
      <c r="J676" s="280">
        <f t="shared" ref="J676:N676" si="365" xml:space="preserve"> J$674</f>
        <v>0</v>
      </c>
      <c r="K676" s="280">
        <f t="shared" si="365"/>
        <v>0</v>
      </c>
      <c r="L676" s="280">
        <f t="shared" si="365"/>
        <v>0</v>
      </c>
      <c r="M676" s="280">
        <f t="shared" si="365"/>
        <v>0</v>
      </c>
      <c r="N676" s="280">
        <f t="shared" si="365"/>
        <v>0</v>
      </c>
    </row>
    <row r="677" spans="1:14" ht="12.75" hidden="1" customHeight="1" outlineLevel="1">
      <c r="A677" s="275"/>
      <c r="B677" s="275"/>
      <c r="C677" s="276"/>
      <c r="D677" s="277"/>
      <c r="E677" s="278" t="s">
        <v>941</v>
      </c>
      <c r="F677" s="270" t="s">
        <v>755</v>
      </c>
      <c r="G677" s="278" t="s">
        <v>756</v>
      </c>
      <c r="H677" s="270"/>
      <c r="I677" s="270"/>
      <c r="J677" s="280">
        <f xml:space="preserve"> IF( J676 &gt;= 0, 0, J676)</f>
        <v>0</v>
      </c>
      <c r="K677" s="280">
        <f t="shared" ref="K677:N677" si="366" xml:space="preserve"> IF( K676 &gt;= 0, 0, K676)</f>
        <v>0</v>
      </c>
      <c r="L677" s="280">
        <f t="shared" si="366"/>
        <v>0</v>
      </c>
      <c r="M677" s="280">
        <f t="shared" si="366"/>
        <v>0</v>
      </c>
      <c r="N677" s="280">
        <f t="shared" si="366"/>
        <v>0</v>
      </c>
    </row>
    <row r="678" spans="1:14" ht="12.75" hidden="1" customHeight="1" outlineLevel="1">
      <c r="A678" s="275"/>
      <c r="B678" s="275"/>
      <c r="C678" s="276"/>
      <c r="D678" s="277"/>
      <c r="E678" s="278"/>
      <c r="F678" s="270"/>
      <c r="G678" s="278"/>
      <c r="H678" s="270"/>
      <c r="I678" s="270"/>
      <c r="J678" s="280"/>
      <c r="K678" s="280"/>
      <c r="L678" s="280"/>
      <c r="M678" s="280"/>
      <c r="N678" s="280"/>
    </row>
    <row r="679" spans="1:14" ht="12.75" hidden="1" customHeight="1" outlineLevel="1">
      <c r="A679" s="275"/>
      <c r="B679" s="275"/>
      <c r="C679" s="276"/>
      <c r="D679" s="277"/>
      <c r="E679" s="278" t="s">
        <v>942</v>
      </c>
      <c r="F679" s="376">
        <f xml:space="preserve"> IF( SUM(J679:N679) &gt; 0, 1, 0)</f>
        <v>0</v>
      </c>
      <c r="G679" s="278" t="s">
        <v>599</v>
      </c>
      <c r="J679" s="376">
        <f xml:space="preserve"> IF( J677 &gt; 0, 1, 0 )</f>
        <v>0</v>
      </c>
      <c r="K679" s="376">
        <f t="shared" ref="K679" si="367" xml:space="preserve"> IF( K677 &gt; 0, 1, 0 )</f>
        <v>0</v>
      </c>
      <c r="L679" s="376">
        <f t="shared" ref="L679" si="368" xml:space="preserve"> IF( L677 &gt; 0, 1, 0 )</f>
        <v>0</v>
      </c>
      <c r="M679" s="376">
        <f t="shared" ref="M679" si="369" xml:space="preserve"> IF( M677 &gt; 0, 1, 0 )</f>
        <v>0</v>
      </c>
      <c r="N679" s="376">
        <f t="shared" ref="N679" si="370" xml:space="preserve"> IF( N677 &gt; 0, 1, 0 )</f>
        <v>0</v>
      </c>
    </row>
    <row r="680" spans="1:14" ht="12.75" hidden="1" customHeight="1" outlineLevel="1">
      <c r="A680" s="275"/>
      <c r="B680" s="275"/>
      <c r="C680" s="276"/>
      <c r="D680" s="277"/>
      <c r="E680" s="278"/>
      <c r="F680" s="270"/>
      <c r="G680" s="270"/>
      <c r="H680" s="270"/>
      <c r="I680" s="270"/>
      <c r="J680" s="270"/>
      <c r="K680" s="270"/>
      <c r="L680" s="270"/>
      <c r="M680" s="270"/>
      <c r="N680" s="270"/>
    </row>
    <row r="681" spans="1:14" ht="12.75" hidden="1" customHeight="1" outlineLevel="1">
      <c r="A681" s="275"/>
      <c r="B681" s="259"/>
      <c r="C681" s="266" t="s">
        <v>759</v>
      </c>
      <c r="D681" s="277"/>
      <c r="E681" s="278"/>
      <c r="F681" s="270"/>
      <c r="G681" s="270"/>
      <c r="H681" s="270"/>
      <c r="I681" s="270"/>
      <c r="J681" s="270"/>
      <c r="K681" s="270"/>
      <c r="L681" s="270"/>
      <c r="M681" s="270"/>
      <c r="N681" s="270"/>
    </row>
    <row r="682" spans="1:14" ht="12.75" hidden="1" customHeight="1" outlineLevel="1">
      <c r="A682" s="267"/>
      <c r="B682" s="281"/>
      <c r="C682" s="268"/>
      <c r="D682" s="267" t="s">
        <v>760</v>
      </c>
      <c r="E682" s="281"/>
      <c r="F682" s="259"/>
      <c r="G682" s="282"/>
      <c r="H682" s="282"/>
      <c r="I682" s="282"/>
      <c r="J682" s="279"/>
      <c r="K682" s="279"/>
      <c r="L682" s="279"/>
      <c r="M682" s="279"/>
      <c r="N682" s="279"/>
    </row>
    <row r="683" spans="1:14" ht="12.75" hidden="1" customHeight="1" outlineLevel="1">
      <c r="A683" s="267"/>
      <c r="B683" s="281"/>
      <c r="C683" s="268"/>
      <c r="D683" s="267"/>
      <c r="E683" s="281"/>
      <c r="F683" s="259"/>
      <c r="G683" s="282"/>
      <c r="H683" s="282"/>
      <c r="I683" s="282"/>
      <c r="J683" s="279"/>
      <c r="K683" s="279"/>
      <c r="L683" s="279"/>
      <c r="M683" s="279"/>
      <c r="N683" s="279"/>
    </row>
    <row r="684" spans="1:14" ht="12.75" hidden="1" customHeight="1" outlineLevel="1">
      <c r="A684" s="274" t="str">
        <f xml:space="preserve"> InpActive!A283</f>
        <v>WR60003Z19</v>
      </c>
      <c r="B684" s="283"/>
      <c r="C684" s="272"/>
      <c r="D684" s="273"/>
      <c r="E684" s="274" t="str">
        <f xml:space="preserve"> InpActive!E283</f>
        <v>Capacity ~ WRZ 19 forecasts - Post-2020 incumbent cumulative capacity (ICC)</v>
      </c>
      <c r="F684" s="282" t="s">
        <v>747</v>
      </c>
      <c r="G684" s="274" t="str">
        <f xml:space="preserve"> InpActive!G283</f>
        <v>Ml/d</v>
      </c>
      <c r="H684" s="360">
        <f xml:space="preserve"> SUM(J684:N684)</f>
        <v>0</v>
      </c>
      <c r="I684" s="282"/>
      <c r="J684" s="284">
        <f xml:space="preserve"> InpActive!J283</f>
        <v>0</v>
      </c>
      <c r="K684" s="284">
        <f xml:space="preserve"> InpActive!K283</f>
        <v>0</v>
      </c>
      <c r="L684" s="284">
        <f xml:space="preserve"> InpActive!L283</f>
        <v>0</v>
      </c>
      <c r="M684" s="284">
        <f xml:space="preserve"> InpActive!M283</f>
        <v>0</v>
      </c>
      <c r="N684" s="284">
        <f xml:space="preserve"> InpActive!N283</f>
        <v>0</v>
      </c>
    </row>
    <row r="685" spans="1:14" ht="12.75" hidden="1" customHeight="1" outlineLevel="1">
      <c r="A685" s="284" t="str">
        <f xml:space="preserve"> InpActive!A288</f>
        <v>WR7004Z19</v>
      </c>
      <c r="B685" s="283"/>
      <c r="C685" s="272"/>
      <c r="D685" s="273"/>
      <c r="E685" s="284" t="str">
        <f xml:space="preserve"> InpActive!E288</f>
        <v>WRZ 19 - Annualised unit cost (AUC) of post-2020 capacity</v>
      </c>
      <c r="F685" s="282" t="s">
        <v>761</v>
      </c>
      <c r="G685" s="284" t="str">
        <f xml:space="preserve"> InpActive!G288</f>
        <v>£/Ml/d</v>
      </c>
      <c r="H685" s="259"/>
      <c r="I685" s="282"/>
      <c r="J685" s="284">
        <f xml:space="preserve"> InpActive!J288</f>
        <v>0</v>
      </c>
      <c r="K685" s="284">
        <f xml:space="preserve"> InpActive!K288</f>
        <v>0</v>
      </c>
      <c r="L685" s="284">
        <f xml:space="preserve"> InpActive!L288</f>
        <v>0</v>
      </c>
      <c r="M685" s="284">
        <f xml:space="preserve"> InpActive!M288</f>
        <v>0</v>
      </c>
      <c r="N685" s="284">
        <f xml:space="preserve"> InpActive!N288</f>
        <v>0</v>
      </c>
    </row>
    <row r="686" spans="1:14" ht="12.75" hidden="1" customHeight="1" outlineLevel="1">
      <c r="A686" s="267"/>
      <c r="B686" s="267"/>
      <c r="C686" s="276"/>
      <c r="D686" s="277"/>
      <c r="E686" s="278" t="str">
        <f xml:space="preserve"> E677</f>
        <v>Bilateral entry forecast (BEF) factor - WRZ 19 - capped at zero</v>
      </c>
      <c r="F686" s="278" t="str">
        <f xml:space="preserve"> F677</f>
        <v>BEF</v>
      </c>
      <c r="G686" s="278" t="str">
        <f xml:space="preserve"> G677</f>
        <v>nr</v>
      </c>
      <c r="H686" s="259"/>
      <c r="I686" s="282"/>
      <c r="J686" s="280">
        <f xml:space="preserve"> J677</f>
        <v>0</v>
      </c>
      <c r="K686" s="280">
        <f xml:space="preserve"> K677</f>
        <v>0</v>
      </c>
      <c r="L686" s="280">
        <f xml:space="preserve"> L677</f>
        <v>0</v>
      </c>
      <c r="M686" s="280">
        <f xml:space="preserve"> M677</f>
        <v>0</v>
      </c>
      <c r="N686" s="280">
        <f xml:space="preserve"> N677</f>
        <v>0</v>
      </c>
    </row>
    <row r="687" spans="1:14" s="270" customFormat="1" ht="12.75" hidden="1" customHeight="1" outlineLevel="1">
      <c r="A687" s="285"/>
      <c r="B687" s="285"/>
      <c r="C687" s="286"/>
      <c r="D687" s="287"/>
      <c r="E687" s="285" t="s">
        <v>943</v>
      </c>
      <c r="F687" s="359" t="s">
        <v>944</v>
      </c>
      <c r="G687" s="288" t="s">
        <v>555</v>
      </c>
      <c r="H687" s="270">
        <f xml:space="preserve"> SUM(J687:N687)</f>
        <v>0</v>
      </c>
      <c r="I687" s="288"/>
      <c r="J687" s="289">
        <f xml:space="preserve"> J684 * J685 * J686</f>
        <v>0</v>
      </c>
      <c r="K687" s="289">
        <f t="shared" ref="K687:N687" si="371" xml:space="preserve"> K684 * K685 * K686</f>
        <v>0</v>
      </c>
      <c r="L687" s="289">
        <f t="shared" si="371"/>
        <v>0</v>
      </c>
      <c r="M687" s="289">
        <f t="shared" si="371"/>
        <v>0</v>
      </c>
      <c r="N687" s="289">
        <f t="shared" si="371"/>
        <v>0</v>
      </c>
    </row>
    <row r="688" spans="1:14" ht="12.75" hidden="1" customHeight="1" outlineLevel="1">
      <c r="A688" s="291"/>
      <c r="B688" s="291"/>
      <c r="C688" s="292"/>
      <c r="D688" s="293"/>
      <c r="E688" s="291"/>
      <c r="F688" s="294"/>
      <c r="G688" s="294"/>
      <c r="H688" s="295"/>
      <c r="I688" s="294"/>
      <c r="J688" s="294"/>
      <c r="K688" s="294"/>
      <c r="L688" s="294"/>
      <c r="M688" s="294"/>
      <c r="N688" s="294"/>
    </row>
    <row r="689" spans="1:14" ht="12.75" hidden="1" customHeight="1" outlineLevel="1">
      <c r="A689" s="270"/>
      <c r="B689" s="270"/>
      <c r="C689" s="276"/>
      <c r="D689" s="281"/>
      <c r="E689" s="278" t="s">
        <v>945</v>
      </c>
      <c r="F689" s="376">
        <f xml:space="preserve"> IF( SUM(J689:N689) &gt; 0, 1, 0)</f>
        <v>0</v>
      </c>
      <c r="G689" s="278" t="s">
        <v>599</v>
      </c>
      <c r="J689" s="376">
        <f xml:space="preserve"> IF( J687 &gt; 0, 1, 0 )</f>
        <v>0</v>
      </c>
      <c r="K689" s="376">
        <f t="shared" ref="K689" si="372" xml:space="preserve"> IF( K687 &gt; 0, 1, 0 )</f>
        <v>0</v>
      </c>
      <c r="L689" s="376">
        <f t="shared" ref="L689" si="373" xml:space="preserve"> IF( L687 &gt; 0, 1, 0 )</f>
        <v>0</v>
      </c>
      <c r="M689" s="376">
        <f t="shared" ref="M689" si="374" xml:space="preserve"> IF( M687 &gt; 0, 1, 0 )</f>
        <v>0</v>
      </c>
      <c r="N689" s="376">
        <f t="shared" ref="N689" si="375" xml:space="preserve"> IF( N687 &gt; 0, 1, 0 )</f>
        <v>0</v>
      </c>
    </row>
    <row r="690" spans="1:14">
      <c r="A690" s="296"/>
      <c r="B690" s="296"/>
      <c r="C690" s="297"/>
      <c r="D690" s="298"/>
      <c r="E690" s="299"/>
      <c r="F690" s="299"/>
      <c r="G690" s="300"/>
      <c r="H690" s="290"/>
      <c r="I690" s="290"/>
      <c r="J690" s="301"/>
      <c r="K690" s="301"/>
      <c r="L690" s="301"/>
      <c r="M690" s="301"/>
      <c r="N690" s="301"/>
    </row>
    <row r="691" spans="1:14">
      <c r="A691" s="260" t="s">
        <v>946</v>
      </c>
      <c r="B691" s="260"/>
      <c r="C691" s="261"/>
      <c r="D691" s="260"/>
      <c r="E691" s="260"/>
      <c r="F691" s="260"/>
      <c r="G691" s="260"/>
      <c r="H691" s="260"/>
      <c r="I691" s="260"/>
      <c r="J691" s="260"/>
      <c r="K691" s="260"/>
      <c r="L691" s="260"/>
      <c r="M691" s="260"/>
      <c r="N691" s="260"/>
    </row>
    <row r="692" spans="1:14" collapsed="1">
      <c r="A692" s="250"/>
      <c r="B692" s="250"/>
      <c r="C692" s="251"/>
      <c r="D692" s="250"/>
      <c r="E692" s="250"/>
      <c r="F692" s="250"/>
      <c r="G692" s="250"/>
      <c r="H692" s="250"/>
      <c r="I692" s="250"/>
      <c r="J692" s="250"/>
      <c r="K692" s="250"/>
      <c r="L692" s="250"/>
      <c r="M692" s="250"/>
      <c r="N692" s="250"/>
    </row>
    <row r="693" spans="1:14" ht="12.75" hidden="1" customHeight="1" outlineLevel="1">
      <c r="A693" s="250"/>
      <c r="B693" s="262" t="s">
        <v>947</v>
      </c>
      <c r="C693" s="263"/>
      <c r="D693" s="264"/>
      <c r="E693" s="264"/>
      <c r="F693" s="250"/>
      <c r="G693" s="250"/>
      <c r="H693" s="250"/>
      <c r="I693" s="250"/>
      <c r="J693" s="250"/>
      <c r="K693" s="250"/>
      <c r="L693" s="250"/>
      <c r="M693" s="250"/>
      <c r="N693" s="250"/>
    </row>
    <row r="694" spans="1:14" ht="12.75" hidden="1" customHeight="1" outlineLevel="1">
      <c r="A694" s="265" t="str">
        <f xml:space="preserve"> InpActive!A295</f>
        <v>WR60000Z20</v>
      </c>
      <c r="B694" s="250"/>
      <c r="C694" s="251"/>
      <c r="D694" s="252"/>
      <c r="E694" s="265" t="str">
        <f xml:space="preserve"> InpActive!E295</f>
        <v>Capacity ~ WRZ 20 forecasts - WRZ name</v>
      </c>
      <c r="F694" s="265">
        <f xml:space="preserve"> InpActive!F295</f>
        <v>0</v>
      </c>
      <c r="G694" s="265" t="str">
        <f xml:space="preserve"> InpActive!G295</f>
        <v>text</v>
      </c>
      <c r="H694" s="265"/>
      <c r="I694" s="265"/>
      <c r="J694" s="265"/>
      <c r="K694" s="265"/>
      <c r="L694" s="265"/>
      <c r="M694" s="265"/>
      <c r="N694" s="265"/>
    </row>
    <row r="695" spans="1:14" ht="12.75" hidden="1" customHeight="1" outlineLevel="1">
      <c r="A695" s="250"/>
      <c r="B695" s="259"/>
      <c r="C695" s="251"/>
      <c r="D695" s="250"/>
      <c r="E695" s="250"/>
      <c r="F695" s="250"/>
      <c r="G695" s="250"/>
      <c r="H695" s="250"/>
      <c r="I695" s="250"/>
      <c r="J695" s="250"/>
      <c r="K695" s="250"/>
      <c r="L695" s="250"/>
      <c r="M695" s="250"/>
      <c r="N695" s="250"/>
    </row>
    <row r="696" spans="1:14" ht="12.75" hidden="1" customHeight="1" outlineLevel="1">
      <c r="A696" s="250"/>
      <c r="B696" s="259"/>
      <c r="C696" s="266" t="s">
        <v>744</v>
      </c>
      <c r="D696" s="250"/>
      <c r="E696" s="250"/>
      <c r="F696" s="250"/>
      <c r="G696" s="250"/>
      <c r="H696" s="250"/>
      <c r="I696" s="250"/>
      <c r="J696" s="250"/>
      <c r="K696" s="250"/>
      <c r="L696" s="250"/>
      <c r="M696" s="250"/>
      <c r="N696" s="250"/>
    </row>
    <row r="697" spans="1:14" ht="12.75" hidden="1" customHeight="1" outlineLevel="1">
      <c r="A697" s="267"/>
      <c r="B697" s="259"/>
      <c r="C697" s="268"/>
      <c r="D697" s="269" t="s">
        <v>745</v>
      </c>
      <c r="E697" s="259"/>
      <c r="F697" s="270"/>
      <c r="G697" s="270"/>
      <c r="H697" s="270"/>
      <c r="I697" s="270"/>
      <c r="J697" s="270"/>
      <c r="K697" s="270"/>
      <c r="L697" s="270"/>
      <c r="M697" s="270"/>
      <c r="N697" s="270"/>
    </row>
    <row r="698" spans="1:14" ht="12.75" hidden="1" customHeight="1" outlineLevel="1">
      <c r="A698" s="267"/>
      <c r="B698" s="259"/>
      <c r="C698" s="268"/>
      <c r="D698" s="269" t="s">
        <v>746</v>
      </c>
      <c r="E698" s="259"/>
      <c r="F698" s="270"/>
      <c r="G698" s="270"/>
      <c r="H698" s="270"/>
      <c r="I698" s="270"/>
      <c r="J698" s="270"/>
      <c r="K698" s="270"/>
      <c r="L698" s="270"/>
      <c r="M698" s="270"/>
      <c r="N698" s="270"/>
    </row>
    <row r="699" spans="1:14" ht="12.75" hidden="1" customHeight="1" outlineLevel="1">
      <c r="A699" s="267"/>
      <c r="B699" s="259"/>
      <c r="C699" s="268"/>
      <c r="D699" s="269"/>
      <c r="E699" s="259"/>
      <c r="F699" s="270"/>
      <c r="G699" s="270"/>
      <c r="H699" s="270"/>
      <c r="I699" s="270"/>
      <c r="J699" s="270"/>
      <c r="K699" s="270"/>
      <c r="L699" s="270"/>
      <c r="M699" s="270"/>
      <c r="N699" s="270"/>
    </row>
    <row r="700" spans="1:14" ht="12.75" hidden="1" customHeight="1" outlineLevel="1">
      <c r="A700" s="271" t="str">
        <f xml:space="preserve"> InpActive!A296</f>
        <v>WR60003Z20</v>
      </c>
      <c r="B700" s="271"/>
      <c r="C700" s="272"/>
      <c r="D700" s="273"/>
      <c r="E700" s="271" t="str">
        <f xml:space="preserve"> InpActive!E296</f>
        <v>Capacity ~ WRZ 20 forecasts - Post-2020 incumbent cumulative capacity (ICC)</v>
      </c>
      <c r="F700" s="271" t="s">
        <v>747</v>
      </c>
      <c r="G700" s="271" t="str">
        <f xml:space="preserve"> InpActive!G296</f>
        <v>Ml/d</v>
      </c>
      <c r="H700" s="304">
        <f xml:space="preserve"> SUM(J700:N700)</f>
        <v>0</v>
      </c>
      <c r="I700" s="271"/>
      <c r="J700" s="274">
        <f xml:space="preserve"> InpActive!J296</f>
        <v>0</v>
      </c>
      <c r="K700" s="274">
        <f xml:space="preserve"> InpActive!K296</f>
        <v>0</v>
      </c>
      <c r="L700" s="274">
        <f xml:space="preserve"> InpActive!L296</f>
        <v>0</v>
      </c>
      <c r="M700" s="274">
        <f xml:space="preserve"> InpActive!M296</f>
        <v>0</v>
      </c>
      <c r="N700" s="274">
        <f xml:space="preserve"> InpActive!N296</f>
        <v>0</v>
      </c>
    </row>
    <row r="701" spans="1:14" ht="12.75" hidden="1" customHeight="1" outlineLevel="1">
      <c r="A701" s="271" t="str">
        <f xml:space="preserve"> InpActive!A297</f>
        <v>WR60005Z20</v>
      </c>
      <c r="B701" s="271"/>
      <c r="C701" s="272"/>
      <c r="D701" s="273"/>
      <c r="E701" s="271" t="str">
        <f xml:space="preserve"> InpActive!E297</f>
        <v>Capacity ~ WRZ 20 forecasts - Post-2020 bilateral cumulative capacity - forecast (BCCf)</v>
      </c>
      <c r="F701" s="271" t="s">
        <v>748</v>
      </c>
      <c r="G701" s="271" t="str">
        <f xml:space="preserve"> InpActive!G297</f>
        <v>Ml/d</v>
      </c>
      <c r="H701" s="304">
        <f t="shared" ref="H701:H706" si="376" xml:space="preserve"> SUM(J701:N701)</f>
        <v>0</v>
      </c>
      <c r="I701" s="271"/>
      <c r="J701" s="274">
        <f xml:space="preserve"> InpActive!J297</f>
        <v>0</v>
      </c>
      <c r="K701" s="274">
        <f xml:space="preserve"> InpActive!K297</f>
        <v>0</v>
      </c>
      <c r="L701" s="274">
        <f xml:space="preserve"> InpActive!L297</f>
        <v>0</v>
      </c>
      <c r="M701" s="274">
        <f xml:space="preserve"> InpActive!M297</f>
        <v>0</v>
      </c>
      <c r="N701" s="274">
        <f xml:space="preserve"> InpActive!N297</f>
        <v>0</v>
      </c>
    </row>
    <row r="702" spans="1:14" ht="12.75" hidden="1" customHeight="1" outlineLevel="1">
      <c r="A702" s="275"/>
      <c r="B702" s="275"/>
      <c r="C702" s="276"/>
      <c r="D702" s="277"/>
      <c r="E702" s="278" t="s">
        <v>948</v>
      </c>
      <c r="F702" s="270" t="s">
        <v>750</v>
      </c>
      <c r="G702" s="270" t="s">
        <v>209</v>
      </c>
      <c r="H702" s="304">
        <f t="shared" si="376"/>
        <v>0</v>
      </c>
      <c r="I702" s="270"/>
      <c r="J702" s="278">
        <f xml:space="preserve"> J700 + J701</f>
        <v>0</v>
      </c>
      <c r="K702" s="278">
        <f t="shared" ref="K702:N702" si="377" xml:space="preserve"> K700 + K701</f>
        <v>0</v>
      </c>
      <c r="L702" s="278">
        <f t="shared" si="377"/>
        <v>0</v>
      </c>
      <c r="M702" s="278">
        <f t="shared" si="377"/>
        <v>0</v>
      </c>
      <c r="N702" s="278">
        <f t="shared" si="377"/>
        <v>0</v>
      </c>
    </row>
    <row r="703" spans="1:14" ht="12.75" hidden="1" customHeight="1" outlineLevel="1">
      <c r="A703" s="275"/>
      <c r="B703" s="275"/>
      <c r="C703" s="276"/>
      <c r="D703" s="277"/>
      <c r="E703" s="278"/>
      <c r="F703" s="270"/>
      <c r="G703" s="270"/>
      <c r="H703" s="270"/>
      <c r="I703" s="270"/>
      <c r="J703" s="270"/>
      <c r="K703" s="270"/>
      <c r="L703" s="270"/>
      <c r="M703" s="270"/>
      <c r="N703" s="270"/>
    </row>
    <row r="704" spans="1:14" ht="12.75" hidden="1" customHeight="1" outlineLevel="1">
      <c r="A704" s="271" t="str">
        <f xml:space="preserve"> InpActive!A296</f>
        <v>WR60003Z20</v>
      </c>
      <c r="B704" s="271"/>
      <c r="C704" s="272"/>
      <c r="D704" s="273"/>
      <c r="E704" s="271" t="str">
        <f xml:space="preserve"> InpActive!E296</f>
        <v>Capacity ~ WRZ 20 forecasts - Post-2020 incumbent cumulative capacity (ICC)</v>
      </c>
      <c r="F704" s="271" t="s">
        <v>747</v>
      </c>
      <c r="G704" s="271" t="str">
        <f xml:space="preserve"> InpActive!G296</f>
        <v>Ml/d</v>
      </c>
      <c r="H704" s="304">
        <f t="shared" si="376"/>
        <v>0</v>
      </c>
      <c r="I704" s="271"/>
      <c r="J704" s="274">
        <f xml:space="preserve"> InpActive!J296</f>
        <v>0</v>
      </c>
      <c r="K704" s="274">
        <f xml:space="preserve"> InpActive!K296</f>
        <v>0</v>
      </c>
      <c r="L704" s="274">
        <f xml:space="preserve"> InpActive!L296</f>
        <v>0</v>
      </c>
      <c r="M704" s="274">
        <f xml:space="preserve"> InpActive!M296</f>
        <v>0</v>
      </c>
      <c r="N704" s="274">
        <f xml:space="preserve"> InpActive!N296</f>
        <v>0</v>
      </c>
    </row>
    <row r="705" spans="1:14" ht="12.75" hidden="1" customHeight="1" outlineLevel="1">
      <c r="A705" s="271" t="str">
        <f xml:space="preserve"> InpActive!A304</f>
        <v>WR60005Z20_ACT</v>
      </c>
      <c r="B705" s="271"/>
      <c r="C705" s="272"/>
      <c r="D705" s="273"/>
      <c r="E705" s="271" t="str">
        <f xml:space="preserve"> InpActive!E304</f>
        <v>Capacity ~ WRZ 20 actual - Post-2020 bilateral cumulative capacity - actual (BCCa)</v>
      </c>
      <c r="F705" s="271" t="s">
        <v>751</v>
      </c>
      <c r="G705" s="271" t="str">
        <f xml:space="preserve"> InpActive!G304</f>
        <v>Ml/d</v>
      </c>
      <c r="H705" s="304">
        <f t="shared" si="376"/>
        <v>0</v>
      </c>
      <c r="I705" s="271"/>
      <c r="J705" s="274">
        <f xml:space="preserve"> InpActive!J304</f>
        <v>0</v>
      </c>
      <c r="K705" s="274">
        <f xml:space="preserve"> InpActive!K304</f>
        <v>0</v>
      </c>
      <c r="L705" s="274">
        <f xml:space="preserve"> InpActive!L304</f>
        <v>0</v>
      </c>
      <c r="M705" s="274">
        <f xml:space="preserve"> InpActive!M304</f>
        <v>0</v>
      </c>
      <c r="N705" s="274">
        <f xml:space="preserve"> InpActive!N304</f>
        <v>0</v>
      </c>
    </row>
    <row r="706" spans="1:14" ht="12.75" hidden="1" customHeight="1" outlineLevel="1">
      <c r="A706" s="275"/>
      <c r="B706" s="275"/>
      <c r="C706" s="276"/>
      <c r="D706" s="277"/>
      <c r="E706" s="279" t="s">
        <v>949</v>
      </c>
      <c r="F706" s="270" t="s">
        <v>753</v>
      </c>
      <c r="G706" s="270" t="s">
        <v>209</v>
      </c>
      <c r="H706" s="304">
        <f t="shared" si="376"/>
        <v>0</v>
      </c>
      <c r="I706" s="270"/>
      <c r="J706" s="278">
        <f xml:space="preserve"> J704 + J705</f>
        <v>0</v>
      </c>
      <c r="K706" s="278">
        <f t="shared" ref="K706:N706" si="378" xml:space="preserve"> K704 + K705</f>
        <v>0</v>
      </c>
      <c r="L706" s="278">
        <f t="shared" si="378"/>
        <v>0</v>
      </c>
      <c r="M706" s="278">
        <f t="shared" si="378"/>
        <v>0</v>
      </c>
      <c r="N706" s="278">
        <f t="shared" si="378"/>
        <v>0</v>
      </c>
    </row>
    <row r="707" spans="1:14" ht="12.75" hidden="1" customHeight="1" outlineLevel="1">
      <c r="A707" s="275"/>
      <c r="B707" s="275"/>
      <c r="C707" s="276"/>
      <c r="D707" s="277"/>
      <c r="E707" s="279"/>
      <c r="F707" s="270"/>
      <c r="G707" s="270"/>
      <c r="H707" s="270"/>
      <c r="I707" s="270"/>
      <c r="J707" s="278"/>
      <c r="K707" s="278"/>
      <c r="L707" s="278"/>
      <c r="M707" s="278"/>
      <c r="N707" s="278"/>
    </row>
    <row r="708" spans="1:14" s="353" customFormat="1" ht="12.75" hidden="1" customHeight="1" outlineLevel="1">
      <c r="A708" s="351"/>
      <c r="B708" s="351">
        <f t="shared" ref="B708:H708" si="379" xml:space="preserve"> B$702</f>
        <v>0</v>
      </c>
      <c r="C708" s="286">
        <f t="shared" si="379"/>
        <v>0</v>
      </c>
      <c r="D708" s="352">
        <f t="shared" si="379"/>
        <v>0</v>
      </c>
      <c r="E708" s="358" t="str">
        <f t="shared" si="379"/>
        <v>Total cumulative capacity (TCC) - WRZ 20</v>
      </c>
      <c r="F708" s="285" t="str">
        <f t="shared" si="379"/>
        <v>TCC</v>
      </c>
      <c r="G708" s="285" t="str">
        <f t="shared" si="379"/>
        <v>Ml/d</v>
      </c>
      <c r="H708" s="285">
        <f t="shared" si="379"/>
        <v>0</v>
      </c>
      <c r="I708" s="285"/>
      <c r="J708" s="278">
        <f t="shared" ref="J708:N708" si="380" xml:space="preserve"> J$702</f>
        <v>0</v>
      </c>
      <c r="K708" s="278">
        <f t="shared" si="380"/>
        <v>0</v>
      </c>
      <c r="L708" s="278">
        <f t="shared" si="380"/>
        <v>0</v>
      </c>
      <c r="M708" s="278">
        <f t="shared" si="380"/>
        <v>0</v>
      </c>
      <c r="N708" s="278">
        <f t="shared" si="380"/>
        <v>0</v>
      </c>
    </row>
    <row r="709" spans="1:14" s="353" customFormat="1" ht="12.75" hidden="1" customHeight="1" outlineLevel="1">
      <c r="A709" s="351"/>
      <c r="B709" s="351">
        <f t="shared" ref="B709:H709" si="381" xml:space="preserve"> B$706</f>
        <v>0</v>
      </c>
      <c r="C709" s="286">
        <f t="shared" si="381"/>
        <v>0</v>
      </c>
      <c r="D709" s="352">
        <f t="shared" si="381"/>
        <v>0</v>
      </c>
      <c r="E709" s="279" t="str">
        <f t="shared" si="381"/>
        <v>Total ICC + BCCa - WRZ 20</v>
      </c>
      <c r="F709" s="285" t="str">
        <f t="shared" si="381"/>
        <v>ICC + BCCa</v>
      </c>
      <c r="G709" s="285" t="str">
        <f t="shared" si="381"/>
        <v>Ml/d</v>
      </c>
      <c r="H709" s="285">
        <f t="shared" si="381"/>
        <v>0</v>
      </c>
      <c r="I709" s="285"/>
      <c r="J709" s="278">
        <f t="shared" ref="J709:N709" si="382" xml:space="preserve"> J$706</f>
        <v>0</v>
      </c>
      <c r="K709" s="278">
        <f t="shared" si="382"/>
        <v>0</v>
      </c>
      <c r="L709" s="278">
        <f t="shared" si="382"/>
        <v>0</v>
      </c>
      <c r="M709" s="278">
        <f t="shared" si="382"/>
        <v>0</v>
      </c>
      <c r="N709" s="278">
        <f t="shared" si="382"/>
        <v>0</v>
      </c>
    </row>
    <row r="710" spans="1:14" ht="12.75" hidden="1" customHeight="1" outlineLevel="1">
      <c r="A710" s="275"/>
      <c r="B710" s="275"/>
      <c r="C710" s="276"/>
      <c r="D710" s="277"/>
      <c r="E710" s="278" t="s">
        <v>950</v>
      </c>
      <c r="F710" s="270" t="s">
        <v>755</v>
      </c>
      <c r="G710" s="278" t="s">
        <v>756</v>
      </c>
      <c r="H710" s="270"/>
      <c r="I710" s="270"/>
      <c r="J710" s="280">
        <f xml:space="preserve"> IF( J709 &gt; 0, ( J708 / J709 ) - 1, 0 )</f>
        <v>0</v>
      </c>
      <c r="K710" s="280">
        <f t="shared" ref="K710:N710" si="383" xml:space="preserve"> IF( K709 &gt; 0, ( K708 / K709 ) - 1, 0 )</f>
        <v>0</v>
      </c>
      <c r="L710" s="280">
        <f t="shared" si="383"/>
        <v>0</v>
      </c>
      <c r="M710" s="280">
        <f t="shared" si="383"/>
        <v>0</v>
      </c>
      <c r="N710" s="280">
        <f t="shared" si="383"/>
        <v>0</v>
      </c>
    </row>
    <row r="711" spans="1:14" ht="12.75" hidden="1" customHeight="1" outlineLevel="1">
      <c r="A711" s="275"/>
      <c r="B711" s="275"/>
      <c r="C711" s="276"/>
      <c r="D711" s="277"/>
      <c r="E711" s="278"/>
      <c r="F711" s="270"/>
      <c r="G711" s="278"/>
      <c r="H711" s="270"/>
      <c r="I711" s="270"/>
      <c r="J711" s="280"/>
      <c r="K711" s="280"/>
      <c r="L711" s="280"/>
      <c r="M711" s="280"/>
      <c r="N711" s="280"/>
    </row>
    <row r="712" spans="1:14" s="353" customFormat="1" ht="12.75" hidden="1" customHeight="1" outlineLevel="1">
      <c r="A712" s="351"/>
      <c r="B712" s="351">
        <f t="shared" ref="B712:G712" si="384" xml:space="preserve"> B$710</f>
        <v>0</v>
      </c>
      <c r="C712" s="286">
        <f t="shared" si="384"/>
        <v>0</v>
      </c>
      <c r="D712" s="352">
        <f t="shared" si="384"/>
        <v>0</v>
      </c>
      <c r="E712" s="278" t="str">
        <f t="shared" si="384"/>
        <v>Bilateral entry forecast (BEF) factor - WRZ 20</v>
      </c>
      <c r="F712" s="285" t="str">
        <f t="shared" si="384"/>
        <v>BEF</v>
      </c>
      <c r="G712" s="278" t="str">
        <f t="shared" si="384"/>
        <v>nr</v>
      </c>
      <c r="H712" s="285"/>
      <c r="I712" s="285"/>
      <c r="J712" s="280">
        <f t="shared" ref="J712:N712" si="385" xml:space="preserve"> J$710</f>
        <v>0</v>
      </c>
      <c r="K712" s="280">
        <f t="shared" si="385"/>
        <v>0</v>
      </c>
      <c r="L712" s="280">
        <f t="shared" si="385"/>
        <v>0</v>
      </c>
      <c r="M712" s="280">
        <f t="shared" si="385"/>
        <v>0</v>
      </c>
      <c r="N712" s="280">
        <f t="shared" si="385"/>
        <v>0</v>
      </c>
    </row>
    <row r="713" spans="1:14" ht="12.75" hidden="1" customHeight="1" outlineLevel="1">
      <c r="A713" s="275"/>
      <c r="B713" s="275"/>
      <c r="C713" s="276"/>
      <c r="D713" s="277"/>
      <c r="E713" s="278" t="s">
        <v>951</v>
      </c>
      <c r="F713" s="270" t="s">
        <v>755</v>
      </c>
      <c r="G713" s="278" t="s">
        <v>756</v>
      </c>
      <c r="H713" s="270"/>
      <c r="I713" s="270"/>
      <c r="J713" s="280">
        <f xml:space="preserve"> IF( J712 &gt;= 0, 0, J712)</f>
        <v>0</v>
      </c>
      <c r="K713" s="280">
        <f t="shared" ref="K713:N713" si="386" xml:space="preserve"> IF( K712 &gt;= 0, 0, K712)</f>
        <v>0</v>
      </c>
      <c r="L713" s="280">
        <f t="shared" si="386"/>
        <v>0</v>
      </c>
      <c r="M713" s="280">
        <f t="shared" si="386"/>
        <v>0</v>
      </c>
      <c r="N713" s="280">
        <f t="shared" si="386"/>
        <v>0</v>
      </c>
    </row>
    <row r="714" spans="1:14" ht="12.75" hidden="1" customHeight="1" outlineLevel="1">
      <c r="A714" s="275"/>
      <c r="B714" s="275"/>
      <c r="C714" s="276"/>
      <c r="D714" s="277"/>
      <c r="E714" s="278"/>
      <c r="F714" s="270"/>
      <c r="G714" s="278"/>
      <c r="H714" s="270"/>
      <c r="I714" s="270"/>
      <c r="J714" s="280"/>
      <c r="K714" s="280"/>
      <c r="L714" s="280"/>
      <c r="M714" s="280"/>
      <c r="N714" s="280"/>
    </row>
    <row r="715" spans="1:14" ht="12.75" hidden="1" customHeight="1" outlineLevel="1">
      <c r="A715" s="275"/>
      <c r="B715" s="275"/>
      <c r="C715" s="276"/>
      <c r="D715" s="277"/>
      <c r="E715" s="278" t="s">
        <v>952</v>
      </c>
      <c r="F715" s="376">
        <f xml:space="preserve"> IF( SUM(J715:N715) &gt; 0, 1, 0)</f>
        <v>0</v>
      </c>
      <c r="G715" s="278" t="s">
        <v>599</v>
      </c>
      <c r="J715" s="376">
        <f xml:space="preserve"> IF( J713 &gt; 0, 1, 0 )</f>
        <v>0</v>
      </c>
      <c r="K715" s="376">
        <f t="shared" ref="K715" si="387" xml:space="preserve"> IF( K713 &gt; 0, 1, 0 )</f>
        <v>0</v>
      </c>
      <c r="L715" s="376">
        <f t="shared" ref="L715" si="388" xml:space="preserve"> IF( L713 &gt; 0, 1, 0 )</f>
        <v>0</v>
      </c>
      <c r="M715" s="376">
        <f t="shared" ref="M715" si="389" xml:space="preserve"> IF( M713 &gt; 0, 1, 0 )</f>
        <v>0</v>
      </c>
      <c r="N715" s="376">
        <f t="shared" ref="N715" si="390" xml:space="preserve"> IF( N713 &gt; 0, 1, 0 )</f>
        <v>0</v>
      </c>
    </row>
    <row r="716" spans="1:14" ht="12.75" hidden="1" customHeight="1" outlineLevel="1">
      <c r="A716" s="275"/>
      <c r="B716" s="275"/>
      <c r="C716" s="276"/>
      <c r="D716" s="277"/>
      <c r="E716" s="278"/>
      <c r="F716" s="270"/>
      <c r="G716" s="270"/>
      <c r="H716" s="270"/>
      <c r="I716" s="270"/>
      <c r="J716" s="270"/>
      <c r="K716" s="270"/>
      <c r="L716" s="270"/>
      <c r="M716" s="270"/>
      <c r="N716" s="270"/>
    </row>
    <row r="717" spans="1:14" ht="12.75" hidden="1" customHeight="1" outlineLevel="1">
      <c r="A717" s="275"/>
      <c r="B717" s="259"/>
      <c r="C717" s="266" t="s">
        <v>759</v>
      </c>
      <c r="D717" s="277"/>
      <c r="E717" s="278"/>
      <c r="F717" s="270"/>
      <c r="G717" s="270"/>
      <c r="H717" s="270"/>
      <c r="I717" s="270"/>
      <c r="J717" s="270"/>
      <c r="K717" s="270"/>
      <c r="L717" s="270"/>
      <c r="M717" s="270"/>
      <c r="N717" s="270"/>
    </row>
    <row r="718" spans="1:14" ht="12.75" hidden="1" customHeight="1" outlineLevel="1">
      <c r="A718" s="267"/>
      <c r="B718" s="281"/>
      <c r="C718" s="268"/>
      <c r="D718" s="267" t="s">
        <v>760</v>
      </c>
      <c r="E718" s="281"/>
      <c r="F718" s="259"/>
      <c r="G718" s="282"/>
      <c r="H718" s="282"/>
      <c r="I718" s="282"/>
      <c r="J718" s="279"/>
      <c r="K718" s="279"/>
      <c r="L718" s="279"/>
      <c r="M718" s="279"/>
      <c r="N718" s="279"/>
    </row>
    <row r="719" spans="1:14" ht="12.75" hidden="1" customHeight="1" outlineLevel="1">
      <c r="A719" s="267"/>
      <c r="B719" s="281"/>
      <c r="C719" s="268"/>
      <c r="D719" s="267"/>
      <c r="E719" s="281"/>
      <c r="F719" s="259"/>
      <c r="G719" s="282"/>
      <c r="H719" s="282"/>
      <c r="I719" s="282"/>
      <c r="J719" s="279"/>
      <c r="K719" s="279"/>
      <c r="L719" s="279"/>
      <c r="M719" s="279"/>
      <c r="N719" s="279"/>
    </row>
    <row r="720" spans="1:14" ht="12.75" hidden="1" customHeight="1" outlineLevel="1">
      <c r="A720" s="274" t="str">
        <f xml:space="preserve"> InpActive!A296</f>
        <v>WR60003Z20</v>
      </c>
      <c r="B720" s="283"/>
      <c r="C720" s="272"/>
      <c r="D720" s="273"/>
      <c r="E720" s="274" t="str">
        <f xml:space="preserve"> InpActive!E296</f>
        <v>Capacity ~ WRZ 20 forecasts - Post-2020 incumbent cumulative capacity (ICC)</v>
      </c>
      <c r="F720" s="282" t="s">
        <v>747</v>
      </c>
      <c r="G720" s="274" t="str">
        <f xml:space="preserve"> InpActive!G296</f>
        <v>Ml/d</v>
      </c>
      <c r="H720" s="360">
        <f xml:space="preserve"> SUM(J720:N720)</f>
        <v>0</v>
      </c>
      <c r="I720" s="282"/>
      <c r="J720" s="284">
        <f xml:space="preserve"> InpActive!J296</f>
        <v>0</v>
      </c>
      <c r="K720" s="284">
        <f xml:space="preserve"> InpActive!K296</f>
        <v>0</v>
      </c>
      <c r="L720" s="284">
        <f xml:space="preserve"> InpActive!L296</f>
        <v>0</v>
      </c>
      <c r="M720" s="284">
        <f xml:space="preserve"> InpActive!M296</f>
        <v>0</v>
      </c>
      <c r="N720" s="284">
        <f xml:space="preserve"> InpActive!N296</f>
        <v>0</v>
      </c>
    </row>
    <row r="721" spans="1:14" ht="12.75" hidden="1" customHeight="1" outlineLevel="1">
      <c r="A721" s="284" t="str">
        <f xml:space="preserve"> InpActive!A301</f>
        <v>WR7004Z20</v>
      </c>
      <c r="B721" s="283"/>
      <c r="C721" s="272"/>
      <c r="D721" s="273"/>
      <c r="E721" s="284" t="str">
        <f xml:space="preserve"> InpActive!E301</f>
        <v>WRZ 20 - Annualised unit cost (AUC) of post-2020 capacity</v>
      </c>
      <c r="F721" s="282" t="s">
        <v>761</v>
      </c>
      <c r="G721" s="284" t="str">
        <f xml:space="preserve"> InpActive!G301</f>
        <v>£/Ml/d</v>
      </c>
      <c r="H721" s="259"/>
      <c r="I721" s="282"/>
      <c r="J721" s="284">
        <f xml:space="preserve"> InpActive!J301</f>
        <v>0</v>
      </c>
      <c r="K721" s="284">
        <f xml:space="preserve"> InpActive!K301</f>
        <v>0</v>
      </c>
      <c r="L721" s="284">
        <f xml:space="preserve"> InpActive!L301</f>
        <v>0</v>
      </c>
      <c r="M721" s="284">
        <f xml:space="preserve"> InpActive!M301</f>
        <v>0</v>
      </c>
      <c r="N721" s="284">
        <f xml:space="preserve"> InpActive!N301</f>
        <v>0</v>
      </c>
    </row>
    <row r="722" spans="1:14" ht="12.75" hidden="1" customHeight="1" outlineLevel="1">
      <c r="A722" s="267"/>
      <c r="B722" s="267"/>
      <c r="C722" s="276"/>
      <c r="D722" s="277"/>
      <c r="E722" s="278" t="str">
        <f xml:space="preserve"> E713</f>
        <v>Bilateral entry forecast (BEF) factor - WRZ 20 - capped at zero</v>
      </c>
      <c r="F722" s="278" t="str">
        <f xml:space="preserve"> F713</f>
        <v>BEF</v>
      </c>
      <c r="G722" s="278" t="str">
        <f xml:space="preserve"> G713</f>
        <v>nr</v>
      </c>
      <c r="H722" s="259"/>
      <c r="I722" s="282"/>
      <c r="J722" s="280">
        <f xml:space="preserve"> J713</f>
        <v>0</v>
      </c>
      <c r="K722" s="280">
        <f xml:space="preserve"> K713</f>
        <v>0</v>
      </c>
      <c r="L722" s="280">
        <f xml:space="preserve"> L713</f>
        <v>0</v>
      </c>
      <c r="M722" s="280">
        <f xml:space="preserve"> M713</f>
        <v>0</v>
      </c>
      <c r="N722" s="280">
        <f xml:space="preserve"> N713</f>
        <v>0</v>
      </c>
    </row>
    <row r="723" spans="1:14" s="270" customFormat="1" ht="12.75" hidden="1" customHeight="1" outlineLevel="1">
      <c r="A723" s="285"/>
      <c r="B723" s="285"/>
      <c r="C723" s="286"/>
      <c r="D723" s="287"/>
      <c r="E723" s="285" t="s">
        <v>953</v>
      </c>
      <c r="F723" s="359" t="s">
        <v>954</v>
      </c>
      <c r="G723" s="288" t="s">
        <v>555</v>
      </c>
      <c r="H723" s="270">
        <f xml:space="preserve"> SUM(J723:N723)</f>
        <v>0</v>
      </c>
      <c r="I723" s="288"/>
      <c r="J723" s="289">
        <f xml:space="preserve"> J720 * J721 * J722</f>
        <v>0</v>
      </c>
      <c r="K723" s="289">
        <f t="shared" ref="K723:N723" si="391" xml:space="preserve"> K720 * K721 * K722</f>
        <v>0</v>
      </c>
      <c r="L723" s="289">
        <f t="shared" si="391"/>
        <v>0</v>
      </c>
      <c r="M723" s="289">
        <f t="shared" si="391"/>
        <v>0</v>
      </c>
      <c r="N723" s="289">
        <f t="shared" si="391"/>
        <v>0</v>
      </c>
    </row>
    <row r="724" spans="1:14" ht="12.75" hidden="1" customHeight="1" outlineLevel="1">
      <c r="A724" s="291"/>
      <c r="B724" s="291"/>
      <c r="C724" s="292"/>
      <c r="D724" s="293"/>
      <c r="E724" s="291"/>
      <c r="F724" s="294"/>
      <c r="G724" s="294"/>
      <c r="H724" s="295"/>
      <c r="I724" s="294"/>
      <c r="J724" s="294"/>
      <c r="K724" s="294"/>
      <c r="L724" s="294"/>
      <c r="M724" s="294"/>
      <c r="N724" s="294"/>
    </row>
    <row r="725" spans="1:14" ht="12.75" hidden="1" customHeight="1" outlineLevel="1">
      <c r="A725" s="270"/>
      <c r="B725" s="270"/>
      <c r="C725" s="276"/>
      <c r="D725" s="281"/>
      <c r="E725" s="278" t="s">
        <v>955</v>
      </c>
      <c r="F725" s="376">
        <f xml:space="preserve"> IF( SUM(J725:N725) &gt; 0, 1, 0)</f>
        <v>0</v>
      </c>
      <c r="G725" s="278" t="s">
        <v>599</v>
      </c>
      <c r="J725" s="376">
        <f xml:space="preserve"> IF( J723 &gt; 0, 1, 0 )</f>
        <v>0</v>
      </c>
      <c r="K725" s="376">
        <f t="shared" ref="K725" si="392" xml:space="preserve"> IF( K723 &gt; 0, 1, 0 )</f>
        <v>0</v>
      </c>
      <c r="L725" s="376">
        <f t="shared" ref="L725" si="393" xml:space="preserve"> IF( L723 &gt; 0, 1, 0 )</f>
        <v>0</v>
      </c>
      <c r="M725" s="376">
        <f t="shared" ref="M725" si="394" xml:space="preserve"> IF( M723 &gt; 0, 1, 0 )</f>
        <v>0</v>
      </c>
      <c r="N725" s="376">
        <f t="shared" ref="N725" si="395" xml:space="preserve"> IF( N723 &gt; 0, 1, 0 )</f>
        <v>0</v>
      </c>
    </row>
    <row r="726" spans="1:14">
      <c r="A726" s="296"/>
      <c r="B726" s="296"/>
      <c r="C726" s="297"/>
      <c r="D726" s="298"/>
      <c r="E726" s="299"/>
      <c r="F726" s="299"/>
      <c r="G726" s="300"/>
      <c r="H726" s="290"/>
      <c r="I726" s="290"/>
      <c r="J726" s="301"/>
      <c r="K726" s="301"/>
      <c r="L726" s="301"/>
      <c r="M726" s="301"/>
      <c r="N726" s="301"/>
    </row>
    <row r="727" spans="1:14">
      <c r="A727" s="260" t="s">
        <v>956</v>
      </c>
      <c r="B727" s="260"/>
      <c r="C727" s="261"/>
      <c r="D727" s="260"/>
      <c r="E727" s="260"/>
      <c r="F727" s="260"/>
      <c r="G727" s="260"/>
      <c r="H727" s="260"/>
      <c r="I727" s="260"/>
      <c r="J727" s="260"/>
      <c r="K727" s="260"/>
      <c r="L727" s="260"/>
      <c r="M727" s="260"/>
      <c r="N727" s="260"/>
    </row>
    <row r="728" spans="1:14" collapsed="1">
      <c r="A728" s="250"/>
      <c r="B728" s="250"/>
      <c r="C728" s="251"/>
      <c r="D728" s="250"/>
      <c r="E728" s="250"/>
      <c r="F728" s="250"/>
      <c r="G728" s="250"/>
      <c r="H728" s="250"/>
      <c r="I728" s="250"/>
      <c r="J728" s="250"/>
      <c r="K728" s="250"/>
      <c r="L728" s="250"/>
      <c r="M728" s="250"/>
      <c r="N728" s="250"/>
    </row>
    <row r="729" spans="1:14" ht="12.75" hidden="1" customHeight="1" outlineLevel="1">
      <c r="A729" s="250"/>
      <c r="B729" s="262" t="s">
        <v>957</v>
      </c>
      <c r="C729" s="263"/>
      <c r="D729" s="264"/>
      <c r="E729" s="264"/>
      <c r="F729" s="250"/>
      <c r="G729" s="250"/>
      <c r="H729" s="250"/>
      <c r="I729" s="250"/>
      <c r="J729" s="250"/>
      <c r="K729" s="250"/>
      <c r="L729" s="250"/>
      <c r="M729" s="250"/>
      <c r="N729" s="250"/>
    </row>
    <row r="730" spans="1:14" ht="12.75" hidden="1" customHeight="1" outlineLevel="1">
      <c r="A730" s="265" t="str">
        <f xml:space="preserve"> InpActive!A308</f>
        <v>WR60000Z21</v>
      </c>
      <c r="B730" s="250"/>
      <c r="C730" s="251"/>
      <c r="D730" s="252"/>
      <c r="E730" s="265" t="str">
        <f xml:space="preserve"> InpActive!E308</f>
        <v>Capacity ~ WRZ 21 forecasts - WRZ name</v>
      </c>
      <c r="F730" s="265">
        <f xml:space="preserve"> InpActive!F308</f>
        <v>0</v>
      </c>
      <c r="G730" s="265" t="str">
        <f xml:space="preserve"> InpActive!G308</f>
        <v>text</v>
      </c>
      <c r="H730" s="265"/>
      <c r="I730" s="265"/>
      <c r="J730" s="265"/>
      <c r="K730" s="265"/>
      <c r="L730" s="265"/>
      <c r="M730" s="265"/>
      <c r="N730" s="265"/>
    </row>
    <row r="731" spans="1:14" ht="12.75" hidden="1" customHeight="1" outlineLevel="1">
      <c r="A731" s="250"/>
      <c r="B731" s="259"/>
      <c r="C731" s="251"/>
      <c r="D731" s="250"/>
      <c r="E731" s="250"/>
      <c r="F731" s="250"/>
      <c r="G731" s="250"/>
      <c r="H731" s="250"/>
      <c r="I731" s="250"/>
      <c r="J731" s="250"/>
      <c r="K731" s="250"/>
      <c r="L731" s="250"/>
      <c r="M731" s="250"/>
      <c r="N731" s="250"/>
    </row>
    <row r="732" spans="1:14" ht="12.75" hidden="1" customHeight="1" outlineLevel="1">
      <c r="A732" s="250"/>
      <c r="B732" s="259"/>
      <c r="C732" s="266" t="s">
        <v>744</v>
      </c>
      <c r="D732" s="250"/>
      <c r="E732" s="250"/>
      <c r="F732" s="250"/>
      <c r="G732" s="250"/>
      <c r="H732" s="250"/>
      <c r="I732" s="250"/>
      <c r="J732" s="250"/>
      <c r="K732" s="250"/>
      <c r="L732" s="250"/>
      <c r="M732" s="250"/>
      <c r="N732" s="250"/>
    </row>
    <row r="733" spans="1:14" ht="12.75" hidden="1" customHeight="1" outlineLevel="1">
      <c r="A733" s="267"/>
      <c r="B733" s="259"/>
      <c r="C733" s="268"/>
      <c r="D733" s="269" t="s">
        <v>745</v>
      </c>
      <c r="E733" s="259"/>
      <c r="F733" s="270"/>
      <c r="G733" s="270"/>
      <c r="H733" s="270"/>
      <c r="I733" s="270"/>
      <c r="J733" s="270"/>
      <c r="K733" s="270"/>
      <c r="L733" s="270"/>
      <c r="M733" s="270"/>
      <c r="N733" s="270"/>
    </row>
    <row r="734" spans="1:14" ht="12.75" hidden="1" customHeight="1" outlineLevel="1">
      <c r="A734" s="267"/>
      <c r="B734" s="259"/>
      <c r="C734" s="268"/>
      <c r="D734" s="269" t="s">
        <v>746</v>
      </c>
      <c r="E734" s="259"/>
      <c r="F734" s="270"/>
      <c r="G734" s="270"/>
      <c r="H734" s="270"/>
      <c r="I734" s="270"/>
      <c r="J734" s="270"/>
      <c r="K734" s="270"/>
      <c r="L734" s="270"/>
      <c r="M734" s="270"/>
      <c r="N734" s="270"/>
    </row>
    <row r="735" spans="1:14" ht="12.75" hidden="1" customHeight="1" outlineLevel="1">
      <c r="A735" s="267"/>
      <c r="B735" s="259"/>
      <c r="C735" s="268"/>
      <c r="D735" s="269"/>
      <c r="E735" s="259"/>
      <c r="F735" s="270"/>
      <c r="G735" s="270"/>
      <c r="H735" s="270"/>
      <c r="I735" s="270"/>
      <c r="J735" s="270"/>
      <c r="K735" s="270"/>
      <c r="L735" s="270"/>
      <c r="M735" s="270"/>
      <c r="N735" s="270"/>
    </row>
    <row r="736" spans="1:14" ht="12.75" hidden="1" customHeight="1" outlineLevel="1">
      <c r="A736" s="271" t="str">
        <f xml:space="preserve"> InpActive!A309</f>
        <v>WR60003Z21</v>
      </c>
      <c r="B736" s="271"/>
      <c r="C736" s="272"/>
      <c r="D736" s="273"/>
      <c r="E736" s="271" t="str">
        <f xml:space="preserve"> InpActive!E309</f>
        <v>Capacity ~ WRZ 21 forecasts - Post-2020 incumbent cumulative capacity (ICC)</v>
      </c>
      <c r="F736" s="271" t="s">
        <v>747</v>
      </c>
      <c r="G736" s="271" t="str">
        <f xml:space="preserve"> InpActive!G309</f>
        <v>Ml/d</v>
      </c>
      <c r="H736" s="304">
        <f xml:space="preserve"> SUM(J736:N736)</f>
        <v>0</v>
      </c>
      <c r="I736" s="271"/>
      <c r="J736" s="274">
        <f xml:space="preserve"> InpActive!J309</f>
        <v>0</v>
      </c>
      <c r="K736" s="274">
        <f xml:space="preserve"> InpActive!K309</f>
        <v>0</v>
      </c>
      <c r="L736" s="274">
        <f xml:space="preserve"> InpActive!L309</f>
        <v>0</v>
      </c>
      <c r="M736" s="274">
        <f xml:space="preserve"> InpActive!M309</f>
        <v>0</v>
      </c>
      <c r="N736" s="274">
        <f xml:space="preserve"> InpActive!N309</f>
        <v>0</v>
      </c>
    </row>
    <row r="737" spans="1:14" ht="12.75" hidden="1" customHeight="1" outlineLevel="1">
      <c r="A737" s="271" t="str">
        <f xml:space="preserve"> InpActive!A310</f>
        <v>WR60005Z21</v>
      </c>
      <c r="B737" s="271"/>
      <c r="C737" s="272"/>
      <c r="D737" s="273"/>
      <c r="E737" s="271" t="str">
        <f xml:space="preserve"> InpActive!E310</f>
        <v>Capacity ~ WRZ 21 forecasts - Post-2020 bilateral cumulative capacity - forecast (BCCf)</v>
      </c>
      <c r="F737" s="271" t="s">
        <v>748</v>
      </c>
      <c r="G737" s="271" t="str">
        <f xml:space="preserve"> InpActive!G310</f>
        <v>Ml/d</v>
      </c>
      <c r="H737" s="304">
        <f t="shared" ref="H737:H742" si="396" xml:space="preserve"> SUM(J737:N737)</f>
        <v>0</v>
      </c>
      <c r="I737" s="271"/>
      <c r="J737" s="274">
        <f xml:space="preserve"> InpActive!J310</f>
        <v>0</v>
      </c>
      <c r="K737" s="274">
        <f xml:space="preserve"> InpActive!K310</f>
        <v>0</v>
      </c>
      <c r="L737" s="274">
        <f xml:space="preserve"> InpActive!L310</f>
        <v>0</v>
      </c>
      <c r="M737" s="274">
        <f xml:space="preserve"> InpActive!M310</f>
        <v>0</v>
      </c>
      <c r="N737" s="274">
        <f xml:space="preserve"> InpActive!N310</f>
        <v>0</v>
      </c>
    </row>
    <row r="738" spans="1:14" ht="12.75" hidden="1" customHeight="1" outlineLevel="1">
      <c r="A738" s="275"/>
      <c r="B738" s="275"/>
      <c r="C738" s="276"/>
      <c r="D738" s="277"/>
      <c r="E738" s="278" t="s">
        <v>958</v>
      </c>
      <c r="F738" s="270" t="s">
        <v>750</v>
      </c>
      <c r="G738" s="270" t="s">
        <v>209</v>
      </c>
      <c r="H738" s="304">
        <f t="shared" si="396"/>
        <v>0</v>
      </c>
      <c r="I738" s="270"/>
      <c r="J738" s="278">
        <f xml:space="preserve"> J736 + J737</f>
        <v>0</v>
      </c>
      <c r="K738" s="278">
        <f t="shared" ref="K738:N738" si="397" xml:space="preserve"> K736 + K737</f>
        <v>0</v>
      </c>
      <c r="L738" s="278">
        <f t="shared" si="397"/>
        <v>0</v>
      </c>
      <c r="M738" s="278">
        <f t="shared" si="397"/>
        <v>0</v>
      </c>
      <c r="N738" s="278">
        <f t="shared" si="397"/>
        <v>0</v>
      </c>
    </row>
    <row r="739" spans="1:14" ht="12.75" hidden="1" customHeight="1" outlineLevel="1">
      <c r="A739" s="275"/>
      <c r="B739" s="275"/>
      <c r="C739" s="276"/>
      <c r="D739" s="277"/>
      <c r="E739" s="278"/>
      <c r="F739" s="270"/>
      <c r="G739" s="270"/>
      <c r="H739" s="270"/>
      <c r="I739" s="270"/>
      <c r="J739" s="270"/>
      <c r="K739" s="270"/>
      <c r="L739" s="270"/>
      <c r="M739" s="270"/>
      <c r="N739" s="270"/>
    </row>
    <row r="740" spans="1:14" ht="12.75" hidden="1" customHeight="1" outlineLevel="1">
      <c r="A740" s="271" t="str">
        <f xml:space="preserve"> InpActive!A309</f>
        <v>WR60003Z21</v>
      </c>
      <c r="B740" s="271"/>
      <c r="C740" s="272"/>
      <c r="D740" s="273"/>
      <c r="E740" s="271" t="str">
        <f xml:space="preserve"> InpActive!E309</f>
        <v>Capacity ~ WRZ 21 forecasts - Post-2020 incumbent cumulative capacity (ICC)</v>
      </c>
      <c r="F740" s="271" t="s">
        <v>747</v>
      </c>
      <c r="G740" s="271" t="str">
        <f xml:space="preserve"> InpActive!G309</f>
        <v>Ml/d</v>
      </c>
      <c r="H740" s="304">
        <f t="shared" si="396"/>
        <v>0</v>
      </c>
      <c r="I740" s="271"/>
      <c r="J740" s="274">
        <f xml:space="preserve"> InpActive!J309</f>
        <v>0</v>
      </c>
      <c r="K740" s="274">
        <f xml:space="preserve"> InpActive!K309</f>
        <v>0</v>
      </c>
      <c r="L740" s="274">
        <f xml:space="preserve"> InpActive!L309</f>
        <v>0</v>
      </c>
      <c r="M740" s="274">
        <f xml:space="preserve"> InpActive!M309</f>
        <v>0</v>
      </c>
      <c r="N740" s="274">
        <f xml:space="preserve"> InpActive!N309</f>
        <v>0</v>
      </c>
    </row>
    <row r="741" spans="1:14" ht="12.75" hidden="1" customHeight="1" outlineLevel="1">
      <c r="A741" s="271" t="str">
        <f xml:space="preserve"> InpActive!A317</f>
        <v>WR60005Z21_ACT</v>
      </c>
      <c r="B741" s="271"/>
      <c r="C741" s="272"/>
      <c r="D741" s="273"/>
      <c r="E741" s="271" t="str">
        <f xml:space="preserve"> InpActive!E317</f>
        <v>Capacity ~ WRZ 21 actual - Post-2020 bilateral cumulative capacity - actual (BCCa)</v>
      </c>
      <c r="F741" s="271" t="s">
        <v>751</v>
      </c>
      <c r="G741" s="271" t="str">
        <f xml:space="preserve"> InpActive!G317</f>
        <v>Ml/d</v>
      </c>
      <c r="H741" s="304">
        <f t="shared" si="396"/>
        <v>0</v>
      </c>
      <c r="I741" s="271"/>
      <c r="J741" s="274">
        <f xml:space="preserve"> InpActive!J317</f>
        <v>0</v>
      </c>
      <c r="K741" s="274">
        <f xml:space="preserve"> InpActive!K317</f>
        <v>0</v>
      </c>
      <c r="L741" s="274">
        <f xml:space="preserve"> InpActive!L317</f>
        <v>0</v>
      </c>
      <c r="M741" s="274">
        <f xml:space="preserve"> InpActive!M317</f>
        <v>0</v>
      </c>
      <c r="N741" s="274">
        <f xml:space="preserve"> InpActive!N317</f>
        <v>0</v>
      </c>
    </row>
    <row r="742" spans="1:14" ht="12.75" hidden="1" customHeight="1" outlineLevel="1">
      <c r="A742" s="275"/>
      <c r="B742" s="275"/>
      <c r="C742" s="276"/>
      <c r="D742" s="277"/>
      <c r="E742" s="279" t="s">
        <v>959</v>
      </c>
      <c r="F742" s="270" t="s">
        <v>753</v>
      </c>
      <c r="G742" s="270" t="s">
        <v>209</v>
      </c>
      <c r="H742" s="304">
        <f t="shared" si="396"/>
        <v>0</v>
      </c>
      <c r="I742" s="270"/>
      <c r="J742" s="278">
        <f xml:space="preserve"> J740 + J741</f>
        <v>0</v>
      </c>
      <c r="K742" s="278">
        <f t="shared" ref="K742:N742" si="398" xml:space="preserve"> K740 + K741</f>
        <v>0</v>
      </c>
      <c r="L742" s="278">
        <f t="shared" si="398"/>
        <v>0</v>
      </c>
      <c r="M742" s="278">
        <f t="shared" si="398"/>
        <v>0</v>
      </c>
      <c r="N742" s="278">
        <f t="shared" si="398"/>
        <v>0</v>
      </c>
    </row>
    <row r="743" spans="1:14" ht="12.75" hidden="1" customHeight="1" outlineLevel="1">
      <c r="A743" s="275"/>
      <c r="B743" s="275"/>
      <c r="C743" s="276"/>
      <c r="D743" s="277"/>
      <c r="E743" s="279"/>
      <c r="F743" s="270"/>
      <c r="G743" s="270"/>
      <c r="H743" s="270"/>
      <c r="I743" s="270"/>
      <c r="J743" s="278"/>
      <c r="K743" s="278"/>
      <c r="L743" s="278"/>
      <c r="M743" s="278"/>
      <c r="N743" s="278"/>
    </row>
    <row r="744" spans="1:14" s="353" customFormat="1" ht="12.75" hidden="1" customHeight="1" outlineLevel="1">
      <c r="A744" s="351"/>
      <c r="B744" s="351">
        <f t="shared" ref="B744:H744" si="399" xml:space="preserve"> B$738</f>
        <v>0</v>
      </c>
      <c r="C744" s="286">
        <f t="shared" si="399"/>
        <v>0</v>
      </c>
      <c r="D744" s="352">
        <f t="shared" si="399"/>
        <v>0</v>
      </c>
      <c r="E744" s="358" t="str">
        <f t="shared" si="399"/>
        <v>Total cumulative capacity (TCC) - WRZ 21</v>
      </c>
      <c r="F744" s="285" t="str">
        <f t="shared" si="399"/>
        <v>TCC</v>
      </c>
      <c r="G744" s="285" t="str">
        <f t="shared" si="399"/>
        <v>Ml/d</v>
      </c>
      <c r="H744" s="285">
        <f t="shared" si="399"/>
        <v>0</v>
      </c>
      <c r="I744" s="285"/>
      <c r="J744" s="278">
        <f t="shared" ref="J744:N744" si="400" xml:space="preserve"> J$738</f>
        <v>0</v>
      </c>
      <c r="K744" s="278">
        <f t="shared" si="400"/>
        <v>0</v>
      </c>
      <c r="L744" s="278">
        <f t="shared" si="400"/>
        <v>0</v>
      </c>
      <c r="M744" s="278">
        <f t="shared" si="400"/>
        <v>0</v>
      </c>
      <c r="N744" s="278">
        <f t="shared" si="400"/>
        <v>0</v>
      </c>
    </row>
    <row r="745" spans="1:14" s="353" customFormat="1" ht="12.75" hidden="1" customHeight="1" outlineLevel="1">
      <c r="A745" s="351"/>
      <c r="B745" s="351">
        <f t="shared" ref="B745:H745" si="401" xml:space="preserve"> B$742</f>
        <v>0</v>
      </c>
      <c r="C745" s="286">
        <f t="shared" si="401"/>
        <v>0</v>
      </c>
      <c r="D745" s="352">
        <f t="shared" si="401"/>
        <v>0</v>
      </c>
      <c r="E745" s="279" t="str">
        <f t="shared" si="401"/>
        <v>Total ICC + BCCa - WRZ 21</v>
      </c>
      <c r="F745" s="285" t="str">
        <f t="shared" si="401"/>
        <v>ICC + BCCa</v>
      </c>
      <c r="G745" s="285" t="str">
        <f t="shared" si="401"/>
        <v>Ml/d</v>
      </c>
      <c r="H745" s="285">
        <f t="shared" si="401"/>
        <v>0</v>
      </c>
      <c r="I745" s="285"/>
      <c r="J745" s="278">
        <f t="shared" ref="J745:N745" si="402" xml:space="preserve"> J$742</f>
        <v>0</v>
      </c>
      <c r="K745" s="278">
        <f t="shared" si="402"/>
        <v>0</v>
      </c>
      <c r="L745" s="278">
        <f t="shared" si="402"/>
        <v>0</v>
      </c>
      <c r="M745" s="278">
        <f t="shared" si="402"/>
        <v>0</v>
      </c>
      <c r="N745" s="278">
        <f t="shared" si="402"/>
        <v>0</v>
      </c>
    </row>
    <row r="746" spans="1:14" ht="12.75" hidden="1" customHeight="1" outlineLevel="1">
      <c r="A746" s="275"/>
      <c r="B746" s="275"/>
      <c r="C746" s="276"/>
      <c r="D746" s="277"/>
      <c r="E746" s="278" t="s">
        <v>960</v>
      </c>
      <c r="F746" s="270" t="s">
        <v>755</v>
      </c>
      <c r="G746" s="278" t="s">
        <v>756</v>
      </c>
      <c r="H746" s="270"/>
      <c r="I746" s="270"/>
      <c r="J746" s="280">
        <f xml:space="preserve"> IF( J745 &gt; 0, ( J744 / J745 ) - 1, 0 )</f>
        <v>0</v>
      </c>
      <c r="K746" s="280">
        <f t="shared" ref="K746:N746" si="403" xml:space="preserve"> IF( K745 &gt; 0, ( K744 / K745 ) - 1, 0 )</f>
        <v>0</v>
      </c>
      <c r="L746" s="280">
        <f t="shared" si="403"/>
        <v>0</v>
      </c>
      <c r="M746" s="280">
        <f t="shared" si="403"/>
        <v>0</v>
      </c>
      <c r="N746" s="280">
        <f t="shared" si="403"/>
        <v>0</v>
      </c>
    </row>
    <row r="747" spans="1:14" ht="12.75" hidden="1" customHeight="1" outlineLevel="1">
      <c r="A747" s="275"/>
      <c r="B747" s="275"/>
      <c r="C747" s="276"/>
      <c r="D747" s="277"/>
      <c r="E747" s="278"/>
      <c r="F747" s="270"/>
      <c r="G747" s="278"/>
      <c r="H747" s="270"/>
      <c r="I747" s="270"/>
      <c r="J747" s="280"/>
      <c r="K747" s="280"/>
      <c r="L747" s="280"/>
      <c r="M747" s="280"/>
      <c r="N747" s="280"/>
    </row>
    <row r="748" spans="1:14" s="353" customFormat="1" ht="12.75" hidden="1" customHeight="1" outlineLevel="1">
      <c r="A748" s="351"/>
      <c r="B748" s="351">
        <f t="shared" ref="B748:G748" si="404" xml:space="preserve"> B$746</f>
        <v>0</v>
      </c>
      <c r="C748" s="286">
        <f t="shared" si="404"/>
        <v>0</v>
      </c>
      <c r="D748" s="352">
        <f t="shared" si="404"/>
        <v>0</v>
      </c>
      <c r="E748" s="278" t="str">
        <f t="shared" si="404"/>
        <v>Bilateral entry forecast (BEF) factor - WRZ 21</v>
      </c>
      <c r="F748" s="285" t="str">
        <f t="shared" si="404"/>
        <v>BEF</v>
      </c>
      <c r="G748" s="278" t="str">
        <f t="shared" si="404"/>
        <v>nr</v>
      </c>
      <c r="H748" s="285"/>
      <c r="I748" s="285"/>
      <c r="J748" s="280">
        <f t="shared" ref="J748:N748" si="405" xml:space="preserve"> J$746</f>
        <v>0</v>
      </c>
      <c r="K748" s="280">
        <f t="shared" si="405"/>
        <v>0</v>
      </c>
      <c r="L748" s="280">
        <f t="shared" si="405"/>
        <v>0</v>
      </c>
      <c r="M748" s="280">
        <f t="shared" si="405"/>
        <v>0</v>
      </c>
      <c r="N748" s="280">
        <f t="shared" si="405"/>
        <v>0</v>
      </c>
    </row>
    <row r="749" spans="1:14" ht="12.75" hidden="1" customHeight="1" outlineLevel="1">
      <c r="A749" s="275"/>
      <c r="B749" s="275"/>
      <c r="C749" s="276"/>
      <c r="D749" s="277"/>
      <c r="E749" s="278" t="s">
        <v>961</v>
      </c>
      <c r="F749" s="270" t="s">
        <v>755</v>
      </c>
      <c r="G749" s="278" t="s">
        <v>756</v>
      </c>
      <c r="H749" s="270"/>
      <c r="I749" s="270"/>
      <c r="J749" s="280">
        <f xml:space="preserve"> IF( J748 &gt;= 0, 0, J748)</f>
        <v>0</v>
      </c>
      <c r="K749" s="280">
        <f t="shared" ref="K749:N749" si="406" xml:space="preserve"> IF( K748 &gt;= 0, 0, K748)</f>
        <v>0</v>
      </c>
      <c r="L749" s="280">
        <f t="shared" si="406"/>
        <v>0</v>
      </c>
      <c r="M749" s="280">
        <f t="shared" si="406"/>
        <v>0</v>
      </c>
      <c r="N749" s="280">
        <f t="shared" si="406"/>
        <v>0</v>
      </c>
    </row>
    <row r="750" spans="1:14" ht="12.75" hidden="1" customHeight="1" outlineLevel="1">
      <c r="A750" s="275"/>
      <c r="B750" s="275"/>
      <c r="C750" s="276"/>
      <c r="D750" s="277"/>
      <c r="E750" s="278"/>
      <c r="F750" s="270"/>
      <c r="G750" s="278"/>
      <c r="H750" s="270"/>
      <c r="I750" s="270"/>
      <c r="J750" s="280"/>
      <c r="K750" s="280"/>
      <c r="L750" s="280"/>
      <c r="M750" s="280"/>
      <c r="N750" s="280"/>
    </row>
    <row r="751" spans="1:14" ht="12.75" hidden="1" customHeight="1" outlineLevel="1">
      <c r="A751" s="275"/>
      <c r="B751" s="275"/>
      <c r="C751" s="276"/>
      <c r="D751" s="277"/>
      <c r="E751" s="278" t="s">
        <v>962</v>
      </c>
      <c r="F751" s="376">
        <f xml:space="preserve"> IF( SUM(J751:N751) &gt; 0, 1, 0)</f>
        <v>0</v>
      </c>
      <c r="G751" s="278" t="s">
        <v>599</v>
      </c>
      <c r="J751" s="376">
        <f xml:space="preserve"> IF( J749 &gt; 0, 1, 0 )</f>
        <v>0</v>
      </c>
      <c r="K751" s="376">
        <f t="shared" ref="K751" si="407" xml:space="preserve"> IF( K749 &gt; 0, 1, 0 )</f>
        <v>0</v>
      </c>
      <c r="L751" s="376">
        <f t="shared" ref="L751" si="408" xml:space="preserve"> IF( L749 &gt; 0, 1, 0 )</f>
        <v>0</v>
      </c>
      <c r="M751" s="376">
        <f t="shared" ref="M751" si="409" xml:space="preserve"> IF( M749 &gt; 0, 1, 0 )</f>
        <v>0</v>
      </c>
      <c r="N751" s="376">
        <f t="shared" ref="N751" si="410" xml:space="preserve"> IF( N749 &gt; 0, 1, 0 )</f>
        <v>0</v>
      </c>
    </row>
    <row r="752" spans="1:14" ht="12.75" hidden="1" customHeight="1" outlineLevel="1">
      <c r="A752" s="275"/>
      <c r="B752" s="275"/>
      <c r="C752" s="276"/>
      <c r="D752" s="277"/>
      <c r="E752" s="278"/>
      <c r="F752" s="270"/>
      <c r="G752" s="270"/>
      <c r="H752" s="270"/>
      <c r="I752" s="270"/>
      <c r="J752" s="270"/>
      <c r="K752" s="270"/>
      <c r="L752" s="270"/>
      <c r="M752" s="270"/>
      <c r="N752" s="270"/>
    </row>
    <row r="753" spans="1:14" ht="12.75" hidden="1" customHeight="1" outlineLevel="1">
      <c r="A753" s="275"/>
      <c r="B753" s="259"/>
      <c r="C753" s="266" t="s">
        <v>759</v>
      </c>
      <c r="D753" s="277"/>
      <c r="E753" s="278"/>
      <c r="F753" s="270"/>
      <c r="G753" s="270"/>
      <c r="H753" s="270"/>
      <c r="I753" s="270"/>
      <c r="J753" s="270"/>
      <c r="K753" s="270"/>
      <c r="L753" s="270"/>
      <c r="M753" s="270"/>
      <c r="N753" s="270"/>
    </row>
    <row r="754" spans="1:14" ht="12.75" hidden="1" customHeight="1" outlineLevel="1">
      <c r="A754" s="267"/>
      <c r="B754" s="281"/>
      <c r="C754" s="268"/>
      <c r="D754" s="267" t="s">
        <v>760</v>
      </c>
      <c r="E754" s="281"/>
      <c r="F754" s="259"/>
      <c r="G754" s="282"/>
      <c r="H754" s="282"/>
      <c r="I754" s="282"/>
      <c r="J754" s="279"/>
      <c r="K754" s="279"/>
      <c r="L754" s="279"/>
      <c r="M754" s="279"/>
      <c r="N754" s="279"/>
    </row>
    <row r="755" spans="1:14" ht="12.75" hidden="1" customHeight="1" outlineLevel="1">
      <c r="A755" s="267"/>
      <c r="B755" s="281"/>
      <c r="C755" s="268"/>
      <c r="D755" s="267"/>
      <c r="E755" s="281"/>
      <c r="F755" s="259"/>
      <c r="G755" s="282"/>
      <c r="H755" s="282"/>
      <c r="I755" s="282"/>
      <c r="J755" s="279"/>
      <c r="K755" s="279"/>
      <c r="L755" s="279"/>
      <c r="M755" s="279"/>
      <c r="N755" s="279"/>
    </row>
    <row r="756" spans="1:14" ht="12.75" hidden="1" customHeight="1" outlineLevel="1">
      <c r="A756" s="274" t="str">
        <f xml:space="preserve"> InpActive!A309</f>
        <v>WR60003Z21</v>
      </c>
      <c r="B756" s="283"/>
      <c r="C756" s="272"/>
      <c r="D756" s="273"/>
      <c r="E756" s="274" t="str">
        <f xml:space="preserve"> InpActive!E309</f>
        <v>Capacity ~ WRZ 21 forecasts - Post-2020 incumbent cumulative capacity (ICC)</v>
      </c>
      <c r="F756" s="282" t="s">
        <v>747</v>
      </c>
      <c r="G756" s="274" t="str">
        <f xml:space="preserve"> InpActive!G309</f>
        <v>Ml/d</v>
      </c>
      <c r="H756" s="360">
        <f xml:space="preserve"> SUM(J756:N756)</f>
        <v>0</v>
      </c>
      <c r="I756" s="282"/>
      <c r="J756" s="284">
        <f xml:space="preserve"> InpActive!J309</f>
        <v>0</v>
      </c>
      <c r="K756" s="284">
        <f xml:space="preserve"> InpActive!K309</f>
        <v>0</v>
      </c>
      <c r="L756" s="284">
        <f xml:space="preserve"> InpActive!L309</f>
        <v>0</v>
      </c>
      <c r="M756" s="284">
        <f xml:space="preserve"> InpActive!M309</f>
        <v>0</v>
      </c>
      <c r="N756" s="284">
        <f xml:space="preserve"> InpActive!N309</f>
        <v>0</v>
      </c>
    </row>
    <row r="757" spans="1:14" ht="12.75" hidden="1" customHeight="1" outlineLevel="1">
      <c r="A757" s="284" t="str">
        <f xml:space="preserve"> InpActive!A314</f>
        <v>WR7004Z21</v>
      </c>
      <c r="B757" s="283"/>
      <c r="C757" s="272"/>
      <c r="D757" s="273"/>
      <c r="E757" s="284" t="str">
        <f xml:space="preserve"> InpActive!E314</f>
        <v>WRZ 21 - Annualised unit cost (AUC) of post-2020 capacity</v>
      </c>
      <c r="F757" s="282" t="s">
        <v>761</v>
      </c>
      <c r="G757" s="284" t="str">
        <f xml:space="preserve"> InpActive!G314</f>
        <v>£/Ml/d</v>
      </c>
      <c r="H757" s="259"/>
      <c r="I757" s="282"/>
      <c r="J757" s="284">
        <f xml:space="preserve"> InpActive!J314</f>
        <v>0</v>
      </c>
      <c r="K757" s="284">
        <f xml:space="preserve"> InpActive!K314</f>
        <v>0</v>
      </c>
      <c r="L757" s="284">
        <f xml:space="preserve"> InpActive!L314</f>
        <v>0</v>
      </c>
      <c r="M757" s="284">
        <f xml:space="preserve"> InpActive!M314</f>
        <v>0</v>
      </c>
      <c r="N757" s="284">
        <f xml:space="preserve"> InpActive!N314</f>
        <v>0</v>
      </c>
    </row>
    <row r="758" spans="1:14" ht="12.75" hidden="1" customHeight="1" outlineLevel="1">
      <c r="A758" s="267"/>
      <c r="B758" s="267"/>
      <c r="C758" s="276"/>
      <c r="D758" s="277"/>
      <c r="E758" s="278" t="str">
        <f xml:space="preserve"> E749</f>
        <v>Bilateral entry forecast (BEF) factor - WRZ 21 - capped at zero</v>
      </c>
      <c r="F758" s="278" t="str">
        <f xml:space="preserve"> F749</f>
        <v>BEF</v>
      </c>
      <c r="G758" s="278" t="str">
        <f xml:space="preserve"> G749</f>
        <v>nr</v>
      </c>
      <c r="H758" s="259"/>
      <c r="I758" s="282"/>
      <c r="J758" s="280">
        <f xml:space="preserve"> J749</f>
        <v>0</v>
      </c>
      <c r="K758" s="280">
        <f xml:space="preserve"> K749</f>
        <v>0</v>
      </c>
      <c r="L758" s="280">
        <f xml:space="preserve"> L749</f>
        <v>0</v>
      </c>
      <c r="M758" s="280">
        <f xml:space="preserve"> M749</f>
        <v>0</v>
      </c>
      <c r="N758" s="280">
        <f xml:space="preserve"> N749</f>
        <v>0</v>
      </c>
    </row>
    <row r="759" spans="1:14" s="270" customFormat="1" ht="12.75" hidden="1" customHeight="1" outlineLevel="1">
      <c r="A759" s="285"/>
      <c r="B759" s="285"/>
      <c r="C759" s="286"/>
      <c r="D759" s="287"/>
      <c r="E759" s="285" t="s">
        <v>963</v>
      </c>
      <c r="F759" s="359" t="s">
        <v>964</v>
      </c>
      <c r="G759" s="288" t="s">
        <v>555</v>
      </c>
      <c r="H759" s="270">
        <f xml:space="preserve"> SUM(J759:N759)</f>
        <v>0</v>
      </c>
      <c r="I759" s="288"/>
      <c r="J759" s="289">
        <f xml:space="preserve"> J756 * J757 * J758</f>
        <v>0</v>
      </c>
      <c r="K759" s="289">
        <f t="shared" ref="K759:N759" si="411" xml:space="preserve"> K756 * K757 * K758</f>
        <v>0</v>
      </c>
      <c r="L759" s="289">
        <f t="shared" si="411"/>
        <v>0</v>
      </c>
      <c r="M759" s="289">
        <f t="shared" si="411"/>
        <v>0</v>
      </c>
      <c r="N759" s="289">
        <f t="shared" si="411"/>
        <v>0</v>
      </c>
    </row>
    <row r="760" spans="1:14" ht="12.75" hidden="1" customHeight="1" outlineLevel="1">
      <c r="A760" s="291"/>
      <c r="B760" s="291"/>
      <c r="C760" s="292"/>
      <c r="D760" s="293"/>
      <c r="E760" s="291"/>
      <c r="F760" s="294"/>
      <c r="G760" s="294"/>
      <c r="H760" s="295"/>
      <c r="I760" s="294"/>
      <c r="J760" s="294"/>
      <c r="K760" s="294"/>
      <c r="L760" s="294"/>
      <c r="M760" s="294"/>
      <c r="N760" s="294"/>
    </row>
    <row r="761" spans="1:14" ht="12.75" hidden="1" customHeight="1" outlineLevel="1">
      <c r="A761" s="270"/>
      <c r="B761" s="270"/>
      <c r="C761" s="276"/>
      <c r="D761" s="281"/>
      <c r="E761" s="278" t="s">
        <v>965</v>
      </c>
      <c r="F761" s="376">
        <f xml:space="preserve"> IF( SUM(J761:N761) &gt; 0, 1, 0)</f>
        <v>0</v>
      </c>
      <c r="G761" s="278" t="s">
        <v>599</v>
      </c>
      <c r="J761" s="376">
        <f xml:space="preserve"> IF( J759 &gt; 0, 1, 0 )</f>
        <v>0</v>
      </c>
      <c r="K761" s="376">
        <f t="shared" ref="K761" si="412" xml:space="preserve"> IF( K759 &gt; 0, 1, 0 )</f>
        <v>0</v>
      </c>
      <c r="L761" s="376">
        <f t="shared" ref="L761" si="413" xml:space="preserve"> IF( L759 &gt; 0, 1, 0 )</f>
        <v>0</v>
      </c>
      <c r="M761" s="376">
        <f t="shared" ref="M761" si="414" xml:space="preserve"> IF( M759 &gt; 0, 1, 0 )</f>
        <v>0</v>
      </c>
      <c r="N761" s="376">
        <f t="shared" ref="N761" si="415" xml:space="preserve"> IF( N759 &gt; 0, 1, 0 )</f>
        <v>0</v>
      </c>
    </row>
    <row r="762" spans="1:14">
      <c r="A762" s="296"/>
      <c r="B762" s="296"/>
      <c r="C762" s="297"/>
      <c r="D762" s="298"/>
      <c r="E762" s="299"/>
      <c r="F762" s="299"/>
      <c r="G762" s="300"/>
      <c r="H762" s="290"/>
      <c r="I762" s="290"/>
      <c r="J762" s="301"/>
      <c r="K762" s="301"/>
      <c r="L762" s="301"/>
      <c r="M762" s="301"/>
      <c r="N762" s="301"/>
    </row>
    <row r="763" spans="1:14">
      <c r="A763" s="260" t="s">
        <v>966</v>
      </c>
      <c r="B763" s="260"/>
      <c r="C763" s="261"/>
      <c r="D763" s="260"/>
      <c r="E763" s="260"/>
      <c r="F763" s="260"/>
      <c r="G763" s="260"/>
      <c r="H763" s="260"/>
      <c r="I763" s="260"/>
      <c r="J763" s="260"/>
      <c r="K763" s="260"/>
      <c r="L763" s="260"/>
      <c r="M763" s="260"/>
      <c r="N763" s="260"/>
    </row>
    <row r="764" spans="1:14" collapsed="1">
      <c r="A764" s="250"/>
      <c r="B764" s="250"/>
      <c r="C764" s="251"/>
      <c r="D764" s="250"/>
      <c r="E764" s="250"/>
      <c r="F764" s="250"/>
      <c r="G764" s="250"/>
      <c r="H764" s="250"/>
      <c r="I764" s="250"/>
      <c r="J764" s="250"/>
      <c r="K764" s="250"/>
      <c r="L764" s="250"/>
      <c r="M764" s="250"/>
      <c r="N764" s="250"/>
    </row>
    <row r="765" spans="1:14" ht="12.75" hidden="1" customHeight="1" outlineLevel="1">
      <c r="A765" s="250"/>
      <c r="B765" s="262" t="s">
        <v>967</v>
      </c>
      <c r="C765" s="263"/>
      <c r="D765" s="264"/>
      <c r="E765" s="264"/>
      <c r="F765" s="250"/>
      <c r="G765" s="250"/>
      <c r="H765" s="250"/>
      <c r="I765" s="250"/>
      <c r="J765" s="250"/>
      <c r="K765" s="250"/>
      <c r="L765" s="250"/>
      <c r="M765" s="250"/>
      <c r="N765" s="250"/>
    </row>
    <row r="766" spans="1:14" ht="12.75" hidden="1" customHeight="1" outlineLevel="1">
      <c r="A766" s="265" t="str">
        <f xml:space="preserve"> InpActive!A321</f>
        <v>WR60000Z22</v>
      </c>
      <c r="B766" s="250"/>
      <c r="C766" s="251"/>
      <c r="D766" s="252"/>
      <c r="E766" s="265" t="str">
        <f xml:space="preserve"> InpActive!E321</f>
        <v>Capacity ~ WRZ 22 forecasts - WRZ name</v>
      </c>
      <c r="F766" s="265">
        <f xml:space="preserve"> InpActive!F321</f>
        <v>0</v>
      </c>
      <c r="G766" s="265" t="str">
        <f xml:space="preserve"> InpActive!G321</f>
        <v>text</v>
      </c>
      <c r="H766" s="265"/>
      <c r="I766" s="265"/>
      <c r="J766" s="265"/>
      <c r="K766" s="265"/>
      <c r="L766" s="265"/>
      <c r="M766" s="265"/>
      <c r="N766" s="265"/>
    </row>
    <row r="767" spans="1:14" ht="12.75" hidden="1" customHeight="1" outlineLevel="1">
      <c r="A767" s="250"/>
      <c r="B767" s="259"/>
      <c r="C767" s="251"/>
      <c r="D767" s="250"/>
      <c r="E767" s="250"/>
      <c r="F767" s="250"/>
      <c r="G767" s="250"/>
      <c r="H767" s="250"/>
      <c r="I767" s="250"/>
      <c r="J767" s="250"/>
      <c r="K767" s="250"/>
      <c r="L767" s="250"/>
      <c r="M767" s="250"/>
      <c r="N767" s="250"/>
    </row>
    <row r="768" spans="1:14" ht="12.75" hidden="1" customHeight="1" outlineLevel="1">
      <c r="A768" s="250"/>
      <c r="B768" s="259"/>
      <c r="C768" s="266" t="s">
        <v>744</v>
      </c>
      <c r="D768" s="250"/>
      <c r="E768" s="250"/>
      <c r="F768" s="250"/>
      <c r="G768" s="250"/>
      <c r="H768" s="250"/>
      <c r="I768" s="250"/>
      <c r="J768" s="250"/>
      <c r="K768" s="250"/>
      <c r="L768" s="250"/>
      <c r="M768" s="250"/>
      <c r="N768" s="250"/>
    </row>
    <row r="769" spans="1:14" ht="12.75" hidden="1" customHeight="1" outlineLevel="1">
      <c r="A769" s="267"/>
      <c r="B769" s="259"/>
      <c r="C769" s="268"/>
      <c r="D769" s="269" t="s">
        <v>745</v>
      </c>
      <c r="E769" s="259"/>
      <c r="F769" s="270"/>
      <c r="G769" s="270"/>
      <c r="H769" s="270"/>
      <c r="I769" s="270"/>
      <c r="J769" s="270"/>
      <c r="K769" s="270"/>
      <c r="L769" s="270"/>
      <c r="M769" s="270"/>
      <c r="N769" s="270"/>
    </row>
    <row r="770" spans="1:14" ht="12.75" hidden="1" customHeight="1" outlineLevel="1">
      <c r="A770" s="267"/>
      <c r="B770" s="259"/>
      <c r="C770" s="268"/>
      <c r="D770" s="269" t="s">
        <v>746</v>
      </c>
      <c r="E770" s="259"/>
      <c r="F770" s="270"/>
      <c r="G770" s="270"/>
      <c r="H770" s="270"/>
      <c r="I770" s="270"/>
      <c r="J770" s="270"/>
      <c r="K770" s="270"/>
      <c r="L770" s="270"/>
      <c r="M770" s="270"/>
      <c r="N770" s="270"/>
    </row>
    <row r="771" spans="1:14" ht="12.75" hidden="1" customHeight="1" outlineLevel="1">
      <c r="A771" s="267"/>
      <c r="B771" s="259"/>
      <c r="C771" s="268"/>
      <c r="D771" s="269"/>
      <c r="E771" s="259"/>
      <c r="F771" s="270"/>
      <c r="G771" s="270"/>
      <c r="H771" s="270"/>
      <c r="I771" s="270"/>
      <c r="J771" s="270"/>
      <c r="K771" s="270"/>
      <c r="L771" s="270"/>
      <c r="M771" s="270"/>
      <c r="N771" s="270"/>
    </row>
    <row r="772" spans="1:14" ht="12.75" hidden="1" customHeight="1" outlineLevel="1">
      <c r="A772" s="271" t="str">
        <f xml:space="preserve"> InpActive!A322</f>
        <v>WR60003Z22</v>
      </c>
      <c r="B772" s="271"/>
      <c r="C772" s="272"/>
      <c r="D772" s="273"/>
      <c r="E772" s="271" t="str">
        <f xml:space="preserve"> InpActive!E322</f>
        <v>Capacity ~ WRZ 22 forecasts - Post-2020 incumbent cumulative capacity (ICC)</v>
      </c>
      <c r="F772" s="271" t="s">
        <v>747</v>
      </c>
      <c r="G772" s="271" t="str">
        <f xml:space="preserve"> InpActive!G322</f>
        <v>Ml/d</v>
      </c>
      <c r="H772" s="304">
        <f xml:space="preserve"> SUM(J772:N772)</f>
        <v>0</v>
      </c>
      <c r="I772" s="271"/>
      <c r="J772" s="274">
        <f xml:space="preserve"> InpActive!J322</f>
        <v>0</v>
      </c>
      <c r="K772" s="274">
        <f xml:space="preserve"> InpActive!K322</f>
        <v>0</v>
      </c>
      <c r="L772" s="274">
        <f xml:space="preserve"> InpActive!L322</f>
        <v>0</v>
      </c>
      <c r="M772" s="274">
        <f xml:space="preserve"> InpActive!M322</f>
        <v>0</v>
      </c>
      <c r="N772" s="274">
        <f xml:space="preserve"> InpActive!N322</f>
        <v>0</v>
      </c>
    </row>
    <row r="773" spans="1:14" ht="12.75" hidden="1" customHeight="1" outlineLevel="1">
      <c r="A773" s="271" t="str">
        <f xml:space="preserve"> InpActive!A323</f>
        <v>WR60005Z22</v>
      </c>
      <c r="B773" s="271"/>
      <c r="C773" s="272"/>
      <c r="D773" s="273"/>
      <c r="E773" s="271" t="str">
        <f xml:space="preserve"> InpActive!E323</f>
        <v>Capacity ~ WRZ 22 forecasts - Post-2020 bilateral cumulative capacity - forecast (BCCf)</v>
      </c>
      <c r="F773" s="271" t="s">
        <v>748</v>
      </c>
      <c r="G773" s="271" t="str">
        <f xml:space="preserve"> InpActive!G323</f>
        <v>Ml/d</v>
      </c>
      <c r="H773" s="304">
        <f t="shared" ref="H773:H778" si="416" xml:space="preserve"> SUM(J773:N773)</f>
        <v>0</v>
      </c>
      <c r="I773" s="271"/>
      <c r="J773" s="274">
        <f xml:space="preserve"> InpActive!J323</f>
        <v>0</v>
      </c>
      <c r="K773" s="274">
        <f xml:space="preserve"> InpActive!K323</f>
        <v>0</v>
      </c>
      <c r="L773" s="274">
        <f xml:space="preserve"> InpActive!L323</f>
        <v>0</v>
      </c>
      <c r="M773" s="274">
        <f xml:space="preserve"> InpActive!M323</f>
        <v>0</v>
      </c>
      <c r="N773" s="274">
        <f xml:space="preserve"> InpActive!N323</f>
        <v>0</v>
      </c>
    </row>
    <row r="774" spans="1:14" ht="12.75" hidden="1" customHeight="1" outlineLevel="1">
      <c r="A774" s="275"/>
      <c r="B774" s="275"/>
      <c r="C774" s="276"/>
      <c r="D774" s="277"/>
      <c r="E774" s="278" t="s">
        <v>968</v>
      </c>
      <c r="F774" s="270" t="s">
        <v>750</v>
      </c>
      <c r="G774" s="270" t="s">
        <v>209</v>
      </c>
      <c r="H774" s="304">
        <f t="shared" si="416"/>
        <v>0</v>
      </c>
      <c r="I774" s="270"/>
      <c r="J774" s="278">
        <f xml:space="preserve"> J772 + J773</f>
        <v>0</v>
      </c>
      <c r="K774" s="278">
        <f t="shared" ref="K774:N774" si="417" xml:space="preserve"> K772 + K773</f>
        <v>0</v>
      </c>
      <c r="L774" s="278">
        <f t="shared" si="417"/>
        <v>0</v>
      </c>
      <c r="M774" s="278">
        <f t="shared" si="417"/>
        <v>0</v>
      </c>
      <c r="N774" s="278">
        <f t="shared" si="417"/>
        <v>0</v>
      </c>
    </row>
    <row r="775" spans="1:14" ht="12.75" hidden="1" customHeight="1" outlineLevel="1">
      <c r="A775" s="275"/>
      <c r="B775" s="275"/>
      <c r="C775" s="276"/>
      <c r="D775" s="277"/>
      <c r="E775" s="278"/>
      <c r="F775" s="270"/>
      <c r="G775" s="270"/>
      <c r="H775" s="270"/>
      <c r="I775" s="270"/>
      <c r="J775" s="270"/>
      <c r="K775" s="270"/>
      <c r="L775" s="270"/>
      <c r="M775" s="270"/>
      <c r="N775" s="270"/>
    </row>
    <row r="776" spans="1:14" ht="12.75" hidden="1" customHeight="1" outlineLevel="1">
      <c r="A776" s="271" t="str">
        <f xml:space="preserve"> InpActive!A322</f>
        <v>WR60003Z22</v>
      </c>
      <c r="B776" s="271"/>
      <c r="C776" s="272"/>
      <c r="D776" s="273"/>
      <c r="E776" s="271" t="str">
        <f xml:space="preserve"> InpActive!E322</f>
        <v>Capacity ~ WRZ 22 forecasts - Post-2020 incumbent cumulative capacity (ICC)</v>
      </c>
      <c r="F776" s="271" t="s">
        <v>747</v>
      </c>
      <c r="G776" s="271" t="str">
        <f xml:space="preserve"> InpActive!G322</f>
        <v>Ml/d</v>
      </c>
      <c r="H776" s="304">
        <f t="shared" si="416"/>
        <v>0</v>
      </c>
      <c r="I776" s="271"/>
      <c r="J776" s="274">
        <f xml:space="preserve"> InpActive!J322</f>
        <v>0</v>
      </c>
      <c r="K776" s="274">
        <f xml:space="preserve"> InpActive!K322</f>
        <v>0</v>
      </c>
      <c r="L776" s="274">
        <f xml:space="preserve"> InpActive!L322</f>
        <v>0</v>
      </c>
      <c r="M776" s="274">
        <f xml:space="preserve"> InpActive!M322</f>
        <v>0</v>
      </c>
      <c r="N776" s="274">
        <f xml:space="preserve"> InpActive!N322</f>
        <v>0</v>
      </c>
    </row>
    <row r="777" spans="1:14" ht="12.75" hidden="1" customHeight="1" outlineLevel="1">
      <c r="A777" s="271" t="str">
        <f xml:space="preserve"> InpActive!A330</f>
        <v>WR60005Z22_ACT</v>
      </c>
      <c r="B777" s="271"/>
      <c r="C777" s="272"/>
      <c r="D777" s="273"/>
      <c r="E777" s="271" t="str">
        <f xml:space="preserve"> InpActive!E330</f>
        <v>Capacity ~ WRZ 22 actual - Post-2020 bilateral cumulative capacity - actual (BCCa)</v>
      </c>
      <c r="F777" s="271" t="s">
        <v>751</v>
      </c>
      <c r="G777" s="271" t="str">
        <f xml:space="preserve"> InpActive!G330</f>
        <v>Ml/d</v>
      </c>
      <c r="H777" s="304">
        <f t="shared" si="416"/>
        <v>0</v>
      </c>
      <c r="I777" s="271"/>
      <c r="J777" s="274">
        <f xml:space="preserve"> InpActive!J330</f>
        <v>0</v>
      </c>
      <c r="K777" s="274">
        <f xml:space="preserve"> InpActive!K330</f>
        <v>0</v>
      </c>
      <c r="L777" s="274">
        <f xml:space="preserve"> InpActive!L330</f>
        <v>0</v>
      </c>
      <c r="M777" s="274">
        <f xml:space="preserve"> InpActive!M330</f>
        <v>0</v>
      </c>
      <c r="N777" s="274">
        <f xml:space="preserve"> InpActive!N330</f>
        <v>0</v>
      </c>
    </row>
    <row r="778" spans="1:14" ht="12.75" hidden="1" customHeight="1" outlineLevel="1">
      <c r="A778" s="275"/>
      <c r="B778" s="275"/>
      <c r="C778" s="276"/>
      <c r="D778" s="277"/>
      <c r="E778" s="279" t="s">
        <v>969</v>
      </c>
      <c r="F778" s="270" t="s">
        <v>753</v>
      </c>
      <c r="G778" s="270" t="s">
        <v>209</v>
      </c>
      <c r="H778" s="304">
        <f t="shared" si="416"/>
        <v>0</v>
      </c>
      <c r="I778" s="270"/>
      <c r="J778" s="278">
        <f xml:space="preserve"> J776 + J777</f>
        <v>0</v>
      </c>
      <c r="K778" s="278">
        <f t="shared" ref="K778:N778" si="418" xml:space="preserve"> K776 + K777</f>
        <v>0</v>
      </c>
      <c r="L778" s="278">
        <f t="shared" si="418"/>
        <v>0</v>
      </c>
      <c r="M778" s="278">
        <f t="shared" si="418"/>
        <v>0</v>
      </c>
      <c r="N778" s="278">
        <f t="shared" si="418"/>
        <v>0</v>
      </c>
    </row>
    <row r="779" spans="1:14" ht="12.75" hidden="1" customHeight="1" outlineLevel="1">
      <c r="A779" s="275"/>
      <c r="B779" s="275"/>
      <c r="C779" s="276"/>
      <c r="D779" s="277"/>
      <c r="E779" s="279"/>
      <c r="F779" s="270"/>
      <c r="G779" s="270"/>
      <c r="H779" s="270"/>
      <c r="I779" s="270"/>
      <c r="J779" s="278"/>
      <c r="K779" s="278"/>
      <c r="L779" s="278"/>
      <c r="M779" s="278"/>
      <c r="N779" s="278"/>
    </row>
    <row r="780" spans="1:14" s="353" customFormat="1" ht="12.75" hidden="1" customHeight="1" outlineLevel="1">
      <c r="A780" s="351"/>
      <c r="B780" s="351">
        <f t="shared" ref="B780:H780" si="419" xml:space="preserve"> B$774</f>
        <v>0</v>
      </c>
      <c r="C780" s="286">
        <f t="shared" si="419"/>
        <v>0</v>
      </c>
      <c r="D780" s="352">
        <f t="shared" si="419"/>
        <v>0</v>
      </c>
      <c r="E780" s="358" t="str">
        <f t="shared" si="419"/>
        <v>Total cumulative capacity (TCC) - WRZ 22</v>
      </c>
      <c r="F780" s="285" t="str">
        <f t="shared" si="419"/>
        <v>TCC</v>
      </c>
      <c r="G780" s="285" t="str">
        <f t="shared" si="419"/>
        <v>Ml/d</v>
      </c>
      <c r="H780" s="285">
        <f t="shared" si="419"/>
        <v>0</v>
      </c>
      <c r="I780" s="285"/>
      <c r="J780" s="278">
        <f t="shared" ref="J780:N780" si="420" xml:space="preserve"> J$774</f>
        <v>0</v>
      </c>
      <c r="K780" s="278">
        <f t="shared" si="420"/>
        <v>0</v>
      </c>
      <c r="L780" s="278">
        <f t="shared" si="420"/>
        <v>0</v>
      </c>
      <c r="M780" s="278">
        <f t="shared" si="420"/>
        <v>0</v>
      </c>
      <c r="N780" s="278">
        <f t="shared" si="420"/>
        <v>0</v>
      </c>
    </row>
    <row r="781" spans="1:14" s="353" customFormat="1" ht="12.75" hidden="1" customHeight="1" outlineLevel="1">
      <c r="A781" s="351"/>
      <c r="B781" s="351">
        <f t="shared" ref="B781:H781" si="421" xml:space="preserve"> B$778</f>
        <v>0</v>
      </c>
      <c r="C781" s="286">
        <f t="shared" si="421"/>
        <v>0</v>
      </c>
      <c r="D781" s="352">
        <f t="shared" si="421"/>
        <v>0</v>
      </c>
      <c r="E781" s="279" t="str">
        <f t="shared" si="421"/>
        <v>Total ICC + BCCa - WRZ 22</v>
      </c>
      <c r="F781" s="285" t="str">
        <f t="shared" si="421"/>
        <v>ICC + BCCa</v>
      </c>
      <c r="G781" s="285" t="str">
        <f t="shared" si="421"/>
        <v>Ml/d</v>
      </c>
      <c r="H781" s="285">
        <f t="shared" si="421"/>
        <v>0</v>
      </c>
      <c r="I781" s="285"/>
      <c r="J781" s="278">
        <f t="shared" ref="J781:N781" si="422" xml:space="preserve"> J$778</f>
        <v>0</v>
      </c>
      <c r="K781" s="278">
        <f t="shared" si="422"/>
        <v>0</v>
      </c>
      <c r="L781" s="278">
        <f t="shared" si="422"/>
        <v>0</v>
      </c>
      <c r="M781" s="278">
        <f t="shared" si="422"/>
        <v>0</v>
      </c>
      <c r="N781" s="278">
        <f t="shared" si="422"/>
        <v>0</v>
      </c>
    </row>
    <row r="782" spans="1:14" ht="12.75" hidden="1" customHeight="1" outlineLevel="1">
      <c r="A782" s="275"/>
      <c r="B782" s="275"/>
      <c r="C782" s="276"/>
      <c r="D782" s="277"/>
      <c r="E782" s="278" t="s">
        <v>970</v>
      </c>
      <c r="F782" s="270" t="s">
        <v>755</v>
      </c>
      <c r="G782" s="278" t="s">
        <v>756</v>
      </c>
      <c r="H782" s="270"/>
      <c r="I782" s="270"/>
      <c r="J782" s="280">
        <f xml:space="preserve"> IF( J781 &gt; 0, ( J780 / J781 ) - 1, 0 )</f>
        <v>0</v>
      </c>
      <c r="K782" s="280">
        <f t="shared" ref="K782:N782" si="423" xml:space="preserve"> IF( K781 &gt; 0, ( K780 / K781 ) - 1, 0 )</f>
        <v>0</v>
      </c>
      <c r="L782" s="280">
        <f t="shared" si="423"/>
        <v>0</v>
      </c>
      <c r="M782" s="280">
        <f t="shared" si="423"/>
        <v>0</v>
      </c>
      <c r="N782" s="280">
        <f t="shared" si="423"/>
        <v>0</v>
      </c>
    </row>
    <row r="783" spans="1:14" ht="12.75" hidden="1" customHeight="1" outlineLevel="1">
      <c r="A783" s="275"/>
      <c r="B783" s="275"/>
      <c r="C783" s="276"/>
      <c r="D783" s="277"/>
      <c r="E783" s="278"/>
      <c r="F783" s="270"/>
      <c r="G783" s="278"/>
      <c r="H783" s="270"/>
      <c r="I783" s="270"/>
      <c r="J783" s="280"/>
      <c r="K783" s="280"/>
      <c r="L783" s="280"/>
      <c r="M783" s="280"/>
      <c r="N783" s="280"/>
    </row>
    <row r="784" spans="1:14" s="353" customFormat="1" ht="12.75" hidden="1" customHeight="1" outlineLevel="1">
      <c r="A784" s="351"/>
      <c r="B784" s="351">
        <f t="shared" ref="B784:G784" si="424" xml:space="preserve"> B$782</f>
        <v>0</v>
      </c>
      <c r="C784" s="286">
        <f t="shared" si="424"/>
        <v>0</v>
      </c>
      <c r="D784" s="352">
        <f t="shared" si="424"/>
        <v>0</v>
      </c>
      <c r="E784" s="278" t="str">
        <f t="shared" si="424"/>
        <v>Bilateral entry forecast (BEF) factor - WRZ 22</v>
      </c>
      <c r="F784" s="285" t="str">
        <f t="shared" si="424"/>
        <v>BEF</v>
      </c>
      <c r="G784" s="278" t="str">
        <f t="shared" si="424"/>
        <v>nr</v>
      </c>
      <c r="H784" s="285"/>
      <c r="I784" s="285"/>
      <c r="J784" s="280">
        <f t="shared" ref="J784:N784" si="425" xml:space="preserve"> J$782</f>
        <v>0</v>
      </c>
      <c r="K784" s="280">
        <f t="shared" si="425"/>
        <v>0</v>
      </c>
      <c r="L784" s="280">
        <f t="shared" si="425"/>
        <v>0</v>
      </c>
      <c r="M784" s="280">
        <f t="shared" si="425"/>
        <v>0</v>
      </c>
      <c r="N784" s="280">
        <f t="shared" si="425"/>
        <v>0</v>
      </c>
    </row>
    <row r="785" spans="1:14" ht="12.75" hidden="1" customHeight="1" outlineLevel="1">
      <c r="A785" s="275"/>
      <c r="B785" s="275"/>
      <c r="C785" s="276"/>
      <c r="D785" s="277"/>
      <c r="E785" s="278" t="s">
        <v>971</v>
      </c>
      <c r="F785" s="270" t="s">
        <v>755</v>
      </c>
      <c r="G785" s="278" t="s">
        <v>756</v>
      </c>
      <c r="H785" s="270"/>
      <c r="I785" s="270"/>
      <c r="J785" s="280">
        <f xml:space="preserve"> IF( J784 &gt;= 0, 0, J784)</f>
        <v>0</v>
      </c>
      <c r="K785" s="280">
        <f t="shared" ref="K785:N785" si="426" xml:space="preserve"> IF( K784 &gt;= 0, 0, K784)</f>
        <v>0</v>
      </c>
      <c r="L785" s="280">
        <f t="shared" si="426"/>
        <v>0</v>
      </c>
      <c r="M785" s="280">
        <f t="shared" si="426"/>
        <v>0</v>
      </c>
      <c r="N785" s="280">
        <f t="shared" si="426"/>
        <v>0</v>
      </c>
    </row>
    <row r="786" spans="1:14" ht="12.75" hidden="1" customHeight="1" outlineLevel="1">
      <c r="A786" s="275"/>
      <c r="B786" s="275"/>
      <c r="C786" s="276"/>
      <c r="D786" s="277"/>
      <c r="E786" s="278"/>
      <c r="F786" s="270"/>
      <c r="G786" s="278"/>
      <c r="H786" s="270"/>
      <c r="I786" s="270"/>
      <c r="J786" s="280"/>
      <c r="K786" s="280"/>
      <c r="L786" s="280"/>
      <c r="M786" s="280"/>
      <c r="N786" s="280"/>
    </row>
    <row r="787" spans="1:14" ht="12.75" hidden="1" customHeight="1" outlineLevel="1">
      <c r="A787" s="275"/>
      <c r="B787" s="275"/>
      <c r="C787" s="276"/>
      <c r="D787" s="277"/>
      <c r="E787" s="278" t="s">
        <v>972</v>
      </c>
      <c r="F787" s="376">
        <f xml:space="preserve"> IF( SUM(J787:N787) &gt; 0, 1, 0)</f>
        <v>0</v>
      </c>
      <c r="G787" s="278" t="s">
        <v>599</v>
      </c>
      <c r="I787" s="259"/>
      <c r="J787" s="376">
        <f xml:space="preserve"> IF( J785 &gt; 0, 1, 0 )</f>
        <v>0</v>
      </c>
      <c r="K787" s="376">
        <f t="shared" ref="K787" si="427" xml:space="preserve"> IF( K785 &gt; 0, 1, 0 )</f>
        <v>0</v>
      </c>
      <c r="L787" s="376">
        <f t="shared" ref="L787" si="428" xml:space="preserve"> IF( L785 &gt; 0, 1, 0 )</f>
        <v>0</v>
      </c>
      <c r="M787" s="376">
        <f t="shared" ref="M787" si="429" xml:space="preserve"> IF( M785 &gt; 0, 1, 0 )</f>
        <v>0</v>
      </c>
      <c r="N787" s="376">
        <f t="shared" ref="N787" si="430" xml:space="preserve"> IF( N785 &gt; 0, 1, 0 )</f>
        <v>0</v>
      </c>
    </row>
    <row r="788" spans="1:14" ht="12.75" hidden="1" customHeight="1" outlineLevel="1">
      <c r="A788" s="275"/>
      <c r="B788" s="275"/>
      <c r="C788" s="276"/>
      <c r="D788" s="277"/>
      <c r="E788" s="278"/>
      <c r="F788" s="270"/>
      <c r="G788" s="270"/>
      <c r="H788" s="270"/>
      <c r="I788" s="270"/>
      <c r="J788" s="270"/>
      <c r="K788" s="270"/>
      <c r="L788" s="270"/>
      <c r="M788" s="270"/>
      <c r="N788" s="270"/>
    </row>
    <row r="789" spans="1:14" ht="12.75" hidden="1" customHeight="1" outlineLevel="1">
      <c r="A789" s="275"/>
      <c r="B789" s="259"/>
      <c r="C789" s="266" t="s">
        <v>759</v>
      </c>
      <c r="D789" s="277"/>
      <c r="E789" s="278"/>
      <c r="F789" s="270"/>
      <c r="G789" s="270"/>
      <c r="H789" s="270"/>
      <c r="I789" s="270"/>
      <c r="J789" s="270"/>
      <c r="K789" s="270"/>
      <c r="L789" s="270"/>
      <c r="M789" s="270"/>
      <c r="N789" s="270"/>
    </row>
    <row r="790" spans="1:14" ht="12.75" hidden="1" customHeight="1" outlineLevel="1">
      <c r="A790" s="267"/>
      <c r="B790" s="281"/>
      <c r="C790" s="268"/>
      <c r="D790" s="267" t="s">
        <v>760</v>
      </c>
      <c r="E790" s="281"/>
      <c r="F790" s="259"/>
      <c r="G790" s="282"/>
      <c r="H790" s="282"/>
      <c r="I790" s="282"/>
      <c r="J790" s="279"/>
      <c r="K790" s="279"/>
      <c r="L790" s="279"/>
      <c r="M790" s="279"/>
      <c r="N790" s="279"/>
    </row>
    <row r="791" spans="1:14" ht="12.75" hidden="1" customHeight="1" outlineLevel="1">
      <c r="A791" s="267"/>
      <c r="B791" s="281"/>
      <c r="C791" s="268"/>
      <c r="D791" s="267"/>
      <c r="E791" s="281"/>
      <c r="F791" s="259"/>
      <c r="G791" s="282"/>
      <c r="H791" s="282"/>
      <c r="I791" s="282"/>
      <c r="J791" s="279"/>
      <c r="K791" s="279"/>
      <c r="L791" s="279"/>
      <c r="M791" s="279"/>
      <c r="N791" s="279"/>
    </row>
    <row r="792" spans="1:14" ht="12.75" hidden="1" customHeight="1" outlineLevel="1">
      <c r="A792" s="274" t="str">
        <f xml:space="preserve"> InpActive!A322</f>
        <v>WR60003Z22</v>
      </c>
      <c r="B792" s="283"/>
      <c r="C792" s="272"/>
      <c r="D792" s="273"/>
      <c r="E792" s="274" t="str">
        <f xml:space="preserve"> InpActive!E322</f>
        <v>Capacity ~ WRZ 22 forecasts - Post-2020 incumbent cumulative capacity (ICC)</v>
      </c>
      <c r="F792" s="282" t="s">
        <v>747</v>
      </c>
      <c r="G792" s="274" t="str">
        <f xml:space="preserve"> InpActive!G322</f>
        <v>Ml/d</v>
      </c>
      <c r="H792" s="360">
        <f xml:space="preserve"> SUM(J792:N792)</f>
        <v>0</v>
      </c>
      <c r="I792" s="282"/>
      <c r="J792" s="284">
        <f xml:space="preserve"> InpActive!J322</f>
        <v>0</v>
      </c>
      <c r="K792" s="284">
        <f xml:space="preserve"> InpActive!K322</f>
        <v>0</v>
      </c>
      <c r="L792" s="284">
        <f xml:space="preserve"> InpActive!L322</f>
        <v>0</v>
      </c>
      <c r="M792" s="284">
        <f xml:space="preserve"> InpActive!M322</f>
        <v>0</v>
      </c>
      <c r="N792" s="284">
        <f xml:space="preserve"> InpActive!N322</f>
        <v>0</v>
      </c>
    </row>
    <row r="793" spans="1:14" ht="12.75" hidden="1" customHeight="1" outlineLevel="1">
      <c r="A793" s="284" t="str">
        <f xml:space="preserve"> InpActive!A327</f>
        <v>WR7004Z22</v>
      </c>
      <c r="B793" s="283"/>
      <c r="C793" s="272"/>
      <c r="D793" s="273"/>
      <c r="E793" s="284" t="str">
        <f xml:space="preserve"> InpActive!E327</f>
        <v>WRZ 22 - Annualised unit cost (AUC) of post-2020 capacity</v>
      </c>
      <c r="F793" s="282" t="s">
        <v>761</v>
      </c>
      <c r="G793" s="284" t="str">
        <f xml:space="preserve"> InpActive!G327</f>
        <v>£/Ml/d</v>
      </c>
      <c r="H793" s="259"/>
      <c r="I793" s="282"/>
      <c r="J793" s="284">
        <f xml:space="preserve"> InpActive!J327</f>
        <v>0</v>
      </c>
      <c r="K793" s="284">
        <f xml:space="preserve"> InpActive!K327</f>
        <v>0</v>
      </c>
      <c r="L793" s="284">
        <f xml:space="preserve"> InpActive!L327</f>
        <v>0</v>
      </c>
      <c r="M793" s="284">
        <f xml:space="preserve"> InpActive!M327</f>
        <v>0</v>
      </c>
      <c r="N793" s="284">
        <f xml:space="preserve"> InpActive!N327</f>
        <v>0</v>
      </c>
    </row>
    <row r="794" spans="1:14" ht="12.75" hidden="1" customHeight="1" outlineLevel="1">
      <c r="A794" s="267"/>
      <c r="B794" s="267"/>
      <c r="C794" s="276"/>
      <c r="D794" s="277"/>
      <c r="E794" s="278" t="str">
        <f xml:space="preserve"> E785</f>
        <v>Bilateral entry forecast (BEF) factor - WRZ 22 - capped at zero</v>
      </c>
      <c r="F794" s="278" t="str">
        <f xml:space="preserve"> F785</f>
        <v>BEF</v>
      </c>
      <c r="G794" s="278" t="str">
        <f xml:space="preserve"> G785</f>
        <v>nr</v>
      </c>
      <c r="H794" s="259"/>
      <c r="I794" s="282"/>
      <c r="J794" s="280">
        <f xml:space="preserve"> J785</f>
        <v>0</v>
      </c>
      <c r="K794" s="280">
        <f xml:space="preserve"> K785</f>
        <v>0</v>
      </c>
      <c r="L794" s="280">
        <f xml:space="preserve"> L785</f>
        <v>0</v>
      </c>
      <c r="M794" s="280">
        <f xml:space="preserve"> M785</f>
        <v>0</v>
      </c>
      <c r="N794" s="280">
        <f xml:space="preserve"> N785</f>
        <v>0</v>
      </c>
    </row>
    <row r="795" spans="1:14" s="270" customFormat="1" ht="12.75" hidden="1" customHeight="1" outlineLevel="1">
      <c r="A795" s="285"/>
      <c r="B795" s="285"/>
      <c r="C795" s="286"/>
      <c r="D795" s="287"/>
      <c r="E795" s="285" t="s">
        <v>973</v>
      </c>
      <c r="F795" s="359" t="s">
        <v>974</v>
      </c>
      <c r="G795" s="288" t="s">
        <v>555</v>
      </c>
      <c r="H795" s="270">
        <f xml:space="preserve"> SUM(J795:N795)</f>
        <v>0</v>
      </c>
      <c r="I795" s="288"/>
      <c r="J795" s="289">
        <f xml:space="preserve"> J792 * J793 * J794</f>
        <v>0</v>
      </c>
      <c r="K795" s="289">
        <f t="shared" ref="K795:N795" si="431" xml:space="preserve"> K792 * K793 * K794</f>
        <v>0</v>
      </c>
      <c r="L795" s="289">
        <f t="shared" si="431"/>
        <v>0</v>
      </c>
      <c r="M795" s="289">
        <f t="shared" si="431"/>
        <v>0</v>
      </c>
      <c r="N795" s="289">
        <f t="shared" si="431"/>
        <v>0</v>
      </c>
    </row>
    <row r="796" spans="1:14" ht="12.75" hidden="1" customHeight="1" outlineLevel="1">
      <c r="A796" s="291"/>
      <c r="B796" s="291"/>
      <c r="C796" s="292"/>
      <c r="D796" s="293"/>
      <c r="E796" s="291"/>
      <c r="F796" s="294"/>
      <c r="G796" s="294"/>
      <c r="H796" s="295"/>
      <c r="I796" s="294"/>
      <c r="J796" s="294"/>
      <c r="K796" s="294"/>
      <c r="L796" s="294"/>
      <c r="M796" s="294"/>
      <c r="N796" s="294"/>
    </row>
    <row r="797" spans="1:14" ht="12.75" hidden="1" customHeight="1" outlineLevel="1">
      <c r="A797" s="270"/>
      <c r="B797" s="270"/>
      <c r="C797" s="276"/>
      <c r="D797" s="281"/>
      <c r="E797" s="278" t="s">
        <v>975</v>
      </c>
      <c r="F797" s="376">
        <f xml:space="preserve"> IF( SUM(J797:N797) &gt; 0, 1, 0)</f>
        <v>0</v>
      </c>
      <c r="G797" s="278" t="s">
        <v>599</v>
      </c>
      <c r="J797" s="376">
        <f xml:space="preserve"> IF( J795 &gt; 0, 1, 0 )</f>
        <v>0</v>
      </c>
      <c r="K797" s="376">
        <f t="shared" ref="K797" si="432" xml:space="preserve"> IF( K795 &gt; 0, 1, 0 )</f>
        <v>0</v>
      </c>
      <c r="L797" s="376">
        <f t="shared" ref="L797" si="433" xml:space="preserve"> IF( L795 &gt; 0, 1, 0 )</f>
        <v>0</v>
      </c>
      <c r="M797" s="376">
        <f t="shared" ref="M797" si="434" xml:space="preserve"> IF( M795 &gt; 0, 1, 0 )</f>
        <v>0</v>
      </c>
      <c r="N797" s="376">
        <f t="shared" ref="N797" si="435" xml:space="preserve"> IF( N795 &gt; 0, 1, 0 )</f>
        <v>0</v>
      </c>
    </row>
    <row r="798" spans="1:14">
      <c r="A798" s="296"/>
      <c r="B798" s="296"/>
      <c r="C798" s="297"/>
      <c r="D798" s="298"/>
      <c r="E798" s="299"/>
      <c r="F798" s="299"/>
      <c r="G798" s="300"/>
      <c r="H798" s="290"/>
      <c r="I798" s="290"/>
      <c r="J798" s="301"/>
      <c r="K798" s="301"/>
      <c r="L798" s="301"/>
      <c r="M798" s="301"/>
      <c r="N798" s="301"/>
    </row>
    <row r="799" spans="1:14">
      <c r="A799" s="260" t="s">
        <v>976</v>
      </c>
      <c r="B799" s="260"/>
      <c r="C799" s="261"/>
      <c r="D799" s="260"/>
      <c r="E799" s="260"/>
      <c r="F799" s="260"/>
      <c r="G799" s="260"/>
      <c r="H799" s="260"/>
      <c r="I799" s="260"/>
      <c r="J799" s="260"/>
      <c r="K799" s="260"/>
      <c r="L799" s="260"/>
      <c r="M799" s="260"/>
      <c r="N799" s="260"/>
    </row>
    <row r="800" spans="1:14" collapsed="1">
      <c r="A800" s="250"/>
      <c r="B800" s="250"/>
      <c r="C800" s="251"/>
      <c r="D800" s="250"/>
      <c r="E800" s="250"/>
      <c r="F800" s="250"/>
      <c r="G800" s="250"/>
      <c r="H800" s="250"/>
      <c r="I800" s="250"/>
      <c r="J800" s="250"/>
      <c r="K800" s="250"/>
      <c r="L800" s="250"/>
      <c r="M800" s="250"/>
      <c r="N800" s="250"/>
    </row>
    <row r="801" spans="1:14" ht="12.75" hidden="1" customHeight="1" outlineLevel="1">
      <c r="A801" s="250"/>
      <c r="B801" s="262" t="s">
        <v>977</v>
      </c>
      <c r="C801" s="263"/>
      <c r="D801" s="264"/>
      <c r="E801" s="264"/>
      <c r="F801" s="250"/>
      <c r="G801" s="250"/>
      <c r="H801" s="250"/>
      <c r="I801" s="250"/>
      <c r="J801" s="250"/>
      <c r="K801" s="250"/>
      <c r="L801" s="250"/>
      <c r="M801" s="250"/>
      <c r="N801" s="250"/>
    </row>
    <row r="802" spans="1:14" ht="12.75" hidden="1" customHeight="1" outlineLevel="1">
      <c r="A802" s="265" t="str">
        <f xml:space="preserve"> InpActive!A334</f>
        <v>WR60000Z23</v>
      </c>
      <c r="B802" s="250"/>
      <c r="C802" s="251"/>
      <c r="D802" s="252"/>
      <c r="E802" s="265" t="str">
        <f xml:space="preserve"> InpActive!E334</f>
        <v>Capacity ~ WRZ 23 forecasts - WRZ name</v>
      </c>
      <c r="F802" s="265">
        <f xml:space="preserve"> InpActive!F334</f>
        <v>0</v>
      </c>
      <c r="G802" s="265" t="str">
        <f xml:space="preserve"> InpActive!G334</f>
        <v>text</v>
      </c>
      <c r="H802" s="265"/>
      <c r="I802" s="265"/>
      <c r="J802" s="265"/>
      <c r="K802" s="265"/>
      <c r="L802" s="265"/>
      <c r="M802" s="265"/>
      <c r="N802" s="265"/>
    </row>
    <row r="803" spans="1:14" ht="12.75" hidden="1" customHeight="1" outlineLevel="1">
      <c r="A803" s="250"/>
      <c r="B803" s="259"/>
      <c r="C803" s="251"/>
      <c r="D803" s="250"/>
      <c r="E803" s="250"/>
      <c r="F803" s="250"/>
      <c r="G803" s="250"/>
      <c r="H803" s="250"/>
      <c r="I803" s="250"/>
      <c r="J803" s="250"/>
      <c r="K803" s="250"/>
      <c r="L803" s="250"/>
      <c r="M803" s="250"/>
      <c r="N803" s="250"/>
    </row>
    <row r="804" spans="1:14" ht="12.75" hidden="1" customHeight="1" outlineLevel="1">
      <c r="A804" s="250"/>
      <c r="B804" s="259"/>
      <c r="C804" s="266" t="s">
        <v>744</v>
      </c>
      <c r="D804" s="250"/>
      <c r="E804" s="250"/>
      <c r="F804" s="250"/>
      <c r="G804" s="250"/>
      <c r="H804" s="250"/>
      <c r="I804" s="250"/>
      <c r="J804" s="250"/>
      <c r="K804" s="250"/>
      <c r="L804" s="250"/>
      <c r="M804" s="250"/>
      <c r="N804" s="250"/>
    </row>
    <row r="805" spans="1:14" ht="12.75" hidden="1" customHeight="1" outlineLevel="1">
      <c r="A805" s="267"/>
      <c r="B805" s="259"/>
      <c r="C805" s="268"/>
      <c r="D805" s="269" t="s">
        <v>745</v>
      </c>
      <c r="E805" s="259"/>
      <c r="F805" s="270"/>
      <c r="G805" s="270"/>
      <c r="H805" s="270"/>
      <c r="I805" s="270"/>
      <c r="J805" s="270"/>
      <c r="K805" s="270"/>
      <c r="L805" s="270"/>
      <c r="M805" s="270"/>
      <c r="N805" s="270"/>
    </row>
    <row r="806" spans="1:14" ht="12.75" hidden="1" customHeight="1" outlineLevel="1">
      <c r="A806" s="267"/>
      <c r="B806" s="259"/>
      <c r="C806" s="268"/>
      <c r="D806" s="269" t="s">
        <v>746</v>
      </c>
      <c r="E806" s="259"/>
      <c r="F806" s="270"/>
      <c r="G806" s="270"/>
      <c r="H806" s="270"/>
      <c r="I806" s="270"/>
      <c r="J806" s="270"/>
      <c r="K806" s="270"/>
      <c r="L806" s="270"/>
      <c r="M806" s="270"/>
      <c r="N806" s="270"/>
    </row>
    <row r="807" spans="1:14" ht="12.75" hidden="1" customHeight="1" outlineLevel="1">
      <c r="A807" s="267"/>
      <c r="B807" s="259"/>
      <c r="C807" s="268"/>
      <c r="D807" s="269"/>
      <c r="E807" s="259"/>
      <c r="F807" s="270"/>
      <c r="G807" s="270"/>
      <c r="H807" s="270"/>
      <c r="I807" s="270"/>
      <c r="J807" s="270"/>
      <c r="K807" s="270"/>
      <c r="L807" s="270"/>
      <c r="M807" s="270"/>
      <c r="N807" s="270"/>
    </row>
    <row r="808" spans="1:14" ht="12.75" hidden="1" customHeight="1" outlineLevel="1">
      <c r="A808" s="271" t="str">
        <f xml:space="preserve"> InpActive!A335</f>
        <v>WR60003Z23</v>
      </c>
      <c r="B808" s="271"/>
      <c r="C808" s="272"/>
      <c r="D808" s="273"/>
      <c r="E808" s="271" t="str">
        <f xml:space="preserve"> InpActive!E335</f>
        <v>Capacity ~ WRZ 23 forecasts - Post-2020 incumbent cumulative capacity (ICC)</v>
      </c>
      <c r="F808" s="271" t="s">
        <v>747</v>
      </c>
      <c r="G808" s="271" t="str">
        <f xml:space="preserve"> InpActive!G335</f>
        <v>Ml/d</v>
      </c>
      <c r="H808" s="304">
        <f xml:space="preserve"> SUM(J808:N808)</f>
        <v>0</v>
      </c>
      <c r="I808" s="271"/>
      <c r="J808" s="274">
        <f xml:space="preserve"> InpActive!J335</f>
        <v>0</v>
      </c>
      <c r="K808" s="274">
        <f xml:space="preserve"> InpActive!K335</f>
        <v>0</v>
      </c>
      <c r="L808" s="274">
        <f xml:space="preserve"> InpActive!L335</f>
        <v>0</v>
      </c>
      <c r="M808" s="274">
        <f xml:space="preserve"> InpActive!M335</f>
        <v>0</v>
      </c>
      <c r="N808" s="274">
        <f xml:space="preserve"> InpActive!N335</f>
        <v>0</v>
      </c>
    </row>
    <row r="809" spans="1:14" ht="12.75" hidden="1" customHeight="1" outlineLevel="1">
      <c r="A809" s="271" t="str">
        <f xml:space="preserve"> InpActive!A336</f>
        <v>WR60005Z23</v>
      </c>
      <c r="B809" s="271"/>
      <c r="C809" s="272"/>
      <c r="D809" s="273"/>
      <c r="E809" s="271" t="str">
        <f xml:space="preserve"> InpActive!E336</f>
        <v>Capacity ~ WRZ 23 forecasts - Post-2020 bilateral cumulative capacity - forecast (BCCf)</v>
      </c>
      <c r="F809" s="271" t="s">
        <v>748</v>
      </c>
      <c r="G809" s="271" t="str">
        <f xml:space="preserve"> InpActive!G336</f>
        <v>Ml/d</v>
      </c>
      <c r="H809" s="304">
        <f t="shared" ref="H809:H814" si="436" xml:space="preserve"> SUM(J809:N809)</f>
        <v>0</v>
      </c>
      <c r="I809" s="271"/>
      <c r="J809" s="274">
        <f xml:space="preserve"> InpActive!J336</f>
        <v>0</v>
      </c>
      <c r="K809" s="274">
        <f xml:space="preserve"> InpActive!K336</f>
        <v>0</v>
      </c>
      <c r="L809" s="274">
        <f xml:space="preserve"> InpActive!L336</f>
        <v>0</v>
      </c>
      <c r="M809" s="274">
        <f xml:space="preserve"> InpActive!M336</f>
        <v>0</v>
      </c>
      <c r="N809" s="274">
        <f xml:space="preserve"> InpActive!N336</f>
        <v>0</v>
      </c>
    </row>
    <row r="810" spans="1:14" ht="12.75" hidden="1" customHeight="1" outlineLevel="1">
      <c r="A810" s="275"/>
      <c r="B810" s="275"/>
      <c r="C810" s="276"/>
      <c r="D810" s="277"/>
      <c r="E810" s="278" t="s">
        <v>978</v>
      </c>
      <c r="F810" s="270" t="s">
        <v>750</v>
      </c>
      <c r="G810" s="270" t="s">
        <v>209</v>
      </c>
      <c r="H810" s="304">
        <f t="shared" si="436"/>
        <v>0</v>
      </c>
      <c r="I810" s="270"/>
      <c r="J810" s="278">
        <f xml:space="preserve"> J808 + J809</f>
        <v>0</v>
      </c>
      <c r="K810" s="278">
        <f t="shared" ref="K810:N810" si="437" xml:space="preserve"> K808 + K809</f>
        <v>0</v>
      </c>
      <c r="L810" s="278">
        <f t="shared" si="437"/>
        <v>0</v>
      </c>
      <c r="M810" s="278">
        <f t="shared" si="437"/>
        <v>0</v>
      </c>
      <c r="N810" s="278">
        <f t="shared" si="437"/>
        <v>0</v>
      </c>
    </row>
    <row r="811" spans="1:14" ht="12.75" hidden="1" customHeight="1" outlineLevel="1">
      <c r="A811" s="275"/>
      <c r="B811" s="275"/>
      <c r="C811" s="276"/>
      <c r="D811" s="277"/>
      <c r="E811" s="278"/>
      <c r="F811" s="270"/>
      <c r="G811" s="270"/>
      <c r="H811" s="270"/>
      <c r="I811" s="270"/>
      <c r="J811" s="270"/>
      <c r="K811" s="270"/>
      <c r="L811" s="270"/>
      <c r="M811" s="270"/>
      <c r="N811" s="270"/>
    </row>
    <row r="812" spans="1:14" ht="12.75" hidden="1" customHeight="1" outlineLevel="1">
      <c r="A812" s="271" t="str">
        <f xml:space="preserve"> InpActive!A335</f>
        <v>WR60003Z23</v>
      </c>
      <c r="B812" s="271"/>
      <c r="C812" s="272"/>
      <c r="D812" s="273"/>
      <c r="E812" s="271" t="str">
        <f xml:space="preserve"> InpActive!E335</f>
        <v>Capacity ~ WRZ 23 forecasts - Post-2020 incumbent cumulative capacity (ICC)</v>
      </c>
      <c r="F812" s="271" t="s">
        <v>747</v>
      </c>
      <c r="G812" s="271" t="str">
        <f xml:space="preserve"> InpActive!G335</f>
        <v>Ml/d</v>
      </c>
      <c r="H812" s="304">
        <f t="shared" si="436"/>
        <v>0</v>
      </c>
      <c r="I812" s="271"/>
      <c r="J812" s="274">
        <f xml:space="preserve"> InpActive!J335</f>
        <v>0</v>
      </c>
      <c r="K812" s="274">
        <f xml:space="preserve"> InpActive!K335</f>
        <v>0</v>
      </c>
      <c r="L812" s="274">
        <f xml:space="preserve"> InpActive!L335</f>
        <v>0</v>
      </c>
      <c r="M812" s="274">
        <f xml:space="preserve"> InpActive!M335</f>
        <v>0</v>
      </c>
      <c r="N812" s="274">
        <f xml:space="preserve"> InpActive!N335</f>
        <v>0</v>
      </c>
    </row>
    <row r="813" spans="1:14" ht="12.75" hidden="1" customHeight="1" outlineLevel="1">
      <c r="A813" s="271" t="str">
        <f xml:space="preserve"> InpActive!A343</f>
        <v>WR60005Z23_ACT</v>
      </c>
      <c r="B813" s="271"/>
      <c r="C813" s="272"/>
      <c r="D813" s="273"/>
      <c r="E813" s="271" t="str">
        <f xml:space="preserve"> InpActive!E343</f>
        <v>Capacity ~ WRZ 23 actual - Post-2020 bilateral cumulative capacity - actual (BCCa)</v>
      </c>
      <c r="F813" s="271" t="s">
        <v>751</v>
      </c>
      <c r="G813" s="271" t="str">
        <f xml:space="preserve"> InpActive!G343</f>
        <v>Ml/d</v>
      </c>
      <c r="H813" s="304">
        <f t="shared" si="436"/>
        <v>0</v>
      </c>
      <c r="I813" s="271"/>
      <c r="J813" s="274">
        <f xml:space="preserve"> InpActive!J343</f>
        <v>0</v>
      </c>
      <c r="K813" s="274">
        <f xml:space="preserve"> InpActive!K343</f>
        <v>0</v>
      </c>
      <c r="L813" s="274">
        <f xml:space="preserve"> InpActive!L343</f>
        <v>0</v>
      </c>
      <c r="M813" s="274">
        <f xml:space="preserve"> InpActive!M343</f>
        <v>0</v>
      </c>
      <c r="N813" s="274">
        <f xml:space="preserve"> InpActive!N343</f>
        <v>0</v>
      </c>
    </row>
    <row r="814" spans="1:14" ht="12.75" hidden="1" customHeight="1" outlineLevel="1">
      <c r="A814" s="275"/>
      <c r="B814" s="275"/>
      <c r="C814" s="276"/>
      <c r="D814" s="277"/>
      <c r="E814" s="279" t="s">
        <v>979</v>
      </c>
      <c r="F814" s="270" t="s">
        <v>753</v>
      </c>
      <c r="G814" s="270" t="s">
        <v>209</v>
      </c>
      <c r="H814" s="304">
        <f t="shared" si="436"/>
        <v>0</v>
      </c>
      <c r="I814" s="270"/>
      <c r="J814" s="278">
        <f xml:space="preserve"> J812 + J813</f>
        <v>0</v>
      </c>
      <c r="K814" s="278">
        <f t="shared" ref="K814:N814" si="438" xml:space="preserve"> K812 + K813</f>
        <v>0</v>
      </c>
      <c r="L814" s="278">
        <f t="shared" si="438"/>
        <v>0</v>
      </c>
      <c r="M814" s="278">
        <f t="shared" si="438"/>
        <v>0</v>
      </c>
      <c r="N814" s="278">
        <f t="shared" si="438"/>
        <v>0</v>
      </c>
    </row>
    <row r="815" spans="1:14" ht="12.75" hidden="1" customHeight="1" outlineLevel="1">
      <c r="A815" s="275"/>
      <c r="B815" s="275"/>
      <c r="C815" s="276"/>
      <c r="D815" s="277"/>
      <c r="E815" s="279"/>
      <c r="F815" s="270"/>
      <c r="G815" s="270"/>
      <c r="H815" s="270"/>
      <c r="I815" s="270"/>
      <c r="J815" s="278"/>
      <c r="K815" s="278"/>
      <c r="L815" s="278"/>
      <c r="M815" s="278"/>
      <c r="N815" s="278"/>
    </row>
    <row r="816" spans="1:14" s="353" customFormat="1" ht="12.75" hidden="1" customHeight="1" outlineLevel="1">
      <c r="A816" s="351"/>
      <c r="B816" s="351">
        <f t="shared" ref="B816:H816" si="439" xml:space="preserve"> B$810</f>
        <v>0</v>
      </c>
      <c r="C816" s="286">
        <f t="shared" si="439"/>
        <v>0</v>
      </c>
      <c r="D816" s="352">
        <f t="shared" si="439"/>
        <v>0</v>
      </c>
      <c r="E816" s="358" t="str">
        <f t="shared" si="439"/>
        <v>Total cumulative capacity (TCC) - WRZ 23</v>
      </c>
      <c r="F816" s="285" t="str">
        <f t="shared" si="439"/>
        <v>TCC</v>
      </c>
      <c r="G816" s="285" t="str">
        <f t="shared" si="439"/>
        <v>Ml/d</v>
      </c>
      <c r="H816" s="285">
        <f t="shared" si="439"/>
        <v>0</v>
      </c>
      <c r="I816" s="285"/>
      <c r="J816" s="278">
        <f t="shared" ref="J816:N816" si="440" xml:space="preserve"> J$810</f>
        <v>0</v>
      </c>
      <c r="K816" s="278">
        <f t="shared" si="440"/>
        <v>0</v>
      </c>
      <c r="L816" s="278">
        <f t="shared" si="440"/>
        <v>0</v>
      </c>
      <c r="M816" s="278">
        <f t="shared" si="440"/>
        <v>0</v>
      </c>
      <c r="N816" s="278">
        <f t="shared" si="440"/>
        <v>0</v>
      </c>
    </row>
    <row r="817" spans="1:14" s="353" customFormat="1" ht="12.75" hidden="1" customHeight="1" outlineLevel="1">
      <c r="A817" s="351"/>
      <c r="B817" s="351">
        <f t="shared" ref="B817:H817" si="441" xml:space="preserve"> B$814</f>
        <v>0</v>
      </c>
      <c r="C817" s="286">
        <f t="shared" si="441"/>
        <v>0</v>
      </c>
      <c r="D817" s="352">
        <f t="shared" si="441"/>
        <v>0</v>
      </c>
      <c r="E817" s="279" t="str">
        <f t="shared" si="441"/>
        <v>Total ICC + BCCa - WRZ 23</v>
      </c>
      <c r="F817" s="285" t="str">
        <f t="shared" si="441"/>
        <v>ICC + BCCa</v>
      </c>
      <c r="G817" s="285" t="str">
        <f t="shared" si="441"/>
        <v>Ml/d</v>
      </c>
      <c r="H817" s="285">
        <f t="shared" si="441"/>
        <v>0</v>
      </c>
      <c r="I817" s="285"/>
      <c r="J817" s="278">
        <f t="shared" ref="J817:N817" si="442" xml:space="preserve"> J$814</f>
        <v>0</v>
      </c>
      <c r="K817" s="278">
        <f t="shared" si="442"/>
        <v>0</v>
      </c>
      <c r="L817" s="278">
        <f t="shared" si="442"/>
        <v>0</v>
      </c>
      <c r="M817" s="278">
        <f t="shared" si="442"/>
        <v>0</v>
      </c>
      <c r="N817" s="278">
        <f t="shared" si="442"/>
        <v>0</v>
      </c>
    </row>
    <row r="818" spans="1:14" ht="12.75" hidden="1" customHeight="1" outlineLevel="1">
      <c r="A818" s="275"/>
      <c r="B818" s="275"/>
      <c r="C818" s="276"/>
      <c r="D818" s="277"/>
      <c r="E818" s="278" t="s">
        <v>980</v>
      </c>
      <c r="F818" s="270" t="s">
        <v>755</v>
      </c>
      <c r="G818" s="278" t="s">
        <v>756</v>
      </c>
      <c r="H818" s="270"/>
      <c r="I818" s="270"/>
      <c r="J818" s="280">
        <f xml:space="preserve"> IF( J817 &gt; 0, ( J816 / J817 ) - 1, 0 )</f>
        <v>0</v>
      </c>
      <c r="K818" s="280">
        <f t="shared" ref="K818:N818" si="443" xml:space="preserve"> IF( K817 &gt; 0, ( K816 / K817 ) - 1, 0 )</f>
        <v>0</v>
      </c>
      <c r="L818" s="280">
        <f t="shared" si="443"/>
        <v>0</v>
      </c>
      <c r="M818" s="280">
        <f t="shared" si="443"/>
        <v>0</v>
      </c>
      <c r="N818" s="280">
        <f t="shared" si="443"/>
        <v>0</v>
      </c>
    </row>
    <row r="819" spans="1:14" ht="12.75" hidden="1" customHeight="1" outlineLevel="1">
      <c r="A819" s="275"/>
      <c r="B819" s="275"/>
      <c r="C819" s="276"/>
      <c r="D819" s="277"/>
      <c r="E819" s="278"/>
      <c r="F819" s="270"/>
      <c r="G819" s="278"/>
      <c r="H819" s="270"/>
      <c r="I819" s="270"/>
      <c r="J819" s="280"/>
      <c r="K819" s="280"/>
      <c r="L819" s="280"/>
      <c r="M819" s="280"/>
      <c r="N819" s="280"/>
    </row>
    <row r="820" spans="1:14" s="353" customFormat="1" ht="12.75" hidden="1" customHeight="1" outlineLevel="1">
      <c r="A820" s="351"/>
      <c r="B820" s="351">
        <f t="shared" ref="B820:G820" si="444" xml:space="preserve"> B$818</f>
        <v>0</v>
      </c>
      <c r="C820" s="286">
        <f t="shared" si="444"/>
        <v>0</v>
      </c>
      <c r="D820" s="352">
        <f t="shared" si="444"/>
        <v>0</v>
      </c>
      <c r="E820" s="278" t="str">
        <f t="shared" si="444"/>
        <v>Bilateral entry forecast (BEF) factor - WRZ 23</v>
      </c>
      <c r="F820" s="285" t="str">
        <f t="shared" si="444"/>
        <v>BEF</v>
      </c>
      <c r="G820" s="278" t="str">
        <f t="shared" si="444"/>
        <v>nr</v>
      </c>
      <c r="H820" s="285"/>
      <c r="I820" s="285"/>
      <c r="J820" s="280">
        <f t="shared" ref="J820:N820" si="445" xml:space="preserve"> J$818</f>
        <v>0</v>
      </c>
      <c r="K820" s="280">
        <f t="shared" si="445"/>
        <v>0</v>
      </c>
      <c r="L820" s="280">
        <f t="shared" si="445"/>
        <v>0</v>
      </c>
      <c r="M820" s="280">
        <f t="shared" si="445"/>
        <v>0</v>
      </c>
      <c r="N820" s="280">
        <f t="shared" si="445"/>
        <v>0</v>
      </c>
    </row>
    <row r="821" spans="1:14" ht="12.75" hidden="1" customHeight="1" outlineLevel="1">
      <c r="A821" s="275"/>
      <c r="B821" s="275"/>
      <c r="C821" s="276"/>
      <c r="D821" s="277"/>
      <c r="E821" s="278" t="s">
        <v>981</v>
      </c>
      <c r="F821" s="270" t="s">
        <v>755</v>
      </c>
      <c r="G821" s="278" t="s">
        <v>756</v>
      </c>
      <c r="H821" s="270"/>
      <c r="I821" s="270"/>
      <c r="J821" s="280">
        <f xml:space="preserve"> IF( J820 &gt;= 0, 0, J820)</f>
        <v>0</v>
      </c>
      <c r="K821" s="280">
        <f t="shared" ref="K821:N821" si="446" xml:space="preserve"> IF( K820 &gt;= 0, 0, K820)</f>
        <v>0</v>
      </c>
      <c r="L821" s="280">
        <f t="shared" si="446"/>
        <v>0</v>
      </c>
      <c r="M821" s="280">
        <f t="shared" si="446"/>
        <v>0</v>
      </c>
      <c r="N821" s="280">
        <f t="shared" si="446"/>
        <v>0</v>
      </c>
    </row>
    <row r="822" spans="1:14" ht="12.75" hidden="1" customHeight="1" outlineLevel="1">
      <c r="A822" s="275"/>
      <c r="B822" s="275"/>
      <c r="C822" s="276"/>
      <c r="D822" s="277"/>
      <c r="E822" s="278"/>
      <c r="F822" s="270"/>
      <c r="G822" s="278"/>
      <c r="H822" s="270"/>
      <c r="I822" s="270"/>
      <c r="J822" s="280"/>
      <c r="K822" s="280"/>
      <c r="L822" s="280"/>
      <c r="M822" s="280"/>
      <c r="N822" s="280"/>
    </row>
    <row r="823" spans="1:14" ht="12.75" hidden="1" customHeight="1" outlineLevel="1">
      <c r="A823" s="275"/>
      <c r="B823" s="275"/>
      <c r="C823" s="276"/>
      <c r="D823" s="277"/>
      <c r="E823" s="278" t="s">
        <v>982</v>
      </c>
      <c r="F823" s="376">
        <f xml:space="preserve"> IF( SUM(J823:N823) &gt; 0, 1, 0)</f>
        <v>0</v>
      </c>
      <c r="G823" s="278" t="s">
        <v>599</v>
      </c>
      <c r="I823" s="259"/>
      <c r="J823" s="376">
        <f xml:space="preserve"> IF( J821 &gt; 0, 1, 0 )</f>
        <v>0</v>
      </c>
      <c r="K823" s="376">
        <f t="shared" ref="K823" si="447" xml:space="preserve"> IF( K821 &gt; 0, 1, 0 )</f>
        <v>0</v>
      </c>
      <c r="L823" s="376">
        <f t="shared" ref="L823" si="448" xml:space="preserve"> IF( L821 &gt; 0, 1, 0 )</f>
        <v>0</v>
      </c>
      <c r="M823" s="376">
        <f t="shared" ref="M823" si="449" xml:space="preserve"> IF( M821 &gt; 0, 1, 0 )</f>
        <v>0</v>
      </c>
      <c r="N823" s="376">
        <f t="shared" ref="N823" si="450" xml:space="preserve"> IF( N821 &gt; 0, 1, 0 )</f>
        <v>0</v>
      </c>
    </row>
    <row r="824" spans="1:14" ht="12.75" hidden="1" customHeight="1" outlineLevel="1">
      <c r="A824" s="275"/>
      <c r="B824" s="275"/>
      <c r="C824" s="276"/>
      <c r="D824" s="277"/>
      <c r="E824" s="278"/>
      <c r="F824" s="270"/>
      <c r="G824" s="270"/>
      <c r="H824" s="270"/>
      <c r="I824" s="270"/>
      <c r="J824" s="270"/>
      <c r="K824" s="270"/>
      <c r="L824" s="270"/>
      <c r="M824" s="270"/>
      <c r="N824" s="270"/>
    </row>
    <row r="825" spans="1:14" ht="12.75" hidden="1" customHeight="1" outlineLevel="1">
      <c r="A825" s="275"/>
      <c r="B825" s="259"/>
      <c r="C825" s="266" t="s">
        <v>759</v>
      </c>
      <c r="D825" s="277"/>
      <c r="E825" s="278"/>
      <c r="F825" s="270"/>
      <c r="G825" s="270"/>
      <c r="H825" s="270"/>
      <c r="I825" s="270"/>
      <c r="J825" s="270"/>
      <c r="K825" s="270"/>
      <c r="L825" s="270"/>
      <c r="M825" s="270"/>
      <c r="N825" s="270"/>
    </row>
    <row r="826" spans="1:14" ht="12.75" hidden="1" customHeight="1" outlineLevel="1">
      <c r="A826" s="267"/>
      <c r="B826" s="281"/>
      <c r="C826" s="268"/>
      <c r="D826" s="267" t="s">
        <v>760</v>
      </c>
      <c r="E826" s="281"/>
      <c r="F826" s="259"/>
      <c r="G826" s="282"/>
      <c r="H826" s="282"/>
      <c r="I826" s="282"/>
      <c r="J826" s="279"/>
      <c r="K826" s="279"/>
      <c r="L826" s="279"/>
      <c r="M826" s="279"/>
      <c r="N826" s="279"/>
    </row>
    <row r="827" spans="1:14" ht="12.75" hidden="1" customHeight="1" outlineLevel="1">
      <c r="A827" s="267"/>
      <c r="B827" s="281"/>
      <c r="C827" s="268"/>
      <c r="D827" s="267"/>
      <c r="E827" s="281"/>
      <c r="F827" s="259"/>
      <c r="G827" s="282"/>
      <c r="H827" s="282"/>
      <c r="I827" s="282"/>
      <c r="J827" s="279"/>
      <c r="K827" s="279"/>
      <c r="L827" s="279"/>
      <c r="M827" s="279"/>
      <c r="N827" s="279"/>
    </row>
    <row r="828" spans="1:14" ht="12.75" hidden="1" customHeight="1" outlineLevel="1">
      <c r="A828" s="274" t="str">
        <f xml:space="preserve"> InpActive!A335</f>
        <v>WR60003Z23</v>
      </c>
      <c r="B828" s="283"/>
      <c r="C828" s="272"/>
      <c r="D828" s="273"/>
      <c r="E828" s="274" t="str">
        <f xml:space="preserve"> InpActive!E335</f>
        <v>Capacity ~ WRZ 23 forecasts - Post-2020 incumbent cumulative capacity (ICC)</v>
      </c>
      <c r="F828" s="282" t="s">
        <v>747</v>
      </c>
      <c r="G828" s="274" t="str">
        <f xml:space="preserve"> InpActive!G335</f>
        <v>Ml/d</v>
      </c>
      <c r="H828" s="360">
        <f xml:space="preserve"> SUM(J828:N828)</f>
        <v>0</v>
      </c>
      <c r="I828" s="282"/>
      <c r="J828" s="284">
        <f xml:space="preserve"> InpActive!J335</f>
        <v>0</v>
      </c>
      <c r="K828" s="284">
        <f xml:space="preserve"> InpActive!K335</f>
        <v>0</v>
      </c>
      <c r="L828" s="284">
        <f xml:space="preserve"> InpActive!L335</f>
        <v>0</v>
      </c>
      <c r="M828" s="284">
        <f xml:space="preserve"> InpActive!M335</f>
        <v>0</v>
      </c>
      <c r="N828" s="284">
        <f xml:space="preserve"> InpActive!N335</f>
        <v>0</v>
      </c>
    </row>
    <row r="829" spans="1:14" ht="12.75" hidden="1" customHeight="1" outlineLevel="1">
      <c r="A829" s="284" t="str">
        <f xml:space="preserve"> InpActive!A340</f>
        <v>WR7004Z23</v>
      </c>
      <c r="B829" s="283"/>
      <c r="C829" s="272"/>
      <c r="D829" s="273"/>
      <c r="E829" s="284" t="str">
        <f xml:space="preserve"> InpActive!E340</f>
        <v>WRZ 23 - Annualised unit cost (AUC) of post-2020 capacity</v>
      </c>
      <c r="F829" s="282" t="s">
        <v>761</v>
      </c>
      <c r="G829" s="284" t="str">
        <f xml:space="preserve"> InpActive!G340</f>
        <v>£/Ml/d</v>
      </c>
      <c r="H829" s="259"/>
      <c r="I829" s="282"/>
      <c r="J829" s="284">
        <f xml:space="preserve"> InpActive!J340</f>
        <v>0</v>
      </c>
      <c r="K829" s="284">
        <f xml:space="preserve"> InpActive!K340</f>
        <v>0</v>
      </c>
      <c r="L829" s="284">
        <f xml:space="preserve"> InpActive!L340</f>
        <v>0</v>
      </c>
      <c r="M829" s="284">
        <f xml:space="preserve"> InpActive!M340</f>
        <v>0</v>
      </c>
      <c r="N829" s="284">
        <f xml:space="preserve"> InpActive!N340</f>
        <v>0</v>
      </c>
    </row>
    <row r="830" spans="1:14" ht="12.75" hidden="1" customHeight="1" outlineLevel="1">
      <c r="A830" s="267"/>
      <c r="B830" s="267"/>
      <c r="C830" s="276"/>
      <c r="D830" s="277"/>
      <c r="E830" s="278" t="str">
        <f xml:space="preserve"> E821</f>
        <v>Bilateral entry forecast (BEF) factor - WRZ 23 - capped at zero</v>
      </c>
      <c r="F830" s="278" t="str">
        <f xml:space="preserve"> F821</f>
        <v>BEF</v>
      </c>
      <c r="G830" s="278" t="str">
        <f xml:space="preserve"> G821</f>
        <v>nr</v>
      </c>
      <c r="H830" s="259"/>
      <c r="I830" s="282"/>
      <c r="J830" s="280">
        <f xml:space="preserve"> J821</f>
        <v>0</v>
      </c>
      <c r="K830" s="280">
        <f xml:space="preserve"> K821</f>
        <v>0</v>
      </c>
      <c r="L830" s="280">
        <f xml:space="preserve"> L821</f>
        <v>0</v>
      </c>
      <c r="M830" s="280">
        <f xml:space="preserve"> M821</f>
        <v>0</v>
      </c>
      <c r="N830" s="280">
        <f xml:space="preserve"> N821</f>
        <v>0</v>
      </c>
    </row>
    <row r="831" spans="1:14" s="270" customFormat="1" ht="12.75" hidden="1" customHeight="1" outlineLevel="1">
      <c r="A831" s="285"/>
      <c r="B831" s="285"/>
      <c r="C831" s="286"/>
      <c r="D831" s="287"/>
      <c r="E831" s="285" t="s">
        <v>983</v>
      </c>
      <c r="F831" s="359" t="s">
        <v>984</v>
      </c>
      <c r="G831" s="288" t="s">
        <v>555</v>
      </c>
      <c r="H831" s="270">
        <f xml:space="preserve"> SUM(J831:N831)</f>
        <v>0</v>
      </c>
      <c r="I831" s="288"/>
      <c r="J831" s="289">
        <f xml:space="preserve"> J828 * J829 * J830</f>
        <v>0</v>
      </c>
      <c r="K831" s="289">
        <f t="shared" ref="K831:N831" si="451" xml:space="preserve"> K828 * K829 * K830</f>
        <v>0</v>
      </c>
      <c r="L831" s="289">
        <f t="shared" si="451"/>
        <v>0</v>
      </c>
      <c r="M831" s="289">
        <f t="shared" si="451"/>
        <v>0</v>
      </c>
      <c r="N831" s="289">
        <f t="shared" si="451"/>
        <v>0</v>
      </c>
    </row>
    <row r="832" spans="1:14" ht="12.75" hidden="1" customHeight="1" outlineLevel="1">
      <c r="A832" s="291"/>
      <c r="B832" s="291"/>
      <c r="C832" s="292"/>
      <c r="D832" s="293"/>
      <c r="E832" s="291"/>
      <c r="F832" s="294"/>
      <c r="G832" s="294"/>
      <c r="H832" s="295"/>
      <c r="I832" s="294"/>
      <c r="J832" s="294"/>
      <c r="K832" s="294"/>
      <c r="L832" s="294"/>
      <c r="M832" s="294"/>
      <c r="N832" s="294"/>
    </row>
    <row r="833" spans="1:14" ht="12.75" hidden="1" customHeight="1" outlineLevel="1">
      <c r="A833" s="270"/>
      <c r="B833" s="270"/>
      <c r="C833" s="276"/>
      <c r="D833" s="281"/>
      <c r="E833" s="278" t="s">
        <v>985</v>
      </c>
      <c r="F833" s="376">
        <f xml:space="preserve"> IF( SUM(J833:N833) &gt; 0, 1, 0)</f>
        <v>0</v>
      </c>
      <c r="G833" s="278" t="s">
        <v>599</v>
      </c>
      <c r="J833" s="376">
        <f xml:space="preserve"> IF( J831 &gt; 0, 1, 0 )</f>
        <v>0</v>
      </c>
      <c r="K833" s="376">
        <f t="shared" ref="K833" si="452" xml:space="preserve"> IF( K831 &gt; 0, 1, 0 )</f>
        <v>0</v>
      </c>
      <c r="L833" s="376">
        <f t="shared" ref="L833" si="453" xml:space="preserve"> IF( L831 &gt; 0, 1, 0 )</f>
        <v>0</v>
      </c>
      <c r="M833" s="376">
        <f t="shared" ref="M833" si="454" xml:space="preserve"> IF( M831 &gt; 0, 1, 0 )</f>
        <v>0</v>
      </c>
      <c r="N833" s="376">
        <f t="shared" ref="N833" si="455" xml:space="preserve"> IF( N831 &gt; 0, 1, 0 )</f>
        <v>0</v>
      </c>
    </row>
    <row r="834" spans="1:14">
      <c r="A834" s="296"/>
      <c r="B834" s="296"/>
      <c r="C834" s="297"/>
      <c r="D834" s="298"/>
      <c r="E834" s="299"/>
      <c r="F834" s="299"/>
      <c r="G834" s="300"/>
      <c r="H834" s="290"/>
      <c r="I834" s="290"/>
      <c r="J834" s="301"/>
      <c r="K834" s="301"/>
      <c r="L834" s="301"/>
      <c r="M834" s="301"/>
      <c r="N834" s="301"/>
    </row>
    <row r="835" spans="1:14">
      <c r="A835" s="260" t="s">
        <v>986</v>
      </c>
      <c r="B835" s="260"/>
      <c r="C835" s="261"/>
      <c r="D835" s="260"/>
      <c r="E835" s="260"/>
      <c r="F835" s="260"/>
      <c r="G835" s="260"/>
      <c r="H835" s="260"/>
      <c r="I835" s="260"/>
      <c r="J835" s="260"/>
      <c r="K835" s="260"/>
      <c r="L835" s="260"/>
      <c r="M835" s="260"/>
      <c r="N835" s="260"/>
    </row>
    <row r="836" spans="1:14" collapsed="1">
      <c r="A836" s="250"/>
      <c r="B836" s="250"/>
      <c r="C836" s="251"/>
      <c r="D836" s="250"/>
      <c r="E836" s="250"/>
      <c r="F836" s="250"/>
      <c r="G836" s="250"/>
      <c r="H836" s="250"/>
      <c r="I836" s="250"/>
      <c r="J836" s="250"/>
      <c r="K836" s="250"/>
      <c r="L836" s="250"/>
      <c r="M836" s="250"/>
      <c r="N836" s="250"/>
    </row>
    <row r="837" spans="1:14" ht="12.75" hidden="1" customHeight="1" outlineLevel="1">
      <c r="A837" s="250"/>
      <c r="B837" s="262" t="s">
        <v>987</v>
      </c>
      <c r="C837" s="263"/>
      <c r="D837" s="264"/>
      <c r="E837" s="264"/>
      <c r="F837" s="250"/>
      <c r="G837" s="250"/>
      <c r="H837" s="250"/>
      <c r="I837" s="250"/>
      <c r="J837" s="250"/>
      <c r="K837" s="250"/>
      <c r="L837" s="250"/>
      <c r="M837" s="250"/>
      <c r="N837" s="250"/>
    </row>
    <row r="838" spans="1:14" ht="12.75" hidden="1" customHeight="1" outlineLevel="1">
      <c r="A838" s="265" t="str">
        <f xml:space="preserve"> InpActive!A347</f>
        <v>WR60000Z24</v>
      </c>
      <c r="B838" s="250"/>
      <c r="C838" s="251"/>
      <c r="D838" s="252"/>
      <c r="E838" s="265" t="str">
        <f xml:space="preserve"> InpActive!E347</f>
        <v>Capacity ~ WRZ 24 forecasts - WRZ name</v>
      </c>
      <c r="F838" s="265">
        <f xml:space="preserve"> InpActive!F347</f>
        <v>0</v>
      </c>
      <c r="G838" s="265" t="str">
        <f xml:space="preserve"> InpActive!G347</f>
        <v>text</v>
      </c>
      <c r="H838" s="265"/>
      <c r="I838" s="265"/>
      <c r="J838" s="265"/>
      <c r="K838" s="265"/>
      <c r="L838" s="265"/>
      <c r="M838" s="265"/>
      <c r="N838" s="265"/>
    </row>
    <row r="839" spans="1:14" ht="12.75" hidden="1" customHeight="1" outlineLevel="1">
      <c r="A839" s="250"/>
      <c r="B839" s="259"/>
      <c r="C839" s="251"/>
      <c r="D839" s="250"/>
      <c r="E839" s="250"/>
      <c r="F839" s="250"/>
      <c r="G839" s="250"/>
      <c r="H839" s="250"/>
      <c r="I839" s="250"/>
      <c r="J839" s="250"/>
      <c r="K839" s="250"/>
      <c r="L839" s="250"/>
      <c r="M839" s="250"/>
      <c r="N839" s="250"/>
    </row>
    <row r="840" spans="1:14" ht="12.75" hidden="1" customHeight="1" outlineLevel="1">
      <c r="A840" s="250"/>
      <c r="B840" s="259"/>
      <c r="C840" s="266" t="s">
        <v>744</v>
      </c>
      <c r="D840" s="250"/>
      <c r="E840" s="250"/>
      <c r="F840" s="250"/>
      <c r="G840" s="250"/>
      <c r="H840" s="250"/>
      <c r="I840" s="250"/>
      <c r="J840" s="250"/>
      <c r="K840" s="250"/>
      <c r="L840" s="250"/>
      <c r="M840" s="250"/>
      <c r="N840" s="250"/>
    </row>
    <row r="841" spans="1:14" ht="12.75" hidden="1" customHeight="1" outlineLevel="1">
      <c r="A841" s="267"/>
      <c r="B841" s="259"/>
      <c r="C841" s="268"/>
      <c r="D841" s="269" t="s">
        <v>745</v>
      </c>
      <c r="E841" s="259"/>
      <c r="F841" s="270"/>
      <c r="G841" s="270"/>
      <c r="H841" s="270"/>
      <c r="I841" s="270"/>
      <c r="J841" s="270"/>
      <c r="K841" s="270"/>
      <c r="L841" s="270"/>
      <c r="M841" s="270"/>
      <c r="N841" s="270"/>
    </row>
    <row r="842" spans="1:14" ht="12.75" hidden="1" customHeight="1" outlineLevel="1">
      <c r="A842" s="267"/>
      <c r="B842" s="259"/>
      <c r="C842" s="268"/>
      <c r="D842" s="269" t="s">
        <v>746</v>
      </c>
      <c r="E842" s="259"/>
      <c r="F842" s="270"/>
      <c r="G842" s="270"/>
      <c r="H842" s="270"/>
      <c r="I842" s="270"/>
      <c r="J842" s="270"/>
      <c r="K842" s="270"/>
      <c r="L842" s="270"/>
      <c r="M842" s="270"/>
      <c r="N842" s="270"/>
    </row>
    <row r="843" spans="1:14" ht="12.75" hidden="1" customHeight="1" outlineLevel="1">
      <c r="A843" s="267"/>
      <c r="B843" s="259"/>
      <c r="C843" s="268"/>
      <c r="D843" s="269"/>
      <c r="E843" s="259"/>
      <c r="F843" s="270"/>
      <c r="G843" s="270"/>
      <c r="H843" s="270"/>
      <c r="I843" s="270"/>
      <c r="J843" s="270"/>
      <c r="K843" s="270"/>
      <c r="L843" s="270"/>
      <c r="M843" s="270"/>
      <c r="N843" s="270"/>
    </row>
    <row r="844" spans="1:14" ht="12.75" hidden="1" customHeight="1" outlineLevel="1">
      <c r="A844" s="271" t="str">
        <f xml:space="preserve"> InpActive!A348</f>
        <v>WR60003Z24</v>
      </c>
      <c r="B844" s="271"/>
      <c r="C844" s="272"/>
      <c r="D844" s="273"/>
      <c r="E844" s="271" t="str">
        <f xml:space="preserve"> InpActive!E348</f>
        <v>Capacity ~ WRZ 24 forecasts - Post-2020 incumbent cumulative capacity (ICC)</v>
      </c>
      <c r="F844" s="271" t="s">
        <v>747</v>
      </c>
      <c r="G844" s="271" t="str">
        <f xml:space="preserve"> InpActive!G348</f>
        <v>Ml/d</v>
      </c>
      <c r="H844" s="304">
        <f xml:space="preserve"> SUM(J844:N844)</f>
        <v>0</v>
      </c>
      <c r="I844" s="271"/>
      <c r="J844" s="274">
        <f xml:space="preserve"> InpActive!J348</f>
        <v>0</v>
      </c>
      <c r="K844" s="274">
        <f xml:space="preserve"> InpActive!K348</f>
        <v>0</v>
      </c>
      <c r="L844" s="274">
        <f xml:space="preserve"> InpActive!L348</f>
        <v>0</v>
      </c>
      <c r="M844" s="274">
        <f xml:space="preserve"> InpActive!M348</f>
        <v>0</v>
      </c>
      <c r="N844" s="274">
        <f xml:space="preserve"> InpActive!N348</f>
        <v>0</v>
      </c>
    </row>
    <row r="845" spans="1:14" ht="12.75" hidden="1" customHeight="1" outlineLevel="1">
      <c r="A845" s="271" t="str">
        <f xml:space="preserve"> InpActive!A349</f>
        <v>WR60005Z24</v>
      </c>
      <c r="B845" s="271"/>
      <c r="C845" s="272"/>
      <c r="D845" s="273"/>
      <c r="E845" s="271" t="str">
        <f xml:space="preserve"> InpActive!E349</f>
        <v>Capacity ~ WRZ 24 forecasts - Post-2020 bilateral cumulative capacity - forecast (BCCf)</v>
      </c>
      <c r="F845" s="271" t="s">
        <v>748</v>
      </c>
      <c r="G845" s="271" t="str">
        <f xml:space="preserve"> InpActive!G349</f>
        <v>Ml/d</v>
      </c>
      <c r="H845" s="304">
        <f t="shared" ref="H845:H850" si="456" xml:space="preserve"> SUM(J845:N845)</f>
        <v>0</v>
      </c>
      <c r="I845" s="271"/>
      <c r="J845" s="274">
        <f xml:space="preserve"> InpActive!J349</f>
        <v>0</v>
      </c>
      <c r="K845" s="274">
        <f xml:space="preserve"> InpActive!K349</f>
        <v>0</v>
      </c>
      <c r="L845" s="274">
        <f xml:space="preserve"> InpActive!L349</f>
        <v>0</v>
      </c>
      <c r="M845" s="274">
        <f xml:space="preserve"> InpActive!M349</f>
        <v>0</v>
      </c>
      <c r="N845" s="274">
        <f xml:space="preserve"> InpActive!N349</f>
        <v>0</v>
      </c>
    </row>
    <row r="846" spans="1:14" ht="12.75" hidden="1" customHeight="1" outlineLevel="1">
      <c r="A846" s="275"/>
      <c r="B846" s="275"/>
      <c r="C846" s="276"/>
      <c r="D846" s="277"/>
      <c r="E846" s="278" t="s">
        <v>988</v>
      </c>
      <c r="F846" s="270" t="s">
        <v>750</v>
      </c>
      <c r="G846" s="270" t="s">
        <v>209</v>
      </c>
      <c r="H846" s="304">
        <f t="shared" si="456"/>
        <v>0</v>
      </c>
      <c r="I846" s="270"/>
      <c r="J846" s="278">
        <f xml:space="preserve"> J844 + J845</f>
        <v>0</v>
      </c>
      <c r="K846" s="278">
        <f t="shared" ref="K846:N846" si="457" xml:space="preserve"> K844 + K845</f>
        <v>0</v>
      </c>
      <c r="L846" s="278">
        <f t="shared" si="457"/>
        <v>0</v>
      </c>
      <c r="M846" s="278">
        <f t="shared" si="457"/>
        <v>0</v>
      </c>
      <c r="N846" s="278">
        <f t="shared" si="457"/>
        <v>0</v>
      </c>
    </row>
    <row r="847" spans="1:14" ht="12.75" hidden="1" customHeight="1" outlineLevel="1">
      <c r="A847" s="275"/>
      <c r="B847" s="275"/>
      <c r="C847" s="276"/>
      <c r="D847" s="277"/>
      <c r="E847" s="278"/>
      <c r="F847" s="270"/>
      <c r="G847" s="270"/>
      <c r="H847" s="270"/>
      <c r="I847" s="270"/>
      <c r="J847" s="270"/>
      <c r="K847" s="270"/>
      <c r="L847" s="270"/>
      <c r="M847" s="270"/>
      <c r="N847" s="270"/>
    </row>
    <row r="848" spans="1:14" ht="12.75" hidden="1" customHeight="1" outlineLevel="1">
      <c r="A848" s="271" t="str">
        <f xml:space="preserve"> InpActive!A348</f>
        <v>WR60003Z24</v>
      </c>
      <c r="B848" s="271"/>
      <c r="C848" s="272"/>
      <c r="D848" s="273"/>
      <c r="E848" s="271" t="str">
        <f xml:space="preserve"> InpActive!E348</f>
        <v>Capacity ~ WRZ 24 forecasts - Post-2020 incumbent cumulative capacity (ICC)</v>
      </c>
      <c r="F848" s="271" t="s">
        <v>747</v>
      </c>
      <c r="G848" s="271" t="str">
        <f xml:space="preserve"> InpActive!G348</f>
        <v>Ml/d</v>
      </c>
      <c r="H848" s="304">
        <f t="shared" si="456"/>
        <v>0</v>
      </c>
      <c r="I848" s="271"/>
      <c r="J848" s="274">
        <f xml:space="preserve"> InpActive!J348</f>
        <v>0</v>
      </c>
      <c r="K848" s="274">
        <f xml:space="preserve"> InpActive!K348</f>
        <v>0</v>
      </c>
      <c r="L848" s="274">
        <f xml:space="preserve"> InpActive!L348</f>
        <v>0</v>
      </c>
      <c r="M848" s="274">
        <f xml:space="preserve"> InpActive!M348</f>
        <v>0</v>
      </c>
      <c r="N848" s="274">
        <f xml:space="preserve"> InpActive!N348</f>
        <v>0</v>
      </c>
    </row>
    <row r="849" spans="1:14" ht="12.75" hidden="1" customHeight="1" outlineLevel="1">
      <c r="A849" s="271" t="str">
        <f xml:space="preserve"> InpActive!A356</f>
        <v>WR60005Z24_ACT</v>
      </c>
      <c r="B849" s="271"/>
      <c r="C849" s="272"/>
      <c r="D849" s="273"/>
      <c r="E849" s="271" t="str">
        <f xml:space="preserve"> InpActive!E356</f>
        <v>Capacity ~ WRZ 24 actual - Post-2020 bilateral cumulative capacity - actual (BCCa)</v>
      </c>
      <c r="F849" s="271" t="s">
        <v>751</v>
      </c>
      <c r="G849" s="271" t="str">
        <f xml:space="preserve"> InpActive!G356</f>
        <v>Ml/d</v>
      </c>
      <c r="H849" s="304">
        <f t="shared" si="456"/>
        <v>0</v>
      </c>
      <c r="I849" s="271"/>
      <c r="J849" s="274">
        <f xml:space="preserve"> InpActive!J356</f>
        <v>0</v>
      </c>
      <c r="K849" s="274">
        <f xml:space="preserve"> InpActive!K356</f>
        <v>0</v>
      </c>
      <c r="L849" s="274">
        <f xml:space="preserve"> InpActive!L356</f>
        <v>0</v>
      </c>
      <c r="M849" s="274">
        <f xml:space="preserve"> InpActive!M356</f>
        <v>0</v>
      </c>
      <c r="N849" s="274">
        <f xml:space="preserve"> InpActive!N356</f>
        <v>0</v>
      </c>
    </row>
    <row r="850" spans="1:14" ht="12.75" hidden="1" customHeight="1" outlineLevel="1">
      <c r="A850" s="275"/>
      <c r="B850" s="275"/>
      <c r="C850" s="276"/>
      <c r="D850" s="277"/>
      <c r="E850" s="279" t="s">
        <v>989</v>
      </c>
      <c r="F850" s="270" t="s">
        <v>753</v>
      </c>
      <c r="G850" s="270" t="s">
        <v>209</v>
      </c>
      <c r="H850" s="304">
        <f t="shared" si="456"/>
        <v>0</v>
      </c>
      <c r="I850" s="270"/>
      <c r="J850" s="278">
        <f xml:space="preserve"> J848 + J849</f>
        <v>0</v>
      </c>
      <c r="K850" s="278">
        <f t="shared" ref="K850:N850" si="458" xml:space="preserve"> K848 + K849</f>
        <v>0</v>
      </c>
      <c r="L850" s="278">
        <f t="shared" si="458"/>
        <v>0</v>
      </c>
      <c r="M850" s="278">
        <f t="shared" si="458"/>
        <v>0</v>
      </c>
      <c r="N850" s="278">
        <f t="shared" si="458"/>
        <v>0</v>
      </c>
    </row>
    <row r="851" spans="1:14" ht="12.75" hidden="1" customHeight="1" outlineLevel="1">
      <c r="A851" s="275"/>
      <c r="B851" s="275"/>
      <c r="C851" s="276"/>
      <c r="D851" s="277"/>
      <c r="E851" s="279"/>
      <c r="F851" s="270"/>
      <c r="G851" s="270"/>
      <c r="H851" s="270"/>
      <c r="I851" s="270"/>
      <c r="J851" s="278"/>
      <c r="K851" s="278"/>
      <c r="L851" s="278"/>
      <c r="M851" s="278"/>
      <c r="N851" s="278"/>
    </row>
    <row r="852" spans="1:14" s="353" customFormat="1" ht="12.75" hidden="1" customHeight="1" outlineLevel="1">
      <c r="A852" s="351"/>
      <c r="B852" s="351">
        <f t="shared" ref="B852:H852" si="459" xml:space="preserve"> B$846</f>
        <v>0</v>
      </c>
      <c r="C852" s="286">
        <f t="shared" si="459"/>
        <v>0</v>
      </c>
      <c r="D852" s="352">
        <f t="shared" si="459"/>
        <v>0</v>
      </c>
      <c r="E852" s="358" t="str">
        <f t="shared" si="459"/>
        <v>Total cumulative capacity (TCC) - WRZ 24</v>
      </c>
      <c r="F852" s="285" t="str">
        <f t="shared" si="459"/>
        <v>TCC</v>
      </c>
      <c r="G852" s="285" t="str">
        <f t="shared" si="459"/>
        <v>Ml/d</v>
      </c>
      <c r="H852" s="285">
        <f t="shared" si="459"/>
        <v>0</v>
      </c>
      <c r="I852" s="285"/>
      <c r="J852" s="278">
        <f t="shared" ref="J852:N852" si="460" xml:space="preserve"> J$846</f>
        <v>0</v>
      </c>
      <c r="K852" s="278">
        <f t="shared" si="460"/>
        <v>0</v>
      </c>
      <c r="L852" s="278">
        <f t="shared" si="460"/>
        <v>0</v>
      </c>
      <c r="M852" s="278">
        <f t="shared" si="460"/>
        <v>0</v>
      </c>
      <c r="N852" s="278">
        <f t="shared" si="460"/>
        <v>0</v>
      </c>
    </row>
    <row r="853" spans="1:14" s="353" customFormat="1" ht="12.75" hidden="1" customHeight="1" outlineLevel="1">
      <c r="A853" s="351"/>
      <c r="B853" s="351">
        <f t="shared" ref="B853:H853" si="461" xml:space="preserve"> B$850</f>
        <v>0</v>
      </c>
      <c r="C853" s="286">
        <f t="shared" si="461"/>
        <v>0</v>
      </c>
      <c r="D853" s="352">
        <f t="shared" si="461"/>
        <v>0</v>
      </c>
      <c r="E853" s="279" t="str">
        <f t="shared" si="461"/>
        <v>Total ICC + BCCa - WRZ 24</v>
      </c>
      <c r="F853" s="285" t="str">
        <f t="shared" si="461"/>
        <v>ICC + BCCa</v>
      </c>
      <c r="G853" s="285" t="str">
        <f t="shared" si="461"/>
        <v>Ml/d</v>
      </c>
      <c r="H853" s="285">
        <f t="shared" si="461"/>
        <v>0</v>
      </c>
      <c r="I853" s="285"/>
      <c r="J853" s="278">
        <f t="shared" ref="J853:N853" si="462" xml:space="preserve"> J$850</f>
        <v>0</v>
      </c>
      <c r="K853" s="278">
        <f t="shared" si="462"/>
        <v>0</v>
      </c>
      <c r="L853" s="278">
        <f t="shared" si="462"/>
        <v>0</v>
      </c>
      <c r="M853" s="278">
        <f t="shared" si="462"/>
        <v>0</v>
      </c>
      <c r="N853" s="278">
        <f t="shared" si="462"/>
        <v>0</v>
      </c>
    </row>
    <row r="854" spans="1:14" ht="12.75" hidden="1" customHeight="1" outlineLevel="1">
      <c r="A854" s="275"/>
      <c r="B854" s="275"/>
      <c r="C854" s="276"/>
      <c r="D854" s="277"/>
      <c r="E854" s="278" t="s">
        <v>990</v>
      </c>
      <c r="F854" s="270" t="s">
        <v>755</v>
      </c>
      <c r="G854" s="278" t="s">
        <v>756</v>
      </c>
      <c r="H854" s="270"/>
      <c r="I854" s="270"/>
      <c r="J854" s="280">
        <f xml:space="preserve"> IF( J853 &gt; 0, ( J852 / J853 ) - 1, 0 )</f>
        <v>0</v>
      </c>
      <c r="K854" s="280">
        <f t="shared" ref="K854:N854" si="463" xml:space="preserve"> IF( K853 &gt; 0, ( K852 / K853 ) - 1, 0 )</f>
        <v>0</v>
      </c>
      <c r="L854" s="280">
        <f t="shared" si="463"/>
        <v>0</v>
      </c>
      <c r="M854" s="280">
        <f t="shared" si="463"/>
        <v>0</v>
      </c>
      <c r="N854" s="280">
        <f t="shared" si="463"/>
        <v>0</v>
      </c>
    </row>
    <row r="855" spans="1:14" ht="12.75" hidden="1" customHeight="1" outlineLevel="1">
      <c r="A855" s="275"/>
      <c r="B855" s="275"/>
      <c r="C855" s="276"/>
      <c r="D855" s="277"/>
      <c r="E855" s="278"/>
      <c r="F855" s="270"/>
      <c r="G855" s="278"/>
      <c r="H855" s="270"/>
      <c r="I855" s="270"/>
      <c r="J855" s="280"/>
      <c r="K855" s="280"/>
      <c r="L855" s="280"/>
      <c r="M855" s="280"/>
      <c r="N855" s="280"/>
    </row>
    <row r="856" spans="1:14" s="353" customFormat="1" ht="12.75" hidden="1" customHeight="1" outlineLevel="1">
      <c r="A856" s="351"/>
      <c r="B856" s="351">
        <f t="shared" ref="B856:G856" si="464" xml:space="preserve"> B$854</f>
        <v>0</v>
      </c>
      <c r="C856" s="286">
        <f t="shared" si="464"/>
        <v>0</v>
      </c>
      <c r="D856" s="352">
        <f t="shared" si="464"/>
        <v>0</v>
      </c>
      <c r="E856" s="278" t="str">
        <f t="shared" si="464"/>
        <v>Bilateral entry forecast (BEF) factor - WRZ 24</v>
      </c>
      <c r="F856" s="285" t="str">
        <f t="shared" si="464"/>
        <v>BEF</v>
      </c>
      <c r="G856" s="278" t="str">
        <f t="shared" si="464"/>
        <v>nr</v>
      </c>
      <c r="H856" s="285"/>
      <c r="I856" s="285"/>
      <c r="J856" s="280">
        <f t="shared" ref="J856:N856" si="465" xml:space="preserve"> J$854</f>
        <v>0</v>
      </c>
      <c r="K856" s="280">
        <f t="shared" si="465"/>
        <v>0</v>
      </c>
      <c r="L856" s="280">
        <f t="shared" si="465"/>
        <v>0</v>
      </c>
      <c r="M856" s="280">
        <f t="shared" si="465"/>
        <v>0</v>
      </c>
      <c r="N856" s="280">
        <f t="shared" si="465"/>
        <v>0</v>
      </c>
    </row>
    <row r="857" spans="1:14" ht="12.75" hidden="1" customHeight="1" outlineLevel="1">
      <c r="A857" s="275"/>
      <c r="B857" s="275"/>
      <c r="C857" s="276"/>
      <c r="D857" s="277"/>
      <c r="E857" s="278" t="s">
        <v>991</v>
      </c>
      <c r="F857" s="270" t="s">
        <v>755</v>
      </c>
      <c r="G857" s="278" t="s">
        <v>756</v>
      </c>
      <c r="H857" s="270"/>
      <c r="I857" s="270"/>
      <c r="J857" s="280">
        <f xml:space="preserve"> IF( J856 &gt;= 0, 0, J856)</f>
        <v>0</v>
      </c>
      <c r="K857" s="280">
        <f t="shared" ref="K857:N857" si="466" xml:space="preserve"> IF( K856 &gt;= 0, 0, K856)</f>
        <v>0</v>
      </c>
      <c r="L857" s="280">
        <f t="shared" si="466"/>
        <v>0</v>
      </c>
      <c r="M857" s="280">
        <f t="shared" si="466"/>
        <v>0</v>
      </c>
      <c r="N857" s="280">
        <f t="shared" si="466"/>
        <v>0</v>
      </c>
    </row>
    <row r="858" spans="1:14" ht="12.75" hidden="1" customHeight="1" outlineLevel="1">
      <c r="A858" s="275"/>
      <c r="B858" s="275"/>
      <c r="C858" s="276"/>
      <c r="D858" s="277"/>
      <c r="E858" s="278"/>
      <c r="F858" s="270"/>
      <c r="G858" s="278"/>
      <c r="H858" s="270"/>
      <c r="I858" s="270"/>
      <c r="J858" s="280"/>
      <c r="K858" s="280"/>
      <c r="L858" s="280"/>
      <c r="M858" s="280"/>
      <c r="N858" s="280"/>
    </row>
    <row r="859" spans="1:14" ht="12.75" hidden="1" customHeight="1" outlineLevel="1">
      <c r="A859" s="275"/>
      <c r="B859" s="275"/>
      <c r="C859" s="276"/>
      <c r="D859" s="277"/>
      <c r="E859" s="278" t="s">
        <v>992</v>
      </c>
      <c r="F859" s="376">
        <f xml:space="preserve"> IF( SUM(J859:N859) &gt; 0, 1, 0)</f>
        <v>0</v>
      </c>
      <c r="G859" s="278" t="s">
        <v>599</v>
      </c>
      <c r="I859" s="259"/>
      <c r="J859" s="376">
        <f xml:space="preserve"> IF( J857 &gt; 0, 1, 0 )</f>
        <v>0</v>
      </c>
      <c r="K859" s="376">
        <f t="shared" ref="K859" si="467" xml:space="preserve"> IF( K857 &gt; 0, 1, 0 )</f>
        <v>0</v>
      </c>
      <c r="L859" s="376">
        <f t="shared" ref="L859" si="468" xml:space="preserve"> IF( L857 &gt; 0, 1, 0 )</f>
        <v>0</v>
      </c>
      <c r="M859" s="376">
        <f t="shared" ref="M859" si="469" xml:space="preserve"> IF( M857 &gt; 0, 1, 0 )</f>
        <v>0</v>
      </c>
      <c r="N859" s="376">
        <f t="shared" ref="N859" si="470" xml:space="preserve"> IF( N857 &gt; 0, 1, 0 )</f>
        <v>0</v>
      </c>
    </row>
    <row r="860" spans="1:14" ht="12.75" hidden="1" customHeight="1" outlineLevel="1">
      <c r="A860" s="275"/>
      <c r="B860" s="275"/>
      <c r="C860" s="276"/>
      <c r="D860" s="277"/>
      <c r="E860" s="278"/>
      <c r="F860" s="270"/>
      <c r="G860" s="270"/>
      <c r="H860" s="270"/>
      <c r="I860" s="270"/>
      <c r="J860" s="270"/>
      <c r="K860" s="270"/>
      <c r="L860" s="270"/>
      <c r="M860" s="270"/>
      <c r="N860" s="270"/>
    </row>
    <row r="861" spans="1:14" ht="12.75" hidden="1" customHeight="1" outlineLevel="1">
      <c r="A861" s="275"/>
      <c r="B861" s="259"/>
      <c r="C861" s="266" t="s">
        <v>759</v>
      </c>
      <c r="D861" s="277"/>
      <c r="E861" s="278"/>
      <c r="F861" s="270"/>
      <c r="G861" s="270"/>
      <c r="H861" s="270"/>
      <c r="I861" s="270"/>
      <c r="J861" s="270"/>
      <c r="K861" s="270"/>
      <c r="L861" s="270"/>
      <c r="M861" s="270"/>
      <c r="N861" s="270"/>
    </row>
    <row r="862" spans="1:14" ht="12.75" hidden="1" customHeight="1" outlineLevel="1">
      <c r="A862" s="267"/>
      <c r="B862" s="281"/>
      <c r="C862" s="268"/>
      <c r="D862" s="267" t="s">
        <v>760</v>
      </c>
      <c r="E862" s="281"/>
      <c r="F862" s="259"/>
      <c r="G862" s="282"/>
      <c r="H862" s="282"/>
      <c r="I862" s="282"/>
      <c r="J862" s="279"/>
      <c r="K862" s="279"/>
      <c r="L862" s="279"/>
      <c r="M862" s="279"/>
      <c r="N862" s="279"/>
    </row>
    <row r="863" spans="1:14" ht="12.75" hidden="1" customHeight="1" outlineLevel="1">
      <c r="A863" s="267"/>
      <c r="B863" s="281"/>
      <c r="C863" s="268"/>
      <c r="D863" s="267"/>
      <c r="E863" s="281"/>
      <c r="F863" s="259"/>
      <c r="G863" s="282"/>
      <c r="H863" s="282"/>
      <c r="I863" s="282"/>
      <c r="J863" s="279"/>
      <c r="K863" s="279"/>
      <c r="L863" s="279"/>
      <c r="M863" s="279"/>
      <c r="N863" s="279"/>
    </row>
    <row r="864" spans="1:14" ht="12.75" hidden="1" customHeight="1" outlineLevel="1">
      <c r="A864" s="274" t="str">
        <f xml:space="preserve"> InpActive!A348</f>
        <v>WR60003Z24</v>
      </c>
      <c r="B864" s="283"/>
      <c r="C864" s="272"/>
      <c r="D864" s="273"/>
      <c r="E864" s="274" t="str">
        <f xml:space="preserve"> InpActive!E348</f>
        <v>Capacity ~ WRZ 24 forecasts - Post-2020 incumbent cumulative capacity (ICC)</v>
      </c>
      <c r="F864" s="282" t="s">
        <v>747</v>
      </c>
      <c r="G864" s="274" t="str">
        <f xml:space="preserve"> InpActive!G348</f>
        <v>Ml/d</v>
      </c>
      <c r="H864" s="360">
        <f xml:space="preserve"> SUM(J864:N864)</f>
        <v>0</v>
      </c>
      <c r="I864" s="282"/>
      <c r="J864" s="284">
        <f xml:space="preserve"> InpActive!J348</f>
        <v>0</v>
      </c>
      <c r="K864" s="284">
        <f xml:space="preserve"> InpActive!K348</f>
        <v>0</v>
      </c>
      <c r="L864" s="284">
        <f xml:space="preserve"> InpActive!L348</f>
        <v>0</v>
      </c>
      <c r="M864" s="284">
        <f xml:space="preserve"> InpActive!M348</f>
        <v>0</v>
      </c>
      <c r="N864" s="284">
        <f xml:space="preserve"> InpActive!N348</f>
        <v>0</v>
      </c>
    </row>
    <row r="865" spans="1:14" ht="12.75" hidden="1" customHeight="1" outlineLevel="1">
      <c r="A865" s="284" t="str">
        <f xml:space="preserve"> InpActive!A353</f>
        <v>WR7004Z24</v>
      </c>
      <c r="B865" s="283"/>
      <c r="C865" s="272"/>
      <c r="D865" s="273"/>
      <c r="E865" s="284" t="str">
        <f xml:space="preserve"> InpActive!E353</f>
        <v>WRZ 24 - Annualised unit cost (AUC) of post-2020 capacity</v>
      </c>
      <c r="F865" s="282" t="s">
        <v>761</v>
      </c>
      <c r="G865" s="284" t="str">
        <f xml:space="preserve"> InpActive!G353</f>
        <v>£/Ml/d</v>
      </c>
      <c r="H865" s="259"/>
      <c r="I865" s="282"/>
      <c r="J865" s="284">
        <f xml:space="preserve"> InpActive!J353</f>
        <v>0</v>
      </c>
      <c r="K865" s="284">
        <f xml:space="preserve"> InpActive!K353</f>
        <v>0</v>
      </c>
      <c r="L865" s="284">
        <f xml:space="preserve"> InpActive!L353</f>
        <v>0</v>
      </c>
      <c r="M865" s="284">
        <f xml:space="preserve"> InpActive!M353</f>
        <v>0</v>
      </c>
      <c r="N865" s="284">
        <f xml:space="preserve"> InpActive!N353</f>
        <v>0</v>
      </c>
    </row>
    <row r="866" spans="1:14" ht="12.75" hidden="1" customHeight="1" outlineLevel="1">
      <c r="A866" s="267"/>
      <c r="B866" s="267"/>
      <c r="C866" s="276"/>
      <c r="D866" s="277"/>
      <c r="E866" s="278" t="str">
        <f xml:space="preserve"> E857</f>
        <v>Bilateral entry forecast (BEF) factor - WRZ 24 - capped at zero</v>
      </c>
      <c r="F866" s="278" t="str">
        <f xml:space="preserve"> F857</f>
        <v>BEF</v>
      </c>
      <c r="G866" s="278" t="str">
        <f xml:space="preserve"> G857</f>
        <v>nr</v>
      </c>
      <c r="H866" s="259"/>
      <c r="I866" s="282"/>
      <c r="J866" s="280">
        <f xml:space="preserve"> J857</f>
        <v>0</v>
      </c>
      <c r="K866" s="280">
        <f xml:space="preserve"> K857</f>
        <v>0</v>
      </c>
      <c r="L866" s="280">
        <f xml:space="preserve"> L857</f>
        <v>0</v>
      </c>
      <c r="M866" s="280">
        <f xml:space="preserve"> M857</f>
        <v>0</v>
      </c>
      <c r="N866" s="280">
        <f xml:space="preserve"> N857</f>
        <v>0</v>
      </c>
    </row>
    <row r="867" spans="1:14" s="270" customFormat="1" ht="12.75" hidden="1" customHeight="1" outlineLevel="1">
      <c r="A867" s="285"/>
      <c r="B867" s="285"/>
      <c r="C867" s="286"/>
      <c r="D867" s="287"/>
      <c r="E867" s="285" t="s">
        <v>993</v>
      </c>
      <c r="F867" s="359" t="s">
        <v>994</v>
      </c>
      <c r="G867" s="288" t="s">
        <v>555</v>
      </c>
      <c r="H867" s="270">
        <f xml:space="preserve"> SUM(J867:N867)</f>
        <v>0</v>
      </c>
      <c r="I867" s="288"/>
      <c r="J867" s="289">
        <f xml:space="preserve"> J864 * J865 * J866</f>
        <v>0</v>
      </c>
      <c r="K867" s="289">
        <f t="shared" ref="K867:N867" si="471" xml:space="preserve"> K864 * K865 * K866</f>
        <v>0</v>
      </c>
      <c r="L867" s="289">
        <f t="shared" si="471"/>
        <v>0</v>
      </c>
      <c r="M867" s="289">
        <f t="shared" si="471"/>
        <v>0</v>
      </c>
      <c r="N867" s="289">
        <f t="shared" si="471"/>
        <v>0</v>
      </c>
    </row>
    <row r="868" spans="1:14" ht="12.75" hidden="1" customHeight="1" outlineLevel="1">
      <c r="A868" s="291"/>
      <c r="B868" s="291"/>
      <c r="C868" s="292"/>
      <c r="D868" s="293"/>
      <c r="E868" s="291"/>
      <c r="F868" s="294"/>
      <c r="G868" s="294"/>
      <c r="H868" s="295"/>
      <c r="I868" s="294"/>
      <c r="J868" s="294"/>
      <c r="K868" s="294"/>
      <c r="L868" s="294"/>
      <c r="M868" s="294"/>
      <c r="N868" s="294"/>
    </row>
    <row r="869" spans="1:14" ht="12.75" hidden="1" customHeight="1" outlineLevel="1">
      <c r="A869" s="270"/>
      <c r="B869" s="270"/>
      <c r="C869" s="276"/>
      <c r="D869" s="281"/>
      <c r="E869" s="278" t="s">
        <v>995</v>
      </c>
      <c r="F869" s="376">
        <f xml:space="preserve"> IF( SUM(J869:N869) &gt; 0, 1, 0)</f>
        <v>0</v>
      </c>
      <c r="G869" s="278" t="s">
        <v>599</v>
      </c>
      <c r="J869" s="376">
        <f xml:space="preserve"> IF( J867 &gt; 0, 1, 0 )</f>
        <v>0</v>
      </c>
      <c r="K869" s="376">
        <f t="shared" ref="K869" si="472" xml:space="preserve"> IF( K867 &gt; 0, 1, 0 )</f>
        <v>0</v>
      </c>
      <c r="L869" s="376">
        <f t="shared" ref="L869" si="473" xml:space="preserve"> IF( L867 &gt; 0, 1, 0 )</f>
        <v>0</v>
      </c>
      <c r="M869" s="376">
        <f t="shared" ref="M869" si="474" xml:space="preserve"> IF( M867 &gt; 0, 1, 0 )</f>
        <v>0</v>
      </c>
      <c r="N869" s="376">
        <f t="shared" ref="N869" si="475" xml:space="preserve"> IF( N867 &gt; 0, 1, 0 )</f>
        <v>0</v>
      </c>
    </row>
    <row r="870" spans="1:14">
      <c r="A870" s="296"/>
      <c r="B870" s="296"/>
      <c r="C870" s="297"/>
      <c r="D870" s="298"/>
      <c r="E870" s="299"/>
      <c r="F870" s="299"/>
      <c r="G870" s="300"/>
      <c r="H870" s="290"/>
      <c r="I870" s="290"/>
      <c r="J870" s="301"/>
      <c r="K870" s="301"/>
      <c r="L870" s="301"/>
      <c r="M870" s="301"/>
      <c r="N870" s="301"/>
    </row>
    <row r="871" spans="1:14">
      <c r="A871" s="260" t="s">
        <v>996</v>
      </c>
      <c r="B871" s="260"/>
      <c r="C871" s="261"/>
      <c r="D871" s="260"/>
      <c r="E871" s="260"/>
      <c r="F871" s="260"/>
      <c r="G871" s="260"/>
      <c r="H871" s="260"/>
      <c r="I871" s="260"/>
      <c r="J871" s="260"/>
      <c r="K871" s="260"/>
      <c r="L871" s="260"/>
      <c r="M871" s="260"/>
      <c r="N871" s="260"/>
    </row>
    <row r="872" spans="1:14" collapsed="1">
      <c r="A872" s="250"/>
      <c r="B872" s="250"/>
      <c r="C872" s="251"/>
      <c r="D872" s="250"/>
      <c r="E872" s="250"/>
      <c r="F872" s="250"/>
      <c r="G872" s="250"/>
      <c r="H872" s="250"/>
      <c r="I872" s="250"/>
      <c r="J872" s="250"/>
      <c r="K872" s="250"/>
      <c r="L872" s="250"/>
      <c r="M872" s="250"/>
      <c r="N872" s="250"/>
    </row>
    <row r="873" spans="1:14" ht="12.75" hidden="1" customHeight="1" outlineLevel="1">
      <c r="A873" s="250"/>
      <c r="B873" s="262" t="s">
        <v>997</v>
      </c>
      <c r="C873" s="263"/>
      <c r="D873" s="264"/>
      <c r="E873" s="264"/>
      <c r="F873" s="250"/>
      <c r="G873" s="250"/>
      <c r="H873" s="250"/>
      <c r="I873" s="250"/>
      <c r="J873" s="250"/>
      <c r="K873" s="250"/>
      <c r="L873" s="250"/>
      <c r="M873" s="250"/>
      <c r="N873" s="250"/>
    </row>
    <row r="874" spans="1:14" ht="12.75" hidden="1" customHeight="1" outlineLevel="1">
      <c r="A874" s="265" t="str">
        <f xml:space="preserve"> InpActive!A360</f>
        <v>WR60000Z25</v>
      </c>
      <c r="B874" s="250"/>
      <c r="C874" s="251"/>
      <c r="D874" s="252"/>
      <c r="E874" s="265" t="str">
        <f xml:space="preserve"> InpActive!E360</f>
        <v>Capacity ~ WRZ 25 forecasts - WRZ name</v>
      </c>
      <c r="F874" s="265">
        <f xml:space="preserve"> InpActive!F360</f>
        <v>0</v>
      </c>
      <c r="G874" s="265" t="str">
        <f xml:space="preserve"> InpActive!G360</f>
        <v>text</v>
      </c>
      <c r="H874" s="265"/>
      <c r="I874" s="265"/>
      <c r="J874" s="265"/>
      <c r="K874" s="265"/>
      <c r="L874" s="265"/>
      <c r="M874" s="265"/>
      <c r="N874" s="265"/>
    </row>
    <row r="875" spans="1:14" ht="12.75" hidden="1" customHeight="1" outlineLevel="1">
      <c r="A875" s="250"/>
      <c r="B875" s="259"/>
      <c r="C875" s="251"/>
      <c r="D875" s="250"/>
      <c r="E875" s="250"/>
      <c r="F875" s="250"/>
      <c r="G875" s="250"/>
      <c r="H875" s="250"/>
      <c r="I875" s="250"/>
      <c r="J875" s="250"/>
      <c r="K875" s="250"/>
      <c r="L875" s="250"/>
      <c r="M875" s="250"/>
      <c r="N875" s="250"/>
    </row>
    <row r="876" spans="1:14" ht="12.75" hidden="1" customHeight="1" outlineLevel="1">
      <c r="A876" s="250"/>
      <c r="B876" s="259"/>
      <c r="C876" s="266" t="s">
        <v>744</v>
      </c>
      <c r="D876" s="250"/>
      <c r="E876" s="250"/>
      <c r="F876" s="250"/>
      <c r="G876" s="250"/>
      <c r="H876" s="250"/>
      <c r="I876" s="250"/>
      <c r="J876" s="250"/>
      <c r="K876" s="250"/>
      <c r="L876" s="250"/>
      <c r="M876" s="250"/>
      <c r="N876" s="250"/>
    </row>
    <row r="877" spans="1:14" ht="12.75" hidden="1" customHeight="1" outlineLevel="1">
      <c r="A877" s="267"/>
      <c r="B877" s="259"/>
      <c r="C877" s="268"/>
      <c r="D877" s="269" t="s">
        <v>745</v>
      </c>
      <c r="E877" s="259"/>
      <c r="F877" s="270"/>
      <c r="G877" s="270"/>
      <c r="H877" s="270"/>
      <c r="I877" s="270"/>
      <c r="J877" s="270"/>
      <c r="K877" s="270"/>
      <c r="L877" s="270"/>
      <c r="M877" s="270"/>
      <c r="N877" s="270"/>
    </row>
    <row r="878" spans="1:14" ht="12.75" hidden="1" customHeight="1" outlineLevel="1">
      <c r="A878" s="267"/>
      <c r="B878" s="259"/>
      <c r="C878" s="268"/>
      <c r="D878" s="269" t="s">
        <v>746</v>
      </c>
      <c r="E878" s="259"/>
      <c r="F878" s="270"/>
      <c r="G878" s="270"/>
      <c r="H878" s="270"/>
      <c r="I878" s="270"/>
      <c r="J878" s="270"/>
      <c r="K878" s="270"/>
      <c r="L878" s="270"/>
      <c r="M878" s="270"/>
      <c r="N878" s="270"/>
    </row>
    <row r="879" spans="1:14" ht="12.75" hidden="1" customHeight="1" outlineLevel="1">
      <c r="A879" s="267"/>
      <c r="B879" s="259"/>
      <c r="C879" s="268"/>
      <c r="D879" s="269"/>
      <c r="E879" s="259"/>
      <c r="F879" s="270"/>
      <c r="G879" s="270"/>
      <c r="H879" s="270"/>
      <c r="I879" s="270"/>
      <c r="J879" s="270"/>
      <c r="K879" s="270"/>
      <c r="L879" s="270"/>
      <c r="M879" s="270"/>
      <c r="N879" s="270"/>
    </row>
    <row r="880" spans="1:14" ht="12.75" hidden="1" customHeight="1" outlineLevel="1">
      <c r="A880" s="271" t="str">
        <f xml:space="preserve"> InpActive!A361</f>
        <v>WR60003Z25</v>
      </c>
      <c r="B880" s="271"/>
      <c r="C880" s="272"/>
      <c r="D880" s="273"/>
      <c r="E880" s="271" t="str">
        <f xml:space="preserve"> InpActive!E361</f>
        <v>Capacity ~ WRZ 25 forecasts - Post-2020 incumbent cumulative capacity (ICC)</v>
      </c>
      <c r="F880" s="271" t="s">
        <v>747</v>
      </c>
      <c r="G880" s="271" t="str">
        <f xml:space="preserve"> InpActive!G361</f>
        <v>Ml/d</v>
      </c>
      <c r="H880" s="304">
        <f xml:space="preserve"> SUM(J880:N880)</f>
        <v>0</v>
      </c>
      <c r="I880" s="271"/>
      <c r="J880" s="274">
        <f xml:space="preserve"> InpActive!J361</f>
        <v>0</v>
      </c>
      <c r="K880" s="274">
        <f xml:space="preserve"> InpActive!K361</f>
        <v>0</v>
      </c>
      <c r="L880" s="274">
        <f xml:space="preserve"> InpActive!L361</f>
        <v>0</v>
      </c>
      <c r="M880" s="274">
        <f xml:space="preserve"> InpActive!M361</f>
        <v>0</v>
      </c>
      <c r="N880" s="274">
        <f xml:space="preserve"> InpActive!N361</f>
        <v>0</v>
      </c>
    </row>
    <row r="881" spans="1:14" ht="12.75" hidden="1" customHeight="1" outlineLevel="1">
      <c r="A881" s="271" t="str">
        <f xml:space="preserve"> InpActive!A362</f>
        <v>WR60005Z25</v>
      </c>
      <c r="B881" s="271"/>
      <c r="C881" s="272"/>
      <c r="D881" s="273"/>
      <c r="E881" s="271" t="str">
        <f xml:space="preserve"> InpActive!E362</f>
        <v>Capacity ~ WRZ 25 forecasts - Post-2020 bilateral cumulative capacity - forecast (BCCf)</v>
      </c>
      <c r="F881" s="271" t="s">
        <v>748</v>
      </c>
      <c r="G881" s="271" t="str">
        <f xml:space="preserve"> InpActive!G362</f>
        <v>Ml/d</v>
      </c>
      <c r="H881" s="304">
        <f t="shared" ref="H881:H886" si="476" xml:space="preserve"> SUM(J881:N881)</f>
        <v>0</v>
      </c>
      <c r="I881" s="271"/>
      <c r="J881" s="274">
        <f xml:space="preserve"> InpActive!J362</f>
        <v>0</v>
      </c>
      <c r="K881" s="274">
        <f xml:space="preserve"> InpActive!K362</f>
        <v>0</v>
      </c>
      <c r="L881" s="274">
        <f xml:space="preserve"> InpActive!L362</f>
        <v>0</v>
      </c>
      <c r="M881" s="274">
        <f xml:space="preserve"> InpActive!M362</f>
        <v>0</v>
      </c>
      <c r="N881" s="274">
        <f xml:space="preserve"> InpActive!N362</f>
        <v>0</v>
      </c>
    </row>
    <row r="882" spans="1:14" ht="12.75" hidden="1" customHeight="1" outlineLevel="1">
      <c r="A882" s="275"/>
      <c r="B882" s="275"/>
      <c r="C882" s="276"/>
      <c r="D882" s="277"/>
      <c r="E882" s="278" t="s">
        <v>998</v>
      </c>
      <c r="F882" s="270" t="s">
        <v>750</v>
      </c>
      <c r="G882" s="270" t="s">
        <v>209</v>
      </c>
      <c r="H882" s="304">
        <f t="shared" si="476"/>
        <v>0</v>
      </c>
      <c r="I882" s="270"/>
      <c r="J882" s="278">
        <f xml:space="preserve"> J880 + J881</f>
        <v>0</v>
      </c>
      <c r="K882" s="278">
        <f t="shared" ref="K882:N882" si="477" xml:space="preserve"> K880 + K881</f>
        <v>0</v>
      </c>
      <c r="L882" s="278">
        <f t="shared" si="477"/>
        <v>0</v>
      </c>
      <c r="M882" s="278">
        <f t="shared" si="477"/>
        <v>0</v>
      </c>
      <c r="N882" s="278">
        <f t="shared" si="477"/>
        <v>0</v>
      </c>
    </row>
    <row r="883" spans="1:14" ht="12.75" hidden="1" customHeight="1" outlineLevel="1">
      <c r="A883" s="275"/>
      <c r="B883" s="275"/>
      <c r="C883" s="276"/>
      <c r="D883" s="277"/>
      <c r="E883" s="278"/>
      <c r="F883" s="270"/>
      <c r="G883" s="270"/>
      <c r="H883" s="270"/>
      <c r="I883" s="270"/>
      <c r="J883" s="270"/>
      <c r="K883" s="270"/>
      <c r="L883" s="270"/>
      <c r="M883" s="270"/>
      <c r="N883" s="270"/>
    </row>
    <row r="884" spans="1:14" ht="12.75" hidden="1" customHeight="1" outlineLevel="1">
      <c r="A884" s="271" t="str">
        <f xml:space="preserve"> InpActive!A361</f>
        <v>WR60003Z25</v>
      </c>
      <c r="B884" s="271"/>
      <c r="C884" s="272"/>
      <c r="D884" s="273"/>
      <c r="E884" s="271" t="str">
        <f xml:space="preserve"> InpActive!E361</f>
        <v>Capacity ~ WRZ 25 forecasts - Post-2020 incumbent cumulative capacity (ICC)</v>
      </c>
      <c r="F884" s="271" t="s">
        <v>747</v>
      </c>
      <c r="G884" s="271" t="str">
        <f xml:space="preserve"> InpActive!G361</f>
        <v>Ml/d</v>
      </c>
      <c r="H884" s="304">
        <f t="shared" si="476"/>
        <v>0</v>
      </c>
      <c r="I884" s="271"/>
      <c r="J884" s="274">
        <f xml:space="preserve"> InpActive!J361</f>
        <v>0</v>
      </c>
      <c r="K884" s="274">
        <f xml:space="preserve"> InpActive!K361</f>
        <v>0</v>
      </c>
      <c r="L884" s="274">
        <f xml:space="preserve"> InpActive!L361</f>
        <v>0</v>
      </c>
      <c r="M884" s="274">
        <f xml:space="preserve"> InpActive!M361</f>
        <v>0</v>
      </c>
      <c r="N884" s="274">
        <f xml:space="preserve"> InpActive!N361</f>
        <v>0</v>
      </c>
    </row>
    <row r="885" spans="1:14" ht="12.75" hidden="1" customHeight="1" outlineLevel="1">
      <c r="A885" s="271" t="str">
        <f xml:space="preserve"> InpActive!A369</f>
        <v>WR60005Z25_ACT</v>
      </c>
      <c r="B885" s="271"/>
      <c r="C885" s="272"/>
      <c r="D885" s="273"/>
      <c r="E885" s="271" t="str">
        <f xml:space="preserve"> InpActive!E369</f>
        <v>Capacity ~ WRZ 25 actual - Post-2020 bilateral cumulative capacity - actual (BCCa)</v>
      </c>
      <c r="F885" s="271" t="s">
        <v>751</v>
      </c>
      <c r="G885" s="271" t="str">
        <f xml:space="preserve"> InpActive!G369</f>
        <v>Ml/d</v>
      </c>
      <c r="H885" s="304">
        <f t="shared" si="476"/>
        <v>0</v>
      </c>
      <c r="I885" s="271"/>
      <c r="J885" s="274">
        <f xml:space="preserve"> InpActive!J369</f>
        <v>0</v>
      </c>
      <c r="K885" s="274">
        <f xml:space="preserve"> InpActive!K369</f>
        <v>0</v>
      </c>
      <c r="L885" s="274">
        <f xml:space="preserve"> InpActive!L369</f>
        <v>0</v>
      </c>
      <c r="M885" s="274">
        <f xml:space="preserve"> InpActive!M369</f>
        <v>0</v>
      </c>
      <c r="N885" s="274">
        <f xml:space="preserve"> InpActive!N369</f>
        <v>0</v>
      </c>
    </row>
    <row r="886" spans="1:14" ht="12.75" hidden="1" customHeight="1" outlineLevel="1">
      <c r="A886" s="275"/>
      <c r="B886" s="275"/>
      <c r="C886" s="276"/>
      <c r="D886" s="277"/>
      <c r="E886" s="279" t="s">
        <v>999</v>
      </c>
      <c r="F886" s="270" t="s">
        <v>753</v>
      </c>
      <c r="G886" s="270" t="s">
        <v>209</v>
      </c>
      <c r="H886" s="304">
        <f t="shared" si="476"/>
        <v>0</v>
      </c>
      <c r="I886" s="270"/>
      <c r="J886" s="278">
        <f xml:space="preserve"> J884 + J885</f>
        <v>0</v>
      </c>
      <c r="K886" s="278">
        <f t="shared" ref="K886:N886" si="478" xml:space="preserve"> K884 + K885</f>
        <v>0</v>
      </c>
      <c r="L886" s="278">
        <f t="shared" si="478"/>
        <v>0</v>
      </c>
      <c r="M886" s="278">
        <f t="shared" si="478"/>
        <v>0</v>
      </c>
      <c r="N886" s="278">
        <f t="shared" si="478"/>
        <v>0</v>
      </c>
    </row>
    <row r="887" spans="1:14" ht="12.75" hidden="1" customHeight="1" outlineLevel="1">
      <c r="A887" s="275"/>
      <c r="B887" s="275"/>
      <c r="C887" s="276"/>
      <c r="D887" s="277"/>
      <c r="E887" s="279"/>
      <c r="F887" s="270"/>
      <c r="G887" s="270"/>
      <c r="H887" s="270"/>
      <c r="I887" s="270"/>
      <c r="J887" s="278"/>
      <c r="K887" s="278"/>
      <c r="L887" s="278"/>
      <c r="M887" s="278"/>
      <c r="N887" s="278"/>
    </row>
    <row r="888" spans="1:14" s="353" customFormat="1" ht="12.75" hidden="1" customHeight="1" outlineLevel="1">
      <c r="A888" s="351"/>
      <c r="B888" s="351">
        <f t="shared" ref="B888:H888" si="479" xml:space="preserve"> B$882</f>
        <v>0</v>
      </c>
      <c r="C888" s="286">
        <f t="shared" si="479"/>
        <v>0</v>
      </c>
      <c r="D888" s="352">
        <f t="shared" si="479"/>
        <v>0</v>
      </c>
      <c r="E888" s="358" t="str">
        <f t="shared" si="479"/>
        <v>Total cumulative capacity (TCC) - WRZ 25</v>
      </c>
      <c r="F888" s="285" t="str">
        <f t="shared" si="479"/>
        <v>TCC</v>
      </c>
      <c r="G888" s="285" t="str">
        <f t="shared" si="479"/>
        <v>Ml/d</v>
      </c>
      <c r="H888" s="285">
        <f t="shared" si="479"/>
        <v>0</v>
      </c>
      <c r="I888" s="285"/>
      <c r="J888" s="278">
        <f t="shared" ref="J888:N888" si="480" xml:space="preserve"> J$882</f>
        <v>0</v>
      </c>
      <c r="K888" s="278">
        <f t="shared" si="480"/>
        <v>0</v>
      </c>
      <c r="L888" s="278">
        <f t="shared" si="480"/>
        <v>0</v>
      </c>
      <c r="M888" s="278">
        <f t="shared" si="480"/>
        <v>0</v>
      </c>
      <c r="N888" s="278">
        <f t="shared" si="480"/>
        <v>0</v>
      </c>
    </row>
    <row r="889" spans="1:14" s="353" customFormat="1" ht="12.75" hidden="1" customHeight="1" outlineLevel="1">
      <c r="A889" s="351"/>
      <c r="B889" s="351">
        <f t="shared" ref="B889:H889" si="481" xml:space="preserve"> B$886</f>
        <v>0</v>
      </c>
      <c r="C889" s="286">
        <f t="shared" si="481"/>
        <v>0</v>
      </c>
      <c r="D889" s="352">
        <f t="shared" si="481"/>
        <v>0</v>
      </c>
      <c r="E889" s="279" t="str">
        <f t="shared" si="481"/>
        <v>Total ICC + BCCa - WRZ 25</v>
      </c>
      <c r="F889" s="285" t="str">
        <f t="shared" si="481"/>
        <v>ICC + BCCa</v>
      </c>
      <c r="G889" s="285" t="str">
        <f t="shared" si="481"/>
        <v>Ml/d</v>
      </c>
      <c r="H889" s="285">
        <f t="shared" si="481"/>
        <v>0</v>
      </c>
      <c r="I889" s="285"/>
      <c r="J889" s="278">
        <f t="shared" ref="J889:N889" si="482" xml:space="preserve"> J$886</f>
        <v>0</v>
      </c>
      <c r="K889" s="278">
        <f t="shared" si="482"/>
        <v>0</v>
      </c>
      <c r="L889" s="278">
        <f t="shared" si="482"/>
        <v>0</v>
      </c>
      <c r="M889" s="278">
        <f t="shared" si="482"/>
        <v>0</v>
      </c>
      <c r="N889" s="278">
        <f t="shared" si="482"/>
        <v>0</v>
      </c>
    </row>
    <row r="890" spans="1:14" ht="12.75" hidden="1" customHeight="1" outlineLevel="1">
      <c r="A890" s="275"/>
      <c r="B890" s="275"/>
      <c r="C890" s="276"/>
      <c r="D890" s="277"/>
      <c r="E890" s="278" t="s">
        <v>1000</v>
      </c>
      <c r="F890" s="270" t="s">
        <v>755</v>
      </c>
      <c r="G890" s="278" t="s">
        <v>756</v>
      </c>
      <c r="H890" s="270"/>
      <c r="I890" s="270"/>
      <c r="J890" s="280">
        <f xml:space="preserve"> IF( J889 &gt; 0, ( J888 / J889 ) - 1, 0 )</f>
        <v>0</v>
      </c>
      <c r="K890" s="280">
        <f t="shared" ref="K890:N890" si="483" xml:space="preserve"> IF( K889 &gt; 0, ( K888 / K889 ) - 1, 0 )</f>
        <v>0</v>
      </c>
      <c r="L890" s="280">
        <f t="shared" si="483"/>
        <v>0</v>
      </c>
      <c r="M890" s="280">
        <f t="shared" si="483"/>
        <v>0</v>
      </c>
      <c r="N890" s="280">
        <f t="shared" si="483"/>
        <v>0</v>
      </c>
    </row>
    <row r="891" spans="1:14" ht="12.75" hidden="1" customHeight="1" outlineLevel="1">
      <c r="A891" s="275"/>
      <c r="B891" s="275"/>
      <c r="C891" s="276"/>
      <c r="D891" s="277"/>
      <c r="E891" s="278"/>
      <c r="F891" s="270"/>
      <c r="G891" s="278"/>
      <c r="H891" s="270"/>
      <c r="I891" s="270"/>
      <c r="J891" s="280"/>
      <c r="K891" s="280"/>
      <c r="L891" s="280"/>
      <c r="M891" s="280"/>
      <c r="N891" s="280"/>
    </row>
    <row r="892" spans="1:14" s="353" customFormat="1" ht="12.75" hidden="1" customHeight="1" outlineLevel="1">
      <c r="A892" s="351"/>
      <c r="B892" s="351">
        <f t="shared" ref="B892:G892" si="484" xml:space="preserve"> B$890</f>
        <v>0</v>
      </c>
      <c r="C892" s="286">
        <f t="shared" si="484"/>
        <v>0</v>
      </c>
      <c r="D892" s="352">
        <f t="shared" si="484"/>
        <v>0</v>
      </c>
      <c r="E892" s="278" t="str">
        <f t="shared" si="484"/>
        <v>Bilateral entry forecast (BEF) factor - WRZ 25</v>
      </c>
      <c r="F892" s="285" t="str">
        <f t="shared" si="484"/>
        <v>BEF</v>
      </c>
      <c r="G892" s="278" t="str">
        <f t="shared" si="484"/>
        <v>nr</v>
      </c>
      <c r="H892" s="285"/>
      <c r="I892" s="285"/>
      <c r="J892" s="280">
        <f t="shared" ref="J892:N892" si="485" xml:space="preserve"> J$890</f>
        <v>0</v>
      </c>
      <c r="K892" s="280">
        <f t="shared" si="485"/>
        <v>0</v>
      </c>
      <c r="L892" s="280">
        <f t="shared" si="485"/>
        <v>0</v>
      </c>
      <c r="M892" s="280">
        <f t="shared" si="485"/>
        <v>0</v>
      </c>
      <c r="N892" s="280">
        <f t="shared" si="485"/>
        <v>0</v>
      </c>
    </row>
    <row r="893" spans="1:14" ht="12.75" hidden="1" customHeight="1" outlineLevel="1">
      <c r="A893" s="275"/>
      <c r="B893" s="275"/>
      <c r="C893" s="276"/>
      <c r="D893" s="277"/>
      <c r="E893" s="278" t="s">
        <v>1001</v>
      </c>
      <c r="F893" s="270" t="s">
        <v>755</v>
      </c>
      <c r="G893" s="278" t="s">
        <v>756</v>
      </c>
      <c r="H893" s="270"/>
      <c r="I893" s="270"/>
      <c r="J893" s="280">
        <f xml:space="preserve"> IF( J892 &gt;= 0, 0, J892)</f>
        <v>0</v>
      </c>
      <c r="K893" s="280">
        <f t="shared" ref="K893:N893" si="486" xml:space="preserve"> IF( K892 &gt;= 0, 0, K892)</f>
        <v>0</v>
      </c>
      <c r="L893" s="280">
        <f t="shared" si="486"/>
        <v>0</v>
      </c>
      <c r="M893" s="280">
        <f t="shared" si="486"/>
        <v>0</v>
      </c>
      <c r="N893" s="280">
        <f t="shared" si="486"/>
        <v>0</v>
      </c>
    </row>
    <row r="894" spans="1:14" ht="12.75" hidden="1" customHeight="1" outlineLevel="1">
      <c r="A894" s="275"/>
      <c r="B894" s="275"/>
      <c r="C894" s="276"/>
      <c r="D894" s="277"/>
      <c r="E894" s="278"/>
      <c r="F894" s="270"/>
      <c r="G894" s="278"/>
      <c r="H894" s="270"/>
      <c r="I894" s="270"/>
      <c r="J894" s="280"/>
      <c r="K894" s="280"/>
      <c r="L894" s="280"/>
      <c r="M894" s="280"/>
      <c r="N894" s="280"/>
    </row>
    <row r="895" spans="1:14" ht="12.75" hidden="1" customHeight="1" outlineLevel="1">
      <c r="A895" s="275"/>
      <c r="B895" s="275"/>
      <c r="C895" s="276"/>
      <c r="D895" s="277"/>
      <c r="E895" s="278" t="s">
        <v>1002</v>
      </c>
      <c r="F895" s="376">
        <f xml:space="preserve"> IF( SUM(J895:N895) &gt; 0, 1, 0)</f>
        <v>0</v>
      </c>
      <c r="G895" s="278" t="s">
        <v>599</v>
      </c>
      <c r="J895" s="376">
        <f xml:space="preserve"> IF( J893 &gt; 0, 1, 0 )</f>
        <v>0</v>
      </c>
      <c r="K895" s="376">
        <f t="shared" ref="K895" si="487" xml:space="preserve"> IF( K893 &gt; 0, 1, 0 )</f>
        <v>0</v>
      </c>
      <c r="L895" s="376">
        <f t="shared" ref="L895" si="488" xml:space="preserve"> IF( L893 &gt; 0, 1, 0 )</f>
        <v>0</v>
      </c>
      <c r="M895" s="376">
        <f t="shared" ref="M895" si="489" xml:space="preserve"> IF( M893 &gt; 0, 1, 0 )</f>
        <v>0</v>
      </c>
      <c r="N895" s="376">
        <f t="shared" ref="N895" si="490" xml:space="preserve"> IF( N893 &gt; 0, 1, 0 )</f>
        <v>0</v>
      </c>
    </row>
    <row r="896" spans="1:14" ht="12.75" hidden="1" customHeight="1" outlineLevel="1">
      <c r="A896" s="275"/>
      <c r="B896" s="275"/>
      <c r="C896" s="276"/>
      <c r="D896" s="277"/>
      <c r="E896" s="278"/>
      <c r="F896" s="270"/>
      <c r="G896" s="270"/>
      <c r="H896" s="270"/>
      <c r="I896" s="270"/>
      <c r="J896" s="270"/>
      <c r="K896" s="270"/>
      <c r="L896" s="270"/>
      <c r="M896" s="270"/>
      <c r="N896" s="270"/>
    </row>
    <row r="897" spans="1:14" ht="12.75" hidden="1" customHeight="1" outlineLevel="1">
      <c r="A897" s="275"/>
      <c r="B897" s="259"/>
      <c r="C897" s="266" t="s">
        <v>759</v>
      </c>
      <c r="D897" s="277"/>
      <c r="E897" s="278"/>
      <c r="F897" s="270"/>
      <c r="G897" s="270"/>
      <c r="H897" s="270"/>
      <c r="I897" s="270"/>
      <c r="J897" s="270"/>
      <c r="K897" s="270"/>
      <c r="L897" s="270"/>
      <c r="M897" s="270"/>
      <c r="N897" s="270"/>
    </row>
    <row r="898" spans="1:14" ht="12.75" hidden="1" customHeight="1" outlineLevel="1">
      <c r="A898" s="267"/>
      <c r="B898" s="281"/>
      <c r="C898" s="268"/>
      <c r="D898" s="267" t="s">
        <v>760</v>
      </c>
      <c r="E898" s="281"/>
      <c r="F898" s="259"/>
      <c r="G898" s="282"/>
      <c r="H898" s="282"/>
      <c r="I898" s="282"/>
      <c r="J898" s="279"/>
      <c r="K898" s="279"/>
      <c r="L898" s="279"/>
      <c r="M898" s="279"/>
      <c r="N898" s="279"/>
    </row>
    <row r="899" spans="1:14" ht="12.75" hidden="1" customHeight="1" outlineLevel="1">
      <c r="A899" s="267"/>
      <c r="B899" s="281"/>
      <c r="C899" s="268"/>
      <c r="D899" s="267"/>
      <c r="E899" s="281"/>
      <c r="F899" s="259"/>
      <c r="G899" s="282"/>
      <c r="H899" s="282"/>
      <c r="I899" s="282"/>
      <c r="J899" s="279"/>
      <c r="K899" s="279"/>
      <c r="L899" s="279"/>
      <c r="M899" s="279"/>
      <c r="N899" s="279"/>
    </row>
    <row r="900" spans="1:14" ht="12.75" hidden="1" customHeight="1" outlineLevel="1">
      <c r="A900" s="274" t="str">
        <f xml:space="preserve"> InpActive!A361</f>
        <v>WR60003Z25</v>
      </c>
      <c r="B900" s="283"/>
      <c r="C900" s="272"/>
      <c r="D900" s="273"/>
      <c r="E900" s="274" t="str">
        <f xml:space="preserve"> InpActive!E361</f>
        <v>Capacity ~ WRZ 25 forecasts - Post-2020 incumbent cumulative capacity (ICC)</v>
      </c>
      <c r="F900" s="282" t="s">
        <v>747</v>
      </c>
      <c r="G900" s="274" t="str">
        <f xml:space="preserve"> InpActive!G361</f>
        <v>Ml/d</v>
      </c>
      <c r="H900" s="360">
        <f xml:space="preserve"> SUM(J900:N900)</f>
        <v>0</v>
      </c>
      <c r="I900" s="282"/>
      <c r="J900" s="284">
        <f xml:space="preserve"> InpActive!J361</f>
        <v>0</v>
      </c>
      <c r="K900" s="284">
        <f xml:space="preserve"> InpActive!K361</f>
        <v>0</v>
      </c>
      <c r="L900" s="284">
        <f xml:space="preserve"> InpActive!L361</f>
        <v>0</v>
      </c>
      <c r="M900" s="284">
        <f xml:space="preserve"> InpActive!M361</f>
        <v>0</v>
      </c>
      <c r="N900" s="284">
        <f xml:space="preserve"> InpActive!N361</f>
        <v>0</v>
      </c>
    </row>
    <row r="901" spans="1:14" ht="12.75" hidden="1" customHeight="1" outlineLevel="1">
      <c r="A901" s="284" t="str">
        <f xml:space="preserve"> InpActive!A366</f>
        <v>WR7004Z25</v>
      </c>
      <c r="B901" s="283"/>
      <c r="C901" s="272"/>
      <c r="D901" s="273"/>
      <c r="E901" s="284" t="str">
        <f xml:space="preserve"> InpActive!E366</f>
        <v>WRZ 25 - Annualised unit cost (AUC) of post-2020 capacity</v>
      </c>
      <c r="F901" s="282" t="s">
        <v>761</v>
      </c>
      <c r="G901" s="284" t="str">
        <f xml:space="preserve"> InpActive!G366</f>
        <v>£/Ml/d</v>
      </c>
      <c r="H901" s="259"/>
      <c r="I901" s="282"/>
      <c r="J901" s="284">
        <f xml:space="preserve"> InpActive!J366</f>
        <v>0</v>
      </c>
      <c r="K901" s="284">
        <f xml:space="preserve"> InpActive!K366</f>
        <v>0</v>
      </c>
      <c r="L901" s="284">
        <f xml:space="preserve"> InpActive!L366</f>
        <v>0</v>
      </c>
      <c r="M901" s="284">
        <f xml:space="preserve"> InpActive!M366</f>
        <v>0</v>
      </c>
      <c r="N901" s="284">
        <f xml:space="preserve"> InpActive!N366</f>
        <v>0</v>
      </c>
    </row>
    <row r="902" spans="1:14" ht="12.75" hidden="1" customHeight="1" outlineLevel="1">
      <c r="A902" s="267"/>
      <c r="B902" s="267"/>
      <c r="C902" s="276"/>
      <c r="D902" s="277"/>
      <c r="E902" s="278" t="str">
        <f xml:space="preserve"> E893</f>
        <v>Bilateral entry forecast (BEF) factor - WRZ 25 - capped at zero</v>
      </c>
      <c r="F902" s="278" t="str">
        <f xml:space="preserve"> F893</f>
        <v>BEF</v>
      </c>
      <c r="G902" s="278" t="str">
        <f xml:space="preserve"> G893</f>
        <v>nr</v>
      </c>
      <c r="H902" s="259"/>
      <c r="I902" s="282"/>
      <c r="J902" s="280">
        <f xml:space="preserve"> J893</f>
        <v>0</v>
      </c>
      <c r="K902" s="280">
        <f xml:space="preserve"> K893</f>
        <v>0</v>
      </c>
      <c r="L902" s="280">
        <f xml:space="preserve"> L893</f>
        <v>0</v>
      </c>
      <c r="M902" s="280">
        <f xml:space="preserve"> M893</f>
        <v>0</v>
      </c>
      <c r="N902" s="280">
        <f xml:space="preserve"> N893</f>
        <v>0</v>
      </c>
    </row>
    <row r="903" spans="1:14" s="270" customFormat="1" ht="12.75" hidden="1" customHeight="1" outlineLevel="1">
      <c r="A903" s="285"/>
      <c r="B903" s="285"/>
      <c r="C903" s="286"/>
      <c r="D903" s="287"/>
      <c r="E903" s="285" t="s">
        <v>1003</v>
      </c>
      <c r="F903" s="359" t="s">
        <v>1004</v>
      </c>
      <c r="G903" s="288" t="s">
        <v>555</v>
      </c>
      <c r="H903" s="270">
        <f xml:space="preserve"> SUM(J903:N903)</f>
        <v>0</v>
      </c>
      <c r="I903" s="288"/>
      <c r="J903" s="289">
        <f xml:space="preserve"> J900 * J901 * J902</f>
        <v>0</v>
      </c>
      <c r="K903" s="289">
        <f t="shared" ref="K903:N903" si="491" xml:space="preserve"> K900 * K901 * K902</f>
        <v>0</v>
      </c>
      <c r="L903" s="289">
        <f t="shared" si="491"/>
        <v>0</v>
      </c>
      <c r="M903" s="289">
        <f t="shared" si="491"/>
        <v>0</v>
      </c>
      <c r="N903" s="289">
        <f t="shared" si="491"/>
        <v>0</v>
      </c>
    </row>
    <row r="904" spans="1:14" ht="12.75" hidden="1" customHeight="1" outlineLevel="1">
      <c r="A904" s="291"/>
      <c r="B904" s="291"/>
      <c r="C904" s="292"/>
      <c r="D904" s="293"/>
      <c r="E904" s="291"/>
      <c r="F904" s="294"/>
      <c r="G904" s="294"/>
      <c r="H904" s="295"/>
      <c r="I904" s="294"/>
      <c r="J904" s="294"/>
      <c r="K904" s="294"/>
      <c r="L904" s="294"/>
      <c r="M904" s="294"/>
      <c r="N904" s="294"/>
    </row>
    <row r="905" spans="1:14" ht="12.75" hidden="1" customHeight="1" outlineLevel="1">
      <c r="A905" s="270"/>
      <c r="B905" s="270"/>
      <c r="C905" s="276"/>
      <c r="D905" s="281"/>
      <c r="E905" s="278" t="s">
        <v>1005</v>
      </c>
      <c r="F905" s="376">
        <f xml:space="preserve"> IF( SUM(J905:N905) &gt; 0, 1, 0)</f>
        <v>0</v>
      </c>
      <c r="G905" s="278" t="s">
        <v>599</v>
      </c>
      <c r="J905" s="376">
        <f xml:space="preserve"> IF( J903 &gt; 0, 1, 0 )</f>
        <v>0</v>
      </c>
      <c r="K905" s="376">
        <f t="shared" ref="K905" si="492" xml:space="preserve"> IF( K903 &gt; 0, 1, 0 )</f>
        <v>0</v>
      </c>
      <c r="L905" s="376">
        <f t="shared" ref="L905" si="493" xml:space="preserve"> IF( L903 &gt; 0, 1, 0 )</f>
        <v>0</v>
      </c>
      <c r="M905" s="376">
        <f t="shared" ref="M905" si="494" xml:space="preserve"> IF( M903 &gt; 0, 1, 0 )</f>
        <v>0</v>
      </c>
      <c r="N905" s="376">
        <f t="shared" ref="N905" si="495" xml:space="preserve"> IF( N903 &gt; 0, 1, 0 )</f>
        <v>0</v>
      </c>
    </row>
    <row r="906" spans="1:14">
      <c r="A906" s="296"/>
      <c r="B906" s="296"/>
      <c r="C906" s="297"/>
      <c r="D906" s="298"/>
      <c r="E906" s="299"/>
      <c r="F906" s="299"/>
      <c r="G906" s="300"/>
      <c r="H906" s="290"/>
      <c r="I906" s="290"/>
      <c r="J906" s="301"/>
      <c r="K906" s="301"/>
      <c r="L906" s="301"/>
      <c r="M906" s="301"/>
      <c r="N906" s="301"/>
    </row>
    <row r="907" spans="1:14">
      <c r="A907" s="260" t="s">
        <v>1006</v>
      </c>
      <c r="B907" s="260"/>
      <c r="C907" s="261"/>
      <c r="D907" s="260"/>
      <c r="E907" s="260"/>
      <c r="F907" s="260"/>
      <c r="G907" s="260"/>
      <c r="H907" s="260"/>
      <c r="I907" s="260"/>
      <c r="J907" s="260"/>
      <c r="K907" s="260"/>
      <c r="L907" s="260"/>
      <c r="M907" s="260"/>
      <c r="N907" s="260"/>
    </row>
    <row r="908" spans="1:14" collapsed="1">
      <c r="A908" s="250"/>
      <c r="B908" s="250"/>
      <c r="C908" s="251"/>
      <c r="D908" s="250"/>
      <c r="E908" s="250"/>
      <c r="F908" s="250"/>
      <c r="G908" s="250"/>
      <c r="H908" s="250"/>
      <c r="I908" s="250"/>
      <c r="J908" s="250"/>
      <c r="K908" s="250"/>
      <c r="L908" s="250"/>
      <c r="M908" s="250"/>
      <c r="N908" s="250"/>
    </row>
    <row r="909" spans="1:14" ht="12.75" hidden="1" customHeight="1" outlineLevel="1">
      <c r="A909" s="250"/>
      <c r="B909" s="262" t="s">
        <v>1007</v>
      </c>
      <c r="C909" s="263"/>
      <c r="D909" s="264"/>
      <c r="E909" s="264"/>
      <c r="F909" s="250"/>
      <c r="G909" s="250"/>
      <c r="H909" s="250"/>
      <c r="I909" s="250"/>
      <c r="J909" s="250"/>
      <c r="K909" s="250"/>
      <c r="L909" s="250"/>
      <c r="M909" s="250"/>
      <c r="N909" s="250"/>
    </row>
    <row r="910" spans="1:14" ht="12.75" hidden="1" customHeight="1" outlineLevel="1">
      <c r="A910" s="265" t="str">
        <f xml:space="preserve"> InpActive!A373</f>
        <v>WR60000Z26</v>
      </c>
      <c r="B910" s="250"/>
      <c r="C910" s="251"/>
      <c r="D910" s="252"/>
      <c r="E910" s="265" t="str">
        <f xml:space="preserve"> InpActive!E373</f>
        <v>Capacity ~ WRZ 26 forecasts - WRZ name</v>
      </c>
      <c r="F910" s="265">
        <f xml:space="preserve"> InpActive!F373</f>
        <v>0</v>
      </c>
      <c r="G910" s="265" t="str">
        <f xml:space="preserve"> InpActive!G373</f>
        <v>text</v>
      </c>
      <c r="H910" s="265"/>
      <c r="I910" s="265"/>
      <c r="J910" s="265"/>
      <c r="K910" s="265"/>
      <c r="L910" s="265"/>
      <c r="M910" s="265"/>
      <c r="N910" s="265"/>
    </row>
    <row r="911" spans="1:14" ht="12.75" hidden="1" customHeight="1" outlineLevel="1">
      <c r="A911" s="250"/>
      <c r="B911" s="259"/>
      <c r="C911" s="251"/>
      <c r="D911" s="250"/>
      <c r="E911" s="250"/>
      <c r="F911" s="250"/>
      <c r="G911" s="250"/>
      <c r="H911" s="250"/>
      <c r="I911" s="250"/>
      <c r="J911" s="250"/>
      <c r="K911" s="250"/>
      <c r="L911" s="250"/>
      <c r="M911" s="250"/>
      <c r="N911" s="250"/>
    </row>
    <row r="912" spans="1:14" ht="12.75" hidden="1" customHeight="1" outlineLevel="1">
      <c r="A912" s="250"/>
      <c r="B912" s="259"/>
      <c r="C912" s="266" t="s">
        <v>744</v>
      </c>
      <c r="D912" s="250"/>
      <c r="E912" s="250"/>
      <c r="F912" s="250"/>
      <c r="G912" s="250"/>
      <c r="H912" s="250"/>
      <c r="I912" s="250"/>
      <c r="J912" s="250"/>
      <c r="K912" s="250"/>
      <c r="L912" s="250"/>
      <c r="M912" s="250"/>
      <c r="N912" s="250"/>
    </row>
    <row r="913" spans="1:14" ht="12.75" hidden="1" customHeight="1" outlineLevel="1">
      <c r="A913" s="267"/>
      <c r="B913" s="259"/>
      <c r="C913" s="268"/>
      <c r="D913" s="269" t="s">
        <v>745</v>
      </c>
      <c r="E913" s="259"/>
      <c r="F913" s="270"/>
      <c r="G913" s="270"/>
      <c r="H913" s="270"/>
      <c r="I913" s="270"/>
      <c r="J913" s="270"/>
      <c r="K913" s="270"/>
      <c r="L913" s="270"/>
      <c r="M913" s="270"/>
      <c r="N913" s="270"/>
    </row>
    <row r="914" spans="1:14" ht="12.75" hidden="1" customHeight="1" outlineLevel="1">
      <c r="A914" s="267"/>
      <c r="B914" s="259"/>
      <c r="C914" s="268"/>
      <c r="D914" s="269" t="s">
        <v>746</v>
      </c>
      <c r="E914" s="259"/>
      <c r="F914" s="270"/>
      <c r="G914" s="270"/>
      <c r="H914" s="270"/>
      <c r="I914" s="270"/>
      <c r="J914" s="270"/>
      <c r="K914" s="270"/>
      <c r="L914" s="270"/>
      <c r="M914" s="270"/>
      <c r="N914" s="270"/>
    </row>
    <row r="915" spans="1:14" ht="12.75" hidden="1" customHeight="1" outlineLevel="1">
      <c r="A915" s="267"/>
      <c r="B915" s="259"/>
      <c r="C915" s="268"/>
      <c r="D915" s="269"/>
      <c r="E915" s="259"/>
      <c r="F915" s="270"/>
      <c r="G915" s="270"/>
      <c r="H915" s="270"/>
      <c r="I915" s="270"/>
      <c r="J915" s="270"/>
      <c r="K915" s="270"/>
      <c r="L915" s="270"/>
      <c r="M915" s="270"/>
      <c r="N915" s="270"/>
    </row>
    <row r="916" spans="1:14" ht="12.75" hidden="1" customHeight="1" outlineLevel="1">
      <c r="A916" s="271" t="str">
        <f xml:space="preserve"> InpActive!A374</f>
        <v>WR60003Z26</v>
      </c>
      <c r="B916" s="271"/>
      <c r="C916" s="272"/>
      <c r="D916" s="273"/>
      <c r="E916" s="271" t="str">
        <f xml:space="preserve"> InpActive!E374</f>
        <v>Capacity ~ WRZ 26 forecasts - Post-2020 incumbent cumulative capacity (ICC)</v>
      </c>
      <c r="F916" s="271" t="s">
        <v>747</v>
      </c>
      <c r="G916" s="271" t="str">
        <f xml:space="preserve"> InpActive!G374</f>
        <v>Ml/d</v>
      </c>
      <c r="H916" s="304">
        <f xml:space="preserve"> SUM(J916:N916)</f>
        <v>0</v>
      </c>
      <c r="I916" s="271"/>
      <c r="J916" s="274">
        <f xml:space="preserve"> InpActive!J374</f>
        <v>0</v>
      </c>
      <c r="K916" s="274">
        <f xml:space="preserve"> InpActive!K374</f>
        <v>0</v>
      </c>
      <c r="L916" s="274">
        <f xml:space="preserve"> InpActive!L374</f>
        <v>0</v>
      </c>
      <c r="M916" s="274">
        <f xml:space="preserve"> InpActive!M374</f>
        <v>0</v>
      </c>
      <c r="N916" s="274">
        <f xml:space="preserve"> InpActive!N374</f>
        <v>0</v>
      </c>
    </row>
    <row r="917" spans="1:14" ht="12.75" hidden="1" customHeight="1" outlineLevel="1">
      <c r="A917" s="271" t="str">
        <f xml:space="preserve"> InpActive!A375</f>
        <v>WR60005Z26</v>
      </c>
      <c r="B917" s="271"/>
      <c r="C917" s="272"/>
      <c r="D917" s="273"/>
      <c r="E917" s="271" t="str">
        <f xml:space="preserve"> InpActive!E375</f>
        <v>Capacity ~ WRZ 26 forecasts - Post-2020 bilateral cumulative capacity - forecast (BCCf)</v>
      </c>
      <c r="F917" s="271" t="s">
        <v>748</v>
      </c>
      <c r="G917" s="271" t="str">
        <f xml:space="preserve"> InpActive!G375</f>
        <v>Ml/d</v>
      </c>
      <c r="H917" s="304">
        <f t="shared" ref="H917:H922" si="496" xml:space="preserve"> SUM(J917:N917)</f>
        <v>0</v>
      </c>
      <c r="I917" s="271"/>
      <c r="J917" s="274">
        <f xml:space="preserve"> InpActive!J375</f>
        <v>0</v>
      </c>
      <c r="K917" s="274">
        <f xml:space="preserve"> InpActive!K375</f>
        <v>0</v>
      </c>
      <c r="L917" s="274">
        <f xml:space="preserve"> InpActive!L375</f>
        <v>0</v>
      </c>
      <c r="M917" s="274">
        <f xml:space="preserve"> InpActive!M375</f>
        <v>0</v>
      </c>
      <c r="N917" s="274">
        <f xml:space="preserve"> InpActive!N375</f>
        <v>0</v>
      </c>
    </row>
    <row r="918" spans="1:14" ht="12.75" hidden="1" customHeight="1" outlineLevel="1">
      <c r="A918" s="275"/>
      <c r="B918" s="275"/>
      <c r="C918" s="276"/>
      <c r="D918" s="277"/>
      <c r="E918" s="278" t="s">
        <v>1008</v>
      </c>
      <c r="F918" s="270" t="s">
        <v>750</v>
      </c>
      <c r="G918" s="270" t="s">
        <v>209</v>
      </c>
      <c r="H918" s="304">
        <f t="shared" si="496"/>
        <v>0</v>
      </c>
      <c r="I918" s="270"/>
      <c r="J918" s="278">
        <f xml:space="preserve"> J916 + J917</f>
        <v>0</v>
      </c>
      <c r="K918" s="278">
        <f t="shared" ref="K918:N918" si="497" xml:space="preserve"> K916 + K917</f>
        <v>0</v>
      </c>
      <c r="L918" s="278">
        <f t="shared" si="497"/>
        <v>0</v>
      </c>
      <c r="M918" s="278">
        <f t="shared" si="497"/>
        <v>0</v>
      </c>
      <c r="N918" s="278">
        <f t="shared" si="497"/>
        <v>0</v>
      </c>
    </row>
    <row r="919" spans="1:14" ht="12.75" hidden="1" customHeight="1" outlineLevel="1">
      <c r="A919" s="275"/>
      <c r="B919" s="275"/>
      <c r="C919" s="276"/>
      <c r="D919" s="277"/>
      <c r="E919" s="278"/>
      <c r="F919" s="270"/>
      <c r="G919" s="270"/>
      <c r="H919" s="270"/>
      <c r="I919" s="270"/>
      <c r="J919" s="270"/>
      <c r="K919" s="270"/>
      <c r="L919" s="270"/>
      <c r="M919" s="270"/>
      <c r="N919" s="270"/>
    </row>
    <row r="920" spans="1:14" ht="12.75" hidden="1" customHeight="1" outlineLevel="1">
      <c r="A920" s="271" t="str">
        <f xml:space="preserve"> InpActive!A374</f>
        <v>WR60003Z26</v>
      </c>
      <c r="B920" s="271"/>
      <c r="C920" s="272"/>
      <c r="D920" s="273"/>
      <c r="E920" s="271" t="str">
        <f xml:space="preserve"> InpActive!E374</f>
        <v>Capacity ~ WRZ 26 forecasts - Post-2020 incumbent cumulative capacity (ICC)</v>
      </c>
      <c r="F920" s="271" t="s">
        <v>747</v>
      </c>
      <c r="G920" s="271" t="str">
        <f xml:space="preserve"> InpActive!G374</f>
        <v>Ml/d</v>
      </c>
      <c r="H920" s="304">
        <f t="shared" si="496"/>
        <v>0</v>
      </c>
      <c r="I920" s="271"/>
      <c r="J920" s="274">
        <f xml:space="preserve"> InpActive!J374</f>
        <v>0</v>
      </c>
      <c r="K920" s="274">
        <f xml:space="preserve"> InpActive!K374</f>
        <v>0</v>
      </c>
      <c r="L920" s="274">
        <f xml:space="preserve"> InpActive!L374</f>
        <v>0</v>
      </c>
      <c r="M920" s="274">
        <f xml:space="preserve"> InpActive!M374</f>
        <v>0</v>
      </c>
      <c r="N920" s="274">
        <f xml:space="preserve"> InpActive!N374</f>
        <v>0</v>
      </c>
    </row>
    <row r="921" spans="1:14" ht="12.75" hidden="1" customHeight="1" outlineLevel="1">
      <c r="A921" s="271" t="str">
        <f xml:space="preserve"> InpActive!A382</f>
        <v>WR60005Z26_ACT</v>
      </c>
      <c r="B921" s="271"/>
      <c r="C921" s="272"/>
      <c r="D921" s="273"/>
      <c r="E921" s="271" t="str">
        <f xml:space="preserve"> InpActive!E382</f>
        <v>Capacity ~ WRZ 26 actual - Post-2020 bilateral cumulative capacity - actual (BCCa)</v>
      </c>
      <c r="F921" s="271" t="s">
        <v>751</v>
      </c>
      <c r="G921" s="271" t="str">
        <f xml:space="preserve"> InpActive!G382</f>
        <v>Ml/d</v>
      </c>
      <c r="H921" s="304">
        <f t="shared" si="496"/>
        <v>0</v>
      </c>
      <c r="I921" s="271"/>
      <c r="J921" s="274">
        <f xml:space="preserve"> InpActive!J382</f>
        <v>0</v>
      </c>
      <c r="K921" s="274">
        <f xml:space="preserve"> InpActive!K382</f>
        <v>0</v>
      </c>
      <c r="L921" s="274">
        <f xml:space="preserve"> InpActive!L382</f>
        <v>0</v>
      </c>
      <c r="M921" s="274">
        <f xml:space="preserve"> InpActive!M382</f>
        <v>0</v>
      </c>
      <c r="N921" s="274">
        <f xml:space="preserve"> InpActive!N382</f>
        <v>0</v>
      </c>
    </row>
    <row r="922" spans="1:14" ht="12.75" hidden="1" customHeight="1" outlineLevel="1">
      <c r="A922" s="275"/>
      <c r="B922" s="275"/>
      <c r="C922" s="276"/>
      <c r="D922" s="277"/>
      <c r="E922" s="279" t="s">
        <v>1009</v>
      </c>
      <c r="F922" s="270" t="s">
        <v>753</v>
      </c>
      <c r="G922" s="270" t="s">
        <v>209</v>
      </c>
      <c r="H922" s="304">
        <f t="shared" si="496"/>
        <v>0</v>
      </c>
      <c r="I922" s="270"/>
      <c r="J922" s="278">
        <f xml:space="preserve"> J920 + J921</f>
        <v>0</v>
      </c>
      <c r="K922" s="278">
        <f t="shared" ref="K922:N922" si="498" xml:space="preserve"> K920 + K921</f>
        <v>0</v>
      </c>
      <c r="L922" s="278">
        <f t="shared" si="498"/>
        <v>0</v>
      </c>
      <c r="M922" s="278">
        <f t="shared" si="498"/>
        <v>0</v>
      </c>
      <c r="N922" s="278">
        <f t="shared" si="498"/>
        <v>0</v>
      </c>
    </row>
    <row r="923" spans="1:14" ht="12.75" hidden="1" customHeight="1" outlineLevel="1">
      <c r="A923" s="275"/>
      <c r="B923" s="275"/>
      <c r="C923" s="276"/>
      <c r="D923" s="277"/>
      <c r="E923" s="279"/>
      <c r="F923" s="270"/>
      <c r="G923" s="270"/>
      <c r="H923" s="270"/>
      <c r="I923" s="270"/>
      <c r="J923" s="278"/>
      <c r="K923" s="278"/>
      <c r="L923" s="278"/>
      <c r="M923" s="278"/>
      <c r="N923" s="278"/>
    </row>
    <row r="924" spans="1:14" s="353" customFormat="1" ht="12.75" hidden="1" customHeight="1" outlineLevel="1">
      <c r="A924" s="351"/>
      <c r="B924" s="351">
        <f t="shared" ref="B924:H924" si="499" xml:space="preserve"> B$918</f>
        <v>0</v>
      </c>
      <c r="C924" s="286">
        <f t="shared" si="499"/>
        <v>0</v>
      </c>
      <c r="D924" s="352">
        <f t="shared" si="499"/>
        <v>0</v>
      </c>
      <c r="E924" s="358" t="str">
        <f t="shared" si="499"/>
        <v>Total cumulative capacity (TCC) - WRZ 26</v>
      </c>
      <c r="F924" s="285" t="str">
        <f t="shared" si="499"/>
        <v>TCC</v>
      </c>
      <c r="G924" s="285" t="str">
        <f t="shared" si="499"/>
        <v>Ml/d</v>
      </c>
      <c r="H924" s="285">
        <f t="shared" si="499"/>
        <v>0</v>
      </c>
      <c r="I924" s="285"/>
      <c r="J924" s="278">
        <f t="shared" ref="J924:N924" si="500" xml:space="preserve"> J$918</f>
        <v>0</v>
      </c>
      <c r="K924" s="278">
        <f t="shared" si="500"/>
        <v>0</v>
      </c>
      <c r="L924" s="278">
        <f t="shared" si="500"/>
        <v>0</v>
      </c>
      <c r="M924" s="278">
        <f t="shared" si="500"/>
        <v>0</v>
      </c>
      <c r="N924" s="278">
        <f t="shared" si="500"/>
        <v>0</v>
      </c>
    </row>
    <row r="925" spans="1:14" s="353" customFormat="1" ht="12.75" hidden="1" customHeight="1" outlineLevel="1">
      <c r="A925" s="351"/>
      <c r="B925" s="351">
        <f t="shared" ref="B925:H925" si="501" xml:space="preserve"> B$922</f>
        <v>0</v>
      </c>
      <c r="C925" s="286">
        <f t="shared" si="501"/>
        <v>0</v>
      </c>
      <c r="D925" s="352">
        <f t="shared" si="501"/>
        <v>0</v>
      </c>
      <c r="E925" s="279" t="str">
        <f t="shared" si="501"/>
        <v>Total ICC + BCCa - WRZ 26</v>
      </c>
      <c r="F925" s="285" t="str">
        <f t="shared" si="501"/>
        <v>ICC + BCCa</v>
      </c>
      <c r="G925" s="285" t="str">
        <f t="shared" si="501"/>
        <v>Ml/d</v>
      </c>
      <c r="H925" s="285">
        <f t="shared" si="501"/>
        <v>0</v>
      </c>
      <c r="I925" s="285"/>
      <c r="J925" s="278">
        <f t="shared" ref="J925:N925" si="502" xml:space="preserve"> J$922</f>
        <v>0</v>
      </c>
      <c r="K925" s="278">
        <f t="shared" si="502"/>
        <v>0</v>
      </c>
      <c r="L925" s="278">
        <f t="shared" si="502"/>
        <v>0</v>
      </c>
      <c r="M925" s="278">
        <f t="shared" si="502"/>
        <v>0</v>
      </c>
      <c r="N925" s="278">
        <f t="shared" si="502"/>
        <v>0</v>
      </c>
    </row>
    <row r="926" spans="1:14" ht="12.75" hidden="1" customHeight="1" outlineLevel="1">
      <c r="A926" s="275"/>
      <c r="B926" s="275"/>
      <c r="C926" s="276"/>
      <c r="D926" s="277"/>
      <c r="E926" s="278" t="s">
        <v>1010</v>
      </c>
      <c r="F926" s="270" t="s">
        <v>755</v>
      </c>
      <c r="G926" s="278" t="s">
        <v>756</v>
      </c>
      <c r="H926" s="270"/>
      <c r="I926" s="270"/>
      <c r="J926" s="280">
        <f xml:space="preserve"> IF( J925 &gt; 0, ( J924 / J925 ) - 1, 0 )</f>
        <v>0</v>
      </c>
      <c r="K926" s="280">
        <f t="shared" ref="K926:N926" si="503" xml:space="preserve"> IF( K925 &gt; 0, ( K924 / K925 ) - 1, 0 )</f>
        <v>0</v>
      </c>
      <c r="L926" s="280">
        <f t="shared" si="503"/>
        <v>0</v>
      </c>
      <c r="M926" s="280">
        <f t="shared" si="503"/>
        <v>0</v>
      </c>
      <c r="N926" s="280">
        <f t="shared" si="503"/>
        <v>0</v>
      </c>
    </row>
    <row r="927" spans="1:14" ht="12.75" hidden="1" customHeight="1" outlineLevel="1">
      <c r="A927" s="275"/>
      <c r="B927" s="275"/>
      <c r="C927" s="276"/>
      <c r="D927" s="277"/>
      <c r="E927" s="278"/>
      <c r="F927" s="270"/>
      <c r="G927" s="278"/>
      <c r="H927" s="270"/>
      <c r="I927" s="270"/>
      <c r="J927" s="280"/>
      <c r="K927" s="280"/>
      <c r="L927" s="280"/>
      <c r="M927" s="280"/>
      <c r="N927" s="280"/>
    </row>
    <row r="928" spans="1:14" s="353" customFormat="1" ht="12.75" hidden="1" customHeight="1" outlineLevel="1">
      <c r="A928" s="351"/>
      <c r="B928" s="351">
        <f t="shared" ref="B928:G928" si="504" xml:space="preserve"> B$926</f>
        <v>0</v>
      </c>
      <c r="C928" s="286">
        <f t="shared" si="504"/>
        <v>0</v>
      </c>
      <c r="D928" s="352">
        <f t="shared" si="504"/>
        <v>0</v>
      </c>
      <c r="E928" s="278" t="str">
        <f t="shared" si="504"/>
        <v>Bilateral entry forecast (BEF) factor - WRZ 26</v>
      </c>
      <c r="F928" s="285" t="str">
        <f t="shared" si="504"/>
        <v>BEF</v>
      </c>
      <c r="G928" s="278" t="str">
        <f t="shared" si="504"/>
        <v>nr</v>
      </c>
      <c r="H928" s="285"/>
      <c r="I928" s="285"/>
      <c r="J928" s="280">
        <f t="shared" ref="J928:N928" si="505" xml:space="preserve"> J$926</f>
        <v>0</v>
      </c>
      <c r="K928" s="280">
        <f t="shared" si="505"/>
        <v>0</v>
      </c>
      <c r="L928" s="280">
        <f t="shared" si="505"/>
        <v>0</v>
      </c>
      <c r="M928" s="280">
        <f t="shared" si="505"/>
        <v>0</v>
      </c>
      <c r="N928" s="280">
        <f t="shared" si="505"/>
        <v>0</v>
      </c>
    </row>
    <row r="929" spans="1:14" ht="12.75" hidden="1" customHeight="1" outlineLevel="1">
      <c r="A929" s="275"/>
      <c r="B929" s="275"/>
      <c r="C929" s="276"/>
      <c r="D929" s="277"/>
      <c r="E929" s="278" t="s">
        <v>1011</v>
      </c>
      <c r="F929" s="270" t="s">
        <v>755</v>
      </c>
      <c r="G929" s="278" t="s">
        <v>756</v>
      </c>
      <c r="H929" s="270"/>
      <c r="I929" s="270"/>
      <c r="J929" s="280">
        <f xml:space="preserve"> IF( J928 &gt;= 0, 0, J928)</f>
        <v>0</v>
      </c>
      <c r="K929" s="280">
        <f t="shared" ref="K929:N929" si="506" xml:space="preserve"> IF( K928 &gt;= 0, 0, K928)</f>
        <v>0</v>
      </c>
      <c r="L929" s="280">
        <f t="shared" si="506"/>
        <v>0</v>
      </c>
      <c r="M929" s="280">
        <f t="shared" si="506"/>
        <v>0</v>
      </c>
      <c r="N929" s="280">
        <f t="shared" si="506"/>
        <v>0</v>
      </c>
    </row>
    <row r="930" spans="1:14" ht="12.75" hidden="1" customHeight="1" outlineLevel="1">
      <c r="A930" s="275"/>
      <c r="B930" s="275"/>
      <c r="C930" s="276"/>
      <c r="D930" s="277"/>
      <c r="E930" s="278"/>
      <c r="F930" s="270"/>
      <c r="G930" s="278"/>
      <c r="H930" s="270"/>
      <c r="I930" s="270"/>
      <c r="J930" s="280"/>
      <c r="K930" s="280"/>
      <c r="L930" s="280"/>
      <c r="M930" s="280"/>
      <c r="N930" s="280"/>
    </row>
    <row r="931" spans="1:14" ht="12.75" hidden="1" customHeight="1" outlineLevel="1">
      <c r="A931" s="275"/>
      <c r="B931" s="275"/>
      <c r="C931" s="276"/>
      <c r="D931" s="277"/>
      <c r="E931" s="278" t="s">
        <v>1012</v>
      </c>
      <c r="F931" s="376">
        <f xml:space="preserve"> IF( SUM(J931:N931) &gt; 0, 1, 0)</f>
        <v>0</v>
      </c>
      <c r="G931" s="278" t="s">
        <v>599</v>
      </c>
      <c r="J931" s="376">
        <f xml:space="preserve"> IF( J929 &gt; 0, 1, 0 )</f>
        <v>0</v>
      </c>
      <c r="K931" s="376">
        <f t="shared" ref="K931" si="507" xml:space="preserve"> IF( K929 &gt; 0, 1, 0 )</f>
        <v>0</v>
      </c>
      <c r="L931" s="376">
        <f t="shared" ref="L931" si="508" xml:space="preserve"> IF( L929 &gt; 0, 1, 0 )</f>
        <v>0</v>
      </c>
      <c r="M931" s="376">
        <f t="shared" ref="M931" si="509" xml:space="preserve"> IF( M929 &gt; 0, 1, 0 )</f>
        <v>0</v>
      </c>
      <c r="N931" s="376">
        <f t="shared" ref="N931" si="510" xml:space="preserve"> IF( N929 &gt; 0, 1, 0 )</f>
        <v>0</v>
      </c>
    </row>
    <row r="932" spans="1:14" ht="12.75" hidden="1" customHeight="1" outlineLevel="1">
      <c r="A932" s="275"/>
      <c r="B932" s="275"/>
      <c r="C932" s="276"/>
      <c r="D932" s="277"/>
      <c r="E932" s="278"/>
      <c r="F932" s="270"/>
      <c r="G932" s="270"/>
      <c r="H932" s="270"/>
      <c r="I932" s="270"/>
      <c r="J932" s="270"/>
      <c r="K932" s="270"/>
      <c r="L932" s="270"/>
      <c r="M932" s="270"/>
      <c r="N932" s="270"/>
    </row>
    <row r="933" spans="1:14" ht="12.75" hidden="1" customHeight="1" outlineLevel="1">
      <c r="A933" s="275"/>
      <c r="B933" s="259"/>
      <c r="C933" s="266" t="s">
        <v>759</v>
      </c>
      <c r="D933" s="277"/>
      <c r="E933" s="278"/>
      <c r="F933" s="270"/>
      <c r="G933" s="270"/>
      <c r="H933" s="270"/>
      <c r="I933" s="270"/>
      <c r="J933" s="270"/>
      <c r="K933" s="270"/>
      <c r="L933" s="270"/>
      <c r="M933" s="270"/>
      <c r="N933" s="270"/>
    </row>
    <row r="934" spans="1:14" ht="12.75" hidden="1" customHeight="1" outlineLevel="1">
      <c r="A934" s="267"/>
      <c r="B934" s="281"/>
      <c r="C934" s="268"/>
      <c r="D934" s="267" t="s">
        <v>760</v>
      </c>
      <c r="E934" s="281"/>
      <c r="F934" s="259"/>
      <c r="G934" s="282"/>
      <c r="H934" s="282"/>
      <c r="I934" s="282"/>
      <c r="J934" s="279"/>
      <c r="K934" s="279"/>
      <c r="L934" s="279"/>
      <c r="M934" s="279"/>
      <c r="N934" s="279"/>
    </row>
    <row r="935" spans="1:14" ht="12.75" hidden="1" customHeight="1" outlineLevel="1">
      <c r="A935" s="267"/>
      <c r="B935" s="281"/>
      <c r="C935" s="268"/>
      <c r="D935" s="267"/>
      <c r="E935" s="281"/>
      <c r="F935" s="259"/>
      <c r="G935" s="282"/>
      <c r="H935" s="282"/>
      <c r="I935" s="282"/>
      <c r="J935" s="279"/>
      <c r="K935" s="279"/>
      <c r="L935" s="279"/>
      <c r="M935" s="279"/>
      <c r="N935" s="279"/>
    </row>
    <row r="936" spans="1:14" ht="12.75" hidden="1" customHeight="1" outlineLevel="1">
      <c r="A936" s="274" t="str">
        <f xml:space="preserve"> InpActive!A374</f>
        <v>WR60003Z26</v>
      </c>
      <c r="B936" s="283"/>
      <c r="C936" s="272"/>
      <c r="D936" s="273"/>
      <c r="E936" s="274" t="str">
        <f xml:space="preserve"> InpActive!E374</f>
        <v>Capacity ~ WRZ 26 forecasts - Post-2020 incumbent cumulative capacity (ICC)</v>
      </c>
      <c r="F936" s="282" t="s">
        <v>747</v>
      </c>
      <c r="G936" s="274" t="str">
        <f xml:space="preserve"> InpActive!G374</f>
        <v>Ml/d</v>
      </c>
      <c r="H936" s="360">
        <f xml:space="preserve"> SUM(J936:N936)</f>
        <v>0</v>
      </c>
      <c r="I936" s="282"/>
      <c r="J936" s="284">
        <f xml:space="preserve"> InpActive!J374</f>
        <v>0</v>
      </c>
      <c r="K936" s="284">
        <f xml:space="preserve"> InpActive!K374</f>
        <v>0</v>
      </c>
      <c r="L936" s="284">
        <f xml:space="preserve"> InpActive!L374</f>
        <v>0</v>
      </c>
      <c r="M936" s="284">
        <f xml:space="preserve"> InpActive!M374</f>
        <v>0</v>
      </c>
      <c r="N936" s="284">
        <f xml:space="preserve"> InpActive!N374</f>
        <v>0</v>
      </c>
    </row>
    <row r="937" spans="1:14" ht="12.75" hidden="1" customHeight="1" outlineLevel="1">
      <c r="A937" s="284" t="str">
        <f xml:space="preserve"> InpActive!A379</f>
        <v>WR7004Z26</v>
      </c>
      <c r="B937" s="283"/>
      <c r="C937" s="272"/>
      <c r="D937" s="273"/>
      <c r="E937" s="284" t="str">
        <f xml:space="preserve"> InpActive!E379</f>
        <v>WRZ 26 - Annualised unit cost (AUC) of post-2020 capacity</v>
      </c>
      <c r="F937" s="282" t="s">
        <v>761</v>
      </c>
      <c r="G937" s="284" t="str">
        <f xml:space="preserve"> InpActive!G379</f>
        <v>£/Ml/d</v>
      </c>
      <c r="H937" s="259"/>
      <c r="I937" s="282"/>
      <c r="J937" s="284">
        <f xml:space="preserve"> InpActive!J379</f>
        <v>0</v>
      </c>
      <c r="K937" s="284">
        <f xml:space="preserve"> InpActive!K379</f>
        <v>0</v>
      </c>
      <c r="L937" s="284">
        <f xml:space="preserve"> InpActive!L379</f>
        <v>0</v>
      </c>
      <c r="M937" s="284">
        <f xml:space="preserve"> InpActive!M379</f>
        <v>0</v>
      </c>
      <c r="N937" s="284">
        <f xml:space="preserve"> InpActive!N379</f>
        <v>0</v>
      </c>
    </row>
    <row r="938" spans="1:14" ht="12.75" hidden="1" customHeight="1" outlineLevel="1">
      <c r="A938" s="267"/>
      <c r="B938" s="267"/>
      <c r="C938" s="276"/>
      <c r="D938" s="277"/>
      <c r="E938" s="278" t="str">
        <f xml:space="preserve"> E929</f>
        <v>Bilateral entry forecast (BEF) factor - WRZ 26 - capped at zero</v>
      </c>
      <c r="F938" s="278" t="str">
        <f xml:space="preserve"> F929</f>
        <v>BEF</v>
      </c>
      <c r="G938" s="278" t="str">
        <f xml:space="preserve"> G929</f>
        <v>nr</v>
      </c>
      <c r="H938" s="259"/>
      <c r="I938" s="282"/>
      <c r="J938" s="280">
        <f xml:space="preserve"> J929</f>
        <v>0</v>
      </c>
      <c r="K938" s="280">
        <f xml:space="preserve"> K929</f>
        <v>0</v>
      </c>
      <c r="L938" s="280">
        <f xml:space="preserve"> L929</f>
        <v>0</v>
      </c>
      <c r="M938" s="280">
        <f xml:space="preserve"> M929</f>
        <v>0</v>
      </c>
      <c r="N938" s="280">
        <f xml:space="preserve"> N929</f>
        <v>0</v>
      </c>
    </row>
    <row r="939" spans="1:14" s="270" customFormat="1" ht="12.75" hidden="1" customHeight="1" outlineLevel="1">
      <c r="A939" s="285"/>
      <c r="B939" s="285"/>
      <c r="C939" s="286"/>
      <c r="D939" s="287"/>
      <c r="E939" s="285" t="s">
        <v>1013</v>
      </c>
      <c r="F939" s="359" t="s">
        <v>1014</v>
      </c>
      <c r="G939" s="288" t="s">
        <v>555</v>
      </c>
      <c r="H939" s="270">
        <f xml:space="preserve"> SUM(J939:N939)</f>
        <v>0</v>
      </c>
      <c r="I939" s="288"/>
      <c r="J939" s="289">
        <f xml:space="preserve"> J936 * J937 * J938</f>
        <v>0</v>
      </c>
      <c r="K939" s="289">
        <f t="shared" ref="K939:N939" si="511" xml:space="preserve"> K936 * K937 * K938</f>
        <v>0</v>
      </c>
      <c r="L939" s="289">
        <f t="shared" si="511"/>
        <v>0</v>
      </c>
      <c r="M939" s="289">
        <f t="shared" si="511"/>
        <v>0</v>
      </c>
      <c r="N939" s="289">
        <f t="shared" si="511"/>
        <v>0</v>
      </c>
    </row>
    <row r="940" spans="1:14" ht="12.75" hidden="1" customHeight="1" outlineLevel="1">
      <c r="A940" s="291"/>
      <c r="B940" s="291"/>
      <c r="C940" s="292"/>
      <c r="D940" s="293"/>
      <c r="E940" s="291"/>
      <c r="F940" s="294"/>
      <c r="G940" s="294"/>
      <c r="H940" s="295"/>
      <c r="I940" s="294"/>
      <c r="J940" s="294"/>
      <c r="K940" s="294"/>
      <c r="L940" s="294"/>
      <c r="M940" s="294"/>
      <c r="N940" s="294"/>
    </row>
    <row r="941" spans="1:14" ht="12.75" hidden="1" customHeight="1" outlineLevel="1">
      <c r="A941" s="270"/>
      <c r="B941" s="270"/>
      <c r="C941" s="276"/>
      <c r="D941" s="281"/>
      <c r="E941" s="278" t="s">
        <v>1015</v>
      </c>
      <c r="F941" s="376">
        <f xml:space="preserve"> IF( SUM(J941:N941) &gt; 0, 1, 0)</f>
        <v>0</v>
      </c>
      <c r="G941" s="278" t="s">
        <v>599</v>
      </c>
      <c r="J941" s="376">
        <f xml:space="preserve"> IF( J939 &gt; 0, 1, 0 )</f>
        <v>0</v>
      </c>
      <c r="K941" s="376">
        <f t="shared" ref="K941" si="512" xml:space="preserve"> IF( K939 &gt; 0, 1, 0 )</f>
        <v>0</v>
      </c>
      <c r="L941" s="376">
        <f t="shared" ref="L941" si="513" xml:space="preserve"> IF( L939 &gt; 0, 1, 0 )</f>
        <v>0</v>
      </c>
      <c r="M941" s="376">
        <f t="shared" ref="M941" si="514" xml:space="preserve"> IF( M939 &gt; 0, 1, 0 )</f>
        <v>0</v>
      </c>
      <c r="N941" s="376">
        <f t="shared" ref="N941" si="515" xml:space="preserve"> IF( N939 &gt; 0, 1, 0 )</f>
        <v>0</v>
      </c>
    </row>
    <row r="942" spans="1:14">
      <c r="A942" s="296"/>
      <c r="B942" s="296"/>
      <c r="C942" s="297"/>
      <c r="D942" s="298"/>
      <c r="E942" s="299"/>
      <c r="F942" s="299"/>
      <c r="G942" s="300"/>
      <c r="H942" s="290"/>
      <c r="I942" s="290"/>
      <c r="J942" s="301"/>
      <c r="K942" s="301"/>
      <c r="L942" s="301"/>
      <c r="M942" s="301"/>
      <c r="N942" s="301"/>
    </row>
    <row r="943" spans="1:14">
      <c r="A943" s="260" t="s">
        <v>1016</v>
      </c>
      <c r="B943" s="260"/>
      <c r="C943" s="261"/>
      <c r="D943" s="260"/>
      <c r="E943" s="260"/>
      <c r="F943" s="260"/>
      <c r="G943" s="260"/>
      <c r="H943" s="260"/>
      <c r="I943" s="260"/>
      <c r="J943" s="260"/>
      <c r="K943" s="260"/>
      <c r="L943" s="260"/>
      <c r="M943" s="260"/>
      <c r="N943" s="260"/>
    </row>
    <row r="944" spans="1:14" collapsed="1">
      <c r="A944" s="250"/>
      <c r="B944" s="250"/>
      <c r="C944" s="251"/>
      <c r="D944" s="250"/>
      <c r="E944" s="250"/>
      <c r="F944" s="250"/>
      <c r="G944" s="250"/>
      <c r="H944" s="250"/>
      <c r="I944" s="250"/>
      <c r="J944" s="250"/>
      <c r="K944" s="250"/>
      <c r="L944" s="250"/>
      <c r="M944" s="250"/>
      <c r="N944" s="250"/>
    </row>
    <row r="945" spans="1:14" ht="12.75" hidden="1" customHeight="1" outlineLevel="1">
      <c r="A945" s="250"/>
      <c r="B945" s="262" t="s">
        <v>1017</v>
      </c>
      <c r="C945" s="263"/>
      <c r="D945" s="264"/>
      <c r="E945" s="264"/>
      <c r="F945" s="250"/>
      <c r="G945" s="250"/>
      <c r="H945" s="250"/>
      <c r="I945" s="250"/>
      <c r="J945" s="250"/>
      <c r="K945" s="250"/>
      <c r="L945" s="250"/>
      <c r="M945" s="250"/>
      <c r="N945" s="250"/>
    </row>
    <row r="946" spans="1:14" ht="12.75" hidden="1" customHeight="1" outlineLevel="1">
      <c r="A946" s="265" t="str">
        <f xml:space="preserve"> InpActive!A386</f>
        <v>WR60000Z27</v>
      </c>
      <c r="B946" s="250"/>
      <c r="C946" s="251"/>
      <c r="D946" s="252"/>
      <c r="E946" s="265" t="str">
        <f xml:space="preserve"> InpActive!E386</f>
        <v>Capacity ~ WRZ 27 forecasts - WRZ name</v>
      </c>
      <c r="F946" s="265">
        <f xml:space="preserve"> InpActive!F386</f>
        <v>0</v>
      </c>
      <c r="G946" s="265" t="str">
        <f xml:space="preserve"> InpActive!G386</f>
        <v>text</v>
      </c>
      <c r="H946" s="265"/>
      <c r="I946" s="265"/>
      <c r="J946" s="265"/>
      <c r="K946" s="265"/>
      <c r="L946" s="265"/>
      <c r="M946" s="265"/>
      <c r="N946" s="265"/>
    </row>
    <row r="947" spans="1:14" ht="12.75" hidden="1" customHeight="1" outlineLevel="1">
      <c r="A947" s="250"/>
      <c r="B947" s="259"/>
      <c r="C947" s="251"/>
      <c r="D947" s="250"/>
      <c r="E947" s="250"/>
      <c r="F947" s="250"/>
      <c r="G947" s="250"/>
      <c r="H947" s="250"/>
      <c r="I947" s="250"/>
      <c r="J947" s="250"/>
      <c r="K947" s="250"/>
      <c r="L947" s="250"/>
      <c r="M947" s="250"/>
      <c r="N947" s="250"/>
    </row>
    <row r="948" spans="1:14" ht="12.75" hidden="1" customHeight="1" outlineLevel="1">
      <c r="A948" s="250"/>
      <c r="B948" s="259"/>
      <c r="C948" s="266" t="s">
        <v>744</v>
      </c>
      <c r="D948" s="250"/>
      <c r="E948" s="250"/>
      <c r="F948" s="250"/>
      <c r="G948" s="250"/>
      <c r="H948" s="250"/>
      <c r="I948" s="250"/>
      <c r="J948" s="250"/>
      <c r="K948" s="250"/>
      <c r="L948" s="250"/>
      <c r="M948" s="250"/>
      <c r="N948" s="250"/>
    </row>
    <row r="949" spans="1:14" ht="12.75" hidden="1" customHeight="1" outlineLevel="1">
      <c r="A949" s="267"/>
      <c r="B949" s="259"/>
      <c r="C949" s="268"/>
      <c r="D949" s="269" t="s">
        <v>745</v>
      </c>
      <c r="E949" s="259"/>
      <c r="F949" s="270"/>
      <c r="G949" s="270"/>
      <c r="H949" s="270"/>
      <c r="I949" s="270"/>
      <c r="J949" s="270"/>
      <c r="K949" s="270"/>
      <c r="L949" s="270"/>
      <c r="M949" s="270"/>
      <c r="N949" s="270"/>
    </row>
    <row r="950" spans="1:14" ht="12.75" hidden="1" customHeight="1" outlineLevel="1">
      <c r="A950" s="267"/>
      <c r="B950" s="259"/>
      <c r="C950" s="268"/>
      <c r="D950" s="269" t="s">
        <v>746</v>
      </c>
      <c r="E950" s="259"/>
      <c r="F950" s="270"/>
      <c r="G950" s="270"/>
      <c r="H950" s="270"/>
      <c r="I950" s="270"/>
      <c r="J950" s="270"/>
      <c r="K950" s="270"/>
      <c r="L950" s="270"/>
      <c r="M950" s="270"/>
      <c r="N950" s="270"/>
    </row>
    <row r="951" spans="1:14" ht="12.75" hidden="1" customHeight="1" outlineLevel="1">
      <c r="A951" s="267"/>
      <c r="B951" s="259"/>
      <c r="C951" s="268"/>
      <c r="D951" s="269"/>
      <c r="E951" s="259"/>
      <c r="F951" s="270"/>
      <c r="G951" s="270"/>
      <c r="H951" s="270"/>
      <c r="I951" s="270"/>
      <c r="J951" s="270"/>
      <c r="K951" s="270"/>
      <c r="L951" s="270"/>
      <c r="M951" s="270"/>
      <c r="N951" s="270"/>
    </row>
    <row r="952" spans="1:14" ht="12.75" hidden="1" customHeight="1" outlineLevel="1">
      <c r="A952" s="271" t="str">
        <f xml:space="preserve"> InpActive!A387</f>
        <v>WR60003Z27</v>
      </c>
      <c r="B952" s="271"/>
      <c r="C952" s="272"/>
      <c r="D952" s="273"/>
      <c r="E952" s="271" t="str">
        <f xml:space="preserve"> InpActive!E387</f>
        <v>Capacity ~ WRZ 27 forecasts - Post-2020 incumbent cumulative capacity (ICC)</v>
      </c>
      <c r="F952" s="271" t="s">
        <v>747</v>
      </c>
      <c r="G952" s="271" t="str">
        <f xml:space="preserve"> InpActive!G387</f>
        <v>Ml/d</v>
      </c>
      <c r="H952" s="304">
        <f xml:space="preserve"> SUM(J952:N952)</f>
        <v>0</v>
      </c>
      <c r="I952" s="271"/>
      <c r="J952" s="274">
        <f xml:space="preserve"> InpActive!J387</f>
        <v>0</v>
      </c>
      <c r="K952" s="274">
        <f xml:space="preserve"> InpActive!K387</f>
        <v>0</v>
      </c>
      <c r="L952" s="274">
        <f xml:space="preserve"> InpActive!L387</f>
        <v>0</v>
      </c>
      <c r="M952" s="274">
        <f xml:space="preserve"> InpActive!M387</f>
        <v>0</v>
      </c>
      <c r="N952" s="274">
        <f xml:space="preserve"> InpActive!N387</f>
        <v>0</v>
      </c>
    </row>
    <row r="953" spans="1:14" ht="12.75" hidden="1" customHeight="1" outlineLevel="1">
      <c r="A953" s="271" t="str">
        <f xml:space="preserve"> InpActive!A388</f>
        <v>WR60005Z27</v>
      </c>
      <c r="B953" s="271"/>
      <c r="C953" s="272"/>
      <c r="D953" s="273"/>
      <c r="E953" s="271" t="str">
        <f xml:space="preserve"> InpActive!E388</f>
        <v>Capacity ~ WRZ 27 forecasts - Post-2020 bilateral cumulative capacity - forecast (BCCf)</v>
      </c>
      <c r="F953" s="271" t="s">
        <v>748</v>
      </c>
      <c r="G953" s="271" t="str">
        <f xml:space="preserve"> InpActive!G388</f>
        <v>Ml/d</v>
      </c>
      <c r="H953" s="304">
        <f t="shared" ref="H953:H958" si="516" xml:space="preserve"> SUM(J953:N953)</f>
        <v>0</v>
      </c>
      <c r="I953" s="271"/>
      <c r="J953" s="274">
        <f xml:space="preserve"> InpActive!J388</f>
        <v>0</v>
      </c>
      <c r="K953" s="274">
        <f xml:space="preserve"> InpActive!K388</f>
        <v>0</v>
      </c>
      <c r="L953" s="274">
        <f xml:space="preserve"> InpActive!L388</f>
        <v>0</v>
      </c>
      <c r="M953" s="274">
        <f xml:space="preserve"> InpActive!M388</f>
        <v>0</v>
      </c>
      <c r="N953" s="274">
        <f xml:space="preserve"> InpActive!N388</f>
        <v>0</v>
      </c>
    </row>
    <row r="954" spans="1:14" ht="12.75" hidden="1" customHeight="1" outlineLevel="1">
      <c r="A954" s="275"/>
      <c r="B954" s="275"/>
      <c r="C954" s="276"/>
      <c r="D954" s="277"/>
      <c r="E954" s="278" t="s">
        <v>1018</v>
      </c>
      <c r="F954" s="270" t="s">
        <v>750</v>
      </c>
      <c r="G954" s="270" t="s">
        <v>209</v>
      </c>
      <c r="H954" s="304">
        <f t="shared" si="516"/>
        <v>0</v>
      </c>
      <c r="I954" s="270"/>
      <c r="J954" s="278">
        <f xml:space="preserve"> J952 + J953</f>
        <v>0</v>
      </c>
      <c r="K954" s="278">
        <f t="shared" ref="K954:N954" si="517" xml:space="preserve"> K952 + K953</f>
        <v>0</v>
      </c>
      <c r="L954" s="278">
        <f t="shared" si="517"/>
        <v>0</v>
      </c>
      <c r="M954" s="278">
        <f t="shared" si="517"/>
        <v>0</v>
      </c>
      <c r="N954" s="278">
        <f t="shared" si="517"/>
        <v>0</v>
      </c>
    </row>
    <row r="955" spans="1:14" ht="12.75" hidden="1" customHeight="1" outlineLevel="1">
      <c r="A955" s="275"/>
      <c r="B955" s="275"/>
      <c r="C955" s="276"/>
      <c r="D955" s="277"/>
      <c r="E955" s="278"/>
      <c r="F955" s="270"/>
      <c r="G955" s="270"/>
      <c r="H955" s="270"/>
      <c r="I955" s="270"/>
      <c r="J955" s="270"/>
      <c r="K955" s="270"/>
      <c r="L955" s="270"/>
      <c r="M955" s="270"/>
      <c r="N955" s="270"/>
    </row>
    <row r="956" spans="1:14" ht="12.75" hidden="1" customHeight="1" outlineLevel="1">
      <c r="A956" s="271" t="str">
        <f xml:space="preserve"> InpActive!A387</f>
        <v>WR60003Z27</v>
      </c>
      <c r="B956" s="271"/>
      <c r="C956" s="272"/>
      <c r="D956" s="273"/>
      <c r="E956" s="271" t="str">
        <f xml:space="preserve"> InpActive!E387</f>
        <v>Capacity ~ WRZ 27 forecasts - Post-2020 incumbent cumulative capacity (ICC)</v>
      </c>
      <c r="F956" s="271" t="s">
        <v>747</v>
      </c>
      <c r="G956" s="271" t="str">
        <f xml:space="preserve"> InpActive!G387</f>
        <v>Ml/d</v>
      </c>
      <c r="H956" s="304">
        <f t="shared" si="516"/>
        <v>0</v>
      </c>
      <c r="I956" s="271"/>
      <c r="J956" s="274">
        <f xml:space="preserve"> InpActive!J387</f>
        <v>0</v>
      </c>
      <c r="K956" s="274">
        <f xml:space="preserve"> InpActive!K387</f>
        <v>0</v>
      </c>
      <c r="L956" s="274">
        <f xml:space="preserve"> InpActive!L387</f>
        <v>0</v>
      </c>
      <c r="M956" s="274">
        <f xml:space="preserve"> InpActive!M387</f>
        <v>0</v>
      </c>
      <c r="N956" s="274">
        <f xml:space="preserve"> InpActive!N387</f>
        <v>0</v>
      </c>
    </row>
    <row r="957" spans="1:14" ht="12.75" hidden="1" customHeight="1" outlineLevel="1">
      <c r="A957" s="271" t="str">
        <f xml:space="preserve"> InpActive!A395</f>
        <v>WR60005Z27_ACT</v>
      </c>
      <c r="B957" s="271"/>
      <c r="C957" s="272"/>
      <c r="D957" s="273"/>
      <c r="E957" s="271" t="str">
        <f xml:space="preserve"> InpActive!E395</f>
        <v>Capacity ~ WRZ 27 actual - Post-2020 bilateral cumulative capacity - actual (BCCa)</v>
      </c>
      <c r="F957" s="271" t="s">
        <v>751</v>
      </c>
      <c r="G957" s="271" t="str">
        <f xml:space="preserve"> InpActive!G395</f>
        <v>Ml/d</v>
      </c>
      <c r="H957" s="304">
        <f t="shared" si="516"/>
        <v>0</v>
      </c>
      <c r="I957" s="271"/>
      <c r="J957" s="274">
        <f xml:space="preserve"> InpActive!J395</f>
        <v>0</v>
      </c>
      <c r="K957" s="274">
        <f xml:space="preserve"> InpActive!K395</f>
        <v>0</v>
      </c>
      <c r="L957" s="274">
        <f xml:space="preserve"> InpActive!L395</f>
        <v>0</v>
      </c>
      <c r="M957" s="274">
        <f xml:space="preserve"> InpActive!M395</f>
        <v>0</v>
      </c>
      <c r="N957" s="274">
        <f xml:space="preserve"> InpActive!N395</f>
        <v>0</v>
      </c>
    </row>
    <row r="958" spans="1:14" ht="12.75" hidden="1" customHeight="1" outlineLevel="1">
      <c r="A958" s="275"/>
      <c r="B958" s="275"/>
      <c r="C958" s="276"/>
      <c r="D958" s="277"/>
      <c r="E958" s="279" t="s">
        <v>1019</v>
      </c>
      <c r="F958" s="270" t="s">
        <v>753</v>
      </c>
      <c r="G958" s="270" t="s">
        <v>209</v>
      </c>
      <c r="H958" s="304">
        <f t="shared" si="516"/>
        <v>0</v>
      </c>
      <c r="I958" s="270"/>
      <c r="J958" s="278">
        <f xml:space="preserve"> J956 + J957</f>
        <v>0</v>
      </c>
      <c r="K958" s="278">
        <f t="shared" ref="K958:N958" si="518" xml:space="preserve"> K956 + K957</f>
        <v>0</v>
      </c>
      <c r="L958" s="278">
        <f t="shared" si="518"/>
        <v>0</v>
      </c>
      <c r="M958" s="278">
        <f t="shared" si="518"/>
        <v>0</v>
      </c>
      <c r="N958" s="278">
        <f t="shared" si="518"/>
        <v>0</v>
      </c>
    </row>
    <row r="959" spans="1:14" ht="12.75" hidden="1" customHeight="1" outlineLevel="1">
      <c r="A959" s="275"/>
      <c r="B959" s="275"/>
      <c r="C959" s="276"/>
      <c r="D959" s="277"/>
      <c r="E959" s="279"/>
      <c r="F959" s="270"/>
      <c r="G959" s="270"/>
      <c r="H959" s="270"/>
      <c r="I959" s="270"/>
      <c r="J959" s="278"/>
      <c r="K959" s="278"/>
      <c r="L959" s="278"/>
      <c r="M959" s="278"/>
      <c r="N959" s="278"/>
    </row>
    <row r="960" spans="1:14" s="353" customFormat="1" ht="12.75" hidden="1" customHeight="1" outlineLevel="1">
      <c r="A960" s="351"/>
      <c r="B960" s="351">
        <f t="shared" ref="B960:H960" si="519" xml:space="preserve"> B$954</f>
        <v>0</v>
      </c>
      <c r="C960" s="286">
        <f t="shared" si="519"/>
        <v>0</v>
      </c>
      <c r="D960" s="352">
        <f t="shared" si="519"/>
        <v>0</v>
      </c>
      <c r="E960" s="358" t="str">
        <f t="shared" si="519"/>
        <v>Total cumulative capacity (TCC) - WRZ 27</v>
      </c>
      <c r="F960" s="285" t="str">
        <f t="shared" si="519"/>
        <v>TCC</v>
      </c>
      <c r="G960" s="285" t="str">
        <f t="shared" si="519"/>
        <v>Ml/d</v>
      </c>
      <c r="H960" s="285">
        <f t="shared" si="519"/>
        <v>0</v>
      </c>
      <c r="I960" s="285"/>
      <c r="J960" s="278">
        <f t="shared" ref="J960:N960" si="520" xml:space="preserve"> J$954</f>
        <v>0</v>
      </c>
      <c r="K960" s="278">
        <f t="shared" si="520"/>
        <v>0</v>
      </c>
      <c r="L960" s="278">
        <f t="shared" si="520"/>
        <v>0</v>
      </c>
      <c r="M960" s="278">
        <f t="shared" si="520"/>
        <v>0</v>
      </c>
      <c r="N960" s="278">
        <f t="shared" si="520"/>
        <v>0</v>
      </c>
    </row>
    <row r="961" spans="1:14" s="353" customFormat="1" ht="12.75" hidden="1" customHeight="1" outlineLevel="1">
      <c r="A961" s="351"/>
      <c r="B961" s="351">
        <f t="shared" ref="B961:H961" si="521" xml:space="preserve"> B$958</f>
        <v>0</v>
      </c>
      <c r="C961" s="286">
        <f t="shared" si="521"/>
        <v>0</v>
      </c>
      <c r="D961" s="352">
        <f t="shared" si="521"/>
        <v>0</v>
      </c>
      <c r="E961" s="279" t="str">
        <f t="shared" si="521"/>
        <v>Total ICC + BCCa - WRZ 27</v>
      </c>
      <c r="F961" s="285" t="str">
        <f t="shared" si="521"/>
        <v>ICC + BCCa</v>
      </c>
      <c r="G961" s="285" t="str">
        <f t="shared" si="521"/>
        <v>Ml/d</v>
      </c>
      <c r="H961" s="285">
        <f t="shared" si="521"/>
        <v>0</v>
      </c>
      <c r="I961" s="285"/>
      <c r="J961" s="278">
        <f t="shared" ref="J961:N961" si="522" xml:space="preserve"> J$958</f>
        <v>0</v>
      </c>
      <c r="K961" s="278">
        <f t="shared" si="522"/>
        <v>0</v>
      </c>
      <c r="L961" s="278">
        <f t="shared" si="522"/>
        <v>0</v>
      </c>
      <c r="M961" s="278">
        <f t="shared" si="522"/>
        <v>0</v>
      </c>
      <c r="N961" s="278">
        <f t="shared" si="522"/>
        <v>0</v>
      </c>
    </row>
    <row r="962" spans="1:14" ht="12.75" hidden="1" customHeight="1" outlineLevel="1">
      <c r="A962" s="275"/>
      <c r="B962" s="275"/>
      <c r="C962" s="276"/>
      <c r="D962" s="277"/>
      <c r="E962" s="278" t="s">
        <v>1020</v>
      </c>
      <c r="F962" s="270" t="s">
        <v>755</v>
      </c>
      <c r="G962" s="278" t="s">
        <v>756</v>
      </c>
      <c r="H962" s="270"/>
      <c r="I962" s="270"/>
      <c r="J962" s="280">
        <f xml:space="preserve"> IF( J961 &gt; 0, ( J960 / J961 ) - 1, 0 )</f>
        <v>0</v>
      </c>
      <c r="K962" s="280">
        <f t="shared" ref="K962:N962" si="523" xml:space="preserve"> IF( K961 &gt; 0, ( K960 / K961 ) - 1, 0 )</f>
        <v>0</v>
      </c>
      <c r="L962" s="280">
        <f t="shared" si="523"/>
        <v>0</v>
      </c>
      <c r="M962" s="280">
        <f t="shared" si="523"/>
        <v>0</v>
      </c>
      <c r="N962" s="280">
        <f t="shared" si="523"/>
        <v>0</v>
      </c>
    </row>
    <row r="963" spans="1:14" ht="12.75" hidden="1" customHeight="1" outlineLevel="1">
      <c r="A963" s="275"/>
      <c r="B963" s="275"/>
      <c r="C963" s="276"/>
      <c r="D963" s="277"/>
      <c r="E963" s="278"/>
      <c r="F963" s="270"/>
      <c r="G963" s="278"/>
      <c r="H963" s="270"/>
      <c r="I963" s="270"/>
      <c r="J963" s="280"/>
      <c r="K963" s="280"/>
      <c r="L963" s="280"/>
      <c r="M963" s="280"/>
      <c r="N963" s="280"/>
    </row>
    <row r="964" spans="1:14" s="353" customFormat="1" ht="12.75" hidden="1" customHeight="1" outlineLevel="1">
      <c r="A964" s="351"/>
      <c r="B964" s="351">
        <f t="shared" ref="B964:G964" si="524" xml:space="preserve"> B$962</f>
        <v>0</v>
      </c>
      <c r="C964" s="286">
        <f t="shared" si="524"/>
        <v>0</v>
      </c>
      <c r="D964" s="352">
        <f t="shared" si="524"/>
        <v>0</v>
      </c>
      <c r="E964" s="278" t="str">
        <f t="shared" si="524"/>
        <v>Bilateral entry forecast (BEF) factor - WRZ 27</v>
      </c>
      <c r="F964" s="285" t="str">
        <f t="shared" si="524"/>
        <v>BEF</v>
      </c>
      <c r="G964" s="278" t="str">
        <f t="shared" si="524"/>
        <v>nr</v>
      </c>
      <c r="H964" s="285"/>
      <c r="I964" s="285"/>
      <c r="J964" s="280">
        <f t="shared" ref="J964:N964" si="525" xml:space="preserve"> J$962</f>
        <v>0</v>
      </c>
      <c r="K964" s="280">
        <f t="shared" si="525"/>
        <v>0</v>
      </c>
      <c r="L964" s="280">
        <f t="shared" si="525"/>
        <v>0</v>
      </c>
      <c r="M964" s="280">
        <f t="shared" si="525"/>
        <v>0</v>
      </c>
      <c r="N964" s="280">
        <f t="shared" si="525"/>
        <v>0</v>
      </c>
    </row>
    <row r="965" spans="1:14" ht="12.75" hidden="1" customHeight="1" outlineLevel="1">
      <c r="A965" s="275"/>
      <c r="B965" s="275"/>
      <c r="C965" s="276"/>
      <c r="D965" s="277"/>
      <c r="E965" s="278" t="s">
        <v>1021</v>
      </c>
      <c r="F965" s="270" t="s">
        <v>755</v>
      </c>
      <c r="G965" s="278" t="s">
        <v>756</v>
      </c>
      <c r="H965" s="270"/>
      <c r="I965" s="270"/>
      <c r="J965" s="280">
        <f xml:space="preserve"> IF( J964 &gt;= 0, 0, J964)</f>
        <v>0</v>
      </c>
      <c r="K965" s="280">
        <f t="shared" ref="K965:N965" si="526" xml:space="preserve"> IF( K964 &gt;= 0, 0, K964)</f>
        <v>0</v>
      </c>
      <c r="L965" s="280">
        <f t="shared" si="526"/>
        <v>0</v>
      </c>
      <c r="M965" s="280">
        <f t="shared" si="526"/>
        <v>0</v>
      </c>
      <c r="N965" s="280">
        <f t="shared" si="526"/>
        <v>0</v>
      </c>
    </row>
    <row r="966" spans="1:14" ht="12.75" hidden="1" customHeight="1" outlineLevel="1">
      <c r="A966" s="275"/>
      <c r="B966" s="275"/>
      <c r="C966" s="276"/>
      <c r="D966" s="277"/>
      <c r="E966" s="278"/>
      <c r="F966" s="270"/>
      <c r="G966" s="278"/>
      <c r="H966" s="270"/>
      <c r="I966" s="270"/>
      <c r="J966" s="280"/>
      <c r="K966" s="280"/>
      <c r="L966" s="280"/>
      <c r="M966" s="280"/>
      <c r="N966" s="280"/>
    </row>
    <row r="967" spans="1:14" ht="12.75" hidden="1" customHeight="1" outlineLevel="1">
      <c r="A967" s="275"/>
      <c r="B967" s="275"/>
      <c r="C967" s="276"/>
      <c r="D967" s="277"/>
      <c r="E967" s="278" t="s">
        <v>1022</v>
      </c>
      <c r="F967" s="376">
        <f xml:space="preserve"> IF( SUM(J967:N967) &gt; 0, 1, 0)</f>
        <v>0</v>
      </c>
      <c r="G967" s="278" t="s">
        <v>599</v>
      </c>
      <c r="J967" s="376">
        <f xml:space="preserve"> IF( J965 &gt; 0, 1, 0 )</f>
        <v>0</v>
      </c>
      <c r="K967" s="376">
        <f t="shared" ref="K967" si="527" xml:space="preserve"> IF( K965 &gt; 0, 1, 0 )</f>
        <v>0</v>
      </c>
      <c r="L967" s="376">
        <f t="shared" ref="L967" si="528" xml:space="preserve"> IF( L965 &gt; 0, 1, 0 )</f>
        <v>0</v>
      </c>
      <c r="M967" s="376">
        <f t="shared" ref="M967" si="529" xml:space="preserve"> IF( M965 &gt; 0, 1, 0 )</f>
        <v>0</v>
      </c>
      <c r="N967" s="376">
        <f t="shared" ref="N967" si="530" xml:space="preserve"> IF( N965 &gt; 0, 1, 0 )</f>
        <v>0</v>
      </c>
    </row>
    <row r="968" spans="1:14" ht="12.75" hidden="1" customHeight="1" outlineLevel="1">
      <c r="A968" s="275"/>
      <c r="B968" s="275"/>
      <c r="C968" s="276"/>
      <c r="D968" s="277"/>
      <c r="E968" s="278"/>
      <c r="F968" s="270"/>
      <c r="G968" s="270"/>
      <c r="H968" s="270"/>
      <c r="I968" s="270"/>
      <c r="J968" s="270"/>
      <c r="K968" s="270"/>
      <c r="L968" s="270"/>
      <c r="M968" s="270"/>
      <c r="N968" s="270"/>
    </row>
    <row r="969" spans="1:14" ht="12.75" hidden="1" customHeight="1" outlineLevel="1">
      <c r="A969" s="275"/>
      <c r="B969" s="259"/>
      <c r="C969" s="266" t="s">
        <v>759</v>
      </c>
      <c r="D969" s="277"/>
      <c r="E969" s="278"/>
      <c r="F969" s="270"/>
      <c r="G969" s="270"/>
      <c r="H969" s="270"/>
      <c r="I969" s="270"/>
      <c r="J969" s="270"/>
      <c r="K969" s="270"/>
      <c r="L969" s="270"/>
      <c r="M969" s="270"/>
      <c r="N969" s="270"/>
    </row>
    <row r="970" spans="1:14" ht="12.75" hidden="1" customHeight="1" outlineLevel="1">
      <c r="A970" s="267"/>
      <c r="B970" s="281"/>
      <c r="C970" s="268"/>
      <c r="D970" s="267" t="s">
        <v>760</v>
      </c>
      <c r="E970" s="281"/>
      <c r="F970" s="259"/>
      <c r="G970" s="282"/>
      <c r="H970" s="282"/>
      <c r="I970" s="282"/>
      <c r="J970" s="279"/>
      <c r="K970" s="279"/>
      <c r="L970" s="279"/>
      <c r="M970" s="279"/>
      <c r="N970" s="279"/>
    </row>
    <row r="971" spans="1:14" ht="12.75" hidden="1" customHeight="1" outlineLevel="1">
      <c r="A971" s="267"/>
      <c r="B971" s="281"/>
      <c r="C971" s="268"/>
      <c r="D971" s="267"/>
      <c r="E971" s="281"/>
      <c r="F971" s="259"/>
      <c r="G971" s="282"/>
      <c r="H971" s="282"/>
      <c r="I971" s="282"/>
      <c r="J971" s="279"/>
      <c r="K971" s="279"/>
      <c r="L971" s="279"/>
      <c r="M971" s="279"/>
      <c r="N971" s="279"/>
    </row>
    <row r="972" spans="1:14" ht="12.75" hidden="1" customHeight="1" outlineLevel="1">
      <c r="A972" s="274" t="str">
        <f xml:space="preserve"> InpActive!A387</f>
        <v>WR60003Z27</v>
      </c>
      <c r="B972" s="283"/>
      <c r="C972" s="272"/>
      <c r="D972" s="273"/>
      <c r="E972" s="274" t="str">
        <f xml:space="preserve"> InpActive!E387</f>
        <v>Capacity ~ WRZ 27 forecasts - Post-2020 incumbent cumulative capacity (ICC)</v>
      </c>
      <c r="F972" s="282" t="s">
        <v>747</v>
      </c>
      <c r="G972" s="274" t="str">
        <f xml:space="preserve"> InpActive!G387</f>
        <v>Ml/d</v>
      </c>
      <c r="H972" s="360">
        <f xml:space="preserve"> SUM(J972:N972)</f>
        <v>0</v>
      </c>
      <c r="I972" s="282"/>
      <c r="J972" s="284">
        <f xml:space="preserve"> InpActive!J387</f>
        <v>0</v>
      </c>
      <c r="K972" s="284">
        <f xml:space="preserve"> InpActive!K387</f>
        <v>0</v>
      </c>
      <c r="L972" s="284">
        <f xml:space="preserve"> InpActive!L387</f>
        <v>0</v>
      </c>
      <c r="M972" s="284">
        <f xml:space="preserve"> InpActive!M387</f>
        <v>0</v>
      </c>
      <c r="N972" s="284">
        <f xml:space="preserve"> InpActive!N387</f>
        <v>0</v>
      </c>
    </row>
    <row r="973" spans="1:14" ht="12.75" hidden="1" customHeight="1" outlineLevel="1">
      <c r="A973" s="284" t="str">
        <f xml:space="preserve"> InpActive!A392</f>
        <v>WR7004Z27</v>
      </c>
      <c r="B973" s="283"/>
      <c r="C973" s="272"/>
      <c r="D973" s="273"/>
      <c r="E973" s="284" t="str">
        <f xml:space="preserve"> InpActive!E392</f>
        <v>WRZ 27 - Annualised unit cost (AUC) of post-2020 capacity</v>
      </c>
      <c r="F973" s="282" t="s">
        <v>761</v>
      </c>
      <c r="G973" s="284" t="str">
        <f xml:space="preserve"> InpActive!G392</f>
        <v>£/Ml/d</v>
      </c>
      <c r="H973" s="259"/>
      <c r="I973" s="282"/>
      <c r="J973" s="284">
        <f xml:space="preserve"> InpActive!J392</f>
        <v>0</v>
      </c>
      <c r="K973" s="284">
        <f xml:space="preserve"> InpActive!K392</f>
        <v>0</v>
      </c>
      <c r="L973" s="284">
        <f xml:space="preserve"> InpActive!L392</f>
        <v>0</v>
      </c>
      <c r="M973" s="284">
        <f xml:space="preserve"> InpActive!M392</f>
        <v>0</v>
      </c>
      <c r="N973" s="284">
        <f xml:space="preserve"> InpActive!N392</f>
        <v>0</v>
      </c>
    </row>
    <row r="974" spans="1:14" ht="12.75" hidden="1" customHeight="1" outlineLevel="1">
      <c r="A974" s="267"/>
      <c r="B974" s="267"/>
      <c r="C974" s="276"/>
      <c r="D974" s="277"/>
      <c r="E974" s="278" t="str">
        <f xml:space="preserve"> E965</f>
        <v>Bilateral entry forecast (BEF) factor - WRZ 27 - capped at zero</v>
      </c>
      <c r="F974" s="278" t="str">
        <f xml:space="preserve"> F965</f>
        <v>BEF</v>
      </c>
      <c r="G974" s="278" t="str">
        <f xml:space="preserve"> G965</f>
        <v>nr</v>
      </c>
      <c r="H974" s="259"/>
      <c r="I974" s="282"/>
      <c r="J974" s="280">
        <f xml:space="preserve"> J965</f>
        <v>0</v>
      </c>
      <c r="K974" s="280">
        <f xml:space="preserve"> K965</f>
        <v>0</v>
      </c>
      <c r="L974" s="280">
        <f xml:space="preserve"> L965</f>
        <v>0</v>
      </c>
      <c r="M974" s="280">
        <f xml:space="preserve"> M965</f>
        <v>0</v>
      </c>
      <c r="N974" s="280">
        <f xml:space="preserve"> N965</f>
        <v>0</v>
      </c>
    </row>
    <row r="975" spans="1:14" ht="12.75" hidden="1" customHeight="1" outlineLevel="1">
      <c r="A975" s="291"/>
      <c r="B975" s="291"/>
      <c r="C975" s="292"/>
      <c r="D975" s="293"/>
      <c r="E975" s="285" t="s">
        <v>1023</v>
      </c>
      <c r="F975" s="359" t="s">
        <v>1024</v>
      </c>
      <c r="G975" s="288" t="s">
        <v>555</v>
      </c>
      <c r="H975" s="270">
        <f xml:space="preserve"> SUM(J975:N975)</f>
        <v>0</v>
      </c>
      <c r="I975" s="288"/>
      <c r="J975" s="289">
        <f xml:space="preserve"> J972 * J973 * J974</f>
        <v>0</v>
      </c>
      <c r="K975" s="289">
        <f t="shared" ref="K975:N975" si="531" xml:space="preserve"> K972 * K973 * K974</f>
        <v>0</v>
      </c>
      <c r="L975" s="289">
        <f t="shared" si="531"/>
        <v>0</v>
      </c>
      <c r="M975" s="289">
        <f t="shared" si="531"/>
        <v>0</v>
      </c>
      <c r="N975" s="289">
        <f t="shared" si="531"/>
        <v>0</v>
      </c>
    </row>
    <row r="976" spans="1:14" ht="12.75" hidden="1" customHeight="1" outlineLevel="1">
      <c r="A976" s="291"/>
      <c r="B976" s="291"/>
      <c r="C976" s="292"/>
      <c r="D976" s="293"/>
      <c r="E976" s="291"/>
      <c r="F976" s="294"/>
      <c r="G976" s="294"/>
      <c r="H976" s="295"/>
      <c r="I976" s="294"/>
      <c r="J976" s="294"/>
      <c r="K976" s="294"/>
      <c r="L976" s="294"/>
      <c r="M976" s="294"/>
      <c r="N976" s="294"/>
    </row>
    <row r="977" spans="1:14" ht="12.75" hidden="1" customHeight="1" outlineLevel="1">
      <c r="A977" s="270"/>
      <c r="B977" s="270"/>
      <c r="C977" s="276"/>
      <c r="D977" s="281"/>
      <c r="E977" s="278" t="s">
        <v>1025</v>
      </c>
      <c r="F977" s="376">
        <f xml:space="preserve"> IF( SUM(J977:N977) &gt; 0, 1, 0)</f>
        <v>0</v>
      </c>
      <c r="G977" s="278" t="s">
        <v>599</v>
      </c>
      <c r="J977" s="376">
        <f xml:space="preserve"> IF( J975 &gt; 0, 1, 0 )</f>
        <v>0</v>
      </c>
      <c r="K977" s="376">
        <f t="shared" ref="K977" si="532" xml:space="preserve"> IF( K975 &gt; 0, 1, 0 )</f>
        <v>0</v>
      </c>
      <c r="L977" s="376">
        <f t="shared" ref="L977" si="533" xml:space="preserve"> IF( L975 &gt; 0, 1, 0 )</f>
        <v>0</v>
      </c>
      <c r="M977" s="376">
        <f t="shared" ref="M977" si="534" xml:space="preserve"> IF( M975 &gt; 0, 1, 0 )</f>
        <v>0</v>
      </c>
      <c r="N977" s="376">
        <f t="shared" ref="N977" si="535" xml:space="preserve"> IF( N975 &gt; 0, 1, 0 )</f>
        <v>0</v>
      </c>
    </row>
    <row r="978" spans="1:14">
      <c r="A978" s="296"/>
      <c r="B978" s="296"/>
      <c r="C978" s="297"/>
      <c r="D978" s="298"/>
      <c r="E978" s="299"/>
      <c r="F978" s="299"/>
      <c r="G978" s="300"/>
      <c r="H978" s="290"/>
      <c r="I978" s="290"/>
      <c r="J978" s="301"/>
      <c r="K978" s="301"/>
      <c r="L978" s="301"/>
      <c r="M978" s="301"/>
      <c r="N978" s="301"/>
    </row>
    <row r="979" spans="1:14">
      <c r="A979" s="260" t="s">
        <v>1026</v>
      </c>
      <c r="B979" s="260"/>
      <c r="C979" s="261"/>
      <c r="D979" s="260"/>
      <c r="E979" s="260"/>
      <c r="F979" s="260"/>
      <c r="G979" s="260"/>
      <c r="H979" s="260"/>
      <c r="I979" s="260"/>
      <c r="J979" s="260"/>
      <c r="K979" s="260"/>
      <c r="L979" s="260"/>
      <c r="M979" s="260"/>
      <c r="N979" s="260"/>
    </row>
    <row r="980" spans="1:14" collapsed="1">
      <c r="A980" s="250"/>
      <c r="B980" s="250"/>
      <c r="C980" s="251"/>
      <c r="D980" s="250"/>
      <c r="E980" s="250"/>
      <c r="F980" s="250"/>
      <c r="G980" s="250"/>
      <c r="H980" s="250"/>
      <c r="I980" s="250"/>
      <c r="J980" s="250"/>
      <c r="K980" s="250"/>
      <c r="L980" s="250"/>
      <c r="M980" s="250"/>
      <c r="N980" s="250"/>
    </row>
    <row r="981" spans="1:14" ht="12.75" hidden="1" customHeight="1" outlineLevel="1">
      <c r="A981" s="250"/>
      <c r="B981" s="262" t="s">
        <v>1027</v>
      </c>
      <c r="C981" s="263"/>
      <c r="D981" s="264"/>
      <c r="E981" s="264"/>
      <c r="F981" s="250"/>
      <c r="G981" s="250"/>
      <c r="H981" s="250"/>
      <c r="I981" s="250"/>
      <c r="J981" s="250"/>
      <c r="K981" s="250"/>
      <c r="L981" s="250"/>
      <c r="M981" s="250"/>
      <c r="N981" s="250"/>
    </row>
    <row r="982" spans="1:14" ht="12.75" hidden="1" customHeight="1" outlineLevel="1">
      <c r="A982" s="265" t="str">
        <f xml:space="preserve"> InpActive!A399</f>
        <v>WR60000Z28</v>
      </c>
      <c r="B982" s="250"/>
      <c r="C982" s="251"/>
      <c r="D982" s="252"/>
      <c r="E982" s="265" t="str">
        <f xml:space="preserve"> InpActive!E399</f>
        <v>Capacity ~ WRZ 28 forecasts - WRZ name</v>
      </c>
      <c r="F982" s="265">
        <f xml:space="preserve"> InpActive!F399</f>
        <v>0</v>
      </c>
      <c r="G982" s="265" t="str">
        <f xml:space="preserve"> InpActive!G399</f>
        <v>text</v>
      </c>
      <c r="H982" s="265"/>
      <c r="I982" s="265"/>
      <c r="J982" s="265"/>
      <c r="K982" s="265"/>
      <c r="L982" s="265"/>
      <c r="M982" s="265"/>
      <c r="N982" s="265"/>
    </row>
    <row r="983" spans="1:14" ht="12.75" hidden="1" customHeight="1" outlineLevel="1">
      <c r="A983" s="250"/>
      <c r="B983" s="259"/>
      <c r="C983" s="251"/>
      <c r="D983" s="250"/>
      <c r="E983" s="250"/>
      <c r="F983" s="250"/>
      <c r="G983" s="250"/>
      <c r="H983" s="250"/>
      <c r="I983" s="250"/>
      <c r="J983" s="250"/>
      <c r="K983" s="250"/>
      <c r="L983" s="250"/>
      <c r="M983" s="250"/>
      <c r="N983" s="250"/>
    </row>
    <row r="984" spans="1:14" ht="12.75" hidden="1" customHeight="1" outlineLevel="1">
      <c r="A984" s="250"/>
      <c r="B984" s="259"/>
      <c r="C984" s="266" t="s">
        <v>744</v>
      </c>
      <c r="D984" s="250"/>
      <c r="E984" s="250"/>
      <c r="F984" s="250"/>
      <c r="G984" s="250"/>
      <c r="H984" s="250"/>
      <c r="I984" s="250"/>
      <c r="J984" s="250"/>
      <c r="K984" s="250"/>
      <c r="L984" s="250"/>
      <c r="M984" s="250"/>
      <c r="N984" s="250"/>
    </row>
    <row r="985" spans="1:14" ht="12.75" hidden="1" customHeight="1" outlineLevel="1">
      <c r="A985" s="267"/>
      <c r="B985" s="259"/>
      <c r="C985" s="268"/>
      <c r="D985" s="269" t="s">
        <v>745</v>
      </c>
      <c r="E985" s="259"/>
      <c r="F985" s="270"/>
      <c r="G985" s="270"/>
      <c r="H985" s="270"/>
      <c r="I985" s="270"/>
      <c r="J985" s="270"/>
      <c r="K985" s="270"/>
      <c r="L985" s="270"/>
      <c r="M985" s="270"/>
      <c r="N985" s="270"/>
    </row>
    <row r="986" spans="1:14" ht="12.75" hidden="1" customHeight="1" outlineLevel="1">
      <c r="A986" s="267"/>
      <c r="B986" s="259"/>
      <c r="C986" s="268"/>
      <c r="D986" s="269" t="s">
        <v>746</v>
      </c>
      <c r="E986" s="259"/>
      <c r="F986" s="270"/>
      <c r="G986" s="270"/>
      <c r="H986" s="270"/>
      <c r="I986" s="270"/>
      <c r="J986" s="270"/>
      <c r="K986" s="270"/>
      <c r="L986" s="270"/>
      <c r="M986" s="270"/>
      <c r="N986" s="270"/>
    </row>
    <row r="987" spans="1:14" ht="12.75" hidden="1" customHeight="1" outlineLevel="1">
      <c r="A987" s="267"/>
      <c r="B987" s="259"/>
      <c r="C987" s="268"/>
      <c r="D987" s="269"/>
      <c r="E987" s="259"/>
      <c r="F987" s="270"/>
      <c r="G987" s="270"/>
      <c r="H987" s="270"/>
      <c r="I987" s="270"/>
      <c r="J987" s="270"/>
      <c r="K987" s="270"/>
      <c r="L987" s="270"/>
      <c r="M987" s="270"/>
      <c r="N987" s="270"/>
    </row>
    <row r="988" spans="1:14" ht="12.75" hidden="1" customHeight="1" outlineLevel="1">
      <c r="A988" s="271" t="str">
        <f xml:space="preserve"> InpActive!A400</f>
        <v>WR60003Z28</v>
      </c>
      <c r="B988" s="271"/>
      <c r="C988" s="272"/>
      <c r="D988" s="273"/>
      <c r="E988" s="271" t="str">
        <f xml:space="preserve"> InpActive!E400</f>
        <v>Capacity ~ WRZ 28 forecasts - Post-2020 incumbent cumulative capacity (ICC)</v>
      </c>
      <c r="F988" s="271" t="s">
        <v>747</v>
      </c>
      <c r="G988" s="271" t="str">
        <f xml:space="preserve"> InpActive!G400</f>
        <v>Ml/d</v>
      </c>
      <c r="H988" s="304">
        <f xml:space="preserve"> SUM(J988:N988)</f>
        <v>0</v>
      </c>
      <c r="I988" s="271"/>
      <c r="J988" s="274">
        <f xml:space="preserve"> InpActive!J400</f>
        <v>0</v>
      </c>
      <c r="K988" s="274">
        <f xml:space="preserve"> InpActive!K400</f>
        <v>0</v>
      </c>
      <c r="L988" s="274">
        <f xml:space="preserve"> InpActive!L400</f>
        <v>0</v>
      </c>
      <c r="M988" s="274">
        <f xml:space="preserve"> InpActive!M400</f>
        <v>0</v>
      </c>
      <c r="N988" s="274">
        <f xml:space="preserve"> InpActive!N400</f>
        <v>0</v>
      </c>
    </row>
    <row r="989" spans="1:14" ht="12.75" hidden="1" customHeight="1" outlineLevel="1">
      <c r="A989" s="271" t="str">
        <f xml:space="preserve"> InpActive!A401</f>
        <v>WR60005Z28</v>
      </c>
      <c r="B989" s="271"/>
      <c r="C989" s="272"/>
      <c r="D989" s="273"/>
      <c r="E989" s="271" t="str">
        <f xml:space="preserve"> InpActive!E401</f>
        <v>Capacity ~ WRZ 28 forecasts - Post-2020 bilateral cumulative capacity - forecast (BCCf)</v>
      </c>
      <c r="F989" s="271" t="s">
        <v>748</v>
      </c>
      <c r="G989" s="271" t="str">
        <f xml:space="preserve"> InpActive!G401</f>
        <v>Ml/d</v>
      </c>
      <c r="H989" s="304">
        <f t="shared" ref="H989:H994" si="536" xml:space="preserve"> SUM(J989:N989)</f>
        <v>0</v>
      </c>
      <c r="I989" s="271"/>
      <c r="J989" s="274">
        <f xml:space="preserve"> InpActive!J401</f>
        <v>0</v>
      </c>
      <c r="K989" s="274">
        <f xml:space="preserve"> InpActive!K401</f>
        <v>0</v>
      </c>
      <c r="L989" s="274">
        <f xml:space="preserve"> InpActive!L401</f>
        <v>0</v>
      </c>
      <c r="M989" s="274">
        <f xml:space="preserve"> InpActive!M401</f>
        <v>0</v>
      </c>
      <c r="N989" s="274">
        <f xml:space="preserve"> InpActive!N401</f>
        <v>0</v>
      </c>
    </row>
    <row r="990" spans="1:14" ht="12.75" hidden="1" customHeight="1" outlineLevel="1">
      <c r="A990" s="275"/>
      <c r="B990" s="275"/>
      <c r="C990" s="276"/>
      <c r="D990" s="277"/>
      <c r="E990" s="278" t="s">
        <v>1028</v>
      </c>
      <c r="F990" s="270" t="s">
        <v>750</v>
      </c>
      <c r="G990" s="270" t="s">
        <v>209</v>
      </c>
      <c r="H990" s="304">
        <f t="shared" si="536"/>
        <v>0</v>
      </c>
      <c r="I990" s="270"/>
      <c r="J990" s="278">
        <f xml:space="preserve"> J988 + J989</f>
        <v>0</v>
      </c>
      <c r="K990" s="278">
        <f t="shared" ref="K990:N990" si="537" xml:space="preserve"> K988 + K989</f>
        <v>0</v>
      </c>
      <c r="L990" s="278">
        <f t="shared" si="537"/>
        <v>0</v>
      </c>
      <c r="M990" s="278">
        <f t="shared" si="537"/>
        <v>0</v>
      </c>
      <c r="N990" s="278">
        <f t="shared" si="537"/>
        <v>0</v>
      </c>
    </row>
    <row r="991" spans="1:14" ht="12.75" hidden="1" customHeight="1" outlineLevel="1">
      <c r="A991" s="275"/>
      <c r="B991" s="275"/>
      <c r="C991" s="276"/>
      <c r="D991" s="277"/>
      <c r="E991" s="278"/>
      <c r="F991" s="270"/>
      <c r="G991" s="270"/>
      <c r="H991" s="270"/>
      <c r="I991" s="270"/>
      <c r="J991" s="270"/>
      <c r="K991" s="270"/>
      <c r="L991" s="270"/>
      <c r="M991" s="270"/>
      <c r="N991" s="270"/>
    </row>
    <row r="992" spans="1:14" ht="12.75" hidden="1" customHeight="1" outlineLevel="1">
      <c r="A992" s="271" t="str">
        <f xml:space="preserve"> InpActive!A400</f>
        <v>WR60003Z28</v>
      </c>
      <c r="B992" s="271"/>
      <c r="C992" s="272"/>
      <c r="D992" s="273"/>
      <c r="E992" s="271" t="str">
        <f xml:space="preserve"> InpActive!E400</f>
        <v>Capacity ~ WRZ 28 forecasts - Post-2020 incumbent cumulative capacity (ICC)</v>
      </c>
      <c r="F992" s="271" t="s">
        <v>747</v>
      </c>
      <c r="G992" s="271" t="str">
        <f xml:space="preserve"> InpActive!G400</f>
        <v>Ml/d</v>
      </c>
      <c r="H992" s="304">
        <f t="shared" si="536"/>
        <v>0</v>
      </c>
      <c r="I992" s="271"/>
      <c r="J992" s="274">
        <f xml:space="preserve"> InpActive!J400</f>
        <v>0</v>
      </c>
      <c r="K992" s="274">
        <f xml:space="preserve"> InpActive!K400</f>
        <v>0</v>
      </c>
      <c r="L992" s="274">
        <f xml:space="preserve"> InpActive!L400</f>
        <v>0</v>
      </c>
      <c r="M992" s="274">
        <f xml:space="preserve"> InpActive!M400</f>
        <v>0</v>
      </c>
      <c r="N992" s="274">
        <f xml:space="preserve"> InpActive!N400</f>
        <v>0</v>
      </c>
    </row>
    <row r="993" spans="1:14" ht="12.75" hidden="1" customHeight="1" outlineLevel="1">
      <c r="A993" s="271" t="str">
        <f xml:space="preserve"> InpActive!A408</f>
        <v>WR60005Z28_ACT</v>
      </c>
      <c r="B993" s="271"/>
      <c r="C993" s="272"/>
      <c r="D993" s="273"/>
      <c r="E993" s="271" t="str">
        <f xml:space="preserve"> InpActive!E408</f>
        <v>Capacity ~ WRZ 28 actual - Post-2020 bilateral cumulative capacity - actual (BCCa)</v>
      </c>
      <c r="F993" s="271" t="s">
        <v>751</v>
      </c>
      <c r="G993" s="271" t="str">
        <f xml:space="preserve"> InpActive!G408</f>
        <v>Ml/d</v>
      </c>
      <c r="H993" s="304">
        <f t="shared" si="536"/>
        <v>0</v>
      </c>
      <c r="I993" s="271"/>
      <c r="J993" s="274">
        <f xml:space="preserve"> InpActive!J408</f>
        <v>0</v>
      </c>
      <c r="K993" s="274">
        <f xml:space="preserve"> InpActive!K408</f>
        <v>0</v>
      </c>
      <c r="L993" s="274">
        <f xml:space="preserve"> InpActive!L408</f>
        <v>0</v>
      </c>
      <c r="M993" s="274">
        <f xml:space="preserve"> InpActive!M408</f>
        <v>0</v>
      </c>
      <c r="N993" s="274">
        <f xml:space="preserve"> InpActive!N408</f>
        <v>0</v>
      </c>
    </row>
    <row r="994" spans="1:14" ht="12.75" hidden="1" customHeight="1" outlineLevel="1">
      <c r="A994" s="275"/>
      <c r="B994" s="275"/>
      <c r="C994" s="276"/>
      <c r="D994" s="277"/>
      <c r="E994" s="279" t="s">
        <v>1029</v>
      </c>
      <c r="F994" s="270" t="s">
        <v>753</v>
      </c>
      <c r="G994" s="270" t="s">
        <v>209</v>
      </c>
      <c r="H994" s="304">
        <f t="shared" si="536"/>
        <v>0</v>
      </c>
      <c r="I994" s="270"/>
      <c r="J994" s="278">
        <f xml:space="preserve"> J992 + J993</f>
        <v>0</v>
      </c>
      <c r="K994" s="278">
        <f t="shared" ref="K994:N994" si="538" xml:space="preserve"> K992 + K993</f>
        <v>0</v>
      </c>
      <c r="L994" s="278">
        <f t="shared" si="538"/>
        <v>0</v>
      </c>
      <c r="M994" s="278">
        <f t="shared" si="538"/>
        <v>0</v>
      </c>
      <c r="N994" s="278">
        <f t="shared" si="538"/>
        <v>0</v>
      </c>
    </row>
    <row r="995" spans="1:14" ht="12.75" hidden="1" customHeight="1" outlineLevel="1">
      <c r="A995" s="275"/>
      <c r="B995" s="275"/>
      <c r="C995" s="276"/>
      <c r="D995" s="277"/>
      <c r="E995" s="279"/>
      <c r="F995" s="270"/>
      <c r="G995" s="270"/>
      <c r="H995" s="270"/>
      <c r="I995" s="270"/>
      <c r="J995" s="278"/>
      <c r="K995" s="278"/>
      <c r="L995" s="278"/>
      <c r="M995" s="278"/>
      <c r="N995" s="278"/>
    </row>
    <row r="996" spans="1:14" s="353" customFormat="1" ht="12.75" hidden="1" customHeight="1" outlineLevel="1">
      <c r="A996" s="351"/>
      <c r="B996" s="351">
        <f t="shared" ref="B996:H996" si="539" xml:space="preserve"> B$990</f>
        <v>0</v>
      </c>
      <c r="C996" s="286">
        <f t="shared" si="539"/>
        <v>0</v>
      </c>
      <c r="D996" s="352">
        <f t="shared" si="539"/>
        <v>0</v>
      </c>
      <c r="E996" s="358" t="str">
        <f t="shared" si="539"/>
        <v>Total cumulative capacity (TCC) - WRZ 28</v>
      </c>
      <c r="F996" s="285" t="str">
        <f t="shared" si="539"/>
        <v>TCC</v>
      </c>
      <c r="G996" s="285" t="str">
        <f t="shared" si="539"/>
        <v>Ml/d</v>
      </c>
      <c r="H996" s="285">
        <f t="shared" si="539"/>
        <v>0</v>
      </c>
      <c r="I996" s="285"/>
      <c r="J996" s="278">
        <f t="shared" ref="J996:N996" si="540" xml:space="preserve"> J$990</f>
        <v>0</v>
      </c>
      <c r="K996" s="278">
        <f t="shared" si="540"/>
        <v>0</v>
      </c>
      <c r="L996" s="278">
        <f t="shared" si="540"/>
        <v>0</v>
      </c>
      <c r="M996" s="278">
        <f t="shared" si="540"/>
        <v>0</v>
      </c>
      <c r="N996" s="278">
        <f t="shared" si="540"/>
        <v>0</v>
      </c>
    </row>
    <row r="997" spans="1:14" s="353" customFormat="1" ht="12.75" hidden="1" customHeight="1" outlineLevel="1">
      <c r="A997" s="351"/>
      <c r="B997" s="351">
        <f t="shared" ref="B997:H997" si="541" xml:space="preserve"> B$994</f>
        <v>0</v>
      </c>
      <c r="C997" s="286">
        <f t="shared" si="541"/>
        <v>0</v>
      </c>
      <c r="D997" s="352">
        <f t="shared" si="541"/>
        <v>0</v>
      </c>
      <c r="E997" s="279" t="str">
        <f t="shared" si="541"/>
        <v>Total ICC + BCCa - WRZ 28</v>
      </c>
      <c r="F997" s="285" t="str">
        <f t="shared" si="541"/>
        <v>ICC + BCCa</v>
      </c>
      <c r="G997" s="285" t="str">
        <f t="shared" si="541"/>
        <v>Ml/d</v>
      </c>
      <c r="H997" s="285">
        <f t="shared" si="541"/>
        <v>0</v>
      </c>
      <c r="I997" s="285"/>
      <c r="J997" s="278">
        <f t="shared" ref="J997:N997" si="542" xml:space="preserve"> J$994</f>
        <v>0</v>
      </c>
      <c r="K997" s="278">
        <f t="shared" si="542"/>
        <v>0</v>
      </c>
      <c r="L997" s="278">
        <f t="shared" si="542"/>
        <v>0</v>
      </c>
      <c r="M997" s="278">
        <f t="shared" si="542"/>
        <v>0</v>
      </c>
      <c r="N997" s="278">
        <f t="shared" si="542"/>
        <v>0</v>
      </c>
    </row>
    <row r="998" spans="1:14" ht="12.75" hidden="1" customHeight="1" outlineLevel="1">
      <c r="A998" s="275"/>
      <c r="B998" s="275"/>
      <c r="C998" s="276"/>
      <c r="D998" s="277"/>
      <c r="E998" s="278" t="s">
        <v>1030</v>
      </c>
      <c r="F998" s="270" t="s">
        <v>755</v>
      </c>
      <c r="G998" s="278" t="s">
        <v>756</v>
      </c>
      <c r="H998" s="270"/>
      <c r="I998" s="270"/>
      <c r="J998" s="280">
        <f xml:space="preserve"> IF( J997 &gt; 0, ( J996 / J997 ) - 1, 0 )</f>
        <v>0</v>
      </c>
      <c r="K998" s="280">
        <f t="shared" ref="K998:N998" si="543" xml:space="preserve"> IF( K997 &gt; 0, ( K996 / K997 ) - 1, 0 )</f>
        <v>0</v>
      </c>
      <c r="L998" s="280">
        <f t="shared" si="543"/>
        <v>0</v>
      </c>
      <c r="M998" s="280">
        <f t="shared" si="543"/>
        <v>0</v>
      </c>
      <c r="N998" s="280">
        <f t="shared" si="543"/>
        <v>0</v>
      </c>
    </row>
    <row r="999" spans="1:14" ht="12.75" hidden="1" customHeight="1" outlineLevel="1">
      <c r="A999" s="275"/>
      <c r="B999" s="275"/>
      <c r="C999" s="276"/>
      <c r="D999" s="277"/>
      <c r="E999" s="278"/>
      <c r="F999" s="270"/>
      <c r="G999" s="278"/>
      <c r="H999" s="270"/>
      <c r="I999" s="270"/>
      <c r="J999" s="280"/>
      <c r="K999" s="280"/>
      <c r="L999" s="280"/>
      <c r="M999" s="280"/>
      <c r="N999" s="280"/>
    </row>
    <row r="1000" spans="1:14" s="353" customFormat="1" ht="12.75" hidden="1" customHeight="1" outlineLevel="1">
      <c r="A1000" s="351"/>
      <c r="B1000" s="351">
        <f t="shared" ref="B1000:G1000" si="544" xml:space="preserve"> B$998</f>
        <v>0</v>
      </c>
      <c r="C1000" s="286">
        <f t="shared" si="544"/>
        <v>0</v>
      </c>
      <c r="D1000" s="352">
        <f t="shared" si="544"/>
        <v>0</v>
      </c>
      <c r="E1000" s="278" t="str">
        <f t="shared" si="544"/>
        <v>Bilateral entry forecast (BEF) factor - WRZ 28</v>
      </c>
      <c r="F1000" s="285" t="str">
        <f t="shared" si="544"/>
        <v>BEF</v>
      </c>
      <c r="G1000" s="278" t="str">
        <f t="shared" si="544"/>
        <v>nr</v>
      </c>
      <c r="H1000" s="285"/>
      <c r="I1000" s="285"/>
      <c r="J1000" s="280">
        <f t="shared" ref="J1000:N1000" si="545" xml:space="preserve"> J$998</f>
        <v>0</v>
      </c>
      <c r="K1000" s="280">
        <f t="shared" si="545"/>
        <v>0</v>
      </c>
      <c r="L1000" s="280">
        <f t="shared" si="545"/>
        <v>0</v>
      </c>
      <c r="M1000" s="280">
        <f t="shared" si="545"/>
        <v>0</v>
      </c>
      <c r="N1000" s="280">
        <f t="shared" si="545"/>
        <v>0</v>
      </c>
    </row>
    <row r="1001" spans="1:14" ht="12.75" hidden="1" customHeight="1" outlineLevel="1">
      <c r="A1001" s="275"/>
      <c r="B1001" s="275"/>
      <c r="C1001" s="276"/>
      <c r="D1001" s="277"/>
      <c r="E1001" s="278" t="s">
        <v>1031</v>
      </c>
      <c r="F1001" s="270" t="s">
        <v>755</v>
      </c>
      <c r="G1001" s="278" t="s">
        <v>756</v>
      </c>
      <c r="H1001" s="270"/>
      <c r="I1001" s="270"/>
      <c r="J1001" s="280">
        <f xml:space="preserve"> IF( J1000 &gt;= 0, 0, J1000)</f>
        <v>0</v>
      </c>
      <c r="K1001" s="280">
        <f t="shared" ref="K1001:N1001" si="546" xml:space="preserve"> IF( K1000 &gt;= 0, 0, K1000)</f>
        <v>0</v>
      </c>
      <c r="L1001" s="280">
        <f t="shared" si="546"/>
        <v>0</v>
      </c>
      <c r="M1001" s="280">
        <f t="shared" si="546"/>
        <v>0</v>
      </c>
      <c r="N1001" s="280">
        <f t="shared" si="546"/>
        <v>0</v>
      </c>
    </row>
    <row r="1002" spans="1:14" ht="12.75" hidden="1" customHeight="1" outlineLevel="1">
      <c r="A1002" s="275"/>
      <c r="B1002" s="275"/>
      <c r="C1002" s="276"/>
      <c r="D1002" s="277"/>
      <c r="E1002" s="278"/>
      <c r="F1002" s="270"/>
      <c r="G1002" s="278"/>
      <c r="H1002" s="270"/>
      <c r="I1002" s="270"/>
      <c r="J1002" s="280"/>
      <c r="K1002" s="280"/>
      <c r="L1002" s="280"/>
      <c r="M1002" s="280"/>
      <c r="N1002" s="280"/>
    </row>
    <row r="1003" spans="1:14" ht="12.75" hidden="1" customHeight="1" outlineLevel="1">
      <c r="A1003" s="275"/>
      <c r="B1003" s="275"/>
      <c r="C1003" s="276"/>
      <c r="D1003" s="277"/>
      <c r="E1003" s="278" t="s">
        <v>1032</v>
      </c>
      <c r="F1003" s="376">
        <f xml:space="preserve"> IF( SUM(J1003:N1003) &gt; 0, 1, 0)</f>
        <v>0</v>
      </c>
      <c r="G1003" s="278" t="s">
        <v>599</v>
      </c>
      <c r="J1003" s="376">
        <f xml:space="preserve"> IF( J1001 &gt; 0, 1, 0 )</f>
        <v>0</v>
      </c>
      <c r="K1003" s="376">
        <f t="shared" ref="K1003" si="547" xml:space="preserve"> IF( K1001 &gt; 0, 1, 0 )</f>
        <v>0</v>
      </c>
      <c r="L1003" s="376">
        <f t="shared" ref="L1003" si="548" xml:space="preserve"> IF( L1001 &gt; 0, 1, 0 )</f>
        <v>0</v>
      </c>
      <c r="M1003" s="376">
        <f t="shared" ref="M1003" si="549" xml:space="preserve"> IF( M1001 &gt; 0, 1, 0 )</f>
        <v>0</v>
      </c>
      <c r="N1003" s="376">
        <f t="shared" ref="N1003" si="550" xml:space="preserve"> IF( N1001 &gt; 0, 1, 0 )</f>
        <v>0</v>
      </c>
    </row>
    <row r="1004" spans="1:14" ht="12.75" hidden="1" customHeight="1" outlineLevel="1">
      <c r="A1004" s="275"/>
      <c r="B1004" s="275"/>
      <c r="C1004" s="276"/>
      <c r="D1004" s="277"/>
      <c r="E1004" s="278"/>
      <c r="F1004" s="270"/>
      <c r="G1004" s="270"/>
      <c r="H1004" s="270"/>
      <c r="I1004" s="270"/>
      <c r="J1004" s="270"/>
      <c r="K1004" s="270"/>
      <c r="L1004" s="270"/>
      <c r="M1004" s="270"/>
      <c r="N1004" s="270"/>
    </row>
    <row r="1005" spans="1:14" ht="12.75" hidden="1" customHeight="1" outlineLevel="1">
      <c r="A1005" s="275"/>
      <c r="B1005" s="259"/>
      <c r="C1005" s="266" t="s">
        <v>759</v>
      </c>
      <c r="D1005" s="277"/>
      <c r="E1005" s="278"/>
      <c r="F1005" s="270"/>
      <c r="G1005" s="270"/>
      <c r="H1005" s="270"/>
      <c r="I1005" s="270"/>
      <c r="J1005" s="270"/>
      <c r="K1005" s="270"/>
      <c r="L1005" s="270"/>
      <c r="M1005" s="270"/>
      <c r="N1005" s="270"/>
    </row>
    <row r="1006" spans="1:14" ht="12.75" hidden="1" customHeight="1" outlineLevel="1">
      <c r="A1006" s="267"/>
      <c r="B1006" s="281"/>
      <c r="C1006" s="268"/>
      <c r="D1006" s="267" t="s">
        <v>760</v>
      </c>
      <c r="E1006" s="281"/>
      <c r="F1006" s="259"/>
      <c r="G1006" s="282"/>
      <c r="H1006" s="282"/>
      <c r="I1006" s="282"/>
      <c r="J1006" s="279"/>
      <c r="K1006" s="279"/>
      <c r="L1006" s="279"/>
      <c r="M1006" s="279"/>
      <c r="N1006" s="279"/>
    </row>
    <row r="1007" spans="1:14" ht="12.75" hidden="1" customHeight="1" outlineLevel="1">
      <c r="A1007" s="267"/>
      <c r="B1007" s="281"/>
      <c r="C1007" s="268"/>
      <c r="D1007" s="267"/>
      <c r="E1007" s="281"/>
      <c r="F1007" s="259"/>
      <c r="G1007" s="282"/>
      <c r="H1007" s="282"/>
      <c r="I1007" s="282"/>
      <c r="J1007" s="279"/>
      <c r="K1007" s="279"/>
      <c r="L1007" s="279"/>
      <c r="M1007" s="279"/>
      <c r="N1007" s="279"/>
    </row>
    <row r="1008" spans="1:14" ht="12.75" hidden="1" customHeight="1" outlineLevel="1">
      <c r="A1008" s="274" t="str">
        <f xml:space="preserve"> InpActive!A400</f>
        <v>WR60003Z28</v>
      </c>
      <c r="B1008" s="283"/>
      <c r="C1008" s="272"/>
      <c r="D1008" s="273"/>
      <c r="E1008" s="274" t="str">
        <f xml:space="preserve"> InpActive!E400</f>
        <v>Capacity ~ WRZ 28 forecasts - Post-2020 incumbent cumulative capacity (ICC)</v>
      </c>
      <c r="F1008" s="282" t="s">
        <v>747</v>
      </c>
      <c r="G1008" s="274" t="str">
        <f xml:space="preserve"> InpActive!G400</f>
        <v>Ml/d</v>
      </c>
      <c r="H1008" s="360">
        <f xml:space="preserve"> SUM(J1008:N1008)</f>
        <v>0</v>
      </c>
      <c r="I1008" s="282"/>
      <c r="J1008" s="284">
        <f xml:space="preserve"> InpActive!J400</f>
        <v>0</v>
      </c>
      <c r="K1008" s="284">
        <f xml:space="preserve"> InpActive!K400</f>
        <v>0</v>
      </c>
      <c r="L1008" s="284">
        <f xml:space="preserve"> InpActive!L400</f>
        <v>0</v>
      </c>
      <c r="M1008" s="284">
        <f xml:space="preserve"> InpActive!M400</f>
        <v>0</v>
      </c>
      <c r="N1008" s="284">
        <f xml:space="preserve"> InpActive!N400</f>
        <v>0</v>
      </c>
    </row>
    <row r="1009" spans="1:16362" ht="12.75" hidden="1" customHeight="1" outlineLevel="1">
      <c r="A1009" s="284" t="str">
        <f xml:space="preserve"> InpActive!A405</f>
        <v>WR7004Z28</v>
      </c>
      <c r="B1009" s="283"/>
      <c r="C1009" s="272"/>
      <c r="D1009" s="273"/>
      <c r="E1009" s="284" t="str">
        <f xml:space="preserve"> InpActive!E405</f>
        <v>WRZ 28 - Annualised unit cost (AUC) of post-2020 capacity</v>
      </c>
      <c r="F1009" s="282" t="s">
        <v>761</v>
      </c>
      <c r="G1009" s="284" t="str">
        <f xml:space="preserve"> InpActive!G405</f>
        <v>£/Ml/d</v>
      </c>
      <c r="H1009" s="259"/>
      <c r="I1009" s="282"/>
      <c r="J1009" s="284">
        <f xml:space="preserve"> InpActive!J405</f>
        <v>0</v>
      </c>
      <c r="K1009" s="284">
        <f xml:space="preserve"> InpActive!K405</f>
        <v>0</v>
      </c>
      <c r="L1009" s="284">
        <f xml:space="preserve"> InpActive!L405</f>
        <v>0</v>
      </c>
      <c r="M1009" s="284">
        <f xml:space="preserve"> InpActive!M405</f>
        <v>0</v>
      </c>
      <c r="N1009" s="284">
        <f xml:space="preserve"> InpActive!N405</f>
        <v>0</v>
      </c>
    </row>
    <row r="1010" spans="1:16362" ht="12.75" hidden="1" customHeight="1" outlineLevel="1">
      <c r="A1010" s="267"/>
      <c r="B1010" s="267"/>
      <c r="C1010" s="276"/>
      <c r="D1010" s="277"/>
      <c r="E1010" s="278" t="str">
        <f xml:space="preserve"> E1001</f>
        <v>Bilateral entry forecast (BEF) factor - WRZ 28 - capped at zero</v>
      </c>
      <c r="F1010" s="278" t="str">
        <f xml:space="preserve"> F1001</f>
        <v>BEF</v>
      </c>
      <c r="G1010" s="278" t="str">
        <f xml:space="preserve"> G1001</f>
        <v>nr</v>
      </c>
      <c r="H1010" s="259"/>
      <c r="I1010" s="282"/>
      <c r="J1010" s="280">
        <f xml:space="preserve"> J1001</f>
        <v>0</v>
      </c>
      <c r="K1010" s="280">
        <f xml:space="preserve"> K1001</f>
        <v>0</v>
      </c>
      <c r="L1010" s="280">
        <f xml:space="preserve"> L1001</f>
        <v>0</v>
      </c>
      <c r="M1010" s="280">
        <f xml:space="preserve"> M1001</f>
        <v>0</v>
      </c>
      <c r="N1010" s="280">
        <f xml:space="preserve"> N1001</f>
        <v>0</v>
      </c>
    </row>
    <row r="1011" spans="1:16362" s="270" customFormat="1" ht="12.75" hidden="1" customHeight="1" outlineLevel="1">
      <c r="A1011" s="285"/>
      <c r="B1011" s="285"/>
      <c r="C1011" s="286"/>
      <c r="D1011" s="287"/>
      <c r="E1011" s="285" t="s">
        <v>1033</v>
      </c>
      <c r="F1011" s="359" t="s">
        <v>1034</v>
      </c>
      <c r="G1011" s="288" t="s">
        <v>555</v>
      </c>
      <c r="H1011" s="270">
        <f xml:space="preserve"> SUM(J1011:N1011)</f>
        <v>0</v>
      </c>
      <c r="I1011" s="288"/>
      <c r="J1011" s="289">
        <f xml:space="preserve"> J1008 * J1009 * J1010</f>
        <v>0</v>
      </c>
      <c r="K1011" s="289">
        <f t="shared" ref="K1011:N1011" si="551" xml:space="preserve"> K1008 * K1009 * K1010</f>
        <v>0</v>
      </c>
      <c r="L1011" s="289">
        <f t="shared" si="551"/>
        <v>0</v>
      </c>
      <c r="M1011" s="289">
        <f t="shared" si="551"/>
        <v>0</v>
      </c>
      <c r="N1011" s="289">
        <f t="shared" si="551"/>
        <v>0</v>
      </c>
    </row>
    <row r="1012" spans="1:16362" ht="12.75" hidden="1" customHeight="1" outlineLevel="1">
      <c r="A1012" s="291"/>
      <c r="B1012" s="291"/>
      <c r="C1012" s="292"/>
      <c r="D1012" s="293"/>
      <c r="E1012" s="291"/>
      <c r="F1012" s="294"/>
      <c r="G1012" s="294"/>
      <c r="H1012" s="295"/>
      <c r="I1012" s="294"/>
      <c r="J1012" s="294"/>
      <c r="K1012" s="294"/>
      <c r="L1012" s="294"/>
      <c r="M1012" s="294"/>
      <c r="N1012" s="294"/>
    </row>
    <row r="1013" spans="1:16362" ht="12.75" hidden="1" customHeight="1" outlineLevel="1">
      <c r="A1013" s="270"/>
      <c r="B1013" s="270"/>
      <c r="C1013" s="276"/>
      <c r="D1013" s="281"/>
      <c r="E1013" s="278" t="s">
        <v>1035</v>
      </c>
      <c r="F1013" s="376">
        <f xml:space="preserve"> IF( SUM(J1013:N1013) &gt; 0, 1, 0)</f>
        <v>0</v>
      </c>
      <c r="G1013" s="278" t="s">
        <v>599</v>
      </c>
      <c r="J1013" s="376">
        <f xml:space="preserve"> IF( J1011 &gt; 0, 1, 0 )</f>
        <v>0</v>
      </c>
      <c r="K1013" s="376">
        <f t="shared" ref="K1013" si="552" xml:space="preserve"> IF( K1011 &gt; 0, 1, 0 )</f>
        <v>0</v>
      </c>
      <c r="L1013" s="376">
        <f t="shared" ref="L1013" si="553" xml:space="preserve"> IF( L1011 &gt; 0, 1, 0 )</f>
        <v>0</v>
      </c>
      <c r="M1013" s="376">
        <f t="shared" ref="M1013" si="554" xml:space="preserve"> IF( M1011 &gt; 0, 1, 0 )</f>
        <v>0</v>
      </c>
      <c r="N1013" s="376">
        <f t="shared" ref="N1013" si="555" xml:space="preserve"> IF( N1011 &gt; 0, 1, 0 )</f>
        <v>0</v>
      </c>
    </row>
    <row r="1014" spans="1:16362">
      <c r="A1014" s="275"/>
      <c r="B1014" s="296"/>
      <c r="C1014" s="276"/>
      <c r="D1014" s="277"/>
      <c r="E1014" s="299"/>
      <c r="F1014" s="302"/>
      <c r="G1014" s="302"/>
      <c r="H1014" s="302"/>
      <c r="I1014" s="302"/>
      <c r="J1014" s="302"/>
      <c r="K1014" s="302"/>
      <c r="L1014" s="302"/>
      <c r="M1014" s="302"/>
      <c r="N1014" s="302"/>
    </row>
    <row r="1015" spans="1:16362" ht="12.75" customHeight="1">
      <c r="A1015" s="260" t="s">
        <v>1036</v>
      </c>
      <c r="B1015" s="260"/>
      <c r="C1015" s="261"/>
      <c r="D1015" s="260"/>
      <c r="E1015" s="260"/>
      <c r="F1015" s="260"/>
      <c r="G1015" s="260"/>
      <c r="H1015" s="260"/>
      <c r="I1015" s="260"/>
      <c r="J1015" s="260"/>
      <c r="K1015" s="260"/>
      <c r="L1015" s="260"/>
      <c r="M1015" s="260"/>
      <c r="N1015" s="260"/>
      <c r="O1015" s="250"/>
      <c r="P1015" s="250"/>
    </row>
    <row r="1016" spans="1:16362" ht="12.75" customHeight="1" collapsed="1">
      <c r="A1016" s="250"/>
      <c r="B1016" s="250"/>
      <c r="C1016" s="251"/>
      <c r="D1016" s="250"/>
      <c r="E1016" s="250"/>
      <c r="F1016" s="250"/>
      <c r="G1016" s="250"/>
      <c r="H1016" s="250"/>
      <c r="I1016" s="250"/>
      <c r="J1016" s="250"/>
      <c r="K1016" s="250"/>
      <c r="L1016" s="250"/>
      <c r="M1016" s="250"/>
      <c r="N1016" s="250"/>
      <c r="O1016" s="250"/>
      <c r="P1016" s="250"/>
    </row>
    <row r="1017" spans="1:16362" s="305" customFormat="1" ht="12.75" hidden="1" customHeight="1" outlineLevel="1">
      <c r="A1017" s="275"/>
      <c r="B1017" s="303" t="s">
        <v>1037</v>
      </c>
      <c r="C1017" s="304"/>
      <c r="D1017" s="277"/>
      <c r="E1017" s="285"/>
      <c r="F1017" s="304"/>
      <c r="G1017" s="304"/>
      <c r="H1017" s="304"/>
      <c r="I1017" s="304"/>
      <c r="J1017" s="304"/>
      <c r="K1017" s="304"/>
      <c r="L1017" s="304"/>
      <c r="M1017" s="304"/>
      <c r="N1017" s="304"/>
      <c r="O1017" s="304"/>
      <c r="P1017" s="304"/>
      <c r="Q1017" s="304"/>
      <c r="R1017" s="304"/>
      <c r="S1017" s="304"/>
      <c r="T1017" s="304"/>
      <c r="U1017" s="304"/>
      <c r="V1017" s="304"/>
      <c r="W1017" s="304"/>
      <c r="X1017" s="304"/>
      <c r="Y1017" s="304"/>
      <c r="Z1017" s="304"/>
      <c r="AA1017" s="304"/>
      <c r="AB1017" s="304"/>
      <c r="AC1017" s="304"/>
      <c r="AD1017" s="304"/>
      <c r="AE1017" s="304"/>
      <c r="AF1017" s="304"/>
      <c r="AG1017" s="304"/>
      <c r="AH1017" s="304"/>
      <c r="AI1017" s="304"/>
      <c r="AJ1017" s="304"/>
      <c r="AK1017" s="304"/>
      <c r="AL1017" s="304"/>
      <c r="AM1017" s="304"/>
      <c r="AN1017" s="304"/>
      <c r="AO1017" s="304"/>
      <c r="AP1017" s="304"/>
      <c r="AQ1017" s="304"/>
      <c r="AR1017" s="304"/>
      <c r="AS1017" s="304"/>
      <c r="AT1017" s="304"/>
      <c r="AU1017" s="304"/>
      <c r="AV1017" s="304"/>
      <c r="AW1017" s="304"/>
      <c r="AX1017" s="304"/>
      <c r="AY1017" s="304"/>
      <c r="AZ1017" s="304"/>
      <c r="BA1017" s="304"/>
      <c r="BB1017" s="304"/>
      <c r="BC1017" s="304"/>
      <c r="BD1017" s="304"/>
      <c r="BE1017" s="304"/>
      <c r="BF1017" s="304"/>
      <c r="BG1017" s="304"/>
      <c r="BH1017" s="304"/>
      <c r="BI1017" s="304"/>
      <c r="BJ1017" s="304"/>
      <c r="BK1017" s="304"/>
      <c r="BL1017" s="304"/>
      <c r="BM1017" s="304"/>
      <c r="BN1017" s="304"/>
      <c r="BO1017" s="304"/>
      <c r="BP1017" s="304"/>
      <c r="BQ1017" s="304"/>
      <c r="BR1017" s="304"/>
      <c r="BS1017" s="304"/>
      <c r="BT1017" s="304"/>
      <c r="BU1017" s="304"/>
      <c r="BV1017" s="304"/>
      <c r="BW1017" s="304"/>
      <c r="BX1017" s="304"/>
      <c r="BY1017" s="304"/>
      <c r="BZ1017" s="304"/>
      <c r="CA1017" s="304"/>
      <c r="CB1017" s="304"/>
      <c r="CC1017" s="304"/>
      <c r="CD1017" s="304"/>
      <c r="CE1017" s="304"/>
      <c r="CF1017" s="304"/>
      <c r="CG1017" s="304"/>
      <c r="CH1017" s="304"/>
      <c r="CI1017" s="304"/>
      <c r="CJ1017" s="304"/>
      <c r="CK1017" s="304"/>
      <c r="CL1017" s="304"/>
      <c r="CM1017" s="304"/>
      <c r="CN1017" s="304"/>
      <c r="CO1017" s="304"/>
      <c r="CP1017" s="304"/>
      <c r="CQ1017" s="304"/>
      <c r="CR1017" s="304"/>
      <c r="CS1017" s="304"/>
      <c r="CT1017" s="304"/>
      <c r="CU1017" s="304"/>
      <c r="CV1017" s="304"/>
      <c r="CW1017" s="304"/>
      <c r="CX1017" s="304"/>
      <c r="CY1017" s="304"/>
      <c r="CZ1017" s="304"/>
      <c r="DA1017" s="304"/>
      <c r="DB1017" s="304"/>
      <c r="DC1017" s="304"/>
      <c r="DD1017" s="304"/>
      <c r="DE1017" s="304"/>
      <c r="DF1017" s="304"/>
      <c r="DG1017" s="304"/>
      <c r="DH1017" s="304"/>
      <c r="DI1017" s="304"/>
      <c r="DJ1017" s="304"/>
      <c r="DK1017" s="304"/>
      <c r="DL1017" s="304"/>
      <c r="DM1017" s="304"/>
      <c r="DN1017" s="304"/>
      <c r="DO1017" s="304"/>
      <c r="DP1017" s="304"/>
      <c r="DQ1017" s="304"/>
      <c r="DR1017" s="304"/>
      <c r="DS1017" s="304"/>
      <c r="DT1017" s="304"/>
      <c r="DU1017" s="304"/>
      <c r="DV1017" s="304"/>
      <c r="DW1017" s="304"/>
      <c r="DX1017" s="304"/>
      <c r="DY1017" s="304"/>
      <c r="DZ1017" s="304"/>
      <c r="EA1017" s="304"/>
      <c r="EB1017" s="304"/>
      <c r="EC1017" s="304"/>
      <c r="ED1017" s="304"/>
      <c r="EE1017" s="304"/>
      <c r="EF1017" s="304"/>
      <c r="EG1017" s="304"/>
      <c r="EH1017" s="304"/>
      <c r="EI1017" s="304"/>
      <c r="EJ1017" s="304"/>
      <c r="EK1017" s="304"/>
      <c r="EL1017" s="304"/>
      <c r="EM1017" s="304"/>
      <c r="EN1017" s="304"/>
      <c r="EO1017" s="304"/>
      <c r="EP1017" s="304"/>
      <c r="EQ1017" s="304"/>
      <c r="ER1017" s="304"/>
      <c r="ES1017" s="304"/>
      <c r="ET1017" s="304"/>
      <c r="EU1017" s="304"/>
      <c r="EV1017" s="304"/>
      <c r="EW1017" s="304"/>
      <c r="EX1017" s="304"/>
      <c r="EY1017" s="304"/>
      <c r="EZ1017" s="304"/>
      <c r="FA1017" s="304"/>
      <c r="FB1017" s="304"/>
      <c r="FC1017" s="304"/>
      <c r="FD1017" s="304"/>
      <c r="FE1017" s="304"/>
      <c r="FF1017" s="304"/>
      <c r="FG1017" s="304"/>
      <c r="FH1017" s="304"/>
      <c r="FI1017" s="304"/>
      <c r="FJ1017" s="304"/>
      <c r="FK1017" s="304"/>
      <c r="FL1017" s="304"/>
      <c r="FM1017" s="304"/>
      <c r="FN1017" s="304"/>
      <c r="FO1017" s="304"/>
      <c r="FP1017" s="304"/>
      <c r="FQ1017" s="304"/>
      <c r="FR1017" s="304"/>
      <c r="FS1017" s="304"/>
      <c r="FT1017" s="304"/>
      <c r="FU1017" s="304"/>
      <c r="FV1017" s="304"/>
      <c r="FW1017" s="304"/>
      <c r="FX1017" s="304"/>
      <c r="FY1017" s="304"/>
      <c r="FZ1017" s="304"/>
      <c r="GA1017" s="304"/>
      <c r="GB1017" s="304"/>
      <c r="GC1017" s="304"/>
      <c r="GD1017" s="304"/>
      <c r="GE1017" s="304"/>
      <c r="GF1017" s="304"/>
      <c r="GG1017" s="304"/>
      <c r="GH1017" s="304"/>
      <c r="GI1017" s="304"/>
      <c r="GJ1017" s="304"/>
      <c r="GK1017" s="304"/>
      <c r="GL1017" s="304"/>
      <c r="GM1017" s="304"/>
      <c r="GN1017" s="304"/>
      <c r="GO1017" s="304"/>
      <c r="GP1017" s="304"/>
      <c r="GQ1017" s="304"/>
      <c r="GR1017" s="304"/>
      <c r="GS1017" s="304"/>
      <c r="GT1017" s="304"/>
      <c r="GU1017" s="304"/>
      <c r="GV1017" s="304"/>
      <c r="GW1017" s="304"/>
      <c r="GX1017" s="304"/>
      <c r="GY1017" s="304"/>
      <c r="GZ1017" s="304"/>
      <c r="HA1017" s="304"/>
      <c r="HB1017" s="304"/>
      <c r="HC1017" s="304"/>
      <c r="HD1017" s="304"/>
      <c r="HE1017" s="304"/>
      <c r="HF1017" s="304"/>
      <c r="HG1017" s="304"/>
      <c r="HH1017" s="304"/>
      <c r="HI1017" s="304"/>
      <c r="HJ1017" s="304"/>
      <c r="HK1017" s="304"/>
      <c r="HL1017" s="304"/>
      <c r="HM1017" s="304"/>
      <c r="HN1017" s="304"/>
      <c r="HO1017" s="304"/>
      <c r="HP1017" s="304"/>
      <c r="HQ1017" s="304"/>
      <c r="HR1017" s="304"/>
      <c r="HS1017" s="304"/>
      <c r="HT1017" s="304"/>
      <c r="HU1017" s="304"/>
      <c r="HV1017" s="304"/>
      <c r="HW1017" s="304"/>
      <c r="HX1017" s="304"/>
      <c r="HY1017" s="304"/>
      <c r="HZ1017" s="304"/>
      <c r="IA1017" s="304"/>
      <c r="IB1017" s="304"/>
      <c r="IC1017" s="304"/>
      <c r="ID1017" s="304"/>
      <c r="IE1017" s="304"/>
      <c r="IF1017" s="304"/>
      <c r="IG1017" s="304"/>
      <c r="IH1017" s="304"/>
      <c r="II1017" s="304"/>
      <c r="IJ1017" s="304"/>
      <c r="IK1017" s="304"/>
      <c r="IL1017" s="304"/>
      <c r="IM1017" s="304"/>
      <c r="IN1017" s="304"/>
      <c r="IO1017" s="304"/>
      <c r="IP1017" s="304"/>
      <c r="IQ1017" s="304"/>
      <c r="IR1017" s="304"/>
      <c r="IS1017" s="304"/>
      <c r="IT1017" s="304"/>
      <c r="IU1017" s="304"/>
      <c r="IV1017" s="304"/>
      <c r="IW1017" s="304"/>
      <c r="IX1017" s="304"/>
      <c r="IY1017" s="304"/>
      <c r="IZ1017" s="304"/>
      <c r="JA1017" s="304"/>
      <c r="JB1017" s="304"/>
      <c r="JC1017" s="304"/>
      <c r="JD1017" s="304"/>
      <c r="JE1017" s="304"/>
      <c r="JF1017" s="304"/>
      <c r="JG1017" s="304"/>
      <c r="JH1017" s="304"/>
      <c r="JI1017" s="304"/>
      <c r="JJ1017" s="304"/>
      <c r="JK1017" s="304"/>
      <c r="JL1017" s="304"/>
      <c r="JM1017" s="304"/>
      <c r="JN1017" s="304"/>
      <c r="JO1017" s="304"/>
      <c r="JP1017" s="304"/>
      <c r="JQ1017" s="304"/>
      <c r="JR1017" s="304"/>
      <c r="JS1017" s="304"/>
      <c r="JT1017" s="304"/>
      <c r="JU1017" s="304"/>
      <c r="JV1017" s="304"/>
      <c r="JW1017" s="304"/>
      <c r="JX1017" s="304"/>
      <c r="JY1017" s="304"/>
      <c r="JZ1017" s="304"/>
      <c r="KA1017" s="304"/>
      <c r="KB1017" s="304"/>
      <c r="KC1017" s="304"/>
      <c r="KD1017" s="304"/>
      <c r="KE1017" s="304"/>
      <c r="KF1017" s="304"/>
      <c r="KG1017" s="304"/>
      <c r="KH1017" s="304"/>
      <c r="KI1017" s="304"/>
      <c r="KJ1017" s="304"/>
      <c r="KK1017" s="304"/>
      <c r="KL1017" s="304"/>
      <c r="KM1017" s="304"/>
      <c r="KN1017" s="304"/>
      <c r="KO1017" s="304"/>
      <c r="KP1017" s="304"/>
      <c r="KQ1017" s="304"/>
      <c r="KR1017" s="304"/>
      <c r="KS1017" s="304"/>
      <c r="KT1017" s="304"/>
      <c r="KU1017" s="304"/>
      <c r="KV1017" s="304"/>
      <c r="KW1017" s="304"/>
      <c r="KX1017" s="304"/>
      <c r="KY1017" s="304"/>
      <c r="KZ1017" s="304"/>
      <c r="LA1017" s="304"/>
      <c r="LB1017" s="304"/>
      <c r="LC1017" s="304"/>
      <c r="LD1017" s="304"/>
      <c r="LE1017" s="304"/>
      <c r="LF1017" s="304"/>
      <c r="LG1017" s="304"/>
      <c r="LH1017" s="304"/>
      <c r="LI1017" s="304"/>
      <c r="LJ1017" s="304"/>
      <c r="LK1017" s="304"/>
      <c r="LL1017" s="304"/>
      <c r="LM1017" s="304"/>
      <c r="LN1017" s="304"/>
      <c r="LO1017" s="304"/>
      <c r="LP1017" s="304"/>
      <c r="LQ1017" s="304"/>
      <c r="LR1017" s="304"/>
      <c r="LS1017" s="304"/>
      <c r="LT1017" s="304"/>
      <c r="LU1017" s="304"/>
      <c r="LV1017" s="304"/>
      <c r="LW1017" s="304"/>
      <c r="LX1017" s="304"/>
      <c r="LY1017" s="304"/>
      <c r="LZ1017" s="304"/>
      <c r="MA1017" s="304"/>
      <c r="MB1017" s="304"/>
      <c r="MC1017" s="304"/>
      <c r="MD1017" s="304"/>
      <c r="ME1017" s="304"/>
      <c r="MF1017" s="304"/>
      <c r="MG1017" s="304"/>
      <c r="MH1017" s="304"/>
      <c r="MI1017" s="304"/>
      <c r="MJ1017" s="304"/>
      <c r="MK1017" s="304"/>
      <c r="ML1017" s="304"/>
      <c r="MM1017" s="304"/>
      <c r="MN1017" s="304"/>
      <c r="MO1017" s="304"/>
      <c r="MP1017" s="304"/>
      <c r="MQ1017" s="304"/>
      <c r="MR1017" s="304"/>
      <c r="MS1017" s="304"/>
      <c r="MT1017" s="304"/>
      <c r="MU1017" s="304"/>
      <c r="MV1017" s="304"/>
      <c r="MW1017" s="304"/>
      <c r="MX1017" s="304"/>
      <c r="MY1017" s="304"/>
      <c r="MZ1017" s="304"/>
      <c r="NA1017" s="304"/>
      <c r="NB1017" s="304"/>
      <c r="NC1017" s="304"/>
      <c r="ND1017" s="304"/>
      <c r="NE1017" s="304"/>
      <c r="NF1017" s="304"/>
      <c r="NG1017" s="304"/>
      <c r="NH1017" s="304"/>
      <c r="NI1017" s="304"/>
      <c r="NJ1017" s="304"/>
      <c r="NK1017" s="304"/>
      <c r="NL1017" s="304"/>
      <c r="NM1017" s="304"/>
      <c r="NN1017" s="304"/>
      <c r="NO1017" s="304"/>
      <c r="NP1017" s="304"/>
      <c r="NQ1017" s="304"/>
      <c r="NR1017" s="304"/>
      <c r="NS1017" s="304"/>
      <c r="NT1017" s="304"/>
      <c r="NU1017" s="304"/>
      <c r="NV1017" s="304"/>
      <c r="NW1017" s="304"/>
      <c r="NX1017" s="304"/>
      <c r="NY1017" s="304"/>
      <c r="NZ1017" s="304"/>
      <c r="OA1017" s="304"/>
      <c r="OB1017" s="304"/>
      <c r="OC1017" s="304"/>
      <c r="OD1017" s="304"/>
      <c r="OE1017" s="304"/>
      <c r="OF1017" s="304"/>
      <c r="OG1017" s="304"/>
      <c r="OH1017" s="304"/>
      <c r="OI1017" s="304"/>
      <c r="OJ1017" s="304"/>
      <c r="OK1017" s="304"/>
      <c r="OL1017" s="304"/>
      <c r="OM1017" s="304"/>
      <c r="ON1017" s="304"/>
      <c r="OO1017" s="304"/>
      <c r="OP1017" s="304"/>
      <c r="OQ1017" s="304"/>
      <c r="OR1017" s="304"/>
      <c r="OS1017" s="304"/>
      <c r="OT1017" s="304"/>
      <c r="OU1017" s="304"/>
      <c r="OV1017" s="304"/>
      <c r="OW1017" s="304"/>
      <c r="OX1017" s="304"/>
      <c r="OY1017" s="304"/>
      <c r="OZ1017" s="304"/>
      <c r="PA1017" s="304"/>
      <c r="PB1017" s="304"/>
      <c r="PC1017" s="304"/>
      <c r="PD1017" s="304"/>
      <c r="PE1017" s="304"/>
      <c r="PF1017" s="304"/>
      <c r="PG1017" s="304"/>
      <c r="PH1017" s="304"/>
      <c r="PI1017" s="304"/>
      <c r="PJ1017" s="304"/>
      <c r="PK1017" s="304"/>
      <c r="PL1017" s="304"/>
      <c r="PM1017" s="304"/>
      <c r="PN1017" s="304"/>
      <c r="PO1017" s="304"/>
      <c r="PP1017" s="304"/>
      <c r="PQ1017" s="304"/>
      <c r="PR1017" s="304"/>
      <c r="PS1017" s="304"/>
      <c r="PT1017" s="304"/>
      <c r="PU1017" s="304"/>
      <c r="PV1017" s="304"/>
      <c r="PW1017" s="304"/>
      <c r="PX1017" s="304"/>
      <c r="PY1017" s="304"/>
      <c r="PZ1017" s="304"/>
      <c r="QA1017" s="304"/>
      <c r="QB1017" s="304"/>
      <c r="QC1017" s="304"/>
      <c r="QD1017" s="304"/>
      <c r="QE1017" s="304"/>
      <c r="QF1017" s="304"/>
      <c r="QG1017" s="304"/>
      <c r="QH1017" s="304"/>
      <c r="QI1017" s="304"/>
      <c r="QJ1017" s="304"/>
      <c r="QK1017" s="304"/>
      <c r="QL1017" s="304"/>
      <c r="QM1017" s="304"/>
      <c r="QN1017" s="304"/>
      <c r="QO1017" s="304"/>
      <c r="QP1017" s="304"/>
      <c r="QQ1017" s="304"/>
      <c r="QR1017" s="304"/>
      <c r="QS1017" s="304"/>
      <c r="QT1017" s="304"/>
      <c r="QU1017" s="304"/>
      <c r="QV1017" s="304"/>
      <c r="QW1017" s="304"/>
      <c r="QX1017" s="304"/>
      <c r="QY1017" s="304"/>
      <c r="QZ1017" s="304"/>
      <c r="RA1017" s="304"/>
      <c r="RB1017" s="304"/>
      <c r="RC1017" s="304"/>
      <c r="RD1017" s="304"/>
      <c r="RE1017" s="304"/>
      <c r="RF1017" s="304"/>
      <c r="RG1017" s="304"/>
      <c r="RH1017" s="304"/>
      <c r="RI1017" s="304"/>
      <c r="RJ1017" s="304"/>
      <c r="RK1017" s="304"/>
      <c r="RL1017" s="304"/>
      <c r="RM1017" s="304"/>
      <c r="RN1017" s="304"/>
      <c r="RO1017" s="304"/>
      <c r="RP1017" s="304"/>
      <c r="RQ1017" s="304"/>
      <c r="RR1017" s="304"/>
      <c r="RS1017" s="304"/>
      <c r="RT1017" s="304"/>
      <c r="RU1017" s="304"/>
      <c r="RV1017" s="304"/>
      <c r="RW1017" s="304"/>
      <c r="RX1017" s="304"/>
      <c r="RY1017" s="304"/>
      <c r="RZ1017" s="304"/>
      <c r="SA1017" s="304"/>
      <c r="SB1017" s="304"/>
      <c r="SC1017" s="304"/>
      <c r="SD1017" s="304"/>
      <c r="SE1017" s="304"/>
      <c r="SF1017" s="304"/>
      <c r="SG1017" s="304"/>
      <c r="SH1017" s="304"/>
      <c r="SI1017" s="304"/>
      <c r="SJ1017" s="304"/>
      <c r="SK1017" s="304"/>
      <c r="SL1017" s="304"/>
      <c r="SM1017" s="304"/>
      <c r="SN1017" s="304"/>
      <c r="SO1017" s="304"/>
      <c r="SP1017" s="304"/>
      <c r="SQ1017" s="304"/>
      <c r="SR1017" s="304"/>
      <c r="SS1017" s="304"/>
      <c r="ST1017" s="304"/>
      <c r="SU1017" s="304"/>
      <c r="SV1017" s="304"/>
      <c r="SW1017" s="304"/>
      <c r="SX1017" s="304"/>
      <c r="SY1017" s="304"/>
      <c r="SZ1017" s="304"/>
      <c r="TA1017" s="304"/>
      <c r="TB1017" s="304"/>
      <c r="TC1017" s="304"/>
      <c r="TD1017" s="304"/>
      <c r="TE1017" s="304"/>
      <c r="TF1017" s="304"/>
      <c r="TG1017" s="304"/>
      <c r="TH1017" s="304"/>
      <c r="TI1017" s="304"/>
      <c r="TJ1017" s="304"/>
      <c r="TK1017" s="304"/>
      <c r="TL1017" s="304"/>
      <c r="TM1017" s="304"/>
      <c r="TN1017" s="304"/>
      <c r="TO1017" s="304"/>
      <c r="TP1017" s="304"/>
      <c r="TQ1017" s="304"/>
      <c r="TR1017" s="304"/>
      <c r="TS1017" s="304"/>
      <c r="TT1017" s="304"/>
      <c r="TU1017" s="304"/>
      <c r="TV1017" s="304"/>
      <c r="TW1017" s="304"/>
      <c r="TX1017" s="304"/>
      <c r="TY1017" s="304"/>
      <c r="TZ1017" s="304"/>
      <c r="UA1017" s="304"/>
      <c r="UB1017" s="304"/>
      <c r="UC1017" s="304"/>
      <c r="UD1017" s="304"/>
      <c r="UE1017" s="304"/>
      <c r="UF1017" s="304"/>
      <c r="UG1017" s="304"/>
      <c r="UH1017" s="304"/>
      <c r="UI1017" s="304"/>
      <c r="UJ1017" s="304"/>
      <c r="UK1017" s="304"/>
      <c r="UL1017" s="304"/>
      <c r="UM1017" s="304"/>
      <c r="UN1017" s="304"/>
      <c r="UO1017" s="304"/>
      <c r="UP1017" s="304"/>
      <c r="UQ1017" s="304"/>
      <c r="UR1017" s="304"/>
      <c r="US1017" s="304"/>
      <c r="UT1017" s="304"/>
      <c r="UU1017" s="304"/>
      <c r="UV1017" s="304"/>
      <c r="UW1017" s="304"/>
      <c r="UX1017" s="304"/>
      <c r="UY1017" s="304"/>
      <c r="UZ1017" s="304"/>
      <c r="VA1017" s="304"/>
      <c r="VB1017" s="304"/>
      <c r="VC1017" s="304"/>
      <c r="VD1017" s="304"/>
      <c r="VE1017" s="304"/>
      <c r="VF1017" s="304"/>
      <c r="VG1017" s="304"/>
      <c r="VH1017" s="304"/>
      <c r="VI1017" s="304"/>
      <c r="VJ1017" s="304"/>
      <c r="VK1017" s="304"/>
      <c r="VL1017" s="304"/>
      <c r="VM1017" s="304"/>
      <c r="VN1017" s="304"/>
      <c r="VO1017" s="304"/>
      <c r="VP1017" s="304"/>
      <c r="VQ1017" s="304"/>
      <c r="VR1017" s="304"/>
      <c r="VS1017" s="304"/>
      <c r="VT1017" s="304"/>
      <c r="VU1017" s="304"/>
      <c r="VV1017" s="304"/>
      <c r="VW1017" s="304"/>
      <c r="VX1017" s="304"/>
      <c r="VY1017" s="304"/>
      <c r="VZ1017" s="304"/>
      <c r="WA1017" s="304"/>
      <c r="WB1017" s="304"/>
      <c r="WC1017" s="304"/>
      <c r="WD1017" s="304"/>
      <c r="WE1017" s="304"/>
      <c r="WF1017" s="304"/>
      <c r="WG1017" s="304"/>
      <c r="WH1017" s="304"/>
      <c r="WI1017" s="304"/>
      <c r="WJ1017" s="304"/>
      <c r="WK1017" s="304"/>
      <c r="WL1017" s="304"/>
      <c r="WM1017" s="304"/>
      <c r="WN1017" s="304"/>
      <c r="WO1017" s="304"/>
      <c r="WP1017" s="304"/>
      <c r="WQ1017" s="304"/>
      <c r="WR1017" s="304"/>
      <c r="WS1017" s="304"/>
      <c r="WT1017" s="304"/>
      <c r="WU1017" s="304"/>
      <c r="WV1017" s="304"/>
      <c r="WW1017" s="304"/>
      <c r="WX1017" s="304"/>
      <c r="WY1017" s="304"/>
      <c r="WZ1017" s="304"/>
      <c r="XA1017" s="304"/>
      <c r="XB1017" s="304"/>
      <c r="XC1017" s="304"/>
      <c r="XD1017" s="304"/>
      <c r="XE1017" s="304"/>
      <c r="XF1017" s="304"/>
      <c r="XG1017" s="304"/>
      <c r="XH1017" s="304"/>
      <c r="XI1017" s="304"/>
      <c r="XJ1017" s="304"/>
      <c r="XK1017" s="304"/>
      <c r="XL1017" s="304"/>
      <c r="XM1017" s="304"/>
      <c r="XN1017" s="304"/>
      <c r="XO1017" s="304"/>
      <c r="XP1017" s="304"/>
      <c r="XQ1017" s="304"/>
      <c r="XR1017" s="304"/>
      <c r="XS1017" s="304"/>
      <c r="XT1017" s="304"/>
      <c r="XU1017" s="304"/>
      <c r="XV1017" s="304"/>
      <c r="XW1017" s="304"/>
      <c r="XX1017" s="304"/>
      <c r="XY1017" s="304"/>
      <c r="XZ1017" s="304"/>
      <c r="YA1017" s="304"/>
      <c r="YB1017" s="304"/>
      <c r="YC1017" s="304"/>
      <c r="YD1017" s="304"/>
      <c r="YE1017" s="304"/>
      <c r="YF1017" s="304"/>
      <c r="YG1017" s="304"/>
      <c r="YH1017" s="304"/>
      <c r="YI1017" s="304"/>
      <c r="YJ1017" s="304"/>
      <c r="YK1017" s="304"/>
      <c r="YL1017" s="304"/>
      <c r="YM1017" s="304"/>
      <c r="YN1017" s="304"/>
      <c r="YO1017" s="304"/>
      <c r="YP1017" s="304"/>
      <c r="YQ1017" s="304"/>
      <c r="YR1017" s="304"/>
      <c r="YS1017" s="304"/>
      <c r="YT1017" s="304"/>
      <c r="YU1017" s="304"/>
      <c r="YV1017" s="304"/>
      <c r="YW1017" s="304"/>
      <c r="YX1017" s="304"/>
      <c r="YY1017" s="304"/>
      <c r="YZ1017" s="304"/>
      <c r="ZA1017" s="304"/>
      <c r="ZB1017" s="304"/>
      <c r="ZC1017" s="304"/>
      <c r="ZD1017" s="304"/>
      <c r="ZE1017" s="304"/>
      <c r="ZF1017" s="304"/>
      <c r="ZG1017" s="304"/>
      <c r="ZH1017" s="304"/>
      <c r="ZI1017" s="304"/>
      <c r="ZJ1017" s="304"/>
      <c r="ZK1017" s="304"/>
      <c r="ZL1017" s="304"/>
      <c r="ZM1017" s="304"/>
      <c r="ZN1017" s="304"/>
      <c r="ZO1017" s="304"/>
      <c r="ZP1017" s="304"/>
      <c r="ZQ1017" s="304"/>
      <c r="ZR1017" s="304"/>
      <c r="ZS1017" s="304"/>
      <c r="ZT1017" s="304"/>
      <c r="ZU1017" s="304"/>
      <c r="ZV1017" s="304"/>
      <c r="ZW1017" s="304"/>
      <c r="ZX1017" s="304"/>
      <c r="ZY1017" s="304"/>
      <c r="ZZ1017" s="304"/>
      <c r="AAA1017" s="304"/>
      <c r="AAB1017" s="304"/>
      <c r="AAC1017" s="304"/>
      <c r="AAD1017" s="304"/>
      <c r="AAE1017" s="304"/>
      <c r="AAF1017" s="304"/>
      <c r="AAG1017" s="304"/>
      <c r="AAH1017" s="304"/>
      <c r="AAI1017" s="304"/>
      <c r="AAJ1017" s="304"/>
      <c r="AAK1017" s="304"/>
      <c r="AAL1017" s="304"/>
      <c r="AAM1017" s="304"/>
      <c r="AAN1017" s="304"/>
      <c r="AAO1017" s="304"/>
      <c r="AAP1017" s="304"/>
      <c r="AAQ1017" s="304"/>
      <c r="AAR1017" s="304"/>
      <c r="AAS1017" s="304"/>
      <c r="AAT1017" s="304"/>
      <c r="AAU1017" s="304"/>
      <c r="AAV1017" s="304"/>
      <c r="AAW1017" s="304"/>
      <c r="AAX1017" s="304"/>
      <c r="AAY1017" s="304"/>
      <c r="AAZ1017" s="304"/>
      <c r="ABA1017" s="304"/>
      <c r="ABB1017" s="304"/>
      <c r="ABC1017" s="304"/>
      <c r="ABD1017" s="304"/>
      <c r="ABE1017" s="304"/>
      <c r="ABF1017" s="304"/>
      <c r="ABG1017" s="304"/>
      <c r="ABH1017" s="304"/>
      <c r="ABI1017" s="304"/>
      <c r="ABJ1017" s="304"/>
      <c r="ABK1017" s="304"/>
      <c r="ABL1017" s="304"/>
      <c r="ABM1017" s="304"/>
      <c r="ABN1017" s="304"/>
      <c r="ABO1017" s="304"/>
      <c r="ABP1017" s="304"/>
      <c r="ABQ1017" s="304"/>
      <c r="ABR1017" s="304"/>
      <c r="ABS1017" s="304"/>
      <c r="ABT1017" s="304"/>
      <c r="ABU1017" s="304"/>
      <c r="ABV1017" s="304"/>
      <c r="ABW1017" s="304"/>
      <c r="ABX1017" s="304"/>
      <c r="ABY1017" s="304"/>
      <c r="ABZ1017" s="304"/>
      <c r="ACA1017" s="304"/>
      <c r="ACB1017" s="304"/>
      <c r="ACC1017" s="304"/>
      <c r="ACD1017" s="304"/>
      <c r="ACE1017" s="304"/>
      <c r="ACF1017" s="304"/>
      <c r="ACG1017" s="304"/>
      <c r="ACH1017" s="304"/>
      <c r="ACI1017" s="304"/>
      <c r="ACJ1017" s="304"/>
      <c r="ACK1017" s="304"/>
      <c r="ACL1017" s="304"/>
      <c r="ACM1017" s="304"/>
      <c r="ACN1017" s="304"/>
      <c r="ACO1017" s="304"/>
      <c r="ACP1017" s="304"/>
      <c r="ACQ1017" s="304"/>
      <c r="ACR1017" s="304"/>
      <c r="ACS1017" s="304"/>
      <c r="ACT1017" s="304"/>
      <c r="ACU1017" s="304"/>
      <c r="ACV1017" s="304"/>
      <c r="ACW1017" s="304"/>
      <c r="ACX1017" s="304"/>
      <c r="ACY1017" s="304"/>
      <c r="ACZ1017" s="304"/>
      <c r="ADA1017" s="304"/>
      <c r="ADB1017" s="304"/>
      <c r="ADC1017" s="304"/>
      <c r="ADD1017" s="304"/>
      <c r="ADE1017" s="304"/>
      <c r="ADF1017" s="304"/>
      <c r="ADG1017" s="304"/>
      <c r="ADH1017" s="304"/>
      <c r="ADI1017" s="304"/>
      <c r="ADJ1017" s="304"/>
      <c r="ADK1017" s="304"/>
      <c r="ADL1017" s="304"/>
      <c r="ADM1017" s="304"/>
      <c r="ADN1017" s="304"/>
      <c r="ADO1017" s="304"/>
      <c r="ADP1017" s="304"/>
      <c r="ADQ1017" s="304"/>
      <c r="ADR1017" s="304"/>
      <c r="ADS1017" s="304"/>
      <c r="ADT1017" s="304"/>
      <c r="ADU1017" s="304"/>
      <c r="ADV1017" s="304"/>
      <c r="ADW1017" s="304"/>
      <c r="ADX1017" s="304"/>
      <c r="ADY1017" s="304"/>
      <c r="ADZ1017" s="304"/>
      <c r="AEA1017" s="304"/>
      <c r="AEB1017" s="304"/>
      <c r="AEC1017" s="304"/>
      <c r="AED1017" s="304"/>
      <c r="AEE1017" s="304"/>
      <c r="AEF1017" s="304"/>
      <c r="AEG1017" s="304"/>
      <c r="AEH1017" s="304"/>
      <c r="AEI1017" s="304"/>
      <c r="AEJ1017" s="304"/>
      <c r="AEK1017" s="304"/>
      <c r="AEL1017" s="304"/>
      <c r="AEM1017" s="304"/>
      <c r="AEN1017" s="304"/>
      <c r="AEO1017" s="304"/>
      <c r="AEP1017" s="304"/>
      <c r="AEQ1017" s="304"/>
      <c r="AER1017" s="304"/>
      <c r="AES1017" s="304"/>
      <c r="AET1017" s="304"/>
      <c r="AEU1017" s="304"/>
      <c r="AEV1017" s="304"/>
      <c r="AEW1017" s="304"/>
      <c r="AEX1017" s="304"/>
      <c r="AEY1017" s="304"/>
      <c r="AEZ1017" s="304"/>
      <c r="AFA1017" s="304"/>
      <c r="AFB1017" s="304"/>
      <c r="AFC1017" s="304"/>
      <c r="AFD1017" s="304"/>
      <c r="AFE1017" s="304"/>
      <c r="AFF1017" s="304"/>
      <c r="AFG1017" s="304"/>
      <c r="AFH1017" s="304"/>
      <c r="AFI1017" s="304"/>
      <c r="AFJ1017" s="304"/>
      <c r="AFK1017" s="304"/>
      <c r="AFL1017" s="304"/>
      <c r="AFM1017" s="304"/>
      <c r="AFN1017" s="304"/>
      <c r="AFO1017" s="304"/>
      <c r="AFP1017" s="304"/>
      <c r="AFQ1017" s="304"/>
      <c r="AFR1017" s="304"/>
      <c r="AFS1017" s="304"/>
      <c r="AFT1017" s="304"/>
      <c r="AFU1017" s="304"/>
      <c r="AFV1017" s="304"/>
      <c r="AFW1017" s="304"/>
      <c r="AFX1017" s="304"/>
      <c r="AFY1017" s="304"/>
      <c r="AFZ1017" s="304"/>
      <c r="AGA1017" s="304"/>
      <c r="AGB1017" s="304"/>
      <c r="AGC1017" s="304"/>
      <c r="AGD1017" s="304"/>
      <c r="AGE1017" s="304"/>
      <c r="AGF1017" s="304"/>
      <c r="AGG1017" s="304"/>
      <c r="AGH1017" s="304"/>
      <c r="AGI1017" s="304"/>
      <c r="AGJ1017" s="304"/>
      <c r="AGK1017" s="304"/>
      <c r="AGL1017" s="304"/>
      <c r="AGM1017" s="304"/>
      <c r="AGN1017" s="304"/>
      <c r="AGO1017" s="304"/>
      <c r="AGP1017" s="304"/>
      <c r="AGQ1017" s="304"/>
      <c r="AGR1017" s="304"/>
      <c r="AGS1017" s="304"/>
      <c r="AGT1017" s="304"/>
      <c r="AGU1017" s="304"/>
      <c r="AGV1017" s="304"/>
      <c r="AGW1017" s="304"/>
      <c r="AGX1017" s="304"/>
      <c r="AGY1017" s="304"/>
      <c r="AGZ1017" s="304"/>
      <c r="AHA1017" s="304"/>
      <c r="AHB1017" s="304"/>
      <c r="AHC1017" s="304"/>
      <c r="AHD1017" s="304"/>
      <c r="AHE1017" s="304"/>
      <c r="AHF1017" s="304"/>
      <c r="AHG1017" s="304"/>
      <c r="AHH1017" s="304"/>
      <c r="AHI1017" s="304"/>
      <c r="AHJ1017" s="304"/>
      <c r="AHK1017" s="304"/>
      <c r="AHL1017" s="304"/>
      <c r="AHM1017" s="304"/>
      <c r="AHN1017" s="304"/>
      <c r="AHO1017" s="304"/>
      <c r="AHP1017" s="304"/>
      <c r="AHQ1017" s="304"/>
      <c r="AHR1017" s="304"/>
      <c r="AHS1017" s="304"/>
      <c r="AHT1017" s="304"/>
      <c r="AHU1017" s="304"/>
      <c r="AHV1017" s="304"/>
      <c r="AHW1017" s="304"/>
      <c r="AHX1017" s="304"/>
      <c r="AHY1017" s="304"/>
      <c r="AHZ1017" s="304"/>
      <c r="AIA1017" s="304"/>
      <c r="AIB1017" s="304"/>
      <c r="AIC1017" s="304"/>
      <c r="AID1017" s="304"/>
      <c r="AIE1017" s="304"/>
      <c r="AIF1017" s="304"/>
      <c r="AIG1017" s="304"/>
      <c r="AIH1017" s="304"/>
      <c r="AII1017" s="304"/>
      <c r="AIJ1017" s="304"/>
      <c r="AIK1017" s="304"/>
      <c r="AIL1017" s="304"/>
      <c r="AIM1017" s="304"/>
      <c r="AIN1017" s="304"/>
      <c r="AIO1017" s="304"/>
      <c r="AIP1017" s="304"/>
      <c r="AIQ1017" s="304"/>
      <c r="AIR1017" s="304"/>
      <c r="AIS1017" s="304"/>
      <c r="AIT1017" s="304"/>
      <c r="AIU1017" s="304"/>
      <c r="AIV1017" s="304"/>
      <c r="AIW1017" s="304"/>
      <c r="AIX1017" s="304"/>
      <c r="AIY1017" s="304"/>
      <c r="AIZ1017" s="304"/>
      <c r="AJA1017" s="304"/>
      <c r="AJB1017" s="304"/>
      <c r="AJC1017" s="304"/>
      <c r="AJD1017" s="304"/>
      <c r="AJE1017" s="304"/>
      <c r="AJF1017" s="304"/>
      <c r="AJG1017" s="304"/>
      <c r="AJH1017" s="304"/>
      <c r="AJI1017" s="304"/>
      <c r="AJJ1017" s="304"/>
      <c r="AJK1017" s="304"/>
      <c r="AJL1017" s="304"/>
      <c r="AJM1017" s="304"/>
      <c r="AJN1017" s="304"/>
      <c r="AJO1017" s="304"/>
      <c r="AJP1017" s="304"/>
      <c r="AJQ1017" s="304"/>
      <c r="AJR1017" s="304"/>
      <c r="AJS1017" s="304"/>
      <c r="AJT1017" s="304"/>
      <c r="AJU1017" s="304"/>
      <c r="AJV1017" s="304"/>
      <c r="AJW1017" s="304"/>
      <c r="AJX1017" s="304"/>
      <c r="AJY1017" s="304"/>
      <c r="AJZ1017" s="304"/>
      <c r="AKA1017" s="304"/>
      <c r="AKB1017" s="304"/>
      <c r="AKC1017" s="304"/>
      <c r="AKD1017" s="304"/>
      <c r="AKE1017" s="304"/>
      <c r="AKF1017" s="304"/>
      <c r="AKG1017" s="304"/>
      <c r="AKH1017" s="304"/>
      <c r="AKI1017" s="304"/>
      <c r="AKJ1017" s="304"/>
      <c r="AKK1017" s="304"/>
      <c r="AKL1017" s="304"/>
      <c r="AKM1017" s="304"/>
      <c r="AKN1017" s="304"/>
      <c r="AKO1017" s="304"/>
      <c r="AKP1017" s="304"/>
      <c r="AKQ1017" s="304"/>
      <c r="AKR1017" s="304"/>
      <c r="AKS1017" s="304"/>
      <c r="AKT1017" s="304"/>
      <c r="AKU1017" s="304"/>
      <c r="AKV1017" s="304"/>
      <c r="AKW1017" s="304"/>
      <c r="AKX1017" s="304"/>
      <c r="AKY1017" s="304"/>
      <c r="AKZ1017" s="304"/>
      <c r="ALA1017" s="304"/>
      <c r="ALB1017" s="304"/>
      <c r="ALC1017" s="304"/>
      <c r="ALD1017" s="304"/>
      <c r="ALE1017" s="304"/>
      <c r="ALF1017" s="304"/>
      <c r="ALG1017" s="304"/>
      <c r="ALH1017" s="304"/>
      <c r="ALI1017" s="304"/>
      <c r="ALJ1017" s="304"/>
      <c r="ALK1017" s="304"/>
      <c r="ALL1017" s="304"/>
      <c r="ALM1017" s="304"/>
      <c r="ALN1017" s="304"/>
      <c r="ALO1017" s="304"/>
      <c r="ALP1017" s="304"/>
      <c r="ALQ1017" s="304"/>
      <c r="ALR1017" s="304"/>
      <c r="ALS1017" s="304"/>
      <c r="ALT1017" s="304"/>
      <c r="ALU1017" s="304"/>
      <c r="ALV1017" s="304"/>
      <c r="ALW1017" s="304"/>
      <c r="ALX1017" s="304"/>
      <c r="ALY1017" s="304"/>
      <c r="ALZ1017" s="304"/>
      <c r="AMA1017" s="304"/>
      <c r="AMB1017" s="304"/>
      <c r="AMC1017" s="304"/>
      <c r="AMD1017" s="304"/>
      <c r="AME1017" s="304"/>
      <c r="AMF1017" s="304"/>
      <c r="AMG1017" s="304"/>
      <c r="AMH1017" s="304"/>
      <c r="AMI1017" s="304"/>
      <c r="AMJ1017" s="304"/>
      <c r="AMK1017" s="304"/>
      <c r="AML1017" s="304"/>
      <c r="AMM1017" s="304"/>
      <c r="AMN1017" s="304"/>
      <c r="AMO1017" s="304"/>
      <c r="AMP1017" s="304"/>
      <c r="AMQ1017" s="304"/>
      <c r="AMR1017" s="304"/>
      <c r="AMS1017" s="304"/>
      <c r="AMT1017" s="304"/>
      <c r="AMU1017" s="304"/>
      <c r="AMV1017" s="304"/>
      <c r="AMW1017" s="304"/>
      <c r="AMX1017" s="304"/>
      <c r="AMY1017" s="304"/>
      <c r="AMZ1017" s="304"/>
      <c r="ANA1017" s="304"/>
      <c r="ANB1017" s="304"/>
      <c r="ANC1017" s="304"/>
      <c r="AND1017" s="304"/>
      <c r="ANE1017" s="304"/>
      <c r="ANF1017" s="304"/>
      <c r="ANG1017" s="304"/>
      <c r="ANH1017" s="304"/>
      <c r="ANI1017" s="304"/>
      <c r="ANJ1017" s="304"/>
      <c r="ANK1017" s="304"/>
      <c r="ANL1017" s="304"/>
      <c r="ANM1017" s="304"/>
      <c r="ANN1017" s="304"/>
      <c r="ANO1017" s="304"/>
      <c r="ANP1017" s="304"/>
      <c r="ANQ1017" s="304"/>
      <c r="ANR1017" s="304"/>
      <c r="ANS1017" s="304"/>
      <c r="ANT1017" s="304"/>
      <c r="ANU1017" s="304"/>
      <c r="ANV1017" s="304"/>
      <c r="ANW1017" s="304"/>
      <c r="ANX1017" s="304"/>
      <c r="ANY1017" s="304"/>
      <c r="ANZ1017" s="304"/>
      <c r="AOA1017" s="304"/>
      <c r="AOB1017" s="304"/>
      <c r="AOC1017" s="304"/>
      <c r="AOD1017" s="304"/>
      <c r="AOE1017" s="304"/>
      <c r="AOF1017" s="304"/>
      <c r="AOG1017" s="304"/>
      <c r="AOH1017" s="304"/>
      <c r="AOI1017" s="304"/>
      <c r="AOJ1017" s="304"/>
      <c r="AOK1017" s="304"/>
      <c r="AOL1017" s="304"/>
      <c r="AOM1017" s="304"/>
      <c r="AON1017" s="304"/>
      <c r="AOO1017" s="304"/>
      <c r="AOP1017" s="304"/>
      <c r="AOQ1017" s="304"/>
      <c r="AOR1017" s="304"/>
      <c r="AOS1017" s="304"/>
      <c r="AOT1017" s="304"/>
      <c r="AOU1017" s="304"/>
      <c r="AOV1017" s="304"/>
      <c r="AOW1017" s="304"/>
      <c r="AOX1017" s="304"/>
      <c r="AOY1017" s="304"/>
      <c r="AOZ1017" s="304"/>
      <c r="APA1017" s="304"/>
      <c r="APB1017" s="304"/>
      <c r="APC1017" s="304"/>
      <c r="APD1017" s="304"/>
      <c r="APE1017" s="304"/>
      <c r="APF1017" s="304"/>
      <c r="APG1017" s="304"/>
      <c r="APH1017" s="304"/>
      <c r="API1017" s="304"/>
      <c r="APJ1017" s="304"/>
      <c r="APK1017" s="304"/>
      <c r="APL1017" s="304"/>
      <c r="APM1017" s="304"/>
      <c r="APN1017" s="304"/>
      <c r="APO1017" s="304"/>
      <c r="APP1017" s="304"/>
      <c r="APQ1017" s="304"/>
      <c r="APR1017" s="304"/>
      <c r="APS1017" s="304"/>
      <c r="APT1017" s="304"/>
      <c r="APU1017" s="304"/>
      <c r="APV1017" s="304"/>
      <c r="APW1017" s="304"/>
      <c r="APX1017" s="304"/>
      <c r="APY1017" s="304"/>
      <c r="APZ1017" s="304"/>
      <c r="AQA1017" s="304"/>
      <c r="AQB1017" s="304"/>
      <c r="AQC1017" s="304"/>
      <c r="AQD1017" s="304"/>
      <c r="AQE1017" s="304"/>
      <c r="AQF1017" s="304"/>
      <c r="AQG1017" s="304"/>
      <c r="AQH1017" s="304"/>
      <c r="AQI1017" s="304"/>
      <c r="AQJ1017" s="304"/>
      <c r="AQK1017" s="304"/>
      <c r="AQL1017" s="304"/>
      <c r="AQM1017" s="304"/>
      <c r="AQN1017" s="304"/>
      <c r="AQO1017" s="304"/>
      <c r="AQP1017" s="304"/>
      <c r="AQQ1017" s="304"/>
      <c r="AQR1017" s="304"/>
      <c r="AQS1017" s="304"/>
      <c r="AQT1017" s="304"/>
      <c r="AQU1017" s="304"/>
      <c r="AQV1017" s="304"/>
      <c r="AQW1017" s="304"/>
      <c r="AQX1017" s="304"/>
      <c r="AQY1017" s="304"/>
      <c r="AQZ1017" s="304"/>
      <c r="ARA1017" s="304"/>
      <c r="ARB1017" s="304"/>
      <c r="ARC1017" s="304"/>
      <c r="ARD1017" s="304"/>
      <c r="ARE1017" s="304"/>
      <c r="ARF1017" s="304"/>
      <c r="ARG1017" s="304"/>
      <c r="ARH1017" s="304"/>
      <c r="ARI1017" s="304"/>
      <c r="ARJ1017" s="304"/>
      <c r="ARK1017" s="304"/>
      <c r="ARL1017" s="304"/>
      <c r="ARM1017" s="304"/>
      <c r="ARN1017" s="304"/>
      <c r="ARO1017" s="304"/>
      <c r="ARP1017" s="304"/>
      <c r="ARQ1017" s="304"/>
      <c r="ARR1017" s="304"/>
      <c r="ARS1017" s="304"/>
      <c r="ART1017" s="304"/>
      <c r="ARU1017" s="304"/>
      <c r="ARV1017" s="304"/>
      <c r="ARW1017" s="304"/>
      <c r="ARX1017" s="304"/>
      <c r="ARY1017" s="304"/>
      <c r="ARZ1017" s="304"/>
      <c r="ASA1017" s="304"/>
      <c r="ASB1017" s="304"/>
      <c r="ASC1017" s="304"/>
      <c r="ASD1017" s="304"/>
      <c r="ASE1017" s="304"/>
      <c r="ASF1017" s="304"/>
      <c r="ASG1017" s="304"/>
      <c r="ASH1017" s="304"/>
      <c r="ASI1017" s="304"/>
      <c r="ASJ1017" s="304"/>
      <c r="ASK1017" s="304"/>
      <c r="ASL1017" s="304"/>
      <c r="ASM1017" s="304"/>
      <c r="ASN1017" s="304"/>
      <c r="ASO1017" s="304"/>
      <c r="ASP1017" s="304"/>
      <c r="ASQ1017" s="304"/>
      <c r="ASR1017" s="304"/>
      <c r="ASS1017" s="304"/>
      <c r="AST1017" s="304"/>
      <c r="ASU1017" s="304"/>
      <c r="ASV1017" s="304"/>
      <c r="ASW1017" s="304"/>
      <c r="ASX1017" s="304"/>
      <c r="ASY1017" s="304"/>
      <c r="ASZ1017" s="304"/>
      <c r="ATA1017" s="304"/>
      <c r="ATB1017" s="304"/>
      <c r="ATC1017" s="304"/>
      <c r="ATD1017" s="304"/>
      <c r="ATE1017" s="304"/>
      <c r="ATF1017" s="304"/>
      <c r="ATG1017" s="304"/>
      <c r="ATH1017" s="304"/>
      <c r="ATI1017" s="304"/>
      <c r="ATJ1017" s="304"/>
      <c r="ATK1017" s="304"/>
      <c r="ATL1017" s="304"/>
      <c r="ATM1017" s="304"/>
      <c r="ATN1017" s="304"/>
      <c r="ATO1017" s="304"/>
      <c r="ATP1017" s="304"/>
      <c r="ATQ1017" s="304"/>
      <c r="ATR1017" s="304"/>
      <c r="ATS1017" s="304"/>
      <c r="ATT1017" s="304"/>
      <c r="ATU1017" s="304"/>
      <c r="ATV1017" s="304"/>
      <c r="ATW1017" s="304"/>
      <c r="ATX1017" s="304"/>
      <c r="ATY1017" s="304"/>
      <c r="ATZ1017" s="304"/>
      <c r="AUA1017" s="304"/>
      <c r="AUB1017" s="304"/>
      <c r="AUC1017" s="304"/>
      <c r="AUD1017" s="304"/>
      <c r="AUE1017" s="304"/>
      <c r="AUF1017" s="304"/>
      <c r="AUG1017" s="304"/>
      <c r="AUH1017" s="304"/>
      <c r="AUI1017" s="304"/>
      <c r="AUJ1017" s="304"/>
      <c r="AUK1017" s="304"/>
      <c r="AUL1017" s="304"/>
      <c r="AUM1017" s="304"/>
      <c r="AUN1017" s="304"/>
      <c r="AUO1017" s="304"/>
      <c r="AUP1017" s="304"/>
      <c r="AUQ1017" s="304"/>
      <c r="AUR1017" s="304"/>
      <c r="AUS1017" s="304"/>
      <c r="AUT1017" s="304"/>
      <c r="AUU1017" s="304"/>
      <c r="AUV1017" s="304"/>
      <c r="AUW1017" s="304"/>
      <c r="AUX1017" s="304"/>
      <c r="AUY1017" s="304"/>
      <c r="AUZ1017" s="304"/>
      <c r="AVA1017" s="304"/>
      <c r="AVB1017" s="304"/>
      <c r="AVC1017" s="304"/>
      <c r="AVD1017" s="304"/>
      <c r="AVE1017" s="304"/>
      <c r="AVF1017" s="304"/>
      <c r="AVG1017" s="304"/>
      <c r="AVH1017" s="304"/>
      <c r="AVI1017" s="304"/>
      <c r="AVJ1017" s="304"/>
      <c r="AVK1017" s="304"/>
      <c r="AVL1017" s="304"/>
      <c r="AVM1017" s="304"/>
      <c r="AVN1017" s="304"/>
      <c r="AVO1017" s="304"/>
      <c r="AVP1017" s="304"/>
      <c r="AVQ1017" s="304"/>
      <c r="AVR1017" s="304"/>
      <c r="AVS1017" s="304"/>
      <c r="AVT1017" s="304"/>
      <c r="AVU1017" s="304"/>
      <c r="AVV1017" s="304"/>
      <c r="AVW1017" s="304"/>
      <c r="AVX1017" s="304"/>
      <c r="AVY1017" s="304"/>
      <c r="AVZ1017" s="304"/>
      <c r="AWA1017" s="304"/>
      <c r="AWB1017" s="304"/>
      <c r="AWC1017" s="304"/>
      <c r="AWD1017" s="304"/>
      <c r="AWE1017" s="304"/>
      <c r="AWF1017" s="304"/>
      <c r="AWG1017" s="304"/>
      <c r="AWH1017" s="304"/>
      <c r="AWI1017" s="304"/>
      <c r="AWJ1017" s="304"/>
      <c r="AWK1017" s="304"/>
      <c r="AWL1017" s="304"/>
      <c r="AWM1017" s="304"/>
      <c r="AWN1017" s="304"/>
      <c r="AWO1017" s="304"/>
      <c r="AWP1017" s="304"/>
      <c r="AWQ1017" s="304"/>
      <c r="AWR1017" s="304"/>
      <c r="AWS1017" s="304"/>
      <c r="AWT1017" s="304"/>
      <c r="AWU1017" s="304"/>
      <c r="AWV1017" s="304"/>
      <c r="AWW1017" s="304"/>
      <c r="AWX1017" s="304"/>
      <c r="AWY1017" s="304"/>
      <c r="AWZ1017" s="304"/>
      <c r="AXA1017" s="304"/>
      <c r="AXB1017" s="304"/>
      <c r="AXC1017" s="304"/>
      <c r="AXD1017" s="304"/>
      <c r="AXE1017" s="304"/>
      <c r="AXF1017" s="304"/>
      <c r="AXG1017" s="304"/>
      <c r="AXH1017" s="304"/>
      <c r="AXI1017" s="304"/>
      <c r="AXJ1017" s="304"/>
      <c r="AXK1017" s="304"/>
      <c r="AXL1017" s="304"/>
      <c r="AXM1017" s="304"/>
      <c r="AXN1017" s="304"/>
      <c r="AXO1017" s="304"/>
      <c r="AXP1017" s="304"/>
      <c r="AXQ1017" s="304"/>
      <c r="AXR1017" s="304"/>
      <c r="AXS1017" s="304"/>
      <c r="AXT1017" s="304"/>
      <c r="AXU1017" s="304"/>
      <c r="AXV1017" s="304"/>
      <c r="AXW1017" s="304"/>
      <c r="AXX1017" s="304"/>
      <c r="AXY1017" s="304"/>
      <c r="AXZ1017" s="304"/>
      <c r="AYA1017" s="304"/>
      <c r="AYB1017" s="304"/>
      <c r="AYC1017" s="304"/>
      <c r="AYD1017" s="304"/>
      <c r="AYE1017" s="304"/>
      <c r="AYF1017" s="304"/>
      <c r="AYG1017" s="304"/>
      <c r="AYH1017" s="304"/>
      <c r="AYI1017" s="304"/>
      <c r="AYJ1017" s="304"/>
      <c r="AYK1017" s="304"/>
      <c r="AYL1017" s="304"/>
      <c r="AYM1017" s="304"/>
      <c r="AYN1017" s="304"/>
      <c r="AYO1017" s="304"/>
      <c r="AYP1017" s="304"/>
      <c r="AYQ1017" s="304"/>
      <c r="AYR1017" s="304"/>
      <c r="AYS1017" s="304"/>
      <c r="AYT1017" s="304"/>
      <c r="AYU1017" s="304"/>
      <c r="AYV1017" s="304"/>
      <c r="AYW1017" s="304"/>
      <c r="AYX1017" s="304"/>
      <c r="AYY1017" s="304"/>
      <c r="AYZ1017" s="304"/>
      <c r="AZA1017" s="304"/>
      <c r="AZB1017" s="304"/>
      <c r="AZC1017" s="304"/>
      <c r="AZD1017" s="304"/>
      <c r="AZE1017" s="304"/>
      <c r="AZF1017" s="304"/>
      <c r="AZG1017" s="304"/>
      <c r="AZH1017" s="304"/>
      <c r="AZI1017" s="304"/>
      <c r="AZJ1017" s="304"/>
      <c r="AZK1017" s="304"/>
      <c r="AZL1017" s="304"/>
      <c r="AZM1017" s="304"/>
      <c r="AZN1017" s="304"/>
      <c r="AZO1017" s="304"/>
      <c r="AZP1017" s="304"/>
      <c r="AZQ1017" s="304"/>
      <c r="AZR1017" s="304"/>
      <c r="AZS1017" s="304"/>
      <c r="AZT1017" s="304"/>
      <c r="AZU1017" s="304"/>
      <c r="AZV1017" s="304"/>
      <c r="AZW1017" s="304"/>
      <c r="AZX1017" s="304"/>
      <c r="AZY1017" s="304"/>
      <c r="AZZ1017" s="304"/>
      <c r="BAA1017" s="304"/>
      <c r="BAB1017" s="304"/>
      <c r="BAC1017" s="304"/>
      <c r="BAD1017" s="304"/>
      <c r="BAE1017" s="304"/>
      <c r="BAF1017" s="304"/>
      <c r="BAG1017" s="304"/>
      <c r="BAH1017" s="304"/>
      <c r="BAI1017" s="304"/>
      <c r="BAJ1017" s="304"/>
      <c r="BAK1017" s="304"/>
      <c r="BAL1017" s="304"/>
      <c r="BAM1017" s="304"/>
      <c r="BAN1017" s="304"/>
      <c r="BAO1017" s="304"/>
      <c r="BAP1017" s="304"/>
      <c r="BAQ1017" s="304"/>
      <c r="BAR1017" s="304"/>
      <c r="BAS1017" s="304"/>
      <c r="BAT1017" s="304"/>
      <c r="BAU1017" s="304"/>
      <c r="BAV1017" s="304"/>
      <c r="BAW1017" s="304"/>
      <c r="BAX1017" s="304"/>
      <c r="BAY1017" s="304"/>
      <c r="BAZ1017" s="304"/>
      <c r="BBA1017" s="304"/>
      <c r="BBB1017" s="304"/>
      <c r="BBC1017" s="304"/>
      <c r="BBD1017" s="304"/>
      <c r="BBE1017" s="304"/>
      <c r="BBF1017" s="304"/>
      <c r="BBG1017" s="304"/>
      <c r="BBH1017" s="304"/>
      <c r="BBI1017" s="304"/>
      <c r="BBJ1017" s="304"/>
      <c r="BBK1017" s="304"/>
      <c r="BBL1017" s="304"/>
      <c r="BBM1017" s="304"/>
      <c r="BBN1017" s="304"/>
      <c r="BBO1017" s="304"/>
      <c r="BBP1017" s="304"/>
      <c r="BBQ1017" s="304"/>
      <c r="BBR1017" s="304"/>
      <c r="BBS1017" s="304"/>
      <c r="BBT1017" s="304"/>
      <c r="BBU1017" s="304"/>
      <c r="BBV1017" s="304"/>
      <c r="BBW1017" s="304"/>
      <c r="BBX1017" s="304"/>
      <c r="BBY1017" s="304"/>
      <c r="BBZ1017" s="304"/>
      <c r="BCA1017" s="304"/>
      <c r="BCB1017" s="304"/>
      <c r="BCC1017" s="304"/>
      <c r="BCD1017" s="304"/>
      <c r="BCE1017" s="304"/>
      <c r="BCF1017" s="304"/>
      <c r="BCG1017" s="304"/>
      <c r="BCH1017" s="304"/>
      <c r="BCI1017" s="304"/>
      <c r="BCJ1017" s="304"/>
      <c r="BCK1017" s="304"/>
      <c r="BCL1017" s="304"/>
      <c r="BCM1017" s="304"/>
      <c r="BCN1017" s="304"/>
      <c r="BCO1017" s="304"/>
      <c r="BCP1017" s="304"/>
      <c r="BCQ1017" s="304"/>
      <c r="BCR1017" s="304"/>
      <c r="BCS1017" s="304"/>
      <c r="BCT1017" s="304"/>
      <c r="BCU1017" s="304"/>
      <c r="BCV1017" s="304"/>
      <c r="BCW1017" s="304"/>
      <c r="BCX1017" s="304"/>
      <c r="BCY1017" s="304"/>
      <c r="BCZ1017" s="304"/>
      <c r="BDA1017" s="304"/>
      <c r="BDB1017" s="304"/>
      <c r="BDC1017" s="304"/>
      <c r="BDD1017" s="304"/>
      <c r="BDE1017" s="304"/>
      <c r="BDF1017" s="304"/>
      <c r="BDG1017" s="304"/>
      <c r="BDH1017" s="304"/>
      <c r="BDI1017" s="304"/>
      <c r="BDJ1017" s="304"/>
      <c r="BDK1017" s="304"/>
      <c r="BDL1017" s="304"/>
      <c r="BDM1017" s="304"/>
      <c r="BDN1017" s="304"/>
      <c r="BDO1017" s="304"/>
      <c r="BDP1017" s="304"/>
      <c r="BDQ1017" s="304"/>
      <c r="BDR1017" s="304"/>
      <c r="BDS1017" s="304"/>
      <c r="BDT1017" s="304"/>
      <c r="BDU1017" s="304"/>
      <c r="BDV1017" s="304"/>
      <c r="BDW1017" s="304"/>
      <c r="BDX1017" s="304"/>
      <c r="BDY1017" s="304"/>
      <c r="BDZ1017" s="304"/>
      <c r="BEA1017" s="304"/>
      <c r="BEB1017" s="304"/>
      <c r="BEC1017" s="304"/>
      <c r="BED1017" s="304"/>
      <c r="BEE1017" s="304"/>
      <c r="BEF1017" s="304"/>
      <c r="BEG1017" s="304"/>
      <c r="BEH1017" s="304"/>
      <c r="BEI1017" s="304"/>
      <c r="BEJ1017" s="304"/>
      <c r="BEK1017" s="304"/>
      <c r="BEL1017" s="304"/>
      <c r="BEM1017" s="304"/>
      <c r="BEN1017" s="304"/>
      <c r="BEO1017" s="304"/>
      <c r="BEP1017" s="304"/>
      <c r="BEQ1017" s="304"/>
      <c r="BER1017" s="304"/>
      <c r="BES1017" s="304"/>
      <c r="BET1017" s="304"/>
      <c r="BEU1017" s="304"/>
      <c r="BEV1017" s="304"/>
      <c r="BEW1017" s="304"/>
      <c r="BEX1017" s="304"/>
      <c r="BEY1017" s="304"/>
      <c r="BEZ1017" s="304"/>
      <c r="BFA1017" s="304"/>
      <c r="BFB1017" s="304"/>
      <c r="BFC1017" s="304"/>
      <c r="BFD1017" s="304"/>
      <c r="BFE1017" s="304"/>
      <c r="BFF1017" s="304"/>
      <c r="BFG1017" s="304"/>
      <c r="BFH1017" s="304"/>
      <c r="BFI1017" s="304"/>
      <c r="BFJ1017" s="304"/>
      <c r="BFK1017" s="304"/>
      <c r="BFL1017" s="304"/>
      <c r="BFM1017" s="304"/>
      <c r="BFN1017" s="304"/>
      <c r="BFO1017" s="304"/>
      <c r="BFP1017" s="304"/>
      <c r="BFQ1017" s="304"/>
      <c r="BFR1017" s="304"/>
      <c r="BFS1017" s="304"/>
      <c r="BFT1017" s="304"/>
      <c r="BFU1017" s="304"/>
      <c r="BFV1017" s="304"/>
      <c r="BFW1017" s="304"/>
      <c r="BFX1017" s="304"/>
      <c r="BFY1017" s="304"/>
      <c r="BFZ1017" s="304"/>
      <c r="BGA1017" s="304"/>
      <c r="BGB1017" s="304"/>
      <c r="BGC1017" s="304"/>
      <c r="BGD1017" s="304"/>
      <c r="BGE1017" s="304"/>
      <c r="BGF1017" s="304"/>
      <c r="BGG1017" s="304"/>
      <c r="BGH1017" s="304"/>
      <c r="BGI1017" s="304"/>
      <c r="BGJ1017" s="304"/>
      <c r="BGK1017" s="304"/>
      <c r="BGL1017" s="304"/>
      <c r="BGM1017" s="304"/>
      <c r="BGN1017" s="304"/>
      <c r="BGO1017" s="304"/>
      <c r="BGP1017" s="304"/>
      <c r="BGQ1017" s="304"/>
      <c r="BGR1017" s="304"/>
      <c r="BGS1017" s="304"/>
      <c r="BGT1017" s="304"/>
      <c r="BGU1017" s="304"/>
      <c r="BGV1017" s="304"/>
      <c r="BGW1017" s="304"/>
      <c r="BGX1017" s="304"/>
      <c r="BGY1017" s="304"/>
      <c r="BGZ1017" s="304"/>
      <c r="BHA1017" s="304"/>
      <c r="BHB1017" s="304"/>
      <c r="BHC1017" s="304"/>
      <c r="BHD1017" s="304"/>
      <c r="BHE1017" s="304"/>
      <c r="BHF1017" s="304"/>
      <c r="BHG1017" s="304"/>
      <c r="BHH1017" s="304"/>
      <c r="BHI1017" s="304"/>
      <c r="BHJ1017" s="304"/>
      <c r="BHK1017" s="304"/>
      <c r="BHL1017" s="304"/>
      <c r="BHM1017" s="304"/>
      <c r="BHN1017" s="304"/>
      <c r="BHO1017" s="304"/>
      <c r="BHP1017" s="304"/>
      <c r="BHQ1017" s="304"/>
      <c r="BHR1017" s="304"/>
      <c r="BHS1017" s="304"/>
      <c r="BHT1017" s="304"/>
      <c r="BHU1017" s="304"/>
      <c r="BHV1017" s="304"/>
      <c r="BHW1017" s="304"/>
      <c r="BHX1017" s="304"/>
      <c r="BHY1017" s="304"/>
      <c r="BHZ1017" s="304"/>
      <c r="BIA1017" s="304"/>
      <c r="BIB1017" s="304"/>
      <c r="BIC1017" s="304"/>
      <c r="BID1017" s="304"/>
      <c r="BIE1017" s="304"/>
      <c r="BIF1017" s="304"/>
      <c r="BIG1017" s="304"/>
      <c r="BIH1017" s="304"/>
      <c r="BII1017" s="304"/>
      <c r="BIJ1017" s="304"/>
      <c r="BIK1017" s="304"/>
      <c r="BIL1017" s="304"/>
      <c r="BIM1017" s="304"/>
      <c r="BIN1017" s="304"/>
      <c r="BIO1017" s="304"/>
      <c r="BIP1017" s="304"/>
      <c r="BIQ1017" s="304"/>
      <c r="BIR1017" s="304"/>
      <c r="BIS1017" s="304"/>
      <c r="BIT1017" s="304"/>
      <c r="BIU1017" s="304"/>
      <c r="BIV1017" s="304"/>
      <c r="BIW1017" s="304"/>
      <c r="BIX1017" s="304"/>
      <c r="BIY1017" s="304"/>
      <c r="BIZ1017" s="304"/>
      <c r="BJA1017" s="304"/>
      <c r="BJB1017" s="304"/>
      <c r="BJC1017" s="304"/>
      <c r="BJD1017" s="304"/>
      <c r="BJE1017" s="304"/>
      <c r="BJF1017" s="304"/>
      <c r="BJG1017" s="304"/>
      <c r="BJH1017" s="304"/>
      <c r="BJI1017" s="304"/>
      <c r="BJJ1017" s="304"/>
      <c r="BJK1017" s="304"/>
      <c r="BJL1017" s="304"/>
      <c r="BJM1017" s="304"/>
      <c r="BJN1017" s="304"/>
      <c r="BJO1017" s="304"/>
      <c r="BJP1017" s="304"/>
      <c r="BJQ1017" s="304"/>
      <c r="BJR1017" s="304"/>
      <c r="BJS1017" s="304"/>
      <c r="BJT1017" s="304"/>
      <c r="BJU1017" s="304"/>
      <c r="BJV1017" s="304"/>
      <c r="BJW1017" s="304"/>
      <c r="BJX1017" s="304"/>
      <c r="BJY1017" s="304"/>
      <c r="BJZ1017" s="304"/>
      <c r="BKA1017" s="304"/>
      <c r="BKB1017" s="304"/>
      <c r="BKC1017" s="304"/>
      <c r="BKD1017" s="304"/>
      <c r="BKE1017" s="304"/>
      <c r="BKF1017" s="304"/>
      <c r="BKG1017" s="304"/>
      <c r="BKH1017" s="304"/>
      <c r="BKI1017" s="304"/>
      <c r="BKJ1017" s="304"/>
      <c r="BKK1017" s="304"/>
      <c r="BKL1017" s="304"/>
      <c r="BKM1017" s="304"/>
      <c r="BKN1017" s="304"/>
      <c r="BKO1017" s="304"/>
      <c r="BKP1017" s="304"/>
      <c r="BKQ1017" s="304"/>
      <c r="BKR1017" s="304"/>
      <c r="BKS1017" s="304"/>
      <c r="BKT1017" s="304"/>
      <c r="BKU1017" s="304"/>
      <c r="BKV1017" s="304"/>
      <c r="BKW1017" s="304"/>
      <c r="BKX1017" s="304"/>
      <c r="BKY1017" s="304"/>
      <c r="BKZ1017" s="304"/>
      <c r="BLA1017" s="304"/>
      <c r="BLB1017" s="304"/>
      <c r="BLC1017" s="304"/>
      <c r="BLD1017" s="304"/>
      <c r="BLE1017" s="304"/>
      <c r="BLF1017" s="304"/>
      <c r="BLG1017" s="304"/>
      <c r="BLH1017" s="304"/>
      <c r="BLI1017" s="304"/>
      <c r="BLJ1017" s="304"/>
      <c r="BLK1017" s="304"/>
      <c r="BLL1017" s="304"/>
      <c r="BLM1017" s="304"/>
      <c r="BLN1017" s="304"/>
      <c r="BLO1017" s="304"/>
      <c r="BLP1017" s="304"/>
      <c r="BLQ1017" s="304"/>
      <c r="BLR1017" s="304"/>
      <c r="BLS1017" s="304"/>
      <c r="BLT1017" s="304"/>
      <c r="BLU1017" s="304"/>
      <c r="BLV1017" s="304"/>
      <c r="BLW1017" s="304"/>
      <c r="BLX1017" s="304"/>
      <c r="BLY1017" s="304"/>
      <c r="BLZ1017" s="304"/>
      <c r="BMA1017" s="304"/>
      <c r="BMB1017" s="304"/>
      <c r="BMC1017" s="304"/>
      <c r="BMD1017" s="304"/>
      <c r="BME1017" s="304"/>
      <c r="BMF1017" s="304"/>
      <c r="BMG1017" s="304"/>
      <c r="BMH1017" s="304"/>
      <c r="BMI1017" s="304"/>
      <c r="BMJ1017" s="304"/>
      <c r="BMK1017" s="304"/>
      <c r="BML1017" s="304"/>
      <c r="BMM1017" s="304"/>
      <c r="BMN1017" s="304"/>
      <c r="BMO1017" s="304"/>
      <c r="BMP1017" s="304"/>
      <c r="BMQ1017" s="304"/>
      <c r="BMR1017" s="304"/>
      <c r="BMS1017" s="304"/>
      <c r="BMT1017" s="304"/>
      <c r="BMU1017" s="304"/>
      <c r="BMV1017" s="304"/>
      <c r="BMW1017" s="304"/>
      <c r="BMX1017" s="304"/>
      <c r="BMY1017" s="304"/>
      <c r="BMZ1017" s="304"/>
      <c r="BNA1017" s="304"/>
      <c r="BNB1017" s="304"/>
      <c r="BNC1017" s="304"/>
      <c r="BND1017" s="304"/>
      <c r="BNE1017" s="304"/>
      <c r="BNF1017" s="304"/>
      <c r="BNG1017" s="304"/>
      <c r="BNH1017" s="304"/>
      <c r="BNI1017" s="304"/>
      <c r="BNJ1017" s="304"/>
      <c r="BNK1017" s="304"/>
      <c r="BNL1017" s="304"/>
      <c r="BNM1017" s="304"/>
      <c r="BNN1017" s="304"/>
      <c r="BNO1017" s="304"/>
      <c r="BNP1017" s="304"/>
      <c r="BNQ1017" s="304"/>
      <c r="BNR1017" s="304"/>
      <c r="BNS1017" s="304"/>
      <c r="BNT1017" s="304"/>
      <c r="BNU1017" s="304"/>
      <c r="BNV1017" s="304"/>
      <c r="BNW1017" s="304"/>
      <c r="BNX1017" s="304"/>
      <c r="BNY1017" s="304"/>
      <c r="BNZ1017" s="304"/>
      <c r="BOA1017" s="304"/>
      <c r="BOB1017" s="304"/>
      <c r="BOC1017" s="304"/>
      <c r="BOD1017" s="304"/>
      <c r="BOE1017" s="304"/>
      <c r="BOF1017" s="304"/>
      <c r="BOG1017" s="304"/>
      <c r="BOH1017" s="304"/>
      <c r="BOI1017" s="304"/>
      <c r="BOJ1017" s="304"/>
      <c r="BOK1017" s="304"/>
      <c r="BOL1017" s="304"/>
      <c r="BOM1017" s="304"/>
      <c r="BON1017" s="304"/>
      <c r="BOO1017" s="304"/>
      <c r="BOP1017" s="304"/>
      <c r="BOQ1017" s="304"/>
      <c r="BOR1017" s="304"/>
      <c r="BOS1017" s="304"/>
      <c r="BOT1017" s="304"/>
      <c r="BOU1017" s="304"/>
      <c r="BOV1017" s="304"/>
      <c r="BOW1017" s="304"/>
      <c r="BOX1017" s="304"/>
      <c r="BOY1017" s="304"/>
      <c r="BOZ1017" s="304"/>
      <c r="BPA1017" s="304"/>
      <c r="BPB1017" s="304"/>
      <c r="BPC1017" s="304"/>
      <c r="BPD1017" s="304"/>
      <c r="BPE1017" s="304"/>
      <c r="BPF1017" s="304"/>
      <c r="BPG1017" s="304"/>
      <c r="BPH1017" s="304"/>
      <c r="BPI1017" s="304"/>
      <c r="BPJ1017" s="304"/>
      <c r="BPK1017" s="304"/>
      <c r="BPL1017" s="304"/>
      <c r="BPM1017" s="304"/>
      <c r="BPN1017" s="304"/>
      <c r="BPO1017" s="304"/>
      <c r="BPP1017" s="304"/>
      <c r="BPQ1017" s="304"/>
      <c r="BPR1017" s="304"/>
      <c r="BPS1017" s="304"/>
      <c r="BPT1017" s="304"/>
      <c r="BPU1017" s="304"/>
      <c r="BPV1017" s="304"/>
      <c r="BPW1017" s="304"/>
      <c r="BPX1017" s="304"/>
      <c r="BPY1017" s="304"/>
      <c r="BPZ1017" s="304"/>
      <c r="BQA1017" s="304"/>
      <c r="BQB1017" s="304"/>
      <c r="BQC1017" s="304"/>
      <c r="BQD1017" s="304"/>
      <c r="BQE1017" s="304"/>
      <c r="BQF1017" s="304"/>
      <c r="BQG1017" s="304"/>
      <c r="BQH1017" s="304"/>
      <c r="BQI1017" s="304"/>
      <c r="BQJ1017" s="304"/>
      <c r="BQK1017" s="304"/>
      <c r="BQL1017" s="304"/>
      <c r="BQM1017" s="304"/>
      <c r="BQN1017" s="304"/>
      <c r="BQO1017" s="304"/>
      <c r="BQP1017" s="304"/>
      <c r="BQQ1017" s="304"/>
      <c r="BQR1017" s="304"/>
      <c r="BQS1017" s="304"/>
      <c r="BQT1017" s="304"/>
      <c r="BQU1017" s="304"/>
      <c r="BQV1017" s="304"/>
      <c r="BQW1017" s="304"/>
      <c r="BQX1017" s="304"/>
      <c r="BQY1017" s="304"/>
      <c r="BQZ1017" s="304"/>
      <c r="BRA1017" s="304"/>
      <c r="BRB1017" s="304"/>
      <c r="BRC1017" s="304"/>
      <c r="BRD1017" s="304"/>
      <c r="BRE1017" s="304"/>
      <c r="BRF1017" s="304"/>
      <c r="BRG1017" s="304"/>
      <c r="BRH1017" s="304"/>
      <c r="BRI1017" s="304"/>
      <c r="BRJ1017" s="304"/>
      <c r="BRK1017" s="304"/>
      <c r="BRL1017" s="304"/>
      <c r="BRM1017" s="304"/>
      <c r="BRN1017" s="304"/>
      <c r="BRO1017" s="304"/>
      <c r="BRP1017" s="304"/>
      <c r="BRQ1017" s="304"/>
      <c r="BRR1017" s="304"/>
      <c r="BRS1017" s="304"/>
      <c r="BRT1017" s="304"/>
      <c r="BRU1017" s="304"/>
      <c r="BRV1017" s="304"/>
      <c r="BRW1017" s="304"/>
      <c r="BRX1017" s="304"/>
      <c r="BRY1017" s="304"/>
      <c r="BRZ1017" s="304"/>
      <c r="BSA1017" s="304"/>
      <c r="BSB1017" s="304"/>
      <c r="BSC1017" s="304"/>
      <c r="BSD1017" s="304"/>
      <c r="BSE1017" s="304"/>
      <c r="BSF1017" s="304"/>
      <c r="BSG1017" s="304"/>
      <c r="BSH1017" s="304"/>
      <c r="BSI1017" s="304"/>
      <c r="BSJ1017" s="304"/>
      <c r="BSK1017" s="304"/>
      <c r="BSL1017" s="304"/>
      <c r="BSM1017" s="304"/>
      <c r="BSN1017" s="304"/>
      <c r="BSO1017" s="304"/>
      <c r="BSP1017" s="304"/>
      <c r="BSQ1017" s="304"/>
      <c r="BSR1017" s="304"/>
      <c r="BSS1017" s="304"/>
      <c r="BST1017" s="304"/>
      <c r="BSU1017" s="304"/>
      <c r="BSV1017" s="304"/>
      <c r="BSW1017" s="304"/>
      <c r="BSX1017" s="304"/>
      <c r="BSY1017" s="304"/>
      <c r="BSZ1017" s="304"/>
      <c r="BTA1017" s="304"/>
      <c r="BTB1017" s="304"/>
      <c r="BTC1017" s="304"/>
      <c r="BTD1017" s="304"/>
      <c r="BTE1017" s="304"/>
      <c r="BTF1017" s="304"/>
      <c r="BTG1017" s="304"/>
      <c r="BTH1017" s="304"/>
      <c r="BTI1017" s="304"/>
      <c r="BTJ1017" s="304"/>
      <c r="BTK1017" s="304"/>
      <c r="BTL1017" s="304"/>
      <c r="BTM1017" s="304"/>
      <c r="BTN1017" s="304"/>
      <c r="BTO1017" s="304"/>
      <c r="BTP1017" s="304"/>
      <c r="BTQ1017" s="304"/>
      <c r="BTR1017" s="304"/>
      <c r="BTS1017" s="304"/>
      <c r="BTT1017" s="304"/>
      <c r="BTU1017" s="304"/>
      <c r="BTV1017" s="304"/>
      <c r="BTW1017" s="304"/>
      <c r="BTX1017" s="304"/>
      <c r="BTY1017" s="304"/>
      <c r="BTZ1017" s="304"/>
      <c r="BUA1017" s="304"/>
      <c r="BUB1017" s="304"/>
      <c r="BUC1017" s="304"/>
      <c r="BUD1017" s="304"/>
      <c r="BUE1017" s="304"/>
      <c r="BUF1017" s="304"/>
      <c r="BUG1017" s="304"/>
      <c r="BUH1017" s="304"/>
      <c r="BUI1017" s="304"/>
      <c r="BUJ1017" s="304"/>
      <c r="BUK1017" s="304"/>
      <c r="BUL1017" s="304"/>
      <c r="BUM1017" s="304"/>
      <c r="BUN1017" s="304"/>
      <c r="BUO1017" s="304"/>
      <c r="BUP1017" s="304"/>
      <c r="BUQ1017" s="304"/>
      <c r="BUR1017" s="304"/>
      <c r="BUS1017" s="304"/>
      <c r="BUT1017" s="304"/>
      <c r="BUU1017" s="304"/>
      <c r="BUV1017" s="304"/>
      <c r="BUW1017" s="304"/>
      <c r="BUX1017" s="304"/>
      <c r="BUY1017" s="304"/>
      <c r="BUZ1017" s="304"/>
      <c r="BVA1017" s="304"/>
      <c r="BVB1017" s="304"/>
      <c r="BVC1017" s="304"/>
      <c r="BVD1017" s="304"/>
      <c r="BVE1017" s="304"/>
      <c r="BVF1017" s="304"/>
      <c r="BVG1017" s="304"/>
      <c r="BVH1017" s="304"/>
      <c r="BVI1017" s="304"/>
      <c r="BVJ1017" s="304"/>
      <c r="BVK1017" s="304"/>
      <c r="BVL1017" s="304"/>
      <c r="BVM1017" s="304"/>
      <c r="BVN1017" s="304"/>
      <c r="BVO1017" s="304"/>
      <c r="BVP1017" s="304"/>
      <c r="BVQ1017" s="304"/>
      <c r="BVR1017" s="304"/>
      <c r="BVS1017" s="304"/>
      <c r="BVT1017" s="304"/>
      <c r="BVU1017" s="304"/>
      <c r="BVV1017" s="304"/>
      <c r="BVW1017" s="304"/>
      <c r="BVX1017" s="304"/>
      <c r="BVY1017" s="304"/>
      <c r="BVZ1017" s="304"/>
      <c r="BWA1017" s="304"/>
      <c r="BWB1017" s="304"/>
      <c r="BWC1017" s="304"/>
      <c r="BWD1017" s="304"/>
      <c r="BWE1017" s="304"/>
      <c r="BWF1017" s="304"/>
      <c r="BWG1017" s="304"/>
      <c r="BWH1017" s="304"/>
      <c r="BWI1017" s="304"/>
      <c r="BWJ1017" s="304"/>
      <c r="BWK1017" s="304"/>
      <c r="BWL1017" s="304"/>
      <c r="BWM1017" s="304"/>
      <c r="BWN1017" s="304"/>
      <c r="BWO1017" s="304"/>
      <c r="BWP1017" s="304"/>
      <c r="BWQ1017" s="304"/>
      <c r="BWR1017" s="304"/>
      <c r="BWS1017" s="304"/>
      <c r="BWT1017" s="304"/>
      <c r="BWU1017" s="304"/>
      <c r="BWV1017" s="304"/>
      <c r="BWW1017" s="304"/>
      <c r="BWX1017" s="304"/>
      <c r="BWY1017" s="304"/>
      <c r="BWZ1017" s="304"/>
      <c r="BXA1017" s="304"/>
      <c r="BXB1017" s="304"/>
      <c r="BXC1017" s="304"/>
      <c r="BXD1017" s="304"/>
      <c r="BXE1017" s="304"/>
      <c r="BXF1017" s="304"/>
      <c r="BXG1017" s="304"/>
      <c r="BXH1017" s="304"/>
      <c r="BXI1017" s="304"/>
      <c r="BXJ1017" s="304"/>
      <c r="BXK1017" s="304"/>
      <c r="BXL1017" s="304"/>
      <c r="BXM1017" s="304"/>
      <c r="BXN1017" s="304"/>
      <c r="BXO1017" s="304"/>
      <c r="BXP1017" s="304"/>
      <c r="BXQ1017" s="304"/>
      <c r="BXR1017" s="304"/>
      <c r="BXS1017" s="304"/>
      <c r="BXT1017" s="304"/>
      <c r="BXU1017" s="304"/>
      <c r="BXV1017" s="304"/>
      <c r="BXW1017" s="304"/>
      <c r="BXX1017" s="304"/>
      <c r="BXY1017" s="304"/>
      <c r="BXZ1017" s="304"/>
      <c r="BYA1017" s="304"/>
      <c r="BYB1017" s="304"/>
      <c r="BYC1017" s="304"/>
      <c r="BYD1017" s="304"/>
      <c r="BYE1017" s="304"/>
      <c r="BYF1017" s="304"/>
      <c r="BYG1017" s="304"/>
      <c r="BYH1017" s="304"/>
      <c r="BYI1017" s="304"/>
      <c r="BYJ1017" s="304"/>
      <c r="BYK1017" s="304"/>
      <c r="BYL1017" s="304"/>
      <c r="BYM1017" s="304"/>
      <c r="BYN1017" s="304"/>
      <c r="BYO1017" s="304"/>
      <c r="BYP1017" s="304"/>
      <c r="BYQ1017" s="304"/>
      <c r="BYR1017" s="304"/>
      <c r="BYS1017" s="304"/>
      <c r="BYT1017" s="304"/>
      <c r="BYU1017" s="304"/>
      <c r="BYV1017" s="304"/>
      <c r="BYW1017" s="304"/>
      <c r="BYX1017" s="304"/>
      <c r="BYY1017" s="304"/>
      <c r="BYZ1017" s="304"/>
      <c r="BZA1017" s="304"/>
      <c r="BZB1017" s="304"/>
      <c r="BZC1017" s="304"/>
      <c r="BZD1017" s="304"/>
      <c r="BZE1017" s="304"/>
      <c r="BZF1017" s="304"/>
      <c r="BZG1017" s="304"/>
      <c r="BZH1017" s="304"/>
      <c r="BZI1017" s="304"/>
      <c r="BZJ1017" s="304"/>
      <c r="BZK1017" s="304"/>
      <c r="BZL1017" s="304"/>
      <c r="BZM1017" s="304"/>
      <c r="BZN1017" s="304"/>
      <c r="BZO1017" s="304"/>
      <c r="BZP1017" s="304"/>
      <c r="BZQ1017" s="304"/>
      <c r="BZR1017" s="304"/>
      <c r="BZS1017" s="304"/>
      <c r="BZT1017" s="304"/>
      <c r="BZU1017" s="304"/>
      <c r="BZV1017" s="304"/>
      <c r="BZW1017" s="304"/>
      <c r="BZX1017" s="304"/>
      <c r="BZY1017" s="304"/>
      <c r="BZZ1017" s="304"/>
      <c r="CAA1017" s="304"/>
      <c r="CAB1017" s="304"/>
      <c r="CAC1017" s="304"/>
      <c r="CAD1017" s="304"/>
      <c r="CAE1017" s="304"/>
      <c r="CAF1017" s="304"/>
      <c r="CAG1017" s="304"/>
      <c r="CAH1017" s="304"/>
      <c r="CAI1017" s="304"/>
      <c r="CAJ1017" s="304"/>
      <c r="CAK1017" s="304"/>
      <c r="CAL1017" s="304"/>
      <c r="CAM1017" s="304"/>
      <c r="CAN1017" s="304"/>
      <c r="CAO1017" s="304"/>
      <c r="CAP1017" s="304"/>
      <c r="CAQ1017" s="304"/>
      <c r="CAR1017" s="304"/>
      <c r="CAS1017" s="304"/>
      <c r="CAT1017" s="304"/>
      <c r="CAU1017" s="304"/>
      <c r="CAV1017" s="304"/>
      <c r="CAW1017" s="304"/>
      <c r="CAX1017" s="304"/>
      <c r="CAY1017" s="304"/>
      <c r="CAZ1017" s="304"/>
      <c r="CBA1017" s="304"/>
      <c r="CBB1017" s="304"/>
      <c r="CBC1017" s="304"/>
      <c r="CBD1017" s="304"/>
      <c r="CBE1017" s="304"/>
      <c r="CBF1017" s="304"/>
      <c r="CBG1017" s="304"/>
      <c r="CBH1017" s="304"/>
      <c r="CBI1017" s="304"/>
      <c r="CBJ1017" s="304"/>
      <c r="CBK1017" s="304"/>
      <c r="CBL1017" s="304"/>
      <c r="CBM1017" s="304"/>
      <c r="CBN1017" s="304"/>
      <c r="CBO1017" s="304"/>
      <c r="CBP1017" s="304"/>
      <c r="CBQ1017" s="304"/>
      <c r="CBR1017" s="304"/>
      <c r="CBS1017" s="304"/>
      <c r="CBT1017" s="304"/>
      <c r="CBU1017" s="304"/>
      <c r="CBV1017" s="304"/>
      <c r="CBW1017" s="304"/>
      <c r="CBX1017" s="304"/>
      <c r="CBY1017" s="304"/>
      <c r="CBZ1017" s="304"/>
      <c r="CCA1017" s="304"/>
      <c r="CCB1017" s="304"/>
      <c r="CCC1017" s="304"/>
      <c r="CCD1017" s="304"/>
      <c r="CCE1017" s="304"/>
      <c r="CCF1017" s="304"/>
      <c r="CCG1017" s="304"/>
      <c r="CCH1017" s="304"/>
      <c r="CCI1017" s="304"/>
      <c r="CCJ1017" s="304"/>
      <c r="CCK1017" s="304"/>
      <c r="CCL1017" s="304"/>
      <c r="CCM1017" s="304"/>
      <c r="CCN1017" s="304"/>
      <c r="CCO1017" s="304"/>
      <c r="CCP1017" s="304"/>
      <c r="CCQ1017" s="304"/>
      <c r="CCR1017" s="304"/>
      <c r="CCS1017" s="304"/>
      <c r="CCT1017" s="304"/>
      <c r="CCU1017" s="304"/>
      <c r="CCV1017" s="304"/>
      <c r="CCW1017" s="304"/>
      <c r="CCX1017" s="304"/>
      <c r="CCY1017" s="304"/>
      <c r="CCZ1017" s="304"/>
      <c r="CDA1017" s="304"/>
      <c r="CDB1017" s="304"/>
      <c r="CDC1017" s="304"/>
      <c r="CDD1017" s="304"/>
      <c r="CDE1017" s="304"/>
      <c r="CDF1017" s="304"/>
      <c r="CDG1017" s="304"/>
      <c r="CDH1017" s="304"/>
      <c r="CDI1017" s="304"/>
      <c r="CDJ1017" s="304"/>
      <c r="CDK1017" s="304"/>
      <c r="CDL1017" s="304"/>
      <c r="CDM1017" s="304"/>
      <c r="CDN1017" s="304"/>
      <c r="CDO1017" s="304"/>
      <c r="CDP1017" s="304"/>
      <c r="CDQ1017" s="304"/>
      <c r="CDR1017" s="304"/>
      <c r="CDS1017" s="304"/>
      <c r="CDT1017" s="304"/>
      <c r="CDU1017" s="304"/>
      <c r="CDV1017" s="304"/>
      <c r="CDW1017" s="304"/>
      <c r="CDX1017" s="304"/>
      <c r="CDY1017" s="304"/>
      <c r="CDZ1017" s="304"/>
      <c r="CEA1017" s="304"/>
      <c r="CEB1017" s="304"/>
      <c r="CEC1017" s="304"/>
      <c r="CED1017" s="304"/>
      <c r="CEE1017" s="304"/>
      <c r="CEF1017" s="304"/>
      <c r="CEG1017" s="304"/>
      <c r="CEH1017" s="304"/>
      <c r="CEI1017" s="304"/>
      <c r="CEJ1017" s="304"/>
      <c r="CEK1017" s="304"/>
      <c r="CEL1017" s="304"/>
      <c r="CEM1017" s="304"/>
      <c r="CEN1017" s="304"/>
      <c r="CEO1017" s="304"/>
      <c r="CEP1017" s="304"/>
      <c r="CEQ1017" s="304"/>
      <c r="CER1017" s="304"/>
      <c r="CES1017" s="304"/>
      <c r="CET1017" s="304"/>
      <c r="CEU1017" s="304"/>
      <c r="CEV1017" s="304"/>
      <c r="CEW1017" s="304"/>
      <c r="CEX1017" s="304"/>
      <c r="CEY1017" s="304"/>
      <c r="CEZ1017" s="304"/>
      <c r="CFA1017" s="304"/>
      <c r="CFB1017" s="304"/>
      <c r="CFC1017" s="304"/>
      <c r="CFD1017" s="304"/>
      <c r="CFE1017" s="304"/>
      <c r="CFF1017" s="304"/>
      <c r="CFG1017" s="304"/>
      <c r="CFH1017" s="304"/>
      <c r="CFI1017" s="304"/>
      <c r="CFJ1017" s="304"/>
      <c r="CFK1017" s="304"/>
      <c r="CFL1017" s="304"/>
      <c r="CFM1017" s="304"/>
      <c r="CFN1017" s="304"/>
      <c r="CFO1017" s="304"/>
      <c r="CFP1017" s="304"/>
      <c r="CFQ1017" s="304"/>
      <c r="CFR1017" s="304"/>
      <c r="CFS1017" s="304"/>
      <c r="CFT1017" s="304"/>
      <c r="CFU1017" s="304"/>
      <c r="CFV1017" s="304"/>
      <c r="CFW1017" s="304"/>
      <c r="CFX1017" s="304"/>
      <c r="CFY1017" s="304"/>
      <c r="CFZ1017" s="304"/>
      <c r="CGA1017" s="304"/>
      <c r="CGB1017" s="304"/>
      <c r="CGC1017" s="304"/>
      <c r="CGD1017" s="304"/>
      <c r="CGE1017" s="304"/>
      <c r="CGF1017" s="304"/>
      <c r="CGG1017" s="304"/>
      <c r="CGH1017" s="304"/>
      <c r="CGI1017" s="304"/>
      <c r="CGJ1017" s="304"/>
      <c r="CGK1017" s="304"/>
      <c r="CGL1017" s="304"/>
      <c r="CGM1017" s="304"/>
      <c r="CGN1017" s="304"/>
      <c r="CGO1017" s="304"/>
      <c r="CGP1017" s="304"/>
      <c r="CGQ1017" s="304"/>
      <c r="CGR1017" s="304"/>
      <c r="CGS1017" s="304"/>
      <c r="CGT1017" s="304"/>
      <c r="CGU1017" s="304"/>
      <c r="CGV1017" s="304"/>
      <c r="CGW1017" s="304"/>
      <c r="CGX1017" s="304"/>
      <c r="CGY1017" s="304"/>
      <c r="CGZ1017" s="304"/>
      <c r="CHA1017" s="304"/>
      <c r="CHB1017" s="304"/>
      <c r="CHC1017" s="304"/>
      <c r="CHD1017" s="304"/>
      <c r="CHE1017" s="304"/>
      <c r="CHF1017" s="304"/>
      <c r="CHG1017" s="304"/>
      <c r="CHH1017" s="304"/>
      <c r="CHI1017" s="304"/>
      <c r="CHJ1017" s="304"/>
      <c r="CHK1017" s="304"/>
      <c r="CHL1017" s="304"/>
      <c r="CHM1017" s="304"/>
      <c r="CHN1017" s="304"/>
      <c r="CHO1017" s="304"/>
      <c r="CHP1017" s="304"/>
      <c r="CHQ1017" s="304"/>
      <c r="CHR1017" s="304"/>
      <c r="CHS1017" s="304"/>
      <c r="CHT1017" s="304"/>
      <c r="CHU1017" s="304"/>
      <c r="CHV1017" s="304"/>
      <c r="CHW1017" s="304"/>
      <c r="CHX1017" s="304"/>
      <c r="CHY1017" s="304"/>
      <c r="CHZ1017" s="304"/>
      <c r="CIA1017" s="304"/>
      <c r="CIB1017" s="304"/>
      <c r="CIC1017" s="304"/>
      <c r="CID1017" s="304"/>
      <c r="CIE1017" s="304"/>
      <c r="CIF1017" s="304"/>
      <c r="CIG1017" s="304"/>
      <c r="CIH1017" s="304"/>
      <c r="CII1017" s="304"/>
      <c r="CIJ1017" s="304"/>
      <c r="CIK1017" s="304"/>
      <c r="CIL1017" s="304"/>
      <c r="CIM1017" s="304"/>
      <c r="CIN1017" s="304"/>
      <c r="CIO1017" s="304"/>
      <c r="CIP1017" s="304"/>
      <c r="CIQ1017" s="304"/>
      <c r="CIR1017" s="304"/>
      <c r="CIS1017" s="304"/>
      <c r="CIT1017" s="304"/>
      <c r="CIU1017" s="304"/>
      <c r="CIV1017" s="304"/>
      <c r="CIW1017" s="304"/>
      <c r="CIX1017" s="304"/>
      <c r="CIY1017" s="304"/>
      <c r="CIZ1017" s="304"/>
      <c r="CJA1017" s="304"/>
      <c r="CJB1017" s="304"/>
      <c r="CJC1017" s="304"/>
      <c r="CJD1017" s="304"/>
      <c r="CJE1017" s="304"/>
      <c r="CJF1017" s="304"/>
      <c r="CJG1017" s="304"/>
      <c r="CJH1017" s="304"/>
      <c r="CJI1017" s="304"/>
      <c r="CJJ1017" s="304"/>
      <c r="CJK1017" s="304"/>
      <c r="CJL1017" s="304"/>
      <c r="CJM1017" s="304"/>
      <c r="CJN1017" s="304"/>
      <c r="CJO1017" s="304"/>
      <c r="CJP1017" s="304"/>
      <c r="CJQ1017" s="304"/>
      <c r="CJR1017" s="304"/>
      <c r="CJS1017" s="304"/>
      <c r="CJT1017" s="304"/>
      <c r="CJU1017" s="304"/>
      <c r="CJV1017" s="304"/>
      <c r="CJW1017" s="304"/>
      <c r="CJX1017" s="304"/>
      <c r="CJY1017" s="304"/>
      <c r="CJZ1017" s="304"/>
      <c r="CKA1017" s="304"/>
      <c r="CKB1017" s="304"/>
      <c r="CKC1017" s="304"/>
      <c r="CKD1017" s="304"/>
      <c r="CKE1017" s="304"/>
      <c r="CKF1017" s="304"/>
      <c r="CKG1017" s="304"/>
      <c r="CKH1017" s="304"/>
      <c r="CKI1017" s="304"/>
      <c r="CKJ1017" s="304"/>
      <c r="CKK1017" s="304"/>
      <c r="CKL1017" s="304"/>
      <c r="CKM1017" s="304"/>
      <c r="CKN1017" s="304"/>
      <c r="CKO1017" s="304"/>
      <c r="CKP1017" s="304"/>
      <c r="CKQ1017" s="304"/>
      <c r="CKR1017" s="304"/>
      <c r="CKS1017" s="304"/>
      <c r="CKT1017" s="304"/>
      <c r="CKU1017" s="304"/>
      <c r="CKV1017" s="304"/>
      <c r="CKW1017" s="304"/>
      <c r="CKX1017" s="304"/>
      <c r="CKY1017" s="304"/>
      <c r="CKZ1017" s="304"/>
      <c r="CLA1017" s="304"/>
      <c r="CLB1017" s="304"/>
      <c r="CLC1017" s="304"/>
      <c r="CLD1017" s="304"/>
      <c r="CLE1017" s="304"/>
      <c r="CLF1017" s="304"/>
      <c r="CLG1017" s="304"/>
      <c r="CLH1017" s="304"/>
      <c r="CLI1017" s="304"/>
      <c r="CLJ1017" s="304"/>
      <c r="CLK1017" s="304"/>
      <c r="CLL1017" s="304"/>
      <c r="CLM1017" s="304"/>
      <c r="CLN1017" s="304"/>
      <c r="CLO1017" s="304"/>
      <c r="CLP1017" s="304"/>
      <c r="CLQ1017" s="304"/>
      <c r="CLR1017" s="304"/>
      <c r="CLS1017" s="304"/>
      <c r="CLT1017" s="304"/>
      <c r="CLU1017" s="304"/>
      <c r="CLV1017" s="304"/>
      <c r="CLW1017" s="304"/>
      <c r="CLX1017" s="304"/>
      <c r="CLY1017" s="304"/>
      <c r="CLZ1017" s="304"/>
      <c r="CMA1017" s="304"/>
      <c r="CMB1017" s="304"/>
      <c r="CMC1017" s="304"/>
      <c r="CMD1017" s="304"/>
      <c r="CME1017" s="304"/>
      <c r="CMF1017" s="304"/>
      <c r="CMG1017" s="304"/>
      <c r="CMH1017" s="304"/>
      <c r="CMI1017" s="304"/>
      <c r="CMJ1017" s="304"/>
      <c r="CMK1017" s="304"/>
      <c r="CML1017" s="304"/>
      <c r="CMM1017" s="304"/>
      <c r="CMN1017" s="304"/>
      <c r="CMO1017" s="304"/>
      <c r="CMP1017" s="304"/>
      <c r="CMQ1017" s="304"/>
      <c r="CMR1017" s="304"/>
      <c r="CMS1017" s="304"/>
      <c r="CMT1017" s="304"/>
      <c r="CMU1017" s="304"/>
      <c r="CMV1017" s="304"/>
      <c r="CMW1017" s="304"/>
      <c r="CMX1017" s="304"/>
      <c r="CMY1017" s="304"/>
      <c r="CMZ1017" s="304"/>
      <c r="CNA1017" s="304"/>
      <c r="CNB1017" s="304"/>
      <c r="CNC1017" s="304"/>
      <c r="CND1017" s="304"/>
      <c r="CNE1017" s="304"/>
      <c r="CNF1017" s="304"/>
      <c r="CNG1017" s="304"/>
      <c r="CNH1017" s="304"/>
      <c r="CNI1017" s="304"/>
      <c r="CNJ1017" s="304"/>
      <c r="CNK1017" s="304"/>
      <c r="CNL1017" s="304"/>
      <c r="CNM1017" s="304"/>
      <c r="CNN1017" s="304"/>
      <c r="CNO1017" s="304"/>
      <c r="CNP1017" s="304"/>
      <c r="CNQ1017" s="304"/>
      <c r="CNR1017" s="304"/>
      <c r="CNS1017" s="304"/>
      <c r="CNT1017" s="304"/>
      <c r="CNU1017" s="304"/>
      <c r="CNV1017" s="304"/>
      <c r="CNW1017" s="304"/>
      <c r="CNX1017" s="304"/>
      <c r="CNY1017" s="304"/>
      <c r="CNZ1017" s="304"/>
      <c r="COA1017" s="304"/>
      <c r="COB1017" s="304"/>
      <c r="COC1017" s="304"/>
      <c r="COD1017" s="304"/>
      <c r="COE1017" s="304"/>
      <c r="COF1017" s="304"/>
      <c r="COG1017" s="304"/>
      <c r="COH1017" s="304"/>
      <c r="COI1017" s="304"/>
      <c r="COJ1017" s="304"/>
      <c r="COK1017" s="304"/>
      <c r="COL1017" s="304"/>
      <c r="COM1017" s="304"/>
      <c r="CON1017" s="304"/>
      <c r="COO1017" s="304"/>
      <c r="COP1017" s="304"/>
      <c r="COQ1017" s="304"/>
      <c r="COR1017" s="304"/>
      <c r="COS1017" s="304"/>
      <c r="COT1017" s="304"/>
      <c r="COU1017" s="304"/>
      <c r="COV1017" s="304"/>
      <c r="COW1017" s="304"/>
      <c r="COX1017" s="304"/>
      <c r="COY1017" s="304"/>
      <c r="COZ1017" s="304"/>
      <c r="CPA1017" s="304"/>
      <c r="CPB1017" s="304"/>
      <c r="CPC1017" s="304"/>
      <c r="CPD1017" s="304"/>
      <c r="CPE1017" s="304"/>
      <c r="CPF1017" s="304"/>
      <c r="CPG1017" s="304"/>
      <c r="CPH1017" s="304"/>
      <c r="CPI1017" s="304"/>
      <c r="CPJ1017" s="304"/>
      <c r="CPK1017" s="304"/>
      <c r="CPL1017" s="304"/>
      <c r="CPM1017" s="304"/>
      <c r="CPN1017" s="304"/>
      <c r="CPO1017" s="304"/>
      <c r="CPP1017" s="304"/>
      <c r="CPQ1017" s="304"/>
      <c r="CPR1017" s="304"/>
      <c r="CPS1017" s="304"/>
      <c r="CPT1017" s="304"/>
      <c r="CPU1017" s="304"/>
      <c r="CPV1017" s="304"/>
      <c r="CPW1017" s="304"/>
      <c r="CPX1017" s="304"/>
      <c r="CPY1017" s="304"/>
      <c r="CPZ1017" s="304"/>
      <c r="CQA1017" s="304"/>
      <c r="CQB1017" s="304"/>
      <c r="CQC1017" s="304"/>
      <c r="CQD1017" s="304"/>
      <c r="CQE1017" s="304"/>
      <c r="CQF1017" s="304"/>
      <c r="CQG1017" s="304"/>
      <c r="CQH1017" s="304"/>
      <c r="CQI1017" s="304"/>
      <c r="CQJ1017" s="304"/>
      <c r="CQK1017" s="304"/>
      <c r="CQL1017" s="304"/>
      <c r="CQM1017" s="304"/>
      <c r="CQN1017" s="304"/>
      <c r="CQO1017" s="304"/>
      <c r="CQP1017" s="304"/>
      <c r="CQQ1017" s="304"/>
      <c r="CQR1017" s="304"/>
      <c r="CQS1017" s="304"/>
      <c r="CQT1017" s="304"/>
      <c r="CQU1017" s="304"/>
      <c r="CQV1017" s="304"/>
      <c r="CQW1017" s="304"/>
      <c r="CQX1017" s="304"/>
      <c r="CQY1017" s="304"/>
      <c r="CQZ1017" s="304"/>
      <c r="CRA1017" s="304"/>
      <c r="CRB1017" s="304"/>
      <c r="CRC1017" s="304"/>
      <c r="CRD1017" s="304"/>
      <c r="CRE1017" s="304"/>
      <c r="CRF1017" s="304"/>
      <c r="CRG1017" s="304"/>
      <c r="CRH1017" s="304"/>
      <c r="CRI1017" s="304"/>
      <c r="CRJ1017" s="304"/>
      <c r="CRK1017" s="304"/>
      <c r="CRL1017" s="304"/>
      <c r="CRM1017" s="304"/>
      <c r="CRN1017" s="304"/>
      <c r="CRO1017" s="304"/>
      <c r="CRP1017" s="304"/>
      <c r="CRQ1017" s="304"/>
      <c r="CRR1017" s="304"/>
      <c r="CRS1017" s="304"/>
      <c r="CRT1017" s="304"/>
      <c r="CRU1017" s="304"/>
      <c r="CRV1017" s="304"/>
      <c r="CRW1017" s="304"/>
      <c r="CRX1017" s="304"/>
      <c r="CRY1017" s="304"/>
      <c r="CRZ1017" s="304"/>
      <c r="CSA1017" s="304"/>
      <c r="CSB1017" s="304"/>
      <c r="CSC1017" s="304"/>
      <c r="CSD1017" s="304"/>
      <c r="CSE1017" s="304"/>
      <c r="CSF1017" s="304"/>
      <c r="CSG1017" s="304"/>
      <c r="CSH1017" s="304"/>
      <c r="CSI1017" s="304"/>
      <c r="CSJ1017" s="304"/>
      <c r="CSK1017" s="304"/>
      <c r="CSL1017" s="304"/>
      <c r="CSM1017" s="304"/>
      <c r="CSN1017" s="304"/>
      <c r="CSO1017" s="304"/>
      <c r="CSP1017" s="304"/>
      <c r="CSQ1017" s="304"/>
      <c r="CSR1017" s="304"/>
      <c r="CSS1017" s="304"/>
      <c r="CST1017" s="304"/>
      <c r="CSU1017" s="304"/>
      <c r="CSV1017" s="304"/>
      <c r="CSW1017" s="304"/>
      <c r="CSX1017" s="304"/>
      <c r="CSY1017" s="304"/>
      <c r="CSZ1017" s="304"/>
      <c r="CTA1017" s="304"/>
      <c r="CTB1017" s="304"/>
      <c r="CTC1017" s="304"/>
      <c r="CTD1017" s="304"/>
      <c r="CTE1017" s="304"/>
      <c r="CTF1017" s="304"/>
      <c r="CTG1017" s="304"/>
      <c r="CTH1017" s="304"/>
      <c r="CTI1017" s="304"/>
      <c r="CTJ1017" s="304"/>
      <c r="CTK1017" s="304"/>
      <c r="CTL1017" s="304"/>
      <c r="CTM1017" s="304"/>
      <c r="CTN1017" s="304"/>
      <c r="CTO1017" s="304"/>
      <c r="CTP1017" s="304"/>
      <c r="CTQ1017" s="304"/>
      <c r="CTR1017" s="304"/>
      <c r="CTS1017" s="304"/>
      <c r="CTT1017" s="304"/>
      <c r="CTU1017" s="304"/>
      <c r="CTV1017" s="304"/>
      <c r="CTW1017" s="304"/>
      <c r="CTX1017" s="304"/>
      <c r="CTY1017" s="304"/>
      <c r="CTZ1017" s="304"/>
      <c r="CUA1017" s="304"/>
      <c r="CUB1017" s="304"/>
      <c r="CUC1017" s="304"/>
      <c r="CUD1017" s="304"/>
      <c r="CUE1017" s="304"/>
      <c r="CUF1017" s="304"/>
      <c r="CUG1017" s="304"/>
      <c r="CUH1017" s="304"/>
      <c r="CUI1017" s="304"/>
      <c r="CUJ1017" s="304"/>
      <c r="CUK1017" s="304"/>
      <c r="CUL1017" s="304"/>
      <c r="CUM1017" s="304"/>
      <c r="CUN1017" s="304"/>
      <c r="CUO1017" s="304"/>
      <c r="CUP1017" s="304"/>
      <c r="CUQ1017" s="304"/>
      <c r="CUR1017" s="304"/>
      <c r="CUS1017" s="304"/>
      <c r="CUT1017" s="304"/>
      <c r="CUU1017" s="304"/>
      <c r="CUV1017" s="304"/>
      <c r="CUW1017" s="304"/>
      <c r="CUX1017" s="304"/>
      <c r="CUY1017" s="304"/>
      <c r="CUZ1017" s="304"/>
      <c r="CVA1017" s="304"/>
      <c r="CVB1017" s="304"/>
      <c r="CVC1017" s="304"/>
      <c r="CVD1017" s="304"/>
      <c r="CVE1017" s="304"/>
      <c r="CVF1017" s="304"/>
      <c r="CVG1017" s="304"/>
      <c r="CVH1017" s="304"/>
      <c r="CVI1017" s="304"/>
      <c r="CVJ1017" s="304"/>
      <c r="CVK1017" s="304"/>
      <c r="CVL1017" s="304"/>
      <c r="CVM1017" s="304"/>
      <c r="CVN1017" s="304"/>
      <c r="CVO1017" s="304"/>
      <c r="CVP1017" s="304"/>
      <c r="CVQ1017" s="304"/>
      <c r="CVR1017" s="304"/>
      <c r="CVS1017" s="304"/>
      <c r="CVT1017" s="304"/>
      <c r="CVU1017" s="304"/>
      <c r="CVV1017" s="304"/>
      <c r="CVW1017" s="304"/>
      <c r="CVX1017" s="304"/>
      <c r="CVY1017" s="304"/>
      <c r="CVZ1017" s="304"/>
      <c r="CWA1017" s="304"/>
      <c r="CWB1017" s="304"/>
      <c r="CWC1017" s="304"/>
      <c r="CWD1017" s="304"/>
      <c r="CWE1017" s="304"/>
      <c r="CWF1017" s="304"/>
      <c r="CWG1017" s="304"/>
      <c r="CWH1017" s="304"/>
      <c r="CWI1017" s="304"/>
      <c r="CWJ1017" s="304"/>
      <c r="CWK1017" s="304"/>
      <c r="CWL1017" s="304"/>
      <c r="CWM1017" s="304"/>
      <c r="CWN1017" s="304"/>
      <c r="CWO1017" s="304"/>
      <c r="CWP1017" s="304"/>
      <c r="CWQ1017" s="304"/>
      <c r="CWR1017" s="304"/>
      <c r="CWS1017" s="304"/>
      <c r="CWT1017" s="304"/>
      <c r="CWU1017" s="304"/>
      <c r="CWV1017" s="304"/>
      <c r="CWW1017" s="304"/>
      <c r="CWX1017" s="304"/>
      <c r="CWY1017" s="304"/>
      <c r="CWZ1017" s="304"/>
      <c r="CXA1017" s="304"/>
      <c r="CXB1017" s="304"/>
      <c r="CXC1017" s="304"/>
      <c r="CXD1017" s="304"/>
      <c r="CXE1017" s="304"/>
      <c r="CXF1017" s="304"/>
      <c r="CXG1017" s="304"/>
      <c r="CXH1017" s="304"/>
      <c r="CXI1017" s="304"/>
      <c r="CXJ1017" s="304"/>
      <c r="CXK1017" s="304"/>
      <c r="CXL1017" s="304"/>
      <c r="CXM1017" s="304"/>
      <c r="CXN1017" s="304"/>
      <c r="CXO1017" s="304"/>
      <c r="CXP1017" s="304"/>
      <c r="CXQ1017" s="304"/>
      <c r="CXR1017" s="304"/>
      <c r="CXS1017" s="304"/>
      <c r="CXT1017" s="304"/>
      <c r="CXU1017" s="304"/>
      <c r="CXV1017" s="304"/>
      <c r="CXW1017" s="304"/>
      <c r="CXX1017" s="304"/>
      <c r="CXY1017" s="304"/>
      <c r="CXZ1017" s="304"/>
      <c r="CYA1017" s="304"/>
      <c r="CYB1017" s="304"/>
      <c r="CYC1017" s="304"/>
      <c r="CYD1017" s="304"/>
      <c r="CYE1017" s="304"/>
      <c r="CYF1017" s="304"/>
      <c r="CYG1017" s="304"/>
      <c r="CYH1017" s="304"/>
      <c r="CYI1017" s="304"/>
      <c r="CYJ1017" s="304"/>
      <c r="CYK1017" s="304"/>
      <c r="CYL1017" s="304"/>
      <c r="CYM1017" s="304"/>
      <c r="CYN1017" s="304"/>
      <c r="CYO1017" s="304"/>
      <c r="CYP1017" s="304"/>
      <c r="CYQ1017" s="304"/>
      <c r="CYR1017" s="304"/>
      <c r="CYS1017" s="304"/>
      <c r="CYT1017" s="304"/>
      <c r="CYU1017" s="304"/>
      <c r="CYV1017" s="304"/>
      <c r="CYW1017" s="304"/>
      <c r="CYX1017" s="304"/>
      <c r="CYY1017" s="304"/>
      <c r="CYZ1017" s="304"/>
      <c r="CZA1017" s="304"/>
      <c r="CZB1017" s="304"/>
      <c r="CZC1017" s="304"/>
      <c r="CZD1017" s="304"/>
      <c r="CZE1017" s="304"/>
      <c r="CZF1017" s="304"/>
      <c r="CZG1017" s="304"/>
      <c r="CZH1017" s="304"/>
      <c r="CZI1017" s="304"/>
      <c r="CZJ1017" s="304"/>
      <c r="CZK1017" s="304"/>
      <c r="CZL1017" s="304"/>
      <c r="CZM1017" s="304"/>
      <c r="CZN1017" s="304"/>
      <c r="CZO1017" s="304"/>
      <c r="CZP1017" s="304"/>
      <c r="CZQ1017" s="304"/>
      <c r="CZR1017" s="304"/>
      <c r="CZS1017" s="304"/>
      <c r="CZT1017" s="304"/>
      <c r="CZU1017" s="304"/>
      <c r="CZV1017" s="304"/>
      <c r="CZW1017" s="304"/>
      <c r="CZX1017" s="304"/>
      <c r="CZY1017" s="304"/>
      <c r="CZZ1017" s="304"/>
      <c r="DAA1017" s="304"/>
      <c r="DAB1017" s="304"/>
      <c r="DAC1017" s="304"/>
      <c r="DAD1017" s="304"/>
      <c r="DAE1017" s="304"/>
      <c r="DAF1017" s="304"/>
      <c r="DAG1017" s="304"/>
      <c r="DAH1017" s="304"/>
      <c r="DAI1017" s="304"/>
      <c r="DAJ1017" s="304"/>
      <c r="DAK1017" s="304"/>
      <c r="DAL1017" s="304"/>
      <c r="DAM1017" s="304"/>
      <c r="DAN1017" s="304"/>
      <c r="DAO1017" s="304"/>
      <c r="DAP1017" s="304"/>
      <c r="DAQ1017" s="304"/>
      <c r="DAR1017" s="304"/>
      <c r="DAS1017" s="304"/>
      <c r="DAT1017" s="304"/>
      <c r="DAU1017" s="304"/>
      <c r="DAV1017" s="304"/>
      <c r="DAW1017" s="304"/>
      <c r="DAX1017" s="304"/>
      <c r="DAY1017" s="304"/>
      <c r="DAZ1017" s="304"/>
      <c r="DBA1017" s="304"/>
      <c r="DBB1017" s="304"/>
      <c r="DBC1017" s="304"/>
      <c r="DBD1017" s="304"/>
      <c r="DBE1017" s="304"/>
      <c r="DBF1017" s="304"/>
      <c r="DBG1017" s="304"/>
      <c r="DBH1017" s="304"/>
      <c r="DBI1017" s="304"/>
      <c r="DBJ1017" s="304"/>
      <c r="DBK1017" s="304"/>
      <c r="DBL1017" s="304"/>
      <c r="DBM1017" s="304"/>
      <c r="DBN1017" s="304"/>
      <c r="DBO1017" s="304"/>
      <c r="DBP1017" s="304"/>
      <c r="DBQ1017" s="304"/>
      <c r="DBR1017" s="304"/>
      <c r="DBS1017" s="304"/>
      <c r="DBT1017" s="304"/>
      <c r="DBU1017" s="304"/>
      <c r="DBV1017" s="304"/>
      <c r="DBW1017" s="304"/>
      <c r="DBX1017" s="304"/>
      <c r="DBY1017" s="304"/>
      <c r="DBZ1017" s="304"/>
      <c r="DCA1017" s="304"/>
      <c r="DCB1017" s="304"/>
      <c r="DCC1017" s="304"/>
      <c r="DCD1017" s="304"/>
      <c r="DCE1017" s="304"/>
      <c r="DCF1017" s="304"/>
      <c r="DCG1017" s="304"/>
      <c r="DCH1017" s="304"/>
      <c r="DCI1017" s="304"/>
      <c r="DCJ1017" s="304"/>
      <c r="DCK1017" s="304"/>
      <c r="DCL1017" s="304"/>
      <c r="DCM1017" s="304"/>
      <c r="DCN1017" s="304"/>
      <c r="DCO1017" s="304"/>
      <c r="DCP1017" s="304"/>
      <c r="DCQ1017" s="304"/>
      <c r="DCR1017" s="304"/>
      <c r="DCS1017" s="304"/>
      <c r="DCT1017" s="304"/>
      <c r="DCU1017" s="304"/>
      <c r="DCV1017" s="304"/>
      <c r="DCW1017" s="304"/>
      <c r="DCX1017" s="304"/>
      <c r="DCY1017" s="304"/>
      <c r="DCZ1017" s="304"/>
      <c r="DDA1017" s="304"/>
      <c r="DDB1017" s="304"/>
      <c r="DDC1017" s="304"/>
      <c r="DDD1017" s="304"/>
      <c r="DDE1017" s="304"/>
      <c r="DDF1017" s="304"/>
      <c r="DDG1017" s="304"/>
      <c r="DDH1017" s="304"/>
      <c r="DDI1017" s="304"/>
      <c r="DDJ1017" s="304"/>
      <c r="DDK1017" s="304"/>
      <c r="DDL1017" s="304"/>
      <c r="DDM1017" s="304"/>
      <c r="DDN1017" s="304"/>
      <c r="DDO1017" s="304"/>
      <c r="DDP1017" s="304"/>
      <c r="DDQ1017" s="304"/>
      <c r="DDR1017" s="304"/>
      <c r="DDS1017" s="304"/>
      <c r="DDT1017" s="304"/>
      <c r="DDU1017" s="304"/>
      <c r="DDV1017" s="304"/>
      <c r="DDW1017" s="304"/>
      <c r="DDX1017" s="304"/>
      <c r="DDY1017" s="304"/>
      <c r="DDZ1017" s="304"/>
      <c r="DEA1017" s="304"/>
      <c r="DEB1017" s="304"/>
      <c r="DEC1017" s="304"/>
      <c r="DED1017" s="304"/>
      <c r="DEE1017" s="304"/>
      <c r="DEF1017" s="304"/>
      <c r="DEG1017" s="304"/>
      <c r="DEH1017" s="304"/>
      <c r="DEI1017" s="304"/>
      <c r="DEJ1017" s="304"/>
      <c r="DEK1017" s="304"/>
      <c r="DEL1017" s="304"/>
      <c r="DEM1017" s="304"/>
      <c r="DEN1017" s="304"/>
      <c r="DEO1017" s="304"/>
      <c r="DEP1017" s="304"/>
      <c r="DEQ1017" s="304"/>
      <c r="DER1017" s="304"/>
      <c r="DES1017" s="304"/>
      <c r="DET1017" s="304"/>
      <c r="DEU1017" s="304"/>
      <c r="DEV1017" s="304"/>
      <c r="DEW1017" s="304"/>
      <c r="DEX1017" s="304"/>
      <c r="DEY1017" s="304"/>
      <c r="DEZ1017" s="304"/>
      <c r="DFA1017" s="304"/>
      <c r="DFB1017" s="304"/>
      <c r="DFC1017" s="304"/>
      <c r="DFD1017" s="304"/>
      <c r="DFE1017" s="304"/>
      <c r="DFF1017" s="304"/>
      <c r="DFG1017" s="304"/>
      <c r="DFH1017" s="304"/>
      <c r="DFI1017" s="304"/>
      <c r="DFJ1017" s="304"/>
      <c r="DFK1017" s="304"/>
      <c r="DFL1017" s="304"/>
      <c r="DFM1017" s="304"/>
      <c r="DFN1017" s="304"/>
      <c r="DFO1017" s="304"/>
      <c r="DFP1017" s="304"/>
      <c r="DFQ1017" s="304"/>
      <c r="DFR1017" s="304"/>
      <c r="DFS1017" s="304"/>
      <c r="DFT1017" s="304"/>
      <c r="DFU1017" s="304"/>
      <c r="DFV1017" s="304"/>
      <c r="DFW1017" s="304"/>
      <c r="DFX1017" s="304"/>
      <c r="DFY1017" s="304"/>
      <c r="DFZ1017" s="304"/>
      <c r="DGA1017" s="304"/>
      <c r="DGB1017" s="304"/>
      <c r="DGC1017" s="304"/>
      <c r="DGD1017" s="304"/>
      <c r="DGE1017" s="304"/>
      <c r="DGF1017" s="304"/>
      <c r="DGG1017" s="304"/>
      <c r="DGH1017" s="304"/>
      <c r="DGI1017" s="304"/>
      <c r="DGJ1017" s="304"/>
      <c r="DGK1017" s="304"/>
      <c r="DGL1017" s="304"/>
      <c r="DGM1017" s="304"/>
      <c r="DGN1017" s="304"/>
      <c r="DGO1017" s="304"/>
      <c r="DGP1017" s="304"/>
      <c r="DGQ1017" s="304"/>
      <c r="DGR1017" s="304"/>
      <c r="DGS1017" s="304"/>
      <c r="DGT1017" s="304"/>
      <c r="DGU1017" s="304"/>
      <c r="DGV1017" s="304"/>
      <c r="DGW1017" s="304"/>
      <c r="DGX1017" s="304"/>
      <c r="DGY1017" s="304"/>
      <c r="DGZ1017" s="304"/>
      <c r="DHA1017" s="304"/>
      <c r="DHB1017" s="304"/>
      <c r="DHC1017" s="304"/>
      <c r="DHD1017" s="304"/>
      <c r="DHE1017" s="304"/>
      <c r="DHF1017" s="304"/>
      <c r="DHG1017" s="304"/>
      <c r="DHH1017" s="304"/>
      <c r="DHI1017" s="304"/>
      <c r="DHJ1017" s="304"/>
      <c r="DHK1017" s="304"/>
      <c r="DHL1017" s="304"/>
      <c r="DHM1017" s="304"/>
      <c r="DHN1017" s="304"/>
      <c r="DHO1017" s="304"/>
      <c r="DHP1017" s="304"/>
      <c r="DHQ1017" s="304"/>
      <c r="DHR1017" s="304"/>
      <c r="DHS1017" s="304"/>
      <c r="DHT1017" s="304"/>
      <c r="DHU1017" s="304"/>
      <c r="DHV1017" s="304"/>
      <c r="DHW1017" s="304"/>
      <c r="DHX1017" s="304"/>
      <c r="DHY1017" s="304"/>
      <c r="DHZ1017" s="304"/>
      <c r="DIA1017" s="304"/>
      <c r="DIB1017" s="304"/>
      <c r="DIC1017" s="304"/>
      <c r="DID1017" s="304"/>
      <c r="DIE1017" s="304"/>
      <c r="DIF1017" s="304"/>
      <c r="DIG1017" s="304"/>
      <c r="DIH1017" s="304"/>
      <c r="DII1017" s="304"/>
      <c r="DIJ1017" s="304"/>
      <c r="DIK1017" s="304"/>
      <c r="DIL1017" s="304"/>
      <c r="DIM1017" s="304"/>
      <c r="DIN1017" s="304"/>
      <c r="DIO1017" s="304"/>
      <c r="DIP1017" s="304"/>
      <c r="DIQ1017" s="304"/>
      <c r="DIR1017" s="304"/>
      <c r="DIS1017" s="304"/>
      <c r="DIT1017" s="304"/>
      <c r="DIU1017" s="304"/>
      <c r="DIV1017" s="304"/>
      <c r="DIW1017" s="304"/>
      <c r="DIX1017" s="304"/>
      <c r="DIY1017" s="304"/>
      <c r="DIZ1017" s="304"/>
      <c r="DJA1017" s="304"/>
      <c r="DJB1017" s="304"/>
      <c r="DJC1017" s="304"/>
      <c r="DJD1017" s="304"/>
      <c r="DJE1017" s="304"/>
      <c r="DJF1017" s="304"/>
      <c r="DJG1017" s="304"/>
      <c r="DJH1017" s="304"/>
      <c r="DJI1017" s="304"/>
      <c r="DJJ1017" s="304"/>
      <c r="DJK1017" s="304"/>
      <c r="DJL1017" s="304"/>
      <c r="DJM1017" s="304"/>
      <c r="DJN1017" s="304"/>
      <c r="DJO1017" s="304"/>
      <c r="DJP1017" s="304"/>
      <c r="DJQ1017" s="304"/>
      <c r="DJR1017" s="304"/>
      <c r="DJS1017" s="304"/>
      <c r="DJT1017" s="304"/>
      <c r="DJU1017" s="304"/>
      <c r="DJV1017" s="304"/>
      <c r="DJW1017" s="304"/>
      <c r="DJX1017" s="304"/>
      <c r="DJY1017" s="304"/>
      <c r="DJZ1017" s="304"/>
      <c r="DKA1017" s="304"/>
      <c r="DKB1017" s="304"/>
      <c r="DKC1017" s="304"/>
      <c r="DKD1017" s="304"/>
      <c r="DKE1017" s="304"/>
      <c r="DKF1017" s="304"/>
      <c r="DKG1017" s="304"/>
      <c r="DKH1017" s="304"/>
      <c r="DKI1017" s="304"/>
      <c r="DKJ1017" s="304"/>
      <c r="DKK1017" s="304"/>
      <c r="DKL1017" s="304"/>
      <c r="DKM1017" s="304"/>
      <c r="DKN1017" s="304"/>
      <c r="DKO1017" s="304"/>
      <c r="DKP1017" s="304"/>
      <c r="DKQ1017" s="304"/>
      <c r="DKR1017" s="304"/>
      <c r="DKS1017" s="304"/>
      <c r="DKT1017" s="304"/>
      <c r="DKU1017" s="304"/>
      <c r="DKV1017" s="304"/>
      <c r="DKW1017" s="304"/>
      <c r="DKX1017" s="304"/>
      <c r="DKY1017" s="304"/>
      <c r="DKZ1017" s="304"/>
      <c r="DLA1017" s="304"/>
      <c r="DLB1017" s="304"/>
      <c r="DLC1017" s="304"/>
      <c r="DLD1017" s="304"/>
      <c r="DLE1017" s="304"/>
      <c r="DLF1017" s="304"/>
      <c r="DLG1017" s="304"/>
      <c r="DLH1017" s="304"/>
      <c r="DLI1017" s="304"/>
      <c r="DLJ1017" s="304"/>
      <c r="DLK1017" s="304"/>
      <c r="DLL1017" s="304"/>
      <c r="DLM1017" s="304"/>
      <c r="DLN1017" s="304"/>
      <c r="DLO1017" s="304"/>
      <c r="DLP1017" s="304"/>
      <c r="DLQ1017" s="304"/>
      <c r="DLR1017" s="304"/>
      <c r="DLS1017" s="304"/>
      <c r="DLT1017" s="304"/>
      <c r="DLU1017" s="304"/>
      <c r="DLV1017" s="304"/>
      <c r="DLW1017" s="304"/>
      <c r="DLX1017" s="304"/>
      <c r="DLY1017" s="304"/>
      <c r="DLZ1017" s="304"/>
      <c r="DMA1017" s="304"/>
      <c r="DMB1017" s="304"/>
      <c r="DMC1017" s="304"/>
      <c r="DMD1017" s="304"/>
      <c r="DME1017" s="304"/>
      <c r="DMF1017" s="304"/>
      <c r="DMG1017" s="304"/>
      <c r="DMH1017" s="304"/>
      <c r="DMI1017" s="304"/>
      <c r="DMJ1017" s="304"/>
      <c r="DMK1017" s="304"/>
      <c r="DML1017" s="304"/>
      <c r="DMM1017" s="304"/>
      <c r="DMN1017" s="304"/>
      <c r="DMO1017" s="304"/>
      <c r="DMP1017" s="304"/>
      <c r="DMQ1017" s="304"/>
      <c r="DMR1017" s="304"/>
      <c r="DMS1017" s="304"/>
      <c r="DMT1017" s="304"/>
      <c r="DMU1017" s="304"/>
      <c r="DMV1017" s="304"/>
      <c r="DMW1017" s="304"/>
      <c r="DMX1017" s="304"/>
      <c r="DMY1017" s="304"/>
      <c r="DMZ1017" s="304"/>
      <c r="DNA1017" s="304"/>
      <c r="DNB1017" s="304"/>
      <c r="DNC1017" s="304"/>
      <c r="DND1017" s="304"/>
      <c r="DNE1017" s="304"/>
      <c r="DNF1017" s="304"/>
      <c r="DNG1017" s="304"/>
      <c r="DNH1017" s="304"/>
      <c r="DNI1017" s="304"/>
      <c r="DNJ1017" s="304"/>
      <c r="DNK1017" s="304"/>
      <c r="DNL1017" s="304"/>
      <c r="DNM1017" s="304"/>
      <c r="DNN1017" s="304"/>
      <c r="DNO1017" s="304"/>
      <c r="DNP1017" s="304"/>
      <c r="DNQ1017" s="304"/>
      <c r="DNR1017" s="304"/>
      <c r="DNS1017" s="304"/>
      <c r="DNT1017" s="304"/>
      <c r="DNU1017" s="304"/>
      <c r="DNV1017" s="304"/>
      <c r="DNW1017" s="304"/>
      <c r="DNX1017" s="304"/>
      <c r="DNY1017" s="304"/>
      <c r="DNZ1017" s="304"/>
      <c r="DOA1017" s="304"/>
      <c r="DOB1017" s="304"/>
      <c r="DOC1017" s="304"/>
      <c r="DOD1017" s="304"/>
      <c r="DOE1017" s="304"/>
      <c r="DOF1017" s="304"/>
      <c r="DOG1017" s="304"/>
      <c r="DOH1017" s="304"/>
      <c r="DOI1017" s="304"/>
      <c r="DOJ1017" s="304"/>
      <c r="DOK1017" s="304"/>
      <c r="DOL1017" s="304"/>
      <c r="DOM1017" s="304"/>
      <c r="DON1017" s="304"/>
      <c r="DOO1017" s="304"/>
      <c r="DOP1017" s="304"/>
      <c r="DOQ1017" s="304"/>
      <c r="DOR1017" s="304"/>
      <c r="DOS1017" s="304"/>
      <c r="DOT1017" s="304"/>
      <c r="DOU1017" s="304"/>
      <c r="DOV1017" s="304"/>
      <c r="DOW1017" s="304"/>
      <c r="DOX1017" s="304"/>
      <c r="DOY1017" s="304"/>
      <c r="DOZ1017" s="304"/>
      <c r="DPA1017" s="304"/>
      <c r="DPB1017" s="304"/>
      <c r="DPC1017" s="304"/>
      <c r="DPD1017" s="304"/>
      <c r="DPE1017" s="304"/>
      <c r="DPF1017" s="304"/>
      <c r="DPG1017" s="304"/>
      <c r="DPH1017" s="304"/>
      <c r="DPI1017" s="304"/>
      <c r="DPJ1017" s="304"/>
      <c r="DPK1017" s="304"/>
      <c r="DPL1017" s="304"/>
      <c r="DPM1017" s="304"/>
      <c r="DPN1017" s="304"/>
      <c r="DPO1017" s="304"/>
      <c r="DPP1017" s="304"/>
      <c r="DPQ1017" s="304"/>
      <c r="DPR1017" s="304"/>
      <c r="DPS1017" s="304"/>
      <c r="DPT1017" s="304"/>
      <c r="DPU1017" s="304"/>
      <c r="DPV1017" s="304"/>
      <c r="DPW1017" s="304"/>
      <c r="DPX1017" s="304"/>
      <c r="DPY1017" s="304"/>
      <c r="DPZ1017" s="304"/>
      <c r="DQA1017" s="304"/>
      <c r="DQB1017" s="304"/>
      <c r="DQC1017" s="304"/>
      <c r="DQD1017" s="304"/>
      <c r="DQE1017" s="304"/>
      <c r="DQF1017" s="304"/>
      <c r="DQG1017" s="304"/>
      <c r="DQH1017" s="304"/>
      <c r="DQI1017" s="304"/>
      <c r="DQJ1017" s="304"/>
      <c r="DQK1017" s="304"/>
      <c r="DQL1017" s="304"/>
      <c r="DQM1017" s="304"/>
      <c r="DQN1017" s="304"/>
      <c r="DQO1017" s="304"/>
      <c r="DQP1017" s="304"/>
      <c r="DQQ1017" s="304"/>
      <c r="DQR1017" s="304"/>
      <c r="DQS1017" s="304"/>
      <c r="DQT1017" s="304"/>
      <c r="DQU1017" s="304"/>
      <c r="DQV1017" s="304"/>
      <c r="DQW1017" s="304"/>
      <c r="DQX1017" s="304"/>
      <c r="DQY1017" s="304"/>
      <c r="DQZ1017" s="304"/>
      <c r="DRA1017" s="304"/>
      <c r="DRB1017" s="304"/>
      <c r="DRC1017" s="304"/>
      <c r="DRD1017" s="304"/>
      <c r="DRE1017" s="304"/>
      <c r="DRF1017" s="304"/>
      <c r="DRG1017" s="304"/>
      <c r="DRH1017" s="304"/>
      <c r="DRI1017" s="304"/>
      <c r="DRJ1017" s="304"/>
      <c r="DRK1017" s="304"/>
      <c r="DRL1017" s="304"/>
      <c r="DRM1017" s="304"/>
      <c r="DRN1017" s="304"/>
      <c r="DRO1017" s="304"/>
      <c r="DRP1017" s="304"/>
      <c r="DRQ1017" s="304"/>
      <c r="DRR1017" s="304"/>
      <c r="DRS1017" s="304"/>
      <c r="DRT1017" s="304"/>
      <c r="DRU1017" s="304"/>
      <c r="DRV1017" s="304"/>
      <c r="DRW1017" s="304"/>
      <c r="DRX1017" s="304"/>
      <c r="DRY1017" s="304"/>
      <c r="DRZ1017" s="304"/>
      <c r="DSA1017" s="304"/>
      <c r="DSB1017" s="304"/>
      <c r="DSC1017" s="304"/>
      <c r="DSD1017" s="304"/>
      <c r="DSE1017" s="304"/>
      <c r="DSF1017" s="304"/>
      <c r="DSG1017" s="304"/>
      <c r="DSH1017" s="304"/>
      <c r="DSI1017" s="304"/>
      <c r="DSJ1017" s="304"/>
      <c r="DSK1017" s="304"/>
      <c r="DSL1017" s="304"/>
      <c r="DSM1017" s="304"/>
      <c r="DSN1017" s="304"/>
      <c r="DSO1017" s="304"/>
      <c r="DSP1017" s="304"/>
      <c r="DSQ1017" s="304"/>
      <c r="DSR1017" s="304"/>
      <c r="DSS1017" s="304"/>
      <c r="DST1017" s="304"/>
      <c r="DSU1017" s="304"/>
      <c r="DSV1017" s="304"/>
      <c r="DSW1017" s="304"/>
      <c r="DSX1017" s="304"/>
      <c r="DSY1017" s="304"/>
      <c r="DSZ1017" s="304"/>
      <c r="DTA1017" s="304"/>
      <c r="DTB1017" s="304"/>
      <c r="DTC1017" s="304"/>
      <c r="DTD1017" s="304"/>
      <c r="DTE1017" s="304"/>
      <c r="DTF1017" s="304"/>
      <c r="DTG1017" s="304"/>
      <c r="DTH1017" s="304"/>
      <c r="DTI1017" s="304"/>
      <c r="DTJ1017" s="304"/>
      <c r="DTK1017" s="304"/>
      <c r="DTL1017" s="304"/>
      <c r="DTM1017" s="304"/>
      <c r="DTN1017" s="304"/>
      <c r="DTO1017" s="304"/>
      <c r="DTP1017" s="304"/>
      <c r="DTQ1017" s="304"/>
      <c r="DTR1017" s="304"/>
      <c r="DTS1017" s="304"/>
      <c r="DTT1017" s="304"/>
      <c r="DTU1017" s="304"/>
      <c r="DTV1017" s="304"/>
      <c r="DTW1017" s="304"/>
      <c r="DTX1017" s="304"/>
      <c r="DTY1017" s="304"/>
      <c r="DTZ1017" s="304"/>
      <c r="DUA1017" s="304"/>
      <c r="DUB1017" s="304"/>
      <c r="DUC1017" s="304"/>
      <c r="DUD1017" s="304"/>
      <c r="DUE1017" s="304"/>
      <c r="DUF1017" s="304"/>
      <c r="DUG1017" s="304"/>
      <c r="DUH1017" s="304"/>
      <c r="DUI1017" s="304"/>
      <c r="DUJ1017" s="304"/>
      <c r="DUK1017" s="304"/>
      <c r="DUL1017" s="304"/>
      <c r="DUM1017" s="304"/>
      <c r="DUN1017" s="304"/>
      <c r="DUO1017" s="304"/>
      <c r="DUP1017" s="304"/>
      <c r="DUQ1017" s="304"/>
      <c r="DUR1017" s="304"/>
      <c r="DUS1017" s="304"/>
      <c r="DUT1017" s="304"/>
      <c r="DUU1017" s="304"/>
      <c r="DUV1017" s="304"/>
      <c r="DUW1017" s="304"/>
      <c r="DUX1017" s="304"/>
      <c r="DUY1017" s="304"/>
      <c r="DUZ1017" s="304"/>
      <c r="DVA1017" s="304"/>
      <c r="DVB1017" s="304"/>
      <c r="DVC1017" s="304"/>
      <c r="DVD1017" s="304"/>
      <c r="DVE1017" s="304"/>
      <c r="DVF1017" s="304"/>
      <c r="DVG1017" s="304"/>
      <c r="DVH1017" s="304"/>
      <c r="DVI1017" s="304"/>
      <c r="DVJ1017" s="304"/>
      <c r="DVK1017" s="304"/>
      <c r="DVL1017" s="304"/>
      <c r="DVM1017" s="304"/>
      <c r="DVN1017" s="304"/>
      <c r="DVO1017" s="304"/>
      <c r="DVP1017" s="304"/>
      <c r="DVQ1017" s="304"/>
      <c r="DVR1017" s="304"/>
      <c r="DVS1017" s="304"/>
      <c r="DVT1017" s="304"/>
      <c r="DVU1017" s="304"/>
      <c r="DVV1017" s="304"/>
      <c r="DVW1017" s="304"/>
      <c r="DVX1017" s="304"/>
      <c r="DVY1017" s="304"/>
      <c r="DVZ1017" s="304"/>
      <c r="DWA1017" s="304"/>
      <c r="DWB1017" s="304"/>
      <c r="DWC1017" s="304"/>
      <c r="DWD1017" s="304"/>
      <c r="DWE1017" s="304"/>
      <c r="DWF1017" s="304"/>
      <c r="DWG1017" s="304"/>
      <c r="DWH1017" s="304"/>
      <c r="DWI1017" s="304"/>
      <c r="DWJ1017" s="304"/>
      <c r="DWK1017" s="304"/>
      <c r="DWL1017" s="304"/>
      <c r="DWM1017" s="304"/>
      <c r="DWN1017" s="304"/>
      <c r="DWO1017" s="304"/>
      <c r="DWP1017" s="304"/>
      <c r="DWQ1017" s="304"/>
      <c r="DWR1017" s="304"/>
      <c r="DWS1017" s="304"/>
      <c r="DWT1017" s="304"/>
      <c r="DWU1017" s="304"/>
      <c r="DWV1017" s="304"/>
      <c r="DWW1017" s="304"/>
      <c r="DWX1017" s="304"/>
      <c r="DWY1017" s="304"/>
      <c r="DWZ1017" s="304"/>
      <c r="DXA1017" s="304"/>
      <c r="DXB1017" s="304"/>
      <c r="DXC1017" s="304"/>
      <c r="DXD1017" s="304"/>
      <c r="DXE1017" s="304"/>
      <c r="DXF1017" s="304"/>
      <c r="DXG1017" s="304"/>
      <c r="DXH1017" s="304"/>
      <c r="DXI1017" s="304"/>
      <c r="DXJ1017" s="304"/>
      <c r="DXK1017" s="304"/>
      <c r="DXL1017" s="304"/>
      <c r="DXM1017" s="304"/>
      <c r="DXN1017" s="304"/>
      <c r="DXO1017" s="304"/>
      <c r="DXP1017" s="304"/>
      <c r="DXQ1017" s="304"/>
      <c r="DXR1017" s="304"/>
      <c r="DXS1017" s="304"/>
      <c r="DXT1017" s="304"/>
      <c r="DXU1017" s="304"/>
      <c r="DXV1017" s="304"/>
      <c r="DXW1017" s="304"/>
      <c r="DXX1017" s="304"/>
      <c r="DXY1017" s="304"/>
      <c r="DXZ1017" s="304"/>
      <c r="DYA1017" s="304"/>
      <c r="DYB1017" s="304"/>
      <c r="DYC1017" s="304"/>
      <c r="DYD1017" s="304"/>
      <c r="DYE1017" s="304"/>
      <c r="DYF1017" s="304"/>
      <c r="DYG1017" s="304"/>
      <c r="DYH1017" s="304"/>
      <c r="DYI1017" s="304"/>
      <c r="DYJ1017" s="304"/>
      <c r="DYK1017" s="304"/>
      <c r="DYL1017" s="304"/>
      <c r="DYM1017" s="304"/>
      <c r="DYN1017" s="304"/>
      <c r="DYO1017" s="304"/>
      <c r="DYP1017" s="304"/>
      <c r="DYQ1017" s="304"/>
      <c r="DYR1017" s="304"/>
      <c r="DYS1017" s="304"/>
      <c r="DYT1017" s="304"/>
      <c r="DYU1017" s="304"/>
      <c r="DYV1017" s="304"/>
      <c r="DYW1017" s="304"/>
      <c r="DYX1017" s="304"/>
      <c r="DYY1017" s="304"/>
      <c r="DYZ1017" s="304"/>
      <c r="DZA1017" s="304"/>
      <c r="DZB1017" s="304"/>
      <c r="DZC1017" s="304"/>
      <c r="DZD1017" s="304"/>
      <c r="DZE1017" s="304"/>
      <c r="DZF1017" s="304"/>
      <c r="DZG1017" s="304"/>
      <c r="DZH1017" s="304"/>
      <c r="DZI1017" s="304"/>
      <c r="DZJ1017" s="304"/>
      <c r="DZK1017" s="304"/>
      <c r="DZL1017" s="304"/>
      <c r="DZM1017" s="304"/>
      <c r="DZN1017" s="304"/>
      <c r="DZO1017" s="304"/>
      <c r="DZP1017" s="304"/>
      <c r="DZQ1017" s="304"/>
      <c r="DZR1017" s="304"/>
      <c r="DZS1017" s="304"/>
      <c r="DZT1017" s="304"/>
      <c r="DZU1017" s="304"/>
      <c r="DZV1017" s="304"/>
      <c r="DZW1017" s="304"/>
      <c r="DZX1017" s="304"/>
      <c r="DZY1017" s="304"/>
      <c r="DZZ1017" s="304"/>
      <c r="EAA1017" s="304"/>
      <c r="EAB1017" s="304"/>
      <c r="EAC1017" s="304"/>
      <c r="EAD1017" s="304"/>
      <c r="EAE1017" s="304"/>
      <c r="EAF1017" s="304"/>
      <c r="EAG1017" s="304"/>
      <c r="EAH1017" s="304"/>
      <c r="EAI1017" s="304"/>
      <c r="EAJ1017" s="304"/>
      <c r="EAK1017" s="304"/>
      <c r="EAL1017" s="304"/>
      <c r="EAM1017" s="304"/>
      <c r="EAN1017" s="304"/>
      <c r="EAO1017" s="304"/>
      <c r="EAP1017" s="304"/>
      <c r="EAQ1017" s="304"/>
      <c r="EAR1017" s="304"/>
      <c r="EAS1017" s="304"/>
      <c r="EAT1017" s="304"/>
      <c r="EAU1017" s="304"/>
      <c r="EAV1017" s="304"/>
      <c r="EAW1017" s="304"/>
      <c r="EAX1017" s="304"/>
      <c r="EAY1017" s="304"/>
      <c r="EAZ1017" s="304"/>
      <c r="EBA1017" s="304"/>
      <c r="EBB1017" s="304"/>
      <c r="EBC1017" s="304"/>
      <c r="EBD1017" s="304"/>
      <c r="EBE1017" s="304"/>
      <c r="EBF1017" s="304"/>
      <c r="EBG1017" s="304"/>
      <c r="EBH1017" s="304"/>
      <c r="EBI1017" s="304"/>
      <c r="EBJ1017" s="304"/>
      <c r="EBK1017" s="304"/>
      <c r="EBL1017" s="304"/>
      <c r="EBM1017" s="304"/>
      <c r="EBN1017" s="304"/>
      <c r="EBO1017" s="304"/>
      <c r="EBP1017" s="304"/>
      <c r="EBQ1017" s="304"/>
      <c r="EBR1017" s="304"/>
      <c r="EBS1017" s="304"/>
      <c r="EBT1017" s="304"/>
      <c r="EBU1017" s="304"/>
      <c r="EBV1017" s="304"/>
      <c r="EBW1017" s="304"/>
      <c r="EBX1017" s="304"/>
      <c r="EBY1017" s="304"/>
      <c r="EBZ1017" s="304"/>
      <c r="ECA1017" s="304"/>
      <c r="ECB1017" s="304"/>
      <c r="ECC1017" s="304"/>
      <c r="ECD1017" s="304"/>
      <c r="ECE1017" s="304"/>
      <c r="ECF1017" s="304"/>
      <c r="ECG1017" s="304"/>
      <c r="ECH1017" s="304"/>
      <c r="ECI1017" s="304"/>
      <c r="ECJ1017" s="304"/>
      <c r="ECK1017" s="304"/>
      <c r="ECL1017" s="304"/>
      <c r="ECM1017" s="304"/>
      <c r="ECN1017" s="304"/>
      <c r="ECO1017" s="304"/>
      <c r="ECP1017" s="304"/>
      <c r="ECQ1017" s="304"/>
      <c r="ECR1017" s="304"/>
      <c r="ECS1017" s="304"/>
      <c r="ECT1017" s="304"/>
      <c r="ECU1017" s="304"/>
      <c r="ECV1017" s="304"/>
      <c r="ECW1017" s="304"/>
      <c r="ECX1017" s="304"/>
      <c r="ECY1017" s="304"/>
      <c r="ECZ1017" s="304"/>
      <c r="EDA1017" s="304"/>
      <c r="EDB1017" s="304"/>
      <c r="EDC1017" s="304"/>
      <c r="EDD1017" s="304"/>
      <c r="EDE1017" s="304"/>
      <c r="EDF1017" s="304"/>
      <c r="EDG1017" s="304"/>
      <c r="EDH1017" s="304"/>
      <c r="EDI1017" s="304"/>
      <c r="EDJ1017" s="304"/>
      <c r="EDK1017" s="304"/>
      <c r="EDL1017" s="304"/>
      <c r="EDM1017" s="304"/>
      <c r="EDN1017" s="304"/>
      <c r="EDO1017" s="304"/>
      <c r="EDP1017" s="304"/>
      <c r="EDQ1017" s="304"/>
      <c r="EDR1017" s="304"/>
      <c r="EDS1017" s="304"/>
      <c r="EDT1017" s="304"/>
      <c r="EDU1017" s="304"/>
      <c r="EDV1017" s="304"/>
      <c r="EDW1017" s="304"/>
      <c r="EDX1017" s="304"/>
      <c r="EDY1017" s="304"/>
      <c r="EDZ1017" s="304"/>
      <c r="EEA1017" s="304"/>
      <c r="EEB1017" s="304"/>
      <c r="EEC1017" s="304"/>
      <c r="EED1017" s="304"/>
      <c r="EEE1017" s="304"/>
      <c r="EEF1017" s="304"/>
      <c r="EEG1017" s="304"/>
      <c r="EEH1017" s="304"/>
      <c r="EEI1017" s="304"/>
      <c r="EEJ1017" s="304"/>
      <c r="EEK1017" s="304"/>
      <c r="EEL1017" s="304"/>
      <c r="EEM1017" s="304"/>
      <c r="EEN1017" s="304"/>
      <c r="EEO1017" s="304"/>
      <c r="EEP1017" s="304"/>
      <c r="EEQ1017" s="304"/>
      <c r="EER1017" s="304"/>
      <c r="EES1017" s="304"/>
      <c r="EET1017" s="304"/>
      <c r="EEU1017" s="304"/>
      <c r="EEV1017" s="304"/>
      <c r="EEW1017" s="304"/>
      <c r="EEX1017" s="304"/>
      <c r="EEY1017" s="304"/>
      <c r="EEZ1017" s="304"/>
      <c r="EFA1017" s="304"/>
      <c r="EFB1017" s="304"/>
      <c r="EFC1017" s="304"/>
      <c r="EFD1017" s="304"/>
      <c r="EFE1017" s="304"/>
      <c r="EFF1017" s="304"/>
      <c r="EFG1017" s="304"/>
      <c r="EFH1017" s="304"/>
      <c r="EFI1017" s="304"/>
      <c r="EFJ1017" s="304"/>
      <c r="EFK1017" s="304"/>
      <c r="EFL1017" s="304"/>
      <c r="EFM1017" s="304"/>
      <c r="EFN1017" s="304"/>
      <c r="EFO1017" s="304"/>
      <c r="EFP1017" s="304"/>
      <c r="EFQ1017" s="304"/>
      <c r="EFR1017" s="304"/>
      <c r="EFS1017" s="304"/>
      <c r="EFT1017" s="304"/>
      <c r="EFU1017" s="304"/>
      <c r="EFV1017" s="304"/>
      <c r="EFW1017" s="304"/>
      <c r="EFX1017" s="304"/>
      <c r="EFY1017" s="304"/>
      <c r="EFZ1017" s="304"/>
      <c r="EGA1017" s="304"/>
      <c r="EGB1017" s="304"/>
      <c r="EGC1017" s="304"/>
      <c r="EGD1017" s="304"/>
      <c r="EGE1017" s="304"/>
      <c r="EGF1017" s="304"/>
      <c r="EGG1017" s="304"/>
      <c r="EGH1017" s="304"/>
      <c r="EGI1017" s="304"/>
      <c r="EGJ1017" s="304"/>
      <c r="EGK1017" s="304"/>
      <c r="EGL1017" s="304"/>
      <c r="EGM1017" s="304"/>
      <c r="EGN1017" s="304"/>
      <c r="EGO1017" s="304"/>
      <c r="EGP1017" s="304"/>
      <c r="EGQ1017" s="304"/>
      <c r="EGR1017" s="304"/>
      <c r="EGS1017" s="304"/>
      <c r="EGT1017" s="304"/>
      <c r="EGU1017" s="304"/>
      <c r="EGV1017" s="304"/>
      <c r="EGW1017" s="304"/>
      <c r="EGX1017" s="304"/>
      <c r="EGY1017" s="304"/>
      <c r="EGZ1017" s="304"/>
      <c r="EHA1017" s="304"/>
      <c r="EHB1017" s="304"/>
      <c r="EHC1017" s="304"/>
      <c r="EHD1017" s="304"/>
      <c r="EHE1017" s="304"/>
      <c r="EHF1017" s="304"/>
      <c r="EHG1017" s="304"/>
      <c r="EHH1017" s="304"/>
      <c r="EHI1017" s="304"/>
      <c r="EHJ1017" s="304"/>
      <c r="EHK1017" s="304"/>
      <c r="EHL1017" s="304"/>
      <c r="EHM1017" s="304"/>
      <c r="EHN1017" s="304"/>
      <c r="EHO1017" s="304"/>
      <c r="EHP1017" s="304"/>
      <c r="EHQ1017" s="304"/>
      <c r="EHR1017" s="304"/>
      <c r="EHS1017" s="304"/>
      <c r="EHT1017" s="304"/>
      <c r="EHU1017" s="304"/>
      <c r="EHV1017" s="304"/>
      <c r="EHW1017" s="304"/>
      <c r="EHX1017" s="304"/>
      <c r="EHY1017" s="304"/>
      <c r="EHZ1017" s="304"/>
      <c r="EIA1017" s="304"/>
      <c r="EIB1017" s="304"/>
      <c r="EIC1017" s="304"/>
      <c r="EID1017" s="304"/>
      <c r="EIE1017" s="304"/>
      <c r="EIF1017" s="304"/>
      <c r="EIG1017" s="304"/>
      <c r="EIH1017" s="304"/>
      <c r="EII1017" s="304"/>
      <c r="EIJ1017" s="304"/>
      <c r="EIK1017" s="304"/>
      <c r="EIL1017" s="304"/>
      <c r="EIM1017" s="304"/>
      <c r="EIN1017" s="304"/>
      <c r="EIO1017" s="304"/>
      <c r="EIP1017" s="304"/>
      <c r="EIQ1017" s="304"/>
      <c r="EIR1017" s="304"/>
      <c r="EIS1017" s="304"/>
      <c r="EIT1017" s="304"/>
      <c r="EIU1017" s="304"/>
      <c r="EIV1017" s="304"/>
      <c r="EIW1017" s="304"/>
      <c r="EIX1017" s="304"/>
      <c r="EIY1017" s="304"/>
      <c r="EIZ1017" s="304"/>
      <c r="EJA1017" s="304"/>
      <c r="EJB1017" s="304"/>
      <c r="EJC1017" s="304"/>
      <c r="EJD1017" s="304"/>
      <c r="EJE1017" s="304"/>
      <c r="EJF1017" s="304"/>
      <c r="EJG1017" s="304"/>
      <c r="EJH1017" s="304"/>
      <c r="EJI1017" s="304"/>
      <c r="EJJ1017" s="304"/>
      <c r="EJK1017" s="304"/>
      <c r="EJL1017" s="304"/>
      <c r="EJM1017" s="304"/>
      <c r="EJN1017" s="304"/>
      <c r="EJO1017" s="304"/>
      <c r="EJP1017" s="304"/>
      <c r="EJQ1017" s="304"/>
      <c r="EJR1017" s="304"/>
      <c r="EJS1017" s="304"/>
      <c r="EJT1017" s="304"/>
      <c r="EJU1017" s="304"/>
      <c r="EJV1017" s="304"/>
      <c r="EJW1017" s="304"/>
      <c r="EJX1017" s="304"/>
      <c r="EJY1017" s="304"/>
      <c r="EJZ1017" s="304"/>
      <c r="EKA1017" s="304"/>
      <c r="EKB1017" s="304"/>
      <c r="EKC1017" s="304"/>
      <c r="EKD1017" s="304"/>
      <c r="EKE1017" s="304"/>
      <c r="EKF1017" s="304"/>
      <c r="EKG1017" s="304"/>
      <c r="EKH1017" s="304"/>
      <c r="EKI1017" s="304"/>
      <c r="EKJ1017" s="304"/>
      <c r="EKK1017" s="304"/>
      <c r="EKL1017" s="304"/>
      <c r="EKM1017" s="304"/>
      <c r="EKN1017" s="304"/>
      <c r="EKO1017" s="304"/>
      <c r="EKP1017" s="304"/>
      <c r="EKQ1017" s="304"/>
      <c r="EKR1017" s="304"/>
      <c r="EKS1017" s="304"/>
      <c r="EKT1017" s="304"/>
      <c r="EKU1017" s="304"/>
      <c r="EKV1017" s="304"/>
      <c r="EKW1017" s="304"/>
      <c r="EKX1017" s="304"/>
      <c r="EKY1017" s="304"/>
      <c r="EKZ1017" s="304"/>
      <c r="ELA1017" s="304"/>
      <c r="ELB1017" s="304"/>
      <c r="ELC1017" s="304"/>
      <c r="ELD1017" s="304"/>
      <c r="ELE1017" s="304"/>
      <c r="ELF1017" s="304"/>
      <c r="ELG1017" s="304"/>
      <c r="ELH1017" s="304"/>
      <c r="ELI1017" s="304"/>
      <c r="ELJ1017" s="304"/>
      <c r="ELK1017" s="304"/>
      <c r="ELL1017" s="304"/>
      <c r="ELM1017" s="304"/>
      <c r="ELN1017" s="304"/>
      <c r="ELO1017" s="304"/>
      <c r="ELP1017" s="304"/>
      <c r="ELQ1017" s="304"/>
      <c r="ELR1017" s="304"/>
      <c r="ELS1017" s="304"/>
      <c r="ELT1017" s="304"/>
      <c r="ELU1017" s="304"/>
      <c r="ELV1017" s="304"/>
      <c r="ELW1017" s="304"/>
      <c r="ELX1017" s="304"/>
      <c r="ELY1017" s="304"/>
      <c r="ELZ1017" s="304"/>
      <c r="EMA1017" s="304"/>
      <c r="EMB1017" s="304"/>
      <c r="EMC1017" s="304"/>
      <c r="EMD1017" s="304"/>
      <c r="EME1017" s="304"/>
      <c r="EMF1017" s="304"/>
      <c r="EMG1017" s="304"/>
      <c r="EMH1017" s="304"/>
      <c r="EMI1017" s="304"/>
      <c r="EMJ1017" s="304"/>
      <c r="EMK1017" s="304"/>
      <c r="EML1017" s="304"/>
      <c r="EMM1017" s="304"/>
      <c r="EMN1017" s="304"/>
      <c r="EMO1017" s="304"/>
      <c r="EMP1017" s="304"/>
      <c r="EMQ1017" s="304"/>
      <c r="EMR1017" s="304"/>
      <c r="EMS1017" s="304"/>
      <c r="EMT1017" s="304"/>
      <c r="EMU1017" s="304"/>
      <c r="EMV1017" s="304"/>
      <c r="EMW1017" s="304"/>
      <c r="EMX1017" s="304"/>
      <c r="EMY1017" s="304"/>
      <c r="EMZ1017" s="304"/>
      <c r="ENA1017" s="304"/>
      <c r="ENB1017" s="304"/>
      <c r="ENC1017" s="304"/>
      <c r="END1017" s="304"/>
      <c r="ENE1017" s="304"/>
      <c r="ENF1017" s="304"/>
      <c r="ENG1017" s="304"/>
      <c r="ENH1017" s="304"/>
      <c r="ENI1017" s="304"/>
      <c r="ENJ1017" s="304"/>
      <c r="ENK1017" s="304"/>
      <c r="ENL1017" s="304"/>
      <c r="ENM1017" s="304"/>
      <c r="ENN1017" s="304"/>
      <c r="ENO1017" s="304"/>
      <c r="ENP1017" s="304"/>
      <c r="ENQ1017" s="304"/>
      <c r="ENR1017" s="304"/>
      <c r="ENS1017" s="304"/>
      <c r="ENT1017" s="304"/>
      <c r="ENU1017" s="304"/>
      <c r="ENV1017" s="304"/>
      <c r="ENW1017" s="304"/>
      <c r="ENX1017" s="304"/>
      <c r="ENY1017" s="304"/>
      <c r="ENZ1017" s="304"/>
      <c r="EOA1017" s="304"/>
      <c r="EOB1017" s="304"/>
      <c r="EOC1017" s="304"/>
      <c r="EOD1017" s="304"/>
      <c r="EOE1017" s="304"/>
      <c r="EOF1017" s="304"/>
      <c r="EOG1017" s="304"/>
      <c r="EOH1017" s="304"/>
      <c r="EOI1017" s="304"/>
      <c r="EOJ1017" s="304"/>
      <c r="EOK1017" s="304"/>
      <c r="EOL1017" s="304"/>
      <c r="EOM1017" s="304"/>
      <c r="EON1017" s="304"/>
      <c r="EOO1017" s="304"/>
      <c r="EOP1017" s="304"/>
      <c r="EOQ1017" s="304"/>
      <c r="EOR1017" s="304"/>
      <c r="EOS1017" s="304"/>
      <c r="EOT1017" s="304"/>
      <c r="EOU1017" s="304"/>
      <c r="EOV1017" s="304"/>
      <c r="EOW1017" s="304"/>
      <c r="EOX1017" s="304"/>
      <c r="EOY1017" s="304"/>
      <c r="EOZ1017" s="304"/>
      <c r="EPA1017" s="304"/>
      <c r="EPB1017" s="304"/>
      <c r="EPC1017" s="304"/>
      <c r="EPD1017" s="304"/>
      <c r="EPE1017" s="304"/>
      <c r="EPF1017" s="304"/>
      <c r="EPG1017" s="304"/>
      <c r="EPH1017" s="304"/>
      <c r="EPI1017" s="304"/>
      <c r="EPJ1017" s="304"/>
      <c r="EPK1017" s="304"/>
      <c r="EPL1017" s="304"/>
      <c r="EPM1017" s="304"/>
      <c r="EPN1017" s="304"/>
      <c r="EPO1017" s="304"/>
      <c r="EPP1017" s="304"/>
      <c r="EPQ1017" s="304"/>
      <c r="EPR1017" s="304"/>
      <c r="EPS1017" s="304"/>
      <c r="EPT1017" s="304"/>
      <c r="EPU1017" s="304"/>
      <c r="EPV1017" s="304"/>
      <c r="EPW1017" s="304"/>
      <c r="EPX1017" s="304"/>
      <c r="EPY1017" s="304"/>
      <c r="EPZ1017" s="304"/>
      <c r="EQA1017" s="304"/>
      <c r="EQB1017" s="304"/>
      <c r="EQC1017" s="304"/>
      <c r="EQD1017" s="304"/>
      <c r="EQE1017" s="304"/>
      <c r="EQF1017" s="304"/>
      <c r="EQG1017" s="304"/>
      <c r="EQH1017" s="304"/>
      <c r="EQI1017" s="304"/>
      <c r="EQJ1017" s="304"/>
      <c r="EQK1017" s="304"/>
      <c r="EQL1017" s="304"/>
      <c r="EQM1017" s="304"/>
      <c r="EQN1017" s="304"/>
      <c r="EQO1017" s="304"/>
      <c r="EQP1017" s="304"/>
      <c r="EQQ1017" s="304"/>
      <c r="EQR1017" s="304"/>
      <c r="EQS1017" s="304"/>
      <c r="EQT1017" s="304"/>
      <c r="EQU1017" s="304"/>
      <c r="EQV1017" s="304"/>
      <c r="EQW1017" s="304"/>
      <c r="EQX1017" s="304"/>
      <c r="EQY1017" s="304"/>
      <c r="EQZ1017" s="304"/>
      <c r="ERA1017" s="304"/>
      <c r="ERB1017" s="304"/>
      <c r="ERC1017" s="304"/>
      <c r="ERD1017" s="304"/>
      <c r="ERE1017" s="304"/>
      <c r="ERF1017" s="304"/>
      <c r="ERG1017" s="304"/>
      <c r="ERH1017" s="304"/>
      <c r="ERI1017" s="304"/>
      <c r="ERJ1017" s="304"/>
      <c r="ERK1017" s="304"/>
      <c r="ERL1017" s="304"/>
      <c r="ERM1017" s="304"/>
      <c r="ERN1017" s="304"/>
      <c r="ERO1017" s="304"/>
      <c r="ERP1017" s="304"/>
      <c r="ERQ1017" s="304"/>
      <c r="ERR1017" s="304"/>
      <c r="ERS1017" s="304"/>
      <c r="ERT1017" s="304"/>
      <c r="ERU1017" s="304"/>
      <c r="ERV1017" s="304"/>
      <c r="ERW1017" s="304"/>
      <c r="ERX1017" s="304"/>
      <c r="ERY1017" s="304"/>
      <c r="ERZ1017" s="304"/>
      <c r="ESA1017" s="304"/>
      <c r="ESB1017" s="304"/>
      <c r="ESC1017" s="304"/>
      <c r="ESD1017" s="304"/>
      <c r="ESE1017" s="304"/>
      <c r="ESF1017" s="304"/>
      <c r="ESG1017" s="304"/>
      <c r="ESH1017" s="304"/>
      <c r="ESI1017" s="304"/>
      <c r="ESJ1017" s="304"/>
      <c r="ESK1017" s="304"/>
      <c r="ESL1017" s="304"/>
      <c r="ESM1017" s="304"/>
      <c r="ESN1017" s="304"/>
      <c r="ESO1017" s="304"/>
      <c r="ESP1017" s="304"/>
      <c r="ESQ1017" s="304"/>
      <c r="ESR1017" s="304"/>
      <c r="ESS1017" s="304"/>
      <c r="EST1017" s="304"/>
      <c r="ESU1017" s="304"/>
      <c r="ESV1017" s="304"/>
      <c r="ESW1017" s="304"/>
      <c r="ESX1017" s="304"/>
      <c r="ESY1017" s="304"/>
      <c r="ESZ1017" s="304"/>
      <c r="ETA1017" s="304"/>
      <c r="ETB1017" s="304"/>
      <c r="ETC1017" s="304"/>
      <c r="ETD1017" s="304"/>
      <c r="ETE1017" s="304"/>
      <c r="ETF1017" s="304"/>
      <c r="ETG1017" s="304"/>
      <c r="ETH1017" s="304"/>
      <c r="ETI1017" s="304"/>
      <c r="ETJ1017" s="304"/>
      <c r="ETK1017" s="304"/>
      <c r="ETL1017" s="304"/>
      <c r="ETM1017" s="304"/>
      <c r="ETN1017" s="304"/>
      <c r="ETO1017" s="304"/>
      <c r="ETP1017" s="304"/>
      <c r="ETQ1017" s="304"/>
      <c r="ETR1017" s="304"/>
      <c r="ETS1017" s="304"/>
      <c r="ETT1017" s="304"/>
      <c r="ETU1017" s="304"/>
      <c r="ETV1017" s="304"/>
      <c r="ETW1017" s="304"/>
      <c r="ETX1017" s="304"/>
      <c r="ETY1017" s="304"/>
      <c r="ETZ1017" s="304"/>
      <c r="EUA1017" s="304"/>
      <c r="EUB1017" s="304"/>
      <c r="EUC1017" s="304"/>
      <c r="EUD1017" s="304"/>
      <c r="EUE1017" s="304"/>
      <c r="EUF1017" s="304"/>
      <c r="EUG1017" s="304"/>
      <c r="EUH1017" s="304"/>
      <c r="EUI1017" s="304"/>
      <c r="EUJ1017" s="304"/>
      <c r="EUK1017" s="304"/>
      <c r="EUL1017" s="304"/>
      <c r="EUM1017" s="304"/>
      <c r="EUN1017" s="304"/>
      <c r="EUO1017" s="304"/>
      <c r="EUP1017" s="304"/>
      <c r="EUQ1017" s="304"/>
      <c r="EUR1017" s="304"/>
      <c r="EUS1017" s="304"/>
      <c r="EUT1017" s="304"/>
      <c r="EUU1017" s="304"/>
      <c r="EUV1017" s="304"/>
      <c r="EUW1017" s="304"/>
      <c r="EUX1017" s="304"/>
      <c r="EUY1017" s="304"/>
      <c r="EUZ1017" s="304"/>
      <c r="EVA1017" s="304"/>
      <c r="EVB1017" s="304"/>
      <c r="EVC1017" s="304"/>
      <c r="EVD1017" s="304"/>
      <c r="EVE1017" s="304"/>
      <c r="EVF1017" s="304"/>
      <c r="EVG1017" s="304"/>
      <c r="EVH1017" s="304"/>
      <c r="EVI1017" s="304"/>
      <c r="EVJ1017" s="304"/>
      <c r="EVK1017" s="304"/>
      <c r="EVL1017" s="304"/>
      <c r="EVM1017" s="304"/>
      <c r="EVN1017" s="304"/>
      <c r="EVO1017" s="304"/>
      <c r="EVP1017" s="304"/>
      <c r="EVQ1017" s="304"/>
      <c r="EVR1017" s="304"/>
      <c r="EVS1017" s="304"/>
      <c r="EVT1017" s="304"/>
      <c r="EVU1017" s="304"/>
      <c r="EVV1017" s="304"/>
      <c r="EVW1017" s="304"/>
      <c r="EVX1017" s="304"/>
      <c r="EVY1017" s="304"/>
      <c r="EVZ1017" s="304"/>
      <c r="EWA1017" s="304"/>
      <c r="EWB1017" s="304"/>
      <c r="EWC1017" s="304"/>
      <c r="EWD1017" s="304"/>
      <c r="EWE1017" s="304"/>
      <c r="EWF1017" s="304"/>
      <c r="EWG1017" s="304"/>
      <c r="EWH1017" s="304"/>
      <c r="EWI1017" s="304"/>
      <c r="EWJ1017" s="304"/>
      <c r="EWK1017" s="304"/>
      <c r="EWL1017" s="304"/>
      <c r="EWM1017" s="304"/>
      <c r="EWN1017" s="304"/>
      <c r="EWO1017" s="304"/>
      <c r="EWP1017" s="304"/>
      <c r="EWQ1017" s="304"/>
      <c r="EWR1017" s="304"/>
      <c r="EWS1017" s="304"/>
      <c r="EWT1017" s="304"/>
      <c r="EWU1017" s="304"/>
      <c r="EWV1017" s="304"/>
      <c r="EWW1017" s="304"/>
      <c r="EWX1017" s="304"/>
      <c r="EWY1017" s="304"/>
      <c r="EWZ1017" s="304"/>
      <c r="EXA1017" s="304"/>
      <c r="EXB1017" s="304"/>
      <c r="EXC1017" s="304"/>
      <c r="EXD1017" s="304"/>
      <c r="EXE1017" s="304"/>
      <c r="EXF1017" s="304"/>
      <c r="EXG1017" s="304"/>
      <c r="EXH1017" s="304"/>
      <c r="EXI1017" s="304"/>
      <c r="EXJ1017" s="304"/>
      <c r="EXK1017" s="304"/>
      <c r="EXL1017" s="304"/>
      <c r="EXM1017" s="304"/>
      <c r="EXN1017" s="304"/>
      <c r="EXO1017" s="304"/>
      <c r="EXP1017" s="304"/>
      <c r="EXQ1017" s="304"/>
      <c r="EXR1017" s="304"/>
      <c r="EXS1017" s="304"/>
      <c r="EXT1017" s="304"/>
      <c r="EXU1017" s="304"/>
      <c r="EXV1017" s="304"/>
      <c r="EXW1017" s="304"/>
      <c r="EXX1017" s="304"/>
      <c r="EXY1017" s="304"/>
      <c r="EXZ1017" s="304"/>
      <c r="EYA1017" s="304"/>
      <c r="EYB1017" s="304"/>
      <c r="EYC1017" s="304"/>
      <c r="EYD1017" s="304"/>
      <c r="EYE1017" s="304"/>
      <c r="EYF1017" s="304"/>
      <c r="EYG1017" s="304"/>
      <c r="EYH1017" s="304"/>
      <c r="EYI1017" s="304"/>
      <c r="EYJ1017" s="304"/>
      <c r="EYK1017" s="304"/>
      <c r="EYL1017" s="304"/>
      <c r="EYM1017" s="304"/>
      <c r="EYN1017" s="304"/>
      <c r="EYO1017" s="304"/>
      <c r="EYP1017" s="304"/>
      <c r="EYQ1017" s="304"/>
      <c r="EYR1017" s="304"/>
      <c r="EYS1017" s="304"/>
      <c r="EYT1017" s="304"/>
      <c r="EYU1017" s="304"/>
      <c r="EYV1017" s="304"/>
      <c r="EYW1017" s="304"/>
      <c r="EYX1017" s="304"/>
      <c r="EYY1017" s="304"/>
      <c r="EYZ1017" s="304"/>
      <c r="EZA1017" s="304"/>
      <c r="EZB1017" s="304"/>
      <c r="EZC1017" s="304"/>
      <c r="EZD1017" s="304"/>
      <c r="EZE1017" s="304"/>
      <c r="EZF1017" s="304"/>
      <c r="EZG1017" s="304"/>
      <c r="EZH1017" s="304"/>
      <c r="EZI1017" s="304"/>
      <c r="EZJ1017" s="304"/>
      <c r="EZK1017" s="304"/>
      <c r="EZL1017" s="304"/>
      <c r="EZM1017" s="304"/>
      <c r="EZN1017" s="304"/>
      <c r="EZO1017" s="304"/>
      <c r="EZP1017" s="304"/>
      <c r="EZQ1017" s="304"/>
      <c r="EZR1017" s="304"/>
      <c r="EZS1017" s="304"/>
      <c r="EZT1017" s="304"/>
      <c r="EZU1017" s="304"/>
      <c r="EZV1017" s="304"/>
      <c r="EZW1017" s="304"/>
      <c r="EZX1017" s="304"/>
      <c r="EZY1017" s="304"/>
      <c r="EZZ1017" s="304"/>
      <c r="FAA1017" s="304"/>
      <c r="FAB1017" s="304"/>
      <c r="FAC1017" s="304"/>
      <c r="FAD1017" s="304"/>
      <c r="FAE1017" s="304"/>
      <c r="FAF1017" s="304"/>
      <c r="FAG1017" s="304"/>
      <c r="FAH1017" s="304"/>
      <c r="FAI1017" s="304"/>
      <c r="FAJ1017" s="304"/>
      <c r="FAK1017" s="304"/>
      <c r="FAL1017" s="304"/>
      <c r="FAM1017" s="304"/>
      <c r="FAN1017" s="304"/>
      <c r="FAO1017" s="304"/>
      <c r="FAP1017" s="304"/>
      <c r="FAQ1017" s="304"/>
      <c r="FAR1017" s="304"/>
      <c r="FAS1017" s="304"/>
      <c r="FAT1017" s="304"/>
      <c r="FAU1017" s="304"/>
      <c r="FAV1017" s="304"/>
      <c r="FAW1017" s="304"/>
      <c r="FAX1017" s="304"/>
      <c r="FAY1017" s="304"/>
      <c r="FAZ1017" s="304"/>
      <c r="FBA1017" s="304"/>
      <c r="FBB1017" s="304"/>
      <c r="FBC1017" s="304"/>
      <c r="FBD1017" s="304"/>
      <c r="FBE1017" s="304"/>
      <c r="FBF1017" s="304"/>
      <c r="FBG1017" s="304"/>
      <c r="FBH1017" s="304"/>
      <c r="FBI1017" s="304"/>
      <c r="FBJ1017" s="304"/>
      <c r="FBK1017" s="304"/>
      <c r="FBL1017" s="304"/>
      <c r="FBM1017" s="304"/>
      <c r="FBN1017" s="304"/>
      <c r="FBO1017" s="304"/>
      <c r="FBP1017" s="304"/>
      <c r="FBQ1017" s="304"/>
      <c r="FBR1017" s="304"/>
      <c r="FBS1017" s="304"/>
      <c r="FBT1017" s="304"/>
      <c r="FBU1017" s="304"/>
      <c r="FBV1017" s="304"/>
      <c r="FBW1017" s="304"/>
      <c r="FBX1017" s="304"/>
      <c r="FBY1017" s="304"/>
      <c r="FBZ1017" s="304"/>
      <c r="FCA1017" s="304"/>
      <c r="FCB1017" s="304"/>
      <c r="FCC1017" s="304"/>
      <c r="FCD1017" s="304"/>
      <c r="FCE1017" s="304"/>
      <c r="FCF1017" s="304"/>
      <c r="FCG1017" s="304"/>
      <c r="FCH1017" s="304"/>
      <c r="FCI1017" s="304"/>
      <c r="FCJ1017" s="304"/>
      <c r="FCK1017" s="304"/>
      <c r="FCL1017" s="304"/>
      <c r="FCM1017" s="304"/>
      <c r="FCN1017" s="304"/>
      <c r="FCO1017" s="304"/>
      <c r="FCP1017" s="304"/>
      <c r="FCQ1017" s="304"/>
      <c r="FCR1017" s="304"/>
      <c r="FCS1017" s="304"/>
      <c r="FCT1017" s="304"/>
      <c r="FCU1017" s="304"/>
      <c r="FCV1017" s="304"/>
      <c r="FCW1017" s="304"/>
      <c r="FCX1017" s="304"/>
      <c r="FCY1017" s="304"/>
      <c r="FCZ1017" s="304"/>
      <c r="FDA1017" s="304"/>
      <c r="FDB1017" s="304"/>
      <c r="FDC1017" s="304"/>
      <c r="FDD1017" s="304"/>
      <c r="FDE1017" s="304"/>
      <c r="FDF1017" s="304"/>
      <c r="FDG1017" s="304"/>
      <c r="FDH1017" s="304"/>
      <c r="FDI1017" s="304"/>
      <c r="FDJ1017" s="304"/>
      <c r="FDK1017" s="304"/>
      <c r="FDL1017" s="304"/>
      <c r="FDM1017" s="304"/>
      <c r="FDN1017" s="304"/>
      <c r="FDO1017" s="304"/>
      <c r="FDP1017" s="304"/>
      <c r="FDQ1017" s="304"/>
      <c r="FDR1017" s="304"/>
      <c r="FDS1017" s="304"/>
      <c r="FDT1017" s="304"/>
      <c r="FDU1017" s="304"/>
      <c r="FDV1017" s="304"/>
      <c r="FDW1017" s="304"/>
      <c r="FDX1017" s="304"/>
      <c r="FDY1017" s="304"/>
      <c r="FDZ1017" s="304"/>
      <c r="FEA1017" s="304"/>
      <c r="FEB1017" s="304"/>
      <c r="FEC1017" s="304"/>
      <c r="FED1017" s="304"/>
      <c r="FEE1017" s="304"/>
      <c r="FEF1017" s="304"/>
      <c r="FEG1017" s="304"/>
      <c r="FEH1017" s="304"/>
      <c r="FEI1017" s="304"/>
      <c r="FEJ1017" s="304"/>
      <c r="FEK1017" s="304"/>
      <c r="FEL1017" s="304"/>
      <c r="FEM1017" s="304"/>
      <c r="FEN1017" s="304"/>
      <c r="FEO1017" s="304"/>
      <c r="FEP1017" s="304"/>
      <c r="FEQ1017" s="304"/>
      <c r="FER1017" s="304"/>
      <c r="FES1017" s="304"/>
      <c r="FET1017" s="304"/>
      <c r="FEU1017" s="304"/>
      <c r="FEV1017" s="304"/>
      <c r="FEW1017" s="304"/>
      <c r="FEX1017" s="304"/>
      <c r="FEY1017" s="304"/>
      <c r="FEZ1017" s="304"/>
      <c r="FFA1017" s="304"/>
      <c r="FFB1017" s="304"/>
      <c r="FFC1017" s="304"/>
      <c r="FFD1017" s="304"/>
      <c r="FFE1017" s="304"/>
      <c r="FFF1017" s="304"/>
      <c r="FFG1017" s="304"/>
      <c r="FFH1017" s="304"/>
      <c r="FFI1017" s="304"/>
      <c r="FFJ1017" s="304"/>
      <c r="FFK1017" s="304"/>
      <c r="FFL1017" s="304"/>
      <c r="FFM1017" s="304"/>
      <c r="FFN1017" s="304"/>
      <c r="FFO1017" s="304"/>
      <c r="FFP1017" s="304"/>
      <c r="FFQ1017" s="304"/>
      <c r="FFR1017" s="304"/>
      <c r="FFS1017" s="304"/>
      <c r="FFT1017" s="304"/>
      <c r="FFU1017" s="304"/>
      <c r="FFV1017" s="304"/>
      <c r="FFW1017" s="304"/>
      <c r="FFX1017" s="304"/>
      <c r="FFY1017" s="304"/>
      <c r="FFZ1017" s="304"/>
      <c r="FGA1017" s="304"/>
      <c r="FGB1017" s="304"/>
      <c r="FGC1017" s="304"/>
      <c r="FGD1017" s="304"/>
      <c r="FGE1017" s="304"/>
      <c r="FGF1017" s="304"/>
      <c r="FGG1017" s="304"/>
      <c r="FGH1017" s="304"/>
      <c r="FGI1017" s="304"/>
      <c r="FGJ1017" s="304"/>
      <c r="FGK1017" s="304"/>
      <c r="FGL1017" s="304"/>
      <c r="FGM1017" s="304"/>
      <c r="FGN1017" s="304"/>
      <c r="FGO1017" s="304"/>
      <c r="FGP1017" s="304"/>
      <c r="FGQ1017" s="304"/>
      <c r="FGR1017" s="304"/>
      <c r="FGS1017" s="304"/>
      <c r="FGT1017" s="304"/>
      <c r="FGU1017" s="304"/>
      <c r="FGV1017" s="304"/>
      <c r="FGW1017" s="304"/>
      <c r="FGX1017" s="304"/>
      <c r="FGY1017" s="304"/>
      <c r="FGZ1017" s="304"/>
      <c r="FHA1017" s="304"/>
      <c r="FHB1017" s="304"/>
      <c r="FHC1017" s="304"/>
      <c r="FHD1017" s="304"/>
      <c r="FHE1017" s="304"/>
      <c r="FHF1017" s="304"/>
      <c r="FHG1017" s="304"/>
      <c r="FHH1017" s="304"/>
      <c r="FHI1017" s="304"/>
      <c r="FHJ1017" s="304"/>
      <c r="FHK1017" s="304"/>
      <c r="FHL1017" s="304"/>
      <c r="FHM1017" s="304"/>
      <c r="FHN1017" s="304"/>
      <c r="FHO1017" s="304"/>
      <c r="FHP1017" s="304"/>
      <c r="FHQ1017" s="304"/>
      <c r="FHR1017" s="304"/>
      <c r="FHS1017" s="304"/>
      <c r="FHT1017" s="304"/>
      <c r="FHU1017" s="304"/>
      <c r="FHV1017" s="304"/>
      <c r="FHW1017" s="304"/>
      <c r="FHX1017" s="304"/>
      <c r="FHY1017" s="304"/>
      <c r="FHZ1017" s="304"/>
      <c r="FIA1017" s="304"/>
      <c r="FIB1017" s="304"/>
      <c r="FIC1017" s="304"/>
      <c r="FID1017" s="304"/>
      <c r="FIE1017" s="304"/>
      <c r="FIF1017" s="304"/>
      <c r="FIG1017" s="304"/>
      <c r="FIH1017" s="304"/>
      <c r="FII1017" s="304"/>
      <c r="FIJ1017" s="304"/>
      <c r="FIK1017" s="304"/>
      <c r="FIL1017" s="304"/>
      <c r="FIM1017" s="304"/>
      <c r="FIN1017" s="304"/>
      <c r="FIO1017" s="304"/>
      <c r="FIP1017" s="304"/>
      <c r="FIQ1017" s="304"/>
      <c r="FIR1017" s="304"/>
      <c r="FIS1017" s="304"/>
      <c r="FIT1017" s="304"/>
      <c r="FIU1017" s="304"/>
      <c r="FIV1017" s="304"/>
      <c r="FIW1017" s="304"/>
      <c r="FIX1017" s="304"/>
      <c r="FIY1017" s="304"/>
      <c r="FIZ1017" s="304"/>
      <c r="FJA1017" s="304"/>
      <c r="FJB1017" s="304"/>
      <c r="FJC1017" s="304"/>
      <c r="FJD1017" s="304"/>
      <c r="FJE1017" s="304"/>
      <c r="FJF1017" s="304"/>
      <c r="FJG1017" s="304"/>
      <c r="FJH1017" s="304"/>
      <c r="FJI1017" s="304"/>
      <c r="FJJ1017" s="304"/>
      <c r="FJK1017" s="304"/>
      <c r="FJL1017" s="304"/>
      <c r="FJM1017" s="304"/>
      <c r="FJN1017" s="304"/>
      <c r="FJO1017" s="304"/>
      <c r="FJP1017" s="304"/>
      <c r="FJQ1017" s="304"/>
      <c r="FJR1017" s="304"/>
      <c r="FJS1017" s="304"/>
      <c r="FJT1017" s="304"/>
      <c r="FJU1017" s="304"/>
      <c r="FJV1017" s="304"/>
      <c r="FJW1017" s="304"/>
      <c r="FJX1017" s="304"/>
      <c r="FJY1017" s="304"/>
      <c r="FJZ1017" s="304"/>
      <c r="FKA1017" s="304"/>
      <c r="FKB1017" s="304"/>
      <c r="FKC1017" s="304"/>
      <c r="FKD1017" s="304"/>
      <c r="FKE1017" s="304"/>
      <c r="FKF1017" s="304"/>
      <c r="FKG1017" s="304"/>
      <c r="FKH1017" s="304"/>
      <c r="FKI1017" s="304"/>
      <c r="FKJ1017" s="304"/>
      <c r="FKK1017" s="304"/>
      <c r="FKL1017" s="304"/>
      <c r="FKM1017" s="304"/>
      <c r="FKN1017" s="304"/>
      <c r="FKO1017" s="304"/>
      <c r="FKP1017" s="304"/>
      <c r="FKQ1017" s="304"/>
      <c r="FKR1017" s="304"/>
      <c r="FKS1017" s="304"/>
      <c r="FKT1017" s="304"/>
      <c r="FKU1017" s="304"/>
      <c r="FKV1017" s="304"/>
      <c r="FKW1017" s="304"/>
      <c r="FKX1017" s="304"/>
      <c r="FKY1017" s="304"/>
      <c r="FKZ1017" s="304"/>
      <c r="FLA1017" s="304"/>
      <c r="FLB1017" s="304"/>
      <c r="FLC1017" s="304"/>
      <c r="FLD1017" s="304"/>
      <c r="FLE1017" s="304"/>
      <c r="FLF1017" s="304"/>
      <c r="FLG1017" s="304"/>
      <c r="FLH1017" s="304"/>
      <c r="FLI1017" s="304"/>
      <c r="FLJ1017" s="304"/>
      <c r="FLK1017" s="304"/>
      <c r="FLL1017" s="304"/>
      <c r="FLM1017" s="304"/>
      <c r="FLN1017" s="304"/>
      <c r="FLO1017" s="304"/>
      <c r="FLP1017" s="304"/>
      <c r="FLQ1017" s="304"/>
      <c r="FLR1017" s="304"/>
      <c r="FLS1017" s="304"/>
      <c r="FLT1017" s="304"/>
      <c r="FLU1017" s="304"/>
      <c r="FLV1017" s="304"/>
      <c r="FLW1017" s="304"/>
      <c r="FLX1017" s="304"/>
      <c r="FLY1017" s="304"/>
      <c r="FLZ1017" s="304"/>
      <c r="FMA1017" s="304"/>
      <c r="FMB1017" s="304"/>
      <c r="FMC1017" s="304"/>
      <c r="FMD1017" s="304"/>
      <c r="FME1017" s="304"/>
      <c r="FMF1017" s="304"/>
      <c r="FMG1017" s="304"/>
      <c r="FMH1017" s="304"/>
      <c r="FMI1017" s="304"/>
      <c r="FMJ1017" s="304"/>
      <c r="FMK1017" s="304"/>
      <c r="FML1017" s="304"/>
      <c r="FMM1017" s="304"/>
      <c r="FMN1017" s="304"/>
      <c r="FMO1017" s="304"/>
      <c r="FMP1017" s="304"/>
      <c r="FMQ1017" s="304"/>
      <c r="FMR1017" s="304"/>
      <c r="FMS1017" s="304"/>
      <c r="FMT1017" s="304"/>
      <c r="FMU1017" s="304"/>
      <c r="FMV1017" s="304"/>
      <c r="FMW1017" s="304"/>
      <c r="FMX1017" s="304"/>
      <c r="FMY1017" s="304"/>
      <c r="FMZ1017" s="304"/>
      <c r="FNA1017" s="304"/>
      <c r="FNB1017" s="304"/>
      <c r="FNC1017" s="304"/>
      <c r="FND1017" s="304"/>
      <c r="FNE1017" s="304"/>
      <c r="FNF1017" s="304"/>
      <c r="FNG1017" s="304"/>
      <c r="FNH1017" s="304"/>
      <c r="FNI1017" s="304"/>
      <c r="FNJ1017" s="304"/>
      <c r="FNK1017" s="304"/>
      <c r="FNL1017" s="304"/>
      <c r="FNM1017" s="304"/>
      <c r="FNN1017" s="304"/>
      <c r="FNO1017" s="304"/>
      <c r="FNP1017" s="304"/>
      <c r="FNQ1017" s="304"/>
      <c r="FNR1017" s="304"/>
      <c r="FNS1017" s="304"/>
      <c r="FNT1017" s="304"/>
      <c r="FNU1017" s="304"/>
      <c r="FNV1017" s="304"/>
      <c r="FNW1017" s="304"/>
      <c r="FNX1017" s="304"/>
      <c r="FNY1017" s="304"/>
      <c r="FNZ1017" s="304"/>
      <c r="FOA1017" s="304"/>
      <c r="FOB1017" s="304"/>
      <c r="FOC1017" s="304"/>
      <c r="FOD1017" s="304"/>
      <c r="FOE1017" s="304"/>
      <c r="FOF1017" s="304"/>
      <c r="FOG1017" s="304"/>
      <c r="FOH1017" s="304"/>
      <c r="FOI1017" s="304"/>
      <c r="FOJ1017" s="304"/>
      <c r="FOK1017" s="304"/>
      <c r="FOL1017" s="304"/>
      <c r="FOM1017" s="304"/>
      <c r="FON1017" s="304"/>
      <c r="FOO1017" s="304"/>
      <c r="FOP1017" s="304"/>
      <c r="FOQ1017" s="304"/>
      <c r="FOR1017" s="304"/>
      <c r="FOS1017" s="304"/>
      <c r="FOT1017" s="304"/>
      <c r="FOU1017" s="304"/>
      <c r="FOV1017" s="304"/>
      <c r="FOW1017" s="304"/>
      <c r="FOX1017" s="304"/>
      <c r="FOY1017" s="304"/>
      <c r="FOZ1017" s="304"/>
      <c r="FPA1017" s="304"/>
      <c r="FPB1017" s="304"/>
      <c r="FPC1017" s="304"/>
      <c r="FPD1017" s="304"/>
      <c r="FPE1017" s="304"/>
      <c r="FPF1017" s="304"/>
      <c r="FPG1017" s="304"/>
      <c r="FPH1017" s="304"/>
      <c r="FPI1017" s="304"/>
      <c r="FPJ1017" s="304"/>
      <c r="FPK1017" s="304"/>
      <c r="FPL1017" s="304"/>
      <c r="FPM1017" s="304"/>
      <c r="FPN1017" s="304"/>
      <c r="FPO1017" s="304"/>
      <c r="FPP1017" s="304"/>
      <c r="FPQ1017" s="304"/>
      <c r="FPR1017" s="304"/>
      <c r="FPS1017" s="304"/>
      <c r="FPT1017" s="304"/>
      <c r="FPU1017" s="304"/>
      <c r="FPV1017" s="304"/>
      <c r="FPW1017" s="304"/>
      <c r="FPX1017" s="304"/>
      <c r="FPY1017" s="304"/>
      <c r="FPZ1017" s="304"/>
      <c r="FQA1017" s="304"/>
      <c r="FQB1017" s="304"/>
      <c r="FQC1017" s="304"/>
      <c r="FQD1017" s="304"/>
      <c r="FQE1017" s="304"/>
      <c r="FQF1017" s="304"/>
      <c r="FQG1017" s="304"/>
      <c r="FQH1017" s="304"/>
      <c r="FQI1017" s="304"/>
      <c r="FQJ1017" s="304"/>
      <c r="FQK1017" s="304"/>
      <c r="FQL1017" s="304"/>
      <c r="FQM1017" s="304"/>
      <c r="FQN1017" s="304"/>
      <c r="FQO1017" s="304"/>
      <c r="FQP1017" s="304"/>
      <c r="FQQ1017" s="304"/>
      <c r="FQR1017" s="304"/>
      <c r="FQS1017" s="304"/>
      <c r="FQT1017" s="304"/>
      <c r="FQU1017" s="304"/>
      <c r="FQV1017" s="304"/>
      <c r="FQW1017" s="304"/>
      <c r="FQX1017" s="304"/>
      <c r="FQY1017" s="304"/>
      <c r="FQZ1017" s="304"/>
      <c r="FRA1017" s="304"/>
      <c r="FRB1017" s="304"/>
      <c r="FRC1017" s="304"/>
      <c r="FRD1017" s="304"/>
      <c r="FRE1017" s="304"/>
      <c r="FRF1017" s="304"/>
      <c r="FRG1017" s="304"/>
      <c r="FRH1017" s="304"/>
      <c r="FRI1017" s="304"/>
      <c r="FRJ1017" s="304"/>
      <c r="FRK1017" s="304"/>
      <c r="FRL1017" s="304"/>
      <c r="FRM1017" s="304"/>
      <c r="FRN1017" s="304"/>
      <c r="FRO1017" s="304"/>
      <c r="FRP1017" s="304"/>
      <c r="FRQ1017" s="304"/>
      <c r="FRR1017" s="304"/>
      <c r="FRS1017" s="304"/>
      <c r="FRT1017" s="304"/>
      <c r="FRU1017" s="304"/>
      <c r="FRV1017" s="304"/>
      <c r="FRW1017" s="304"/>
      <c r="FRX1017" s="304"/>
      <c r="FRY1017" s="304"/>
      <c r="FRZ1017" s="304"/>
      <c r="FSA1017" s="304"/>
      <c r="FSB1017" s="304"/>
      <c r="FSC1017" s="304"/>
      <c r="FSD1017" s="304"/>
      <c r="FSE1017" s="304"/>
      <c r="FSF1017" s="304"/>
      <c r="FSG1017" s="304"/>
      <c r="FSH1017" s="304"/>
      <c r="FSI1017" s="304"/>
      <c r="FSJ1017" s="304"/>
      <c r="FSK1017" s="304"/>
      <c r="FSL1017" s="304"/>
      <c r="FSM1017" s="304"/>
      <c r="FSN1017" s="304"/>
      <c r="FSO1017" s="304"/>
      <c r="FSP1017" s="304"/>
      <c r="FSQ1017" s="304"/>
      <c r="FSR1017" s="304"/>
      <c r="FSS1017" s="304"/>
      <c r="FST1017" s="304"/>
      <c r="FSU1017" s="304"/>
      <c r="FSV1017" s="304"/>
      <c r="FSW1017" s="304"/>
      <c r="FSX1017" s="304"/>
      <c r="FSY1017" s="304"/>
      <c r="FSZ1017" s="304"/>
      <c r="FTA1017" s="304"/>
      <c r="FTB1017" s="304"/>
      <c r="FTC1017" s="304"/>
      <c r="FTD1017" s="304"/>
      <c r="FTE1017" s="304"/>
      <c r="FTF1017" s="304"/>
      <c r="FTG1017" s="304"/>
      <c r="FTH1017" s="304"/>
      <c r="FTI1017" s="304"/>
      <c r="FTJ1017" s="304"/>
      <c r="FTK1017" s="304"/>
      <c r="FTL1017" s="304"/>
      <c r="FTM1017" s="304"/>
      <c r="FTN1017" s="304"/>
      <c r="FTO1017" s="304"/>
      <c r="FTP1017" s="304"/>
      <c r="FTQ1017" s="304"/>
      <c r="FTR1017" s="304"/>
      <c r="FTS1017" s="304"/>
      <c r="FTT1017" s="304"/>
      <c r="FTU1017" s="304"/>
      <c r="FTV1017" s="304"/>
      <c r="FTW1017" s="304"/>
      <c r="FTX1017" s="304"/>
      <c r="FTY1017" s="304"/>
      <c r="FTZ1017" s="304"/>
      <c r="FUA1017" s="304"/>
      <c r="FUB1017" s="304"/>
      <c r="FUC1017" s="304"/>
      <c r="FUD1017" s="304"/>
      <c r="FUE1017" s="304"/>
      <c r="FUF1017" s="304"/>
      <c r="FUG1017" s="304"/>
      <c r="FUH1017" s="304"/>
      <c r="FUI1017" s="304"/>
      <c r="FUJ1017" s="304"/>
      <c r="FUK1017" s="304"/>
      <c r="FUL1017" s="304"/>
      <c r="FUM1017" s="304"/>
      <c r="FUN1017" s="304"/>
      <c r="FUO1017" s="304"/>
      <c r="FUP1017" s="304"/>
      <c r="FUQ1017" s="304"/>
      <c r="FUR1017" s="304"/>
      <c r="FUS1017" s="304"/>
      <c r="FUT1017" s="304"/>
      <c r="FUU1017" s="304"/>
      <c r="FUV1017" s="304"/>
      <c r="FUW1017" s="304"/>
      <c r="FUX1017" s="304"/>
      <c r="FUY1017" s="304"/>
      <c r="FUZ1017" s="304"/>
      <c r="FVA1017" s="304"/>
      <c r="FVB1017" s="304"/>
      <c r="FVC1017" s="304"/>
      <c r="FVD1017" s="304"/>
      <c r="FVE1017" s="304"/>
      <c r="FVF1017" s="304"/>
      <c r="FVG1017" s="304"/>
      <c r="FVH1017" s="304"/>
      <c r="FVI1017" s="304"/>
      <c r="FVJ1017" s="304"/>
      <c r="FVK1017" s="304"/>
      <c r="FVL1017" s="304"/>
      <c r="FVM1017" s="304"/>
      <c r="FVN1017" s="304"/>
      <c r="FVO1017" s="304"/>
      <c r="FVP1017" s="304"/>
      <c r="FVQ1017" s="304"/>
      <c r="FVR1017" s="304"/>
      <c r="FVS1017" s="304"/>
      <c r="FVT1017" s="304"/>
      <c r="FVU1017" s="304"/>
      <c r="FVV1017" s="304"/>
      <c r="FVW1017" s="304"/>
      <c r="FVX1017" s="304"/>
      <c r="FVY1017" s="304"/>
      <c r="FVZ1017" s="304"/>
      <c r="FWA1017" s="304"/>
      <c r="FWB1017" s="304"/>
      <c r="FWC1017" s="304"/>
      <c r="FWD1017" s="304"/>
      <c r="FWE1017" s="304"/>
      <c r="FWF1017" s="304"/>
      <c r="FWG1017" s="304"/>
      <c r="FWH1017" s="304"/>
      <c r="FWI1017" s="304"/>
      <c r="FWJ1017" s="304"/>
      <c r="FWK1017" s="304"/>
      <c r="FWL1017" s="304"/>
      <c r="FWM1017" s="304"/>
      <c r="FWN1017" s="304"/>
      <c r="FWO1017" s="304"/>
      <c r="FWP1017" s="304"/>
      <c r="FWQ1017" s="304"/>
      <c r="FWR1017" s="304"/>
      <c r="FWS1017" s="304"/>
      <c r="FWT1017" s="304"/>
      <c r="FWU1017" s="304"/>
      <c r="FWV1017" s="304"/>
      <c r="FWW1017" s="304"/>
      <c r="FWX1017" s="304"/>
      <c r="FWY1017" s="304"/>
      <c r="FWZ1017" s="304"/>
      <c r="FXA1017" s="304"/>
      <c r="FXB1017" s="304"/>
      <c r="FXC1017" s="304"/>
      <c r="FXD1017" s="304"/>
      <c r="FXE1017" s="304"/>
      <c r="FXF1017" s="304"/>
      <c r="FXG1017" s="304"/>
      <c r="FXH1017" s="304"/>
      <c r="FXI1017" s="304"/>
      <c r="FXJ1017" s="304"/>
      <c r="FXK1017" s="304"/>
      <c r="FXL1017" s="304"/>
      <c r="FXM1017" s="304"/>
      <c r="FXN1017" s="304"/>
      <c r="FXO1017" s="304"/>
      <c r="FXP1017" s="304"/>
      <c r="FXQ1017" s="304"/>
      <c r="FXR1017" s="304"/>
      <c r="FXS1017" s="304"/>
      <c r="FXT1017" s="304"/>
      <c r="FXU1017" s="304"/>
      <c r="FXV1017" s="304"/>
      <c r="FXW1017" s="304"/>
      <c r="FXX1017" s="304"/>
      <c r="FXY1017" s="304"/>
      <c r="FXZ1017" s="304"/>
      <c r="FYA1017" s="304"/>
      <c r="FYB1017" s="304"/>
      <c r="FYC1017" s="304"/>
      <c r="FYD1017" s="304"/>
      <c r="FYE1017" s="304"/>
      <c r="FYF1017" s="304"/>
      <c r="FYG1017" s="304"/>
      <c r="FYH1017" s="304"/>
      <c r="FYI1017" s="304"/>
      <c r="FYJ1017" s="304"/>
      <c r="FYK1017" s="304"/>
      <c r="FYL1017" s="304"/>
      <c r="FYM1017" s="304"/>
      <c r="FYN1017" s="304"/>
      <c r="FYO1017" s="304"/>
      <c r="FYP1017" s="304"/>
      <c r="FYQ1017" s="304"/>
      <c r="FYR1017" s="304"/>
      <c r="FYS1017" s="304"/>
      <c r="FYT1017" s="304"/>
      <c r="FYU1017" s="304"/>
      <c r="FYV1017" s="304"/>
      <c r="FYW1017" s="304"/>
      <c r="FYX1017" s="304"/>
      <c r="FYY1017" s="304"/>
      <c r="FYZ1017" s="304"/>
      <c r="FZA1017" s="304"/>
      <c r="FZB1017" s="304"/>
      <c r="FZC1017" s="304"/>
      <c r="FZD1017" s="304"/>
      <c r="FZE1017" s="304"/>
      <c r="FZF1017" s="304"/>
      <c r="FZG1017" s="304"/>
      <c r="FZH1017" s="304"/>
      <c r="FZI1017" s="304"/>
      <c r="FZJ1017" s="304"/>
      <c r="FZK1017" s="304"/>
      <c r="FZL1017" s="304"/>
      <c r="FZM1017" s="304"/>
      <c r="FZN1017" s="304"/>
      <c r="FZO1017" s="304"/>
      <c r="FZP1017" s="304"/>
      <c r="FZQ1017" s="304"/>
      <c r="FZR1017" s="304"/>
      <c r="FZS1017" s="304"/>
      <c r="FZT1017" s="304"/>
      <c r="FZU1017" s="304"/>
      <c r="FZV1017" s="304"/>
      <c r="FZW1017" s="304"/>
      <c r="FZX1017" s="304"/>
      <c r="FZY1017" s="304"/>
      <c r="FZZ1017" s="304"/>
      <c r="GAA1017" s="304"/>
      <c r="GAB1017" s="304"/>
      <c r="GAC1017" s="304"/>
      <c r="GAD1017" s="304"/>
      <c r="GAE1017" s="304"/>
      <c r="GAF1017" s="304"/>
      <c r="GAG1017" s="304"/>
      <c r="GAH1017" s="304"/>
      <c r="GAI1017" s="304"/>
      <c r="GAJ1017" s="304"/>
      <c r="GAK1017" s="304"/>
      <c r="GAL1017" s="304"/>
      <c r="GAM1017" s="304"/>
      <c r="GAN1017" s="304"/>
      <c r="GAO1017" s="304"/>
      <c r="GAP1017" s="304"/>
      <c r="GAQ1017" s="304"/>
      <c r="GAR1017" s="304"/>
      <c r="GAS1017" s="304"/>
      <c r="GAT1017" s="304"/>
      <c r="GAU1017" s="304"/>
      <c r="GAV1017" s="304"/>
      <c r="GAW1017" s="304"/>
      <c r="GAX1017" s="304"/>
      <c r="GAY1017" s="304"/>
      <c r="GAZ1017" s="304"/>
      <c r="GBA1017" s="304"/>
      <c r="GBB1017" s="304"/>
      <c r="GBC1017" s="304"/>
      <c r="GBD1017" s="304"/>
      <c r="GBE1017" s="304"/>
      <c r="GBF1017" s="304"/>
      <c r="GBG1017" s="304"/>
      <c r="GBH1017" s="304"/>
      <c r="GBI1017" s="304"/>
      <c r="GBJ1017" s="304"/>
      <c r="GBK1017" s="304"/>
      <c r="GBL1017" s="304"/>
      <c r="GBM1017" s="304"/>
      <c r="GBN1017" s="304"/>
      <c r="GBO1017" s="304"/>
      <c r="GBP1017" s="304"/>
      <c r="GBQ1017" s="304"/>
      <c r="GBR1017" s="304"/>
      <c r="GBS1017" s="304"/>
      <c r="GBT1017" s="304"/>
      <c r="GBU1017" s="304"/>
      <c r="GBV1017" s="304"/>
      <c r="GBW1017" s="304"/>
      <c r="GBX1017" s="304"/>
      <c r="GBY1017" s="304"/>
      <c r="GBZ1017" s="304"/>
      <c r="GCA1017" s="304"/>
      <c r="GCB1017" s="304"/>
      <c r="GCC1017" s="304"/>
      <c r="GCD1017" s="304"/>
      <c r="GCE1017" s="304"/>
      <c r="GCF1017" s="304"/>
      <c r="GCG1017" s="304"/>
      <c r="GCH1017" s="304"/>
      <c r="GCI1017" s="304"/>
      <c r="GCJ1017" s="304"/>
      <c r="GCK1017" s="304"/>
      <c r="GCL1017" s="304"/>
      <c r="GCM1017" s="304"/>
      <c r="GCN1017" s="304"/>
      <c r="GCO1017" s="304"/>
      <c r="GCP1017" s="304"/>
      <c r="GCQ1017" s="304"/>
      <c r="GCR1017" s="304"/>
      <c r="GCS1017" s="304"/>
      <c r="GCT1017" s="304"/>
      <c r="GCU1017" s="304"/>
      <c r="GCV1017" s="304"/>
      <c r="GCW1017" s="304"/>
      <c r="GCX1017" s="304"/>
      <c r="GCY1017" s="304"/>
      <c r="GCZ1017" s="304"/>
      <c r="GDA1017" s="304"/>
      <c r="GDB1017" s="304"/>
      <c r="GDC1017" s="304"/>
      <c r="GDD1017" s="304"/>
      <c r="GDE1017" s="304"/>
      <c r="GDF1017" s="304"/>
      <c r="GDG1017" s="304"/>
      <c r="GDH1017" s="304"/>
      <c r="GDI1017" s="304"/>
      <c r="GDJ1017" s="304"/>
      <c r="GDK1017" s="304"/>
      <c r="GDL1017" s="304"/>
      <c r="GDM1017" s="304"/>
      <c r="GDN1017" s="304"/>
      <c r="GDO1017" s="304"/>
      <c r="GDP1017" s="304"/>
      <c r="GDQ1017" s="304"/>
      <c r="GDR1017" s="304"/>
      <c r="GDS1017" s="304"/>
      <c r="GDT1017" s="304"/>
      <c r="GDU1017" s="304"/>
      <c r="GDV1017" s="304"/>
      <c r="GDW1017" s="304"/>
      <c r="GDX1017" s="304"/>
      <c r="GDY1017" s="304"/>
      <c r="GDZ1017" s="304"/>
      <c r="GEA1017" s="304"/>
      <c r="GEB1017" s="304"/>
      <c r="GEC1017" s="304"/>
      <c r="GED1017" s="304"/>
      <c r="GEE1017" s="304"/>
      <c r="GEF1017" s="304"/>
      <c r="GEG1017" s="304"/>
      <c r="GEH1017" s="304"/>
      <c r="GEI1017" s="304"/>
      <c r="GEJ1017" s="304"/>
      <c r="GEK1017" s="304"/>
      <c r="GEL1017" s="304"/>
      <c r="GEM1017" s="304"/>
      <c r="GEN1017" s="304"/>
      <c r="GEO1017" s="304"/>
      <c r="GEP1017" s="304"/>
      <c r="GEQ1017" s="304"/>
      <c r="GER1017" s="304"/>
      <c r="GES1017" s="304"/>
      <c r="GET1017" s="304"/>
      <c r="GEU1017" s="304"/>
      <c r="GEV1017" s="304"/>
      <c r="GEW1017" s="304"/>
      <c r="GEX1017" s="304"/>
      <c r="GEY1017" s="304"/>
      <c r="GEZ1017" s="304"/>
      <c r="GFA1017" s="304"/>
      <c r="GFB1017" s="304"/>
      <c r="GFC1017" s="304"/>
      <c r="GFD1017" s="304"/>
      <c r="GFE1017" s="304"/>
      <c r="GFF1017" s="304"/>
      <c r="GFG1017" s="304"/>
      <c r="GFH1017" s="304"/>
      <c r="GFI1017" s="304"/>
      <c r="GFJ1017" s="304"/>
      <c r="GFK1017" s="304"/>
      <c r="GFL1017" s="304"/>
      <c r="GFM1017" s="304"/>
      <c r="GFN1017" s="304"/>
      <c r="GFO1017" s="304"/>
      <c r="GFP1017" s="304"/>
      <c r="GFQ1017" s="304"/>
      <c r="GFR1017" s="304"/>
      <c r="GFS1017" s="304"/>
      <c r="GFT1017" s="304"/>
      <c r="GFU1017" s="304"/>
      <c r="GFV1017" s="304"/>
      <c r="GFW1017" s="304"/>
      <c r="GFX1017" s="304"/>
      <c r="GFY1017" s="304"/>
      <c r="GFZ1017" s="304"/>
      <c r="GGA1017" s="304"/>
      <c r="GGB1017" s="304"/>
      <c r="GGC1017" s="304"/>
      <c r="GGD1017" s="304"/>
      <c r="GGE1017" s="304"/>
      <c r="GGF1017" s="304"/>
      <c r="GGG1017" s="304"/>
      <c r="GGH1017" s="304"/>
      <c r="GGI1017" s="304"/>
      <c r="GGJ1017" s="304"/>
      <c r="GGK1017" s="304"/>
      <c r="GGL1017" s="304"/>
      <c r="GGM1017" s="304"/>
      <c r="GGN1017" s="304"/>
      <c r="GGO1017" s="304"/>
      <c r="GGP1017" s="304"/>
      <c r="GGQ1017" s="304"/>
      <c r="GGR1017" s="304"/>
      <c r="GGS1017" s="304"/>
      <c r="GGT1017" s="304"/>
      <c r="GGU1017" s="304"/>
      <c r="GGV1017" s="304"/>
      <c r="GGW1017" s="304"/>
      <c r="GGX1017" s="304"/>
      <c r="GGY1017" s="304"/>
      <c r="GGZ1017" s="304"/>
      <c r="GHA1017" s="304"/>
      <c r="GHB1017" s="304"/>
      <c r="GHC1017" s="304"/>
      <c r="GHD1017" s="304"/>
      <c r="GHE1017" s="304"/>
      <c r="GHF1017" s="304"/>
      <c r="GHG1017" s="304"/>
      <c r="GHH1017" s="304"/>
      <c r="GHI1017" s="304"/>
      <c r="GHJ1017" s="304"/>
      <c r="GHK1017" s="304"/>
      <c r="GHL1017" s="304"/>
      <c r="GHM1017" s="304"/>
      <c r="GHN1017" s="304"/>
      <c r="GHO1017" s="304"/>
      <c r="GHP1017" s="304"/>
      <c r="GHQ1017" s="304"/>
      <c r="GHR1017" s="304"/>
      <c r="GHS1017" s="304"/>
      <c r="GHT1017" s="304"/>
      <c r="GHU1017" s="304"/>
      <c r="GHV1017" s="304"/>
      <c r="GHW1017" s="304"/>
      <c r="GHX1017" s="304"/>
      <c r="GHY1017" s="304"/>
      <c r="GHZ1017" s="304"/>
      <c r="GIA1017" s="304"/>
      <c r="GIB1017" s="304"/>
      <c r="GIC1017" s="304"/>
      <c r="GID1017" s="304"/>
      <c r="GIE1017" s="304"/>
      <c r="GIF1017" s="304"/>
      <c r="GIG1017" s="304"/>
      <c r="GIH1017" s="304"/>
      <c r="GII1017" s="304"/>
      <c r="GIJ1017" s="304"/>
      <c r="GIK1017" s="304"/>
      <c r="GIL1017" s="304"/>
      <c r="GIM1017" s="304"/>
      <c r="GIN1017" s="304"/>
      <c r="GIO1017" s="304"/>
      <c r="GIP1017" s="304"/>
      <c r="GIQ1017" s="304"/>
      <c r="GIR1017" s="304"/>
      <c r="GIS1017" s="304"/>
      <c r="GIT1017" s="304"/>
      <c r="GIU1017" s="304"/>
      <c r="GIV1017" s="304"/>
      <c r="GIW1017" s="304"/>
      <c r="GIX1017" s="304"/>
      <c r="GIY1017" s="304"/>
      <c r="GIZ1017" s="304"/>
      <c r="GJA1017" s="304"/>
      <c r="GJB1017" s="304"/>
      <c r="GJC1017" s="304"/>
      <c r="GJD1017" s="304"/>
      <c r="GJE1017" s="304"/>
      <c r="GJF1017" s="304"/>
      <c r="GJG1017" s="304"/>
      <c r="GJH1017" s="304"/>
      <c r="GJI1017" s="304"/>
      <c r="GJJ1017" s="304"/>
      <c r="GJK1017" s="304"/>
      <c r="GJL1017" s="304"/>
      <c r="GJM1017" s="304"/>
      <c r="GJN1017" s="304"/>
      <c r="GJO1017" s="304"/>
      <c r="GJP1017" s="304"/>
      <c r="GJQ1017" s="304"/>
      <c r="GJR1017" s="304"/>
      <c r="GJS1017" s="304"/>
      <c r="GJT1017" s="304"/>
      <c r="GJU1017" s="304"/>
      <c r="GJV1017" s="304"/>
      <c r="GJW1017" s="304"/>
      <c r="GJX1017" s="304"/>
      <c r="GJY1017" s="304"/>
      <c r="GJZ1017" s="304"/>
      <c r="GKA1017" s="304"/>
      <c r="GKB1017" s="304"/>
      <c r="GKC1017" s="304"/>
      <c r="GKD1017" s="304"/>
      <c r="GKE1017" s="304"/>
      <c r="GKF1017" s="304"/>
      <c r="GKG1017" s="304"/>
      <c r="GKH1017" s="304"/>
      <c r="GKI1017" s="304"/>
      <c r="GKJ1017" s="304"/>
      <c r="GKK1017" s="304"/>
      <c r="GKL1017" s="304"/>
      <c r="GKM1017" s="304"/>
      <c r="GKN1017" s="304"/>
      <c r="GKO1017" s="304"/>
      <c r="GKP1017" s="304"/>
      <c r="GKQ1017" s="304"/>
      <c r="GKR1017" s="304"/>
      <c r="GKS1017" s="304"/>
      <c r="GKT1017" s="304"/>
      <c r="GKU1017" s="304"/>
      <c r="GKV1017" s="304"/>
      <c r="GKW1017" s="304"/>
      <c r="GKX1017" s="304"/>
      <c r="GKY1017" s="304"/>
      <c r="GKZ1017" s="304"/>
      <c r="GLA1017" s="304"/>
      <c r="GLB1017" s="304"/>
      <c r="GLC1017" s="304"/>
      <c r="GLD1017" s="304"/>
      <c r="GLE1017" s="304"/>
      <c r="GLF1017" s="304"/>
      <c r="GLG1017" s="304"/>
      <c r="GLH1017" s="304"/>
      <c r="GLI1017" s="304"/>
      <c r="GLJ1017" s="304"/>
      <c r="GLK1017" s="304"/>
      <c r="GLL1017" s="304"/>
      <c r="GLM1017" s="304"/>
      <c r="GLN1017" s="304"/>
      <c r="GLO1017" s="304"/>
      <c r="GLP1017" s="304"/>
      <c r="GLQ1017" s="304"/>
      <c r="GLR1017" s="304"/>
      <c r="GLS1017" s="304"/>
      <c r="GLT1017" s="304"/>
      <c r="GLU1017" s="304"/>
      <c r="GLV1017" s="304"/>
      <c r="GLW1017" s="304"/>
      <c r="GLX1017" s="304"/>
      <c r="GLY1017" s="304"/>
      <c r="GLZ1017" s="304"/>
      <c r="GMA1017" s="304"/>
      <c r="GMB1017" s="304"/>
      <c r="GMC1017" s="304"/>
      <c r="GMD1017" s="304"/>
      <c r="GME1017" s="304"/>
      <c r="GMF1017" s="304"/>
      <c r="GMG1017" s="304"/>
      <c r="GMH1017" s="304"/>
      <c r="GMI1017" s="304"/>
      <c r="GMJ1017" s="304"/>
      <c r="GMK1017" s="304"/>
      <c r="GML1017" s="304"/>
      <c r="GMM1017" s="304"/>
      <c r="GMN1017" s="304"/>
      <c r="GMO1017" s="304"/>
      <c r="GMP1017" s="304"/>
      <c r="GMQ1017" s="304"/>
      <c r="GMR1017" s="304"/>
      <c r="GMS1017" s="304"/>
      <c r="GMT1017" s="304"/>
      <c r="GMU1017" s="304"/>
      <c r="GMV1017" s="304"/>
      <c r="GMW1017" s="304"/>
      <c r="GMX1017" s="304"/>
      <c r="GMY1017" s="304"/>
      <c r="GMZ1017" s="304"/>
      <c r="GNA1017" s="304"/>
      <c r="GNB1017" s="304"/>
      <c r="GNC1017" s="304"/>
      <c r="GND1017" s="304"/>
      <c r="GNE1017" s="304"/>
      <c r="GNF1017" s="304"/>
      <c r="GNG1017" s="304"/>
      <c r="GNH1017" s="304"/>
      <c r="GNI1017" s="304"/>
      <c r="GNJ1017" s="304"/>
      <c r="GNK1017" s="304"/>
      <c r="GNL1017" s="304"/>
      <c r="GNM1017" s="304"/>
      <c r="GNN1017" s="304"/>
      <c r="GNO1017" s="304"/>
      <c r="GNP1017" s="304"/>
      <c r="GNQ1017" s="304"/>
      <c r="GNR1017" s="304"/>
      <c r="GNS1017" s="304"/>
      <c r="GNT1017" s="304"/>
      <c r="GNU1017" s="304"/>
      <c r="GNV1017" s="304"/>
      <c r="GNW1017" s="304"/>
      <c r="GNX1017" s="304"/>
      <c r="GNY1017" s="304"/>
      <c r="GNZ1017" s="304"/>
      <c r="GOA1017" s="304"/>
      <c r="GOB1017" s="304"/>
      <c r="GOC1017" s="304"/>
      <c r="GOD1017" s="304"/>
      <c r="GOE1017" s="304"/>
      <c r="GOF1017" s="304"/>
      <c r="GOG1017" s="304"/>
      <c r="GOH1017" s="304"/>
      <c r="GOI1017" s="304"/>
      <c r="GOJ1017" s="304"/>
      <c r="GOK1017" s="304"/>
      <c r="GOL1017" s="304"/>
      <c r="GOM1017" s="304"/>
      <c r="GON1017" s="304"/>
      <c r="GOO1017" s="304"/>
      <c r="GOP1017" s="304"/>
      <c r="GOQ1017" s="304"/>
      <c r="GOR1017" s="304"/>
      <c r="GOS1017" s="304"/>
      <c r="GOT1017" s="304"/>
      <c r="GOU1017" s="304"/>
      <c r="GOV1017" s="304"/>
      <c r="GOW1017" s="304"/>
      <c r="GOX1017" s="304"/>
      <c r="GOY1017" s="304"/>
      <c r="GOZ1017" s="304"/>
      <c r="GPA1017" s="304"/>
      <c r="GPB1017" s="304"/>
      <c r="GPC1017" s="304"/>
      <c r="GPD1017" s="304"/>
      <c r="GPE1017" s="304"/>
      <c r="GPF1017" s="304"/>
      <c r="GPG1017" s="304"/>
      <c r="GPH1017" s="304"/>
      <c r="GPI1017" s="304"/>
      <c r="GPJ1017" s="304"/>
      <c r="GPK1017" s="304"/>
      <c r="GPL1017" s="304"/>
      <c r="GPM1017" s="304"/>
      <c r="GPN1017" s="304"/>
      <c r="GPO1017" s="304"/>
      <c r="GPP1017" s="304"/>
      <c r="GPQ1017" s="304"/>
      <c r="GPR1017" s="304"/>
      <c r="GPS1017" s="304"/>
      <c r="GPT1017" s="304"/>
      <c r="GPU1017" s="304"/>
      <c r="GPV1017" s="304"/>
      <c r="GPW1017" s="304"/>
      <c r="GPX1017" s="304"/>
      <c r="GPY1017" s="304"/>
      <c r="GPZ1017" s="304"/>
      <c r="GQA1017" s="304"/>
      <c r="GQB1017" s="304"/>
      <c r="GQC1017" s="304"/>
      <c r="GQD1017" s="304"/>
      <c r="GQE1017" s="304"/>
      <c r="GQF1017" s="304"/>
      <c r="GQG1017" s="304"/>
      <c r="GQH1017" s="304"/>
      <c r="GQI1017" s="304"/>
      <c r="GQJ1017" s="304"/>
      <c r="GQK1017" s="304"/>
      <c r="GQL1017" s="304"/>
      <c r="GQM1017" s="304"/>
      <c r="GQN1017" s="304"/>
      <c r="GQO1017" s="304"/>
      <c r="GQP1017" s="304"/>
      <c r="GQQ1017" s="304"/>
      <c r="GQR1017" s="304"/>
      <c r="GQS1017" s="304"/>
      <c r="GQT1017" s="304"/>
      <c r="GQU1017" s="304"/>
      <c r="GQV1017" s="304"/>
      <c r="GQW1017" s="304"/>
      <c r="GQX1017" s="304"/>
      <c r="GQY1017" s="304"/>
      <c r="GQZ1017" s="304"/>
      <c r="GRA1017" s="304"/>
      <c r="GRB1017" s="304"/>
      <c r="GRC1017" s="304"/>
      <c r="GRD1017" s="304"/>
      <c r="GRE1017" s="304"/>
      <c r="GRF1017" s="304"/>
      <c r="GRG1017" s="304"/>
      <c r="GRH1017" s="304"/>
      <c r="GRI1017" s="304"/>
      <c r="GRJ1017" s="304"/>
      <c r="GRK1017" s="304"/>
      <c r="GRL1017" s="304"/>
      <c r="GRM1017" s="304"/>
      <c r="GRN1017" s="304"/>
      <c r="GRO1017" s="304"/>
      <c r="GRP1017" s="304"/>
      <c r="GRQ1017" s="304"/>
      <c r="GRR1017" s="304"/>
      <c r="GRS1017" s="304"/>
      <c r="GRT1017" s="304"/>
      <c r="GRU1017" s="304"/>
      <c r="GRV1017" s="304"/>
      <c r="GRW1017" s="304"/>
      <c r="GRX1017" s="304"/>
      <c r="GRY1017" s="304"/>
      <c r="GRZ1017" s="304"/>
      <c r="GSA1017" s="304"/>
      <c r="GSB1017" s="304"/>
      <c r="GSC1017" s="304"/>
      <c r="GSD1017" s="304"/>
      <c r="GSE1017" s="304"/>
      <c r="GSF1017" s="304"/>
      <c r="GSG1017" s="304"/>
      <c r="GSH1017" s="304"/>
      <c r="GSI1017" s="304"/>
      <c r="GSJ1017" s="304"/>
      <c r="GSK1017" s="304"/>
      <c r="GSL1017" s="304"/>
      <c r="GSM1017" s="304"/>
      <c r="GSN1017" s="304"/>
      <c r="GSO1017" s="304"/>
      <c r="GSP1017" s="304"/>
      <c r="GSQ1017" s="304"/>
      <c r="GSR1017" s="304"/>
      <c r="GSS1017" s="304"/>
      <c r="GST1017" s="304"/>
      <c r="GSU1017" s="304"/>
      <c r="GSV1017" s="304"/>
      <c r="GSW1017" s="304"/>
      <c r="GSX1017" s="304"/>
      <c r="GSY1017" s="304"/>
      <c r="GSZ1017" s="304"/>
      <c r="GTA1017" s="304"/>
      <c r="GTB1017" s="304"/>
      <c r="GTC1017" s="304"/>
      <c r="GTD1017" s="304"/>
      <c r="GTE1017" s="304"/>
      <c r="GTF1017" s="304"/>
      <c r="GTG1017" s="304"/>
      <c r="GTH1017" s="304"/>
      <c r="GTI1017" s="304"/>
      <c r="GTJ1017" s="304"/>
      <c r="GTK1017" s="304"/>
      <c r="GTL1017" s="304"/>
      <c r="GTM1017" s="304"/>
      <c r="GTN1017" s="304"/>
      <c r="GTO1017" s="304"/>
      <c r="GTP1017" s="304"/>
      <c r="GTQ1017" s="304"/>
      <c r="GTR1017" s="304"/>
      <c r="GTS1017" s="304"/>
      <c r="GTT1017" s="304"/>
      <c r="GTU1017" s="304"/>
      <c r="GTV1017" s="304"/>
      <c r="GTW1017" s="304"/>
      <c r="GTX1017" s="304"/>
      <c r="GTY1017" s="304"/>
      <c r="GTZ1017" s="304"/>
      <c r="GUA1017" s="304"/>
      <c r="GUB1017" s="304"/>
      <c r="GUC1017" s="304"/>
      <c r="GUD1017" s="304"/>
      <c r="GUE1017" s="304"/>
      <c r="GUF1017" s="304"/>
      <c r="GUG1017" s="304"/>
      <c r="GUH1017" s="304"/>
      <c r="GUI1017" s="304"/>
      <c r="GUJ1017" s="304"/>
      <c r="GUK1017" s="304"/>
      <c r="GUL1017" s="304"/>
      <c r="GUM1017" s="304"/>
      <c r="GUN1017" s="304"/>
      <c r="GUO1017" s="304"/>
      <c r="GUP1017" s="304"/>
      <c r="GUQ1017" s="304"/>
      <c r="GUR1017" s="304"/>
      <c r="GUS1017" s="304"/>
      <c r="GUT1017" s="304"/>
      <c r="GUU1017" s="304"/>
      <c r="GUV1017" s="304"/>
      <c r="GUW1017" s="304"/>
      <c r="GUX1017" s="304"/>
      <c r="GUY1017" s="304"/>
      <c r="GUZ1017" s="304"/>
      <c r="GVA1017" s="304"/>
      <c r="GVB1017" s="304"/>
      <c r="GVC1017" s="304"/>
      <c r="GVD1017" s="304"/>
      <c r="GVE1017" s="304"/>
      <c r="GVF1017" s="304"/>
      <c r="GVG1017" s="304"/>
      <c r="GVH1017" s="304"/>
      <c r="GVI1017" s="304"/>
      <c r="GVJ1017" s="304"/>
      <c r="GVK1017" s="304"/>
      <c r="GVL1017" s="304"/>
      <c r="GVM1017" s="304"/>
      <c r="GVN1017" s="304"/>
      <c r="GVO1017" s="304"/>
      <c r="GVP1017" s="304"/>
      <c r="GVQ1017" s="304"/>
      <c r="GVR1017" s="304"/>
      <c r="GVS1017" s="304"/>
      <c r="GVT1017" s="304"/>
      <c r="GVU1017" s="304"/>
      <c r="GVV1017" s="304"/>
      <c r="GVW1017" s="304"/>
      <c r="GVX1017" s="304"/>
      <c r="GVY1017" s="304"/>
      <c r="GVZ1017" s="304"/>
      <c r="GWA1017" s="304"/>
      <c r="GWB1017" s="304"/>
      <c r="GWC1017" s="304"/>
      <c r="GWD1017" s="304"/>
      <c r="GWE1017" s="304"/>
      <c r="GWF1017" s="304"/>
      <c r="GWG1017" s="304"/>
      <c r="GWH1017" s="304"/>
      <c r="GWI1017" s="304"/>
      <c r="GWJ1017" s="304"/>
      <c r="GWK1017" s="304"/>
      <c r="GWL1017" s="304"/>
      <c r="GWM1017" s="304"/>
      <c r="GWN1017" s="304"/>
      <c r="GWO1017" s="304"/>
      <c r="GWP1017" s="304"/>
      <c r="GWQ1017" s="304"/>
      <c r="GWR1017" s="304"/>
      <c r="GWS1017" s="304"/>
      <c r="GWT1017" s="304"/>
      <c r="GWU1017" s="304"/>
      <c r="GWV1017" s="304"/>
      <c r="GWW1017" s="304"/>
      <c r="GWX1017" s="304"/>
      <c r="GWY1017" s="304"/>
      <c r="GWZ1017" s="304"/>
      <c r="GXA1017" s="304"/>
      <c r="GXB1017" s="304"/>
      <c r="GXC1017" s="304"/>
      <c r="GXD1017" s="304"/>
      <c r="GXE1017" s="304"/>
      <c r="GXF1017" s="304"/>
      <c r="GXG1017" s="304"/>
      <c r="GXH1017" s="304"/>
      <c r="GXI1017" s="304"/>
      <c r="GXJ1017" s="304"/>
      <c r="GXK1017" s="304"/>
      <c r="GXL1017" s="304"/>
      <c r="GXM1017" s="304"/>
      <c r="GXN1017" s="304"/>
      <c r="GXO1017" s="304"/>
      <c r="GXP1017" s="304"/>
      <c r="GXQ1017" s="304"/>
      <c r="GXR1017" s="304"/>
      <c r="GXS1017" s="304"/>
      <c r="GXT1017" s="304"/>
      <c r="GXU1017" s="304"/>
      <c r="GXV1017" s="304"/>
      <c r="GXW1017" s="304"/>
      <c r="GXX1017" s="304"/>
      <c r="GXY1017" s="304"/>
      <c r="GXZ1017" s="304"/>
      <c r="GYA1017" s="304"/>
      <c r="GYB1017" s="304"/>
      <c r="GYC1017" s="304"/>
      <c r="GYD1017" s="304"/>
      <c r="GYE1017" s="304"/>
      <c r="GYF1017" s="304"/>
      <c r="GYG1017" s="304"/>
      <c r="GYH1017" s="304"/>
      <c r="GYI1017" s="304"/>
      <c r="GYJ1017" s="304"/>
      <c r="GYK1017" s="304"/>
      <c r="GYL1017" s="304"/>
      <c r="GYM1017" s="304"/>
      <c r="GYN1017" s="304"/>
      <c r="GYO1017" s="304"/>
      <c r="GYP1017" s="304"/>
      <c r="GYQ1017" s="304"/>
      <c r="GYR1017" s="304"/>
      <c r="GYS1017" s="304"/>
      <c r="GYT1017" s="304"/>
      <c r="GYU1017" s="304"/>
      <c r="GYV1017" s="304"/>
      <c r="GYW1017" s="304"/>
      <c r="GYX1017" s="304"/>
      <c r="GYY1017" s="304"/>
      <c r="GYZ1017" s="304"/>
      <c r="GZA1017" s="304"/>
      <c r="GZB1017" s="304"/>
      <c r="GZC1017" s="304"/>
      <c r="GZD1017" s="304"/>
      <c r="GZE1017" s="304"/>
      <c r="GZF1017" s="304"/>
      <c r="GZG1017" s="304"/>
      <c r="GZH1017" s="304"/>
      <c r="GZI1017" s="304"/>
      <c r="GZJ1017" s="304"/>
      <c r="GZK1017" s="304"/>
      <c r="GZL1017" s="304"/>
      <c r="GZM1017" s="304"/>
      <c r="GZN1017" s="304"/>
      <c r="GZO1017" s="304"/>
      <c r="GZP1017" s="304"/>
      <c r="GZQ1017" s="304"/>
      <c r="GZR1017" s="304"/>
      <c r="GZS1017" s="304"/>
      <c r="GZT1017" s="304"/>
      <c r="GZU1017" s="304"/>
      <c r="GZV1017" s="304"/>
      <c r="GZW1017" s="304"/>
      <c r="GZX1017" s="304"/>
      <c r="GZY1017" s="304"/>
      <c r="GZZ1017" s="304"/>
      <c r="HAA1017" s="304"/>
      <c r="HAB1017" s="304"/>
      <c r="HAC1017" s="304"/>
      <c r="HAD1017" s="304"/>
      <c r="HAE1017" s="304"/>
      <c r="HAF1017" s="304"/>
      <c r="HAG1017" s="304"/>
      <c r="HAH1017" s="304"/>
      <c r="HAI1017" s="304"/>
      <c r="HAJ1017" s="304"/>
      <c r="HAK1017" s="304"/>
      <c r="HAL1017" s="304"/>
      <c r="HAM1017" s="304"/>
      <c r="HAN1017" s="304"/>
      <c r="HAO1017" s="304"/>
      <c r="HAP1017" s="304"/>
      <c r="HAQ1017" s="304"/>
      <c r="HAR1017" s="304"/>
      <c r="HAS1017" s="304"/>
      <c r="HAT1017" s="304"/>
      <c r="HAU1017" s="304"/>
      <c r="HAV1017" s="304"/>
      <c r="HAW1017" s="304"/>
      <c r="HAX1017" s="304"/>
      <c r="HAY1017" s="304"/>
      <c r="HAZ1017" s="304"/>
      <c r="HBA1017" s="304"/>
      <c r="HBB1017" s="304"/>
      <c r="HBC1017" s="304"/>
      <c r="HBD1017" s="304"/>
      <c r="HBE1017" s="304"/>
      <c r="HBF1017" s="304"/>
      <c r="HBG1017" s="304"/>
      <c r="HBH1017" s="304"/>
      <c r="HBI1017" s="304"/>
      <c r="HBJ1017" s="304"/>
      <c r="HBK1017" s="304"/>
      <c r="HBL1017" s="304"/>
      <c r="HBM1017" s="304"/>
      <c r="HBN1017" s="304"/>
      <c r="HBO1017" s="304"/>
      <c r="HBP1017" s="304"/>
      <c r="HBQ1017" s="304"/>
      <c r="HBR1017" s="304"/>
      <c r="HBS1017" s="304"/>
      <c r="HBT1017" s="304"/>
      <c r="HBU1017" s="304"/>
      <c r="HBV1017" s="304"/>
      <c r="HBW1017" s="304"/>
      <c r="HBX1017" s="304"/>
      <c r="HBY1017" s="304"/>
      <c r="HBZ1017" s="304"/>
      <c r="HCA1017" s="304"/>
      <c r="HCB1017" s="304"/>
      <c r="HCC1017" s="304"/>
      <c r="HCD1017" s="304"/>
      <c r="HCE1017" s="304"/>
      <c r="HCF1017" s="304"/>
      <c r="HCG1017" s="304"/>
      <c r="HCH1017" s="304"/>
      <c r="HCI1017" s="304"/>
      <c r="HCJ1017" s="304"/>
      <c r="HCK1017" s="304"/>
      <c r="HCL1017" s="304"/>
      <c r="HCM1017" s="304"/>
      <c r="HCN1017" s="304"/>
      <c r="HCO1017" s="304"/>
      <c r="HCP1017" s="304"/>
      <c r="HCQ1017" s="304"/>
      <c r="HCR1017" s="304"/>
      <c r="HCS1017" s="304"/>
      <c r="HCT1017" s="304"/>
      <c r="HCU1017" s="304"/>
      <c r="HCV1017" s="304"/>
      <c r="HCW1017" s="304"/>
      <c r="HCX1017" s="304"/>
      <c r="HCY1017" s="304"/>
      <c r="HCZ1017" s="304"/>
      <c r="HDA1017" s="304"/>
      <c r="HDB1017" s="304"/>
      <c r="HDC1017" s="304"/>
      <c r="HDD1017" s="304"/>
      <c r="HDE1017" s="304"/>
      <c r="HDF1017" s="304"/>
      <c r="HDG1017" s="304"/>
      <c r="HDH1017" s="304"/>
      <c r="HDI1017" s="304"/>
      <c r="HDJ1017" s="304"/>
      <c r="HDK1017" s="304"/>
      <c r="HDL1017" s="304"/>
      <c r="HDM1017" s="304"/>
      <c r="HDN1017" s="304"/>
      <c r="HDO1017" s="304"/>
      <c r="HDP1017" s="304"/>
      <c r="HDQ1017" s="304"/>
      <c r="HDR1017" s="304"/>
      <c r="HDS1017" s="304"/>
      <c r="HDT1017" s="304"/>
      <c r="HDU1017" s="304"/>
      <c r="HDV1017" s="304"/>
      <c r="HDW1017" s="304"/>
      <c r="HDX1017" s="304"/>
      <c r="HDY1017" s="304"/>
      <c r="HDZ1017" s="304"/>
      <c r="HEA1017" s="304"/>
      <c r="HEB1017" s="304"/>
      <c r="HEC1017" s="304"/>
      <c r="HED1017" s="304"/>
      <c r="HEE1017" s="304"/>
      <c r="HEF1017" s="304"/>
      <c r="HEG1017" s="304"/>
      <c r="HEH1017" s="304"/>
      <c r="HEI1017" s="304"/>
      <c r="HEJ1017" s="304"/>
      <c r="HEK1017" s="304"/>
      <c r="HEL1017" s="304"/>
      <c r="HEM1017" s="304"/>
      <c r="HEN1017" s="304"/>
      <c r="HEO1017" s="304"/>
      <c r="HEP1017" s="304"/>
      <c r="HEQ1017" s="304"/>
      <c r="HER1017" s="304"/>
      <c r="HES1017" s="304"/>
      <c r="HET1017" s="304"/>
      <c r="HEU1017" s="304"/>
      <c r="HEV1017" s="304"/>
      <c r="HEW1017" s="304"/>
      <c r="HEX1017" s="304"/>
      <c r="HEY1017" s="304"/>
      <c r="HEZ1017" s="304"/>
      <c r="HFA1017" s="304"/>
      <c r="HFB1017" s="304"/>
      <c r="HFC1017" s="304"/>
      <c r="HFD1017" s="304"/>
      <c r="HFE1017" s="304"/>
      <c r="HFF1017" s="304"/>
      <c r="HFG1017" s="304"/>
      <c r="HFH1017" s="304"/>
      <c r="HFI1017" s="304"/>
      <c r="HFJ1017" s="304"/>
      <c r="HFK1017" s="304"/>
      <c r="HFL1017" s="304"/>
      <c r="HFM1017" s="304"/>
      <c r="HFN1017" s="304"/>
      <c r="HFO1017" s="304"/>
      <c r="HFP1017" s="304"/>
      <c r="HFQ1017" s="304"/>
      <c r="HFR1017" s="304"/>
      <c r="HFS1017" s="304"/>
      <c r="HFT1017" s="304"/>
      <c r="HFU1017" s="304"/>
      <c r="HFV1017" s="304"/>
      <c r="HFW1017" s="304"/>
      <c r="HFX1017" s="304"/>
      <c r="HFY1017" s="304"/>
      <c r="HFZ1017" s="304"/>
      <c r="HGA1017" s="304"/>
      <c r="HGB1017" s="304"/>
      <c r="HGC1017" s="304"/>
      <c r="HGD1017" s="304"/>
      <c r="HGE1017" s="304"/>
      <c r="HGF1017" s="304"/>
      <c r="HGG1017" s="304"/>
      <c r="HGH1017" s="304"/>
      <c r="HGI1017" s="304"/>
      <c r="HGJ1017" s="304"/>
      <c r="HGK1017" s="304"/>
      <c r="HGL1017" s="304"/>
      <c r="HGM1017" s="304"/>
      <c r="HGN1017" s="304"/>
      <c r="HGO1017" s="304"/>
      <c r="HGP1017" s="304"/>
      <c r="HGQ1017" s="304"/>
      <c r="HGR1017" s="304"/>
      <c r="HGS1017" s="304"/>
      <c r="HGT1017" s="304"/>
      <c r="HGU1017" s="304"/>
      <c r="HGV1017" s="304"/>
      <c r="HGW1017" s="304"/>
      <c r="HGX1017" s="304"/>
      <c r="HGY1017" s="304"/>
      <c r="HGZ1017" s="304"/>
      <c r="HHA1017" s="304"/>
      <c r="HHB1017" s="304"/>
      <c r="HHC1017" s="304"/>
      <c r="HHD1017" s="304"/>
      <c r="HHE1017" s="304"/>
      <c r="HHF1017" s="304"/>
      <c r="HHG1017" s="304"/>
      <c r="HHH1017" s="304"/>
      <c r="HHI1017" s="304"/>
      <c r="HHJ1017" s="304"/>
      <c r="HHK1017" s="304"/>
      <c r="HHL1017" s="304"/>
      <c r="HHM1017" s="304"/>
      <c r="HHN1017" s="304"/>
      <c r="HHO1017" s="304"/>
      <c r="HHP1017" s="304"/>
      <c r="HHQ1017" s="304"/>
      <c r="HHR1017" s="304"/>
      <c r="HHS1017" s="304"/>
      <c r="HHT1017" s="304"/>
      <c r="HHU1017" s="304"/>
      <c r="HHV1017" s="304"/>
      <c r="HHW1017" s="304"/>
      <c r="HHX1017" s="304"/>
      <c r="HHY1017" s="304"/>
      <c r="HHZ1017" s="304"/>
      <c r="HIA1017" s="304"/>
      <c r="HIB1017" s="304"/>
      <c r="HIC1017" s="304"/>
      <c r="HID1017" s="304"/>
      <c r="HIE1017" s="304"/>
      <c r="HIF1017" s="304"/>
      <c r="HIG1017" s="304"/>
      <c r="HIH1017" s="304"/>
      <c r="HII1017" s="304"/>
      <c r="HIJ1017" s="304"/>
      <c r="HIK1017" s="304"/>
      <c r="HIL1017" s="304"/>
      <c r="HIM1017" s="304"/>
      <c r="HIN1017" s="304"/>
      <c r="HIO1017" s="304"/>
      <c r="HIP1017" s="304"/>
      <c r="HIQ1017" s="304"/>
      <c r="HIR1017" s="304"/>
      <c r="HIS1017" s="304"/>
      <c r="HIT1017" s="304"/>
      <c r="HIU1017" s="304"/>
      <c r="HIV1017" s="304"/>
      <c r="HIW1017" s="304"/>
      <c r="HIX1017" s="304"/>
      <c r="HIY1017" s="304"/>
      <c r="HIZ1017" s="304"/>
      <c r="HJA1017" s="304"/>
      <c r="HJB1017" s="304"/>
      <c r="HJC1017" s="304"/>
      <c r="HJD1017" s="304"/>
      <c r="HJE1017" s="304"/>
      <c r="HJF1017" s="304"/>
      <c r="HJG1017" s="304"/>
      <c r="HJH1017" s="304"/>
      <c r="HJI1017" s="304"/>
      <c r="HJJ1017" s="304"/>
      <c r="HJK1017" s="304"/>
      <c r="HJL1017" s="304"/>
      <c r="HJM1017" s="304"/>
      <c r="HJN1017" s="304"/>
      <c r="HJO1017" s="304"/>
      <c r="HJP1017" s="304"/>
      <c r="HJQ1017" s="304"/>
      <c r="HJR1017" s="304"/>
      <c r="HJS1017" s="304"/>
      <c r="HJT1017" s="304"/>
      <c r="HJU1017" s="304"/>
      <c r="HJV1017" s="304"/>
      <c r="HJW1017" s="304"/>
      <c r="HJX1017" s="304"/>
      <c r="HJY1017" s="304"/>
      <c r="HJZ1017" s="304"/>
      <c r="HKA1017" s="304"/>
      <c r="HKB1017" s="304"/>
      <c r="HKC1017" s="304"/>
      <c r="HKD1017" s="304"/>
      <c r="HKE1017" s="304"/>
      <c r="HKF1017" s="304"/>
      <c r="HKG1017" s="304"/>
      <c r="HKH1017" s="304"/>
      <c r="HKI1017" s="304"/>
      <c r="HKJ1017" s="304"/>
      <c r="HKK1017" s="304"/>
      <c r="HKL1017" s="304"/>
      <c r="HKM1017" s="304"/>
      <c r="HKN1017" s="304"/>
      <c r="HKO1017" s="304"/>
      <c r="HKP1017" s="304"/>
      <c r="HKQ1017" s="304"/>
      <c r="HKR1017" s="304"/>
      <c r="HKS1017" s="304"/>
      <c r="HKT1017" s="304"/>
      <c r="HKU1017" s="304"/>
      <c r="HKV1017" s="304"/>
      <c r="HKW1017" s="304"/>
      <c r="HKX1017" s="304"/>
      <c r="HKY1017" s="304"/>
      <c r="HKZ1017" s="304"/>
      <c r="HLA1017" s="304"/>
      <c r="HLB1017" s="304"/>
      <c r="HLC1017" s="304"/>
      <c r="HLD1017" s="304"/>
      <c r="HLE1017" s="304"/>
      <c r="HLF1017" s="304"/>
      <c r="HLG1017" s="304"/>
      <c r="HLH1017" s="304"/>
      <c r="HLI1017" s="304"/>
      <c r="HLJ1017" s="304"/>
      <c r="HLK1017" s="304"/>
      <c r="HLL1017" s="304"/>
      <c r="HLM1017" s="304"/>
      <c r="HLN1017" s="304"/>
      <c r="HLO1017" s="304"/>
      <c r="HLP1017" s="304"/>
      <c r="HLQ1017" s="304"/>
      <c r="HLR1017" s="304"/>
      <c r="HLS1017" s="304"/>
      <c r="HLT1017" s="304"/>
      <c r="HLU1017" s="304"/>
      <c r="HLV1017" s="304"/>
      <c r="HLW1017" s="304"/>
      <c r="HLX1017" s="304"/>
      <c r="HLY1017" s="304"/>
      <c r="HLZ1017" s="304"/>
      <c r="HMA1017" s="304"/>
      <c r="HMB1017" s="304"/>
      <c r="HMC1017" s="304"/>
      <c r="HMD1017" s="304"/>
      <c r="HME1017" s="304"/>
      <c r="HMF1017" s="304"/>
      <c r="HMG1017" s="304"/>
      <c r="HMH1017" s="304"/>
      <c r="HMI1017" s="304"/>
      <c r="HMJ1017" s="304"/>
      <c r="HMK1017" s="304"/>
      <c r="HML1017" s="304"/>
      <c r="HMM1017" s="304"/>
      <c r="HMN1017" s="304"/>
      <c r="HMO1017" s="304"/>
      <c r="HMP1017" s="304"/>
      <c r="HMQ1017" s="304"/>
      <c r="HMR1017" s="304"/>
      <c r="HMS1017" s="304"/>
      <c r="HMT1017" s="304"/>
      <c r="HMU1017" s="304"/>
      <c r="HMV1017" s="304"/>
      <c r="HMW1017" s="304"/>
      <c r="HMX1017" s="304"/>
      <c r="HMY1017" s="304"/>
      <c r="HMZ1017" s="304"/>
      <c r="HNA1017" s="304"/>
      <c r="HNB1017" s="304"/>
      <c r="HNC1017" s="304"/>
      <c r="HND1017" s="304"/>
      <c r="HNE1017" s="304"/>
      <c r="HNF1017" s="304"/>
      <c r="HNG1017" s="304"/>
      <c r="HNH1017" s="304"/>
      <c r="HNI1017" s="304"/>
      <c r="HNJ1017" s="304"/>
      <c r="HNK1017" s="304"/>
      <c r="HNL1017" s="304"/>
      <c r="HNM1017" s="304"/>
      <c r="HNN1017" s="304"/>
      <c r="HNO1017" s="304"/>
      <c r="HNP1017" s="304"/>
      <c r="HNQ1017" s="304"/>
      <c r="HNR1017" s="304"/>
      <c r="HNS1017" s="304"/>
      <c r="HNT1017" s="304"/>
      <c r="HNU1017" s="304"/>
      <c r="HNV1017" s="304"/>
      <c r="HNW1017" s="304"/>
      <c r="HNX1017" s="304"/>
      <c r="HNY1017" s="304"/>
      <c r="HNZ1017" s="304"/>
      <c r="HOA1017" s="304"/>
      <c r="HOB1017" s="304"/>
      <c r="HOC1017" s="304"/>
      <c r="HOD1017" s="304"/>
      <c r="HOE1017" s="304"/>
      <c r="HOF1017" s="304"/>
      <c r="HOG1017" s="304"/>
      <c r="HOH1017" s="304"/>
      <c r="HOI1017" s="304"/>
      <c r="HOJ1017" s="304"/>
      <c r="HOK1017" s="304"/>
      <c r="HOL1017" s="304"/>
      <c r="HOM1017" s="304"/>
      <c r="HON1017" s="304"/>
      <c r="HOO1017" s="304"/>
      <c r="HOP1017" s="304"/>
      <c r="HOQ1017" s="304"/>
      <c r="HOR1017" s="304"/>
      <c r="HOS1017" s="304"/>
      <c r="HOT1017" s="304"/>
      <c r="HOU1017" s="304"/>
      <c r="HOV1017" s="304"/>
      <c r="HOW1017" s="304"/>
      <c r="HOX1017" s="304"/>
      <c r="HOY1017" s="304"/>
      <c r="HOZ1017" s="304"/>
      <c r="HPA1017" s="304"/>
      <c r="HPB1017" s="304"/>
      <c r="HPC1017" s="304"/>
      <c r="HPD1017" s="304"/>
      <c r="HPE1017" s="304"/>
      <c r="HPF1017" s="304"/>
      <c r="HPG1017" s="304"/>
      <c r="HPH1017" s="304"/>
      <c r="HPI1017" s="304"/>
      <c r="HPJ1017" s="304"/>
      <c r="HPK1017" s="304"/>
      <c r="HPL1017" s="304"/>
      <c r="HPM1017" s="304"/>
      <c r="HPN1017" s="304"/>
      <c r="HPO1017" s="304"/>
      <c r="HPP1017" s="304"/>
      <c r="HPQ1017" s="304"/>
      <c r="HPR1017" s="304"/>
      <c r="HPS1017" s="304"/>
      <c r="HPT1017" s="304"/>
      <c r="HPU1017" s="304"/>
      <c r="HPV1017" s="304"/>
      <c r="HPW1017" s="304"/>
      <c r="HPX1017" s="304"/>
      <c r="HPY1017" s="304"/>
      <c r="HPZ1017" s="304"/>
      <c r="HQA1017" s="304"/>
      <c r="HQB1017" s="304"/>
      <c r="HQC1017" s="304"/>
      <c r="HQD1017" s="304"/>
      <c r="HQE1017" s="304"/>
      <c r="HQF1017" s="304"/>
      <c r="HQG1017" s="304"/>
      <c r="HQH1017" s="304"/>
      <c r="HQI1017" s="304"/>
      <c r="HQJ1017" s="304"/>
      <c r="HQK1017" s="304"/>
      <c r="HQL1017" s="304"/>
      <c r="HQM1017" s="304"/>
      <c r="HQN1017" s="304"/>
      <c r="HQO1017" s="304"/>
      <c r="HQP1017" s="304"/>
      <c r="HQQ1017" s="304"/>
      <c r="HQR1017" s="304"/>
      <c r="HQS1017" s="304"/>
      <c r="HQT1017" s="304"/>
      <c r="HQU1017" s="304"/>
      <c r="HQV1017" s="304"/>
      <c r="HQW1017" s="304"/>
      <c r="HQX1017" s="304"/>
      <c r="HQY1017" s="304"/>
      <c r="HQZ1017" s="304"/>
      <c r="HRA1017" s="304"/>
      <c r="HRB1017" s="304"/>
      <c r="HRC1017" s="304"/>
      <c r="HRD1017" s="304"/>
      <c r="HRE1017" s="304"/>
      <c r="HRF1017" s="304"/>
      <c r="HRG1017" s="304"/>
      <c r="HRH1017" s="304"/>
      <c r="HRI1017" s="304"/>
      <c r="HRJ1017" s="304"/>
      <c r="HRK1017" s="304"/>
      <c r="HRL1017" s="304"/>
      <c r="HRM1017" s="304"/>
      <c r="HRN1017" s="304"/>
      <c r="HRO1017" s="304"/>
      <c r="HRP1017" s="304"/>
      <c r="HRQ1017" s="304"/>
      <c r="HRR1017" s="304"/>
      <c r="HRS1017" s="304"/>
      <c r="HRT1017" s="304"/>
      <c r="HRU1017" s="304"/>
      <c r="HRV1017" s="304"/>
      <c r="HRW1017" s="304"/>
      <c r="HRX1017" s="304"/>
      <c r="HRY1017" s="304"/>
      <c r="HRZ1017" s="304"/>
      <c r="HSA1017" s="304"/>
      <c r="HSB1017" s="304"/>
      <c r="HSC1017" s="304"/>
      <c r="HSD1017" s="304"/>
      <c r="HSE1017" s="304"/>
      <c r="HSF1017" s="304"/>
      <c r="HSG1017" s="304"/>
      <c r="HSH1017" s="304"/>
      <c r="HSI1017" s="304"/>
      <c r="HSJ1017" s="304"/>
      <c r="HSK1017" s="304"/>
      <c r="HSL1017" s="304"/>
      <c r="HSM1017" s="304"/>
      <c r="HSN1017" s="304"/>
      <c r="HSO1017" s="304"/>
      <c r="HSP1017" s="304"/>
      <c r="HSQ1017" s="304"/>
      <c r="HSR1017" s="304"/>
      <c r="HSS1017" s="304"/>
      <c r="HST1017" s="304"/>
      <c r="HSU1017" s="304"/>
      <c r="HSV1017" s="304"/>
      <c r="HSW1017" s="304"/>
      <c r="HSX1017" s="304"/>
      <c r="HSY1017" s="304"/>
      <c r="HSZ1017" s="304"/>
      <c r="HTA1017" s="304"/>
      <c r="HTB1017" s="304"/>
      <c r="HTC1017" s="304"/>
      <c r="HTD1017" s="304"/>
      <c r="HTE1017" s="304"/>
      <c r="HTF1017" s="304"/>
      <c r="HTG1017" s="304"/>
      <c r="HTH1017" s="304"/>
      <c r="HTI1017" s="304"/>
      <c r="HTJ1017" s="304"/>
      <c r="HTK1017" s="304"/>
      <c r="HTL1017" s="304"/>
      <c r="HTM1017" s="304"/>
      <c r="HTN1017" s="304"/>
      <c r="HTO1017" s="304"/>
      <c r="HTP1017" s="304"/>
      <c r="HTQ1017" s="304"/>
      <c r="HTR1017" s="304"/>
      <c r="HTS1017" s="304"/>
      <c r="HTT1017" s="304"/>
      <c r="HTU1017" s="304"/>
      <c r="HTV1017" s="304"/>
      <c r="HTW1017" s="304"/>
      <c r="HTX1017" s="304"/>
      <c r="HTY1017" s="304"/>
      <c r="HTZ1017" s="304"/>
      <c r="HUA1017" s="304"/>
      <c r="HUB1017" s="304"/>
      <c r="HUC1017" s="304"/>
      <c r="HUD1017" s="304"/>
      <c r="HUE1017" s="304"/>
      <c r="HUF1017" s="304"/>
      <c r="HUG1017" s="304"/>
      <c r="HUH1017" s="304"/>
      <c r="HUI1017" s="304"/>
      <c r="HUJ1017" s="304"/>
      <c r="HUK1017" s="304"/>
      <c r="HUL1017" s="304"/>
      <c r="HUM1017" s="304"/>
      <c r="HUN1017" s="304"/>
      <c r="HUO1017" s="304"/>
      <c r="HUP1017" s="304"/>
      <c r="HUQ1017" s="304"/>
      <c r="HUR1017" s="304"/>
      <c r="HUS1017" s="304"/>
      <c r="HUT1017" s="304"/>
      <c r="HUU1017" s="304"/>
      <c r="HUV1017" s="304"/>
      <c r="HUW1017" s="304"/>
      <c r="HUX1017" s="304"/>
      <c r="HUY1017" s="304"/>
      <c r="HUZ1017" s="304"/>
      <c r="HVA1017" s="304"/>
      <c r="HVB1017" s="304"/>
      <c r="HVC1017" s="304"/>
      <c r="HVD1017" s="304"/>
      <c r="HVE1017" s="304"/>
      <c r="HVF1017" s="304"/>
      <c r="HVG1017" s="304"/>
      <c r="HVH1017" s="304"/>
      <c r="HVI1017" s="304"/>
      <c r="HVJ1017" s="304"/>
      <c r="HVK1017" s="304"/>
      <c r="HVL1017" s="304"/>
      <c r="HVM1017" s="304"/>
      <c r="HVN1017" s="304"/>
      <c r="HVO1017" s="304"/>
      <c r="HVP1017" s="304"/>
      <c r="HVQ1017" s="304"/>
      <c r="HVR1017" s="304"/>
      <c r="HVS1017" s="304"/>
      <c r="HVT1017" s="304"/>
      <c r="HVU1017" s="304"/>
      <c r="HVV1017" s="304"/>
      <c r="HVW1017" s="304"/>
      <c r="HVX1017" s="304"/>
      <c r="HVY1017" s="304"/>
      <c r="HVZ1017" s="304"/>
      <c r="HWA1017" s="304"/>
      <c r="HWB1017" s="304"/>
      <c r="HWC1017" s="304"/>
      <c r="HWD1017" s="304"/>
      <c r="HWE1017" s="304"/>
      <c r="HWF1017" s="304"/>
      <c r="HWG1017" s="304"/>
      <c r="HWH1017" s="304"/>
      <c r="HWI1017" s="304"/>
      <c r="HWJ1017" s="304"/>
      <c r="HWK1017" s="304"/>
      <c r="HWL1017" s="304"/>
      <c r="HWM1017" s="304"/>
      <c r="HWN1017" s="304"/>
      <c r="HWO1017" s="304"/>
      <c r="HWP1017" s="304"/>
      <c r="HWQ1017" s="304"/>
      <c r="HWR1017" s="304"/>
      <c r="HWS1017" s="304"/>
      <c r="HWT1017" s="304"/>
      <c r="HWU1017" s="304"/>
      <c r="HWV1017" s="304"/>
      <c r="HWW1017" s="304"/>
      <c r="HWX1017" s="304"/>
      <c r="HWY1017" s="304"/>
      <c r="HWZ1017" s="304"/>
      <c r="HXA1017" s="304"/>
      <c r="HXB1017" s="304"/>
      <c r="HXC1017" s="304"/>
      <c r="HXD1017" s="304"/>
      <c r="HXE1017" s="304"/>
      <c r="HXF1017" s="304"/>
      <c r="HXG1017" s="304"/>
      <c r="HXH1017" s="304"/>
      <c r="HXI1017" s="304"/>
      <c r="HXJ1017" s="304"/>
      <c r="HXK1017" s="304"/>
      <c r="HXL1017" s="304"/>
      <c r="HXM1017" s="304"/>
      <c r="HXN1017" s="304"/>
      <c r="HXO1017" s="304"/>
      <c r="HXP1017" s="304"/>
      <c r="HXQ1017" s="304"/>
      <c r="HXR1017" s="304"/>
      <c r="HXS1017" s="304"/>
      <c r="HXT1017" s="304"/>
      <c r="HXU1017" s="304"/>
      <c r="HXV1017" s="304"/>
      <c r="HXW1017" s="304"/>
      <c r="HXX1017" s="304"/>
      <c r="HXY1017" s="304"/>
      <c r="HXZ1017" s="304"/>
      <c r="HYA1017" s="304"/>
      <c r="HYB1017" s="304"/>
      <c r="HYC1017" s="304"/>
      <c r="HYD1017" s="304"/>
      <c r="HYE1017" s="304"/>
      <c r="HYF1017" s="304"/>
      <c r="HYG1017" s="304"/>
      <c r="HYH1017" s="304"/>
      <c r="HYI1017" s="304"/>
      <c r="HYJ1017" s="304"/>
      <c r="HYK1017" s="304"/>
      <c r="HYL1017" s="304"/>
      <c r="HYM1017" s="304"/>
      <c r="HYN1017" s="304"/>
      <c r="HYO1017" s="304"/>
      <c r="HYP1017" s="304"/>
      <c r="HYQ1017" s="304"/>
      <c r="HYR1017" s="304"/>
      <c r="HYS1017" s="304"/>
      <c r="HYT1017" s="304"/>
      <c r="HYU1017" s="304"/>
      <c r="HYV1017" s="304"/>
      <c r="HYW1017" s="304"/>
      <c r="HYX1017" s="304"/>
      <c r="HYY1017" s="304"/>
      <c r="HYZ1017" s="304"/>
      <c r="HZA1017" s="304"/>
      <c r="HZB1017" s="304"/>
      <c r="HZC1017" s="304"/>
      <c r="HZD1017" s="304"/>
      <c r="HZE1017" s="304"/>
      <c r="HZF1017" s="304"/>
      <c r="HZG1017" s="304"/>
      <c r="HZH1017" s="304"/>
      <c r="HZI1017" s="304"/>
      <c r="HZJ1017" s="304"/>
      <c r="HZK1017" s="304"/>
      <c r="HZL1017" s="304"/>
      <c r="HZM1017" s="304"/>
      <c r="HZN1017" s="304"/>
      <c r="HZO1017" s="304"/>
      <c r="HZP1017" s="304"/>
      <c r="HZQ1017" s="304"/>
      <c r="HZR1017" s="304"/>
      <c r="HZS1017" s="304"/>
      <c r="HZT1017" s="304"/>
      <c r="HZU1017" s="304"/>
      <c r="HZV1017" s="304"/>
      <c r="HZW1017" s="304"/>
      <c r="HZX1017" s="304"/>
      <c r="HZY1017" s="304"/>
      <c r="HZZ1017" s="304"/>
      <c r="IAA1017" s="304"/>
      <c r="IAB1017" s="304"/>
      <c r="IAC1017" s="304"/>
      <c r="IAD1017" s="304"/>
      <c r="IAE1017" s="304"/>
      <c r="IAF1017" s="304"/>
      <c r="IAG1017" s="304"/>
      <c r="IAH1017" s="304"/>
      <c r="IAI1017" s="304"/>
      <c r="IAJ1017" s="304"/>
      <c r="IAK1017" s="304"/>
      <c r="IAL1017" s="304"/>
      <c r="IAM1017" s="304"/>
      <c r="IAN1017" s="304"/>
      <c r="IAO1017" s="304"/>
      <c r="IAP1017" s="304"/>
      <c r="IAQ1017" s="304"/>
      <c r="IAR1017" s="304"/>
      <c r="IAS1017" s="304"/>
      <c r="IAT1017" s="304"/>
      <c r="IAU1017" s="304"/>
      <c r="IAV1017" s="304"/>
      <c r="IAW1017" s="304"/>
      <c r="IAX1017" s="304"/>
      <c r="IAY1017" s="304"/>
      <c r="IAZ1017" s="304"/>
      <c r="IBA1017" s="304"/>
      <c r="IBB1017" s="304"/>
      <c r="IBC1017" s="304"/>
      <c r="IBD1017" s="304"/>
      <c r="IBE1017" s="304"/>
      <c r="IBF1017" s="304"/>
      <c r="IBG1017" s="304"/>
      <c r="IBH1017" s="304"/>
      <c r="IBI1017" s="304"/>
      <c r="IBJ1017" s="304"/>
      <c r="IBK1017" s="304"/>
      <c r="IBL1017" s="304"/>
      <c r="IBM1017" s="304"/>
      <c r="IBN1017" s="304"/>
      <c r="IBO1017" s="304"/>
      <c r="IBP1017" s="304"/>
      <c r="IBQ1017" s="304"/>
      <c r="IBR1017" s="304"/>
      <c r="IBS1017" s="304"/>
      <c r="IBT1017" s="304"/>
      <c r="IBU1017" s="304"/>
      <c r="IBV1017" s="304"/>
      <c r="IBW1017" s="304"/>
      <c r="IBX1017" s="304"/>
      <c r="IBY1017" s="304"/>
      <c r="IBZ1017" s="304"/>
      <c r="ICA1017" s="304"/>
      <c r="ICB1017" s="304"/>
      <c r="ICC1017" s="304"/>
      <c r="ICD1017" s="304"/>
      <c r="ICE1017" s="304"/>
      <c r="ICF1017" s="304"/>
      <c r="ICG1017" s="304"/>
      <c r="ICH1017" s="304"/>
      <c r="ICI1017" s="304"/>
      <c r="ICJ1017" s="304"/>
      <c r="ICK1017" s="304"/>
      <c r="ICL1017" s="304"/>
      <c r="ICM1017" s="304"/>
      <c r="ICN1017" s="304"/>
      <c r="ICO1017" s="304"/>
      <c r="ICP1017" s="304"/>
      <c r="ICQ1017" s="304"/>
      <c r="ICR1017" s="304"/>
      <c r="ICS1017" s="304"/>
      <c r="ICT1017" s="304"/>
      <c r="ICU1017" s="304"/>
      <c r="ICV1017" s="304"/>
      <c r="ICW1017" s="304"/>
      <c r="ICX1017" s="304"/>
      <c r="ICY1017" s="304"/>
      <c r="ICZ1017" s="304"/>
      <c r="IDA1017" s="304"/>
      <c r="IDB1017" s="304"/>
      <c r="IDC1017" s="304"/>
      <c r="IDD1017" s="304"/>
      <c r="IDE1017" s="304"/>
      <c r="IDF1017" s="304"/>
      <c r="IDG1017" s="304"/>
      <c r="IDH1017" s="304"/>
      <c r="IDI1017" s="304"/>
      <c r="IDJ1017" s="304"/>
      <c r="IDK1017" s="304"/>
      <c r="IDL1017" s="304"/>
      <c r="IDM1017" s="304"/>
      <c r="IDN1017" s="304"/>
      <c r="IDO1017" s="304"/>
      <c r="IDP1017" s="304"/>
      <c r="IDQ1017" s="304"/>
      <c r="IDR1017" s="304"/>
      <c r="IDS1017" s="304"/>
      <c r="IDT1017" s="304"/>
      <c r="IDU1017" s="304"/>
      <c r="IDV1017" s="304"/>
      <c r="IDW1017" s="304"/>
      <c r="IDX1017" s="304"/>
      <c r="IDY1017" s="304"/>
      <c r="IDZ1017" s="304"/>
      <c r="IEA1017" s="304"/>
      <c r="IEB1017" s="304"/>
      <c r="IEC1017" s="304"/>
      <c r="IED1017" s="304"/>
      <c r="IEE1017" s="304"/>
      <c r="IEF1017" s="304"/>
      <c r="IEG1017" s="304"/>
      <c r="IEH1017" s="304"/>
      <c r="IEI1017" s="304"/>
      <c r="IEJ1017" s="304"/>
      <c r="IEK1017" s="304"/>
      <c r="IEL1017" s="304"/>
      <c r="IEM1017" s="304"/>
      <c r="IEN1017" s="304"/>
      <c r="IEO1017" s="304"/>
      <c r="IEP1017" s="304"/>
      <c r="IEQ1017" s="304"/>
      <c r="IER1017" s="304"/>
      <c r="IES1017" s="304"/>
      <c r="IET1017" s="304"/>
      <c r="IEU1017" s="304"/>
      <c r="IEV1017" s="304"/>
      <c r="IEW1017" s="304"/>
      <c r="IEX1017" s="304"/>
      <c r="IEY1017" s="304"/>
      <c r="IEZ1017" s="304"/>
      <c r="IFA1017" s="304"/>
      <c r="IFB1017" s="304"/>
      <c r="IFC1017" s="304"/>
      <c r="IFD1017" s="304"/>
      <c r="IFE1017" s="304"/>
      <c r="IFF1017" s="304"/>
      <c r="IFG1017" s="304"/>
      <c r="IFH1017" s="304"/>
      <c r="IFI1017" s="304"/>
      <c r="IFJ1017" s="304"/>
      <c r="IFK1017" s="304"/>
      <c r="IFL1017" s="304"/>
      <c r="IFM1017" s="304"/>
      <c r="IFN1017" s="304"/>
      <c r="IFO1017" s="304"/>
      <c r="IFP1017" s="304"/>
      <c r="IFQ1017" s="304"/>
      <c r="IFR1017" s="304"/>
      <c r="IFS1017" s="304"/>
      <c r="IFT1017" s="304"/>
      <c r="IFU1017" s="304"/>
      <c r="IFV1017" s="304"/>
      <c r="IFW1017" s="304"/>
      <c r="IFX1017" s="304"/>
      <c r="IFY1017" s="304"/>
      <c r="IFZ1017" s="304"/>
      <c r="IGA1017" s="304"/>
      <c r="IGB1017" s="304"/>
      <c r="IGC1017" s="304"/>
      <c r="IGD1017" s="304"/>
      <c r="IGE1017" s="304"/>
      <c r="IGF1017" s="304"/>
      <c r="IGG1017" s="304"/>
      <c r="IGH1017" s="304"/>
      <c r="IGI1017" s="304"/>
      <c r="IGJ1017" s="304"/>
      <c r="IGK1017" s="304"/>
      <c r="IGL1017" s="304"/>
      <c r="IGM1017" s="304"/>
      <c r="IGN1017" s="304"/>
      <c r="IGO1017" s="304"/>
      <c r="IGP1017" s="304"/>
      <c r="IGQ1017" s="304"/>
      <c r="IGR1017" s="304"/>
      <c r="IGS1017" s="304"/>
      <c r="IGT1017" s="304"/>
      <c r="IGU1017" s="304"/>
      <c r="IGV1017" s="304"/>
      <c r="IGW1017" s="304"/>
      <c r="IGX1017" s="304"/>
      <c r="IGY1017" s="304"/>
      <c r="IGZ1017" s="304"/>
      <c r="IHA1017" s="304"/>
      <c r="IHB1017" s="304"/>
      <c r="IHC1017" s="304"/>
      <c r="IHD1017" s="304"/>
      <c r="IHE1017" s="304"/>
      <c r="IHF1017" s="304"/>
      <c r="IHG1017" s="304"/>
      <c r="IHH1017" s="304"/>
      <c r="IHI1017" s="304"/>
      <c r="IHJ1017" s="304"/>
      <c r="IHK1017" s="304"/>
      <c r="IHL1017" s="304"/>
      <c r="IHM1017" s="304"/>
      <c r="IHN1017" s="304"/>
      <c r="IHO1017" s="304"/>
      <c r="IHP1017" s="304"/>
      <c r="IHQ1017" s="304"/>
      <c r="IHR1017" s="304"/>
      <c r="IHS1017" s="304"/>
      <c r="IHT1017" s="304"/>
      <c r="IHU1017" s="304"/>
      <c r="IHV1017" s="304"/>
      <c r="IHW1017" s="304"/>
      <c r="IHX1017" s="304"/>
      <c r="IHY1017" s="304"/>
      <c r="IHZ1017" s="304"/>
      <c r="IIA1017" s="304"/>
      <c r="IIB1017" s="304"/>
      <c r="IIC1017" s="304"/>
      <c r="IID1017" s="304"/>
      <c r="IIE1017" s="304"/>
      <c r="IIF1017" s="304"/>
      <c r="IIG1017" s="304"/>
      <c r="IIH1017" s="304"/>
      <c r="III1017" s="304"/>
      <c r="IIJ1017" s="304"/>
      <c r="IIK1017" s="304"/>
      <c r="IIL1017" s="304"/>
      <c r="IIM1017" s="304"/>
      <c r="IIN1017" s="304"/>
      <c r="IIO1017" s="304"/>
      <c r="IIP1017" s="304"/>
      <c r="IIQ1017" s="304"/>
      <c r="IIR1017" s="304"/>
      <c r="IIS1017" s="304"/>
      <c r="IIT1017" s="304"/>
      <c r="IIU1017" s="304"/>
      <c r="IIV1017" s="304"/>
      <c r="IIW1017" s="304"/>
      <c r="IIX1017" s="304"/>
      <c r="IIY1017" s="304"/>
      <c r="IIZ1017" s="304"/>
      <c r="IJA1017" s="304"/>
      <c r="IJB1017" s="304"/>
      <c r="IJC1017" s="304"/>
      <c r="IJD1017" s="304"/>
      <c r="IJE1017" s="304"/>
      <c r="IJF1017" s="304"/>
      <c r="IJG1017" s="304"/>
      <c r="IJH1017" s="304"/>
      <c r="IJI1017" s="304"/>
      <c r="IJJ1017" s="304"/>
      <c r="IJK1017" s="304"/>
      <c r="IJL1017" s="304"/>
      <c r="IJM1017" s="304"/>
      <c r="IJN1017" s="304"/>
      <c r="IJO1017" s="304"/>
      <c r="IJP1017" s="304"/>
      <c r="IJQ1017" s="304"/>
      <c r="IJR1017" s="304"/>
      <c r="IJS1017" s="304"/>
      <c r="IJT1017" s="304"/>
      <c r="IJU1017" s="304"/>
      <c r="IJV1017" s="304"/>
      <c r="IJW1017" s="304"/>
      <c r="IJX1017" s="304"/>
      <c r="IJY1017" s="304"/>
      <c r="IJZ1017" s="304"/>
      <c r="IKA1017" s="304"/>
      <c r="IKB1017" s="304"/>
      <c r="IKC1017" s="304"/>
      <c r="IKD1017" s="304"/>
      <c r="IKE1017" s="304"/>
      <c r="IKF1017" s="304"/>
      <c r="IKG1017" s="304"/>
      <c r="IKH1017" s="304"/>
      <c r="IKI1017" s="304"/>
      <c r="IKJ1017" s="304"/>
      <c r="IKK1017" s="304"/>
      <c r="IKL1017" s="304"/>
      <c r="IKM1017" s="304"/>
      <c r="IKN1017" s="304"/>
      <c r="IKO1017" s="304"/>
      <c r="IKP1017" s="304"/>
      <c r="IKQ1017" s="304"/>
      <c r="IKR1017" s="304"/>
      <c r="IKS1017" s="304"/>
      <c r="IKT1017" s="304"/>
      <c r="IKU1017" s="304"/>
      <c r="IKV1017" s="304"/>
      <c r="IKW1017" s="304"/>
      <c r="IKX1017" s="304"/>
      <c r="IKY1017" s="304"/>
      <c r="IKZ1017" s="304"/>
      <c r="ILA1017" s="304"/>
      <c r="ILB1017" s="304"/>
      <c r="ILC1017" s="304"/>
      <c r="ILD1017" s="304"/>
      <c r="ILE1017" s="304"/>
      <c r="ILF1017" s="304"/>
      <c r="ILG1017" s="304"/>
      <c r="ILH1017" s="304"/>
      <c r="ILI1017" s="304"/>
      <c r="ILJ1017" s="304"/>
      <c r="ILK1017" s="304"/>
      <c r="ILL1017" s="304"/>
      <c r="ILM1017" s="304"/>
      <c r="ILN1017" s="304"/>
      <c r="ILO1017" s="304"/>
      <c r="ILP1017" s="304"/>
      <c r="ILQ1017" s="304"/>
      <c r="ILR1017" s="304"/>
      <c r="ILS1017" s="304"/>
      <c r="ILT1017" s="304"/>
      <c r="ILU1017" s="304"/>
      <c r="ILV1017" s="304"/>
      <c r="ILW1017" s="304"/>
      <c r="ILX1017" s="304"/>
      <c r="ILY1017" s="304"/>
      <c r="ILZ1017" s="304"/>
      <c r="IMA1017" s="304"/>
      <c r="IMB1017" s="304"/>
      <c r="IMC1017" s="304"/>
      <c r="IMD1017" s="304"/>
      <c r="IME1017" s="304"/>
      <c r="IMF1017" s="304"/>
      <c r="IMG1017" s="304"/>
      <c r="IMH1017" s="304"/>
      <c r="IMI1017" s="304"/>
      <c r="IMJ1017" s="304"/>
      <c r="IMK1017" s="304"/>
      <c r="IML1017" s="304"/>
      <c r="IMM1017" s="304"/>
      <c r="IMN1017" s="304"/>
      <c r="IMO1017" s="304"/>
      <c r="IMP1017" s="304"/>
      <c r="IMQ1017" s="304"/>
      <c r="IMR1017" s="304"/>
      <c r="IMS1017" s="304"/>
      <c r="IMT1017" s="304"/>
      <c r="IMU1017" s="304"/>
      <c r="IMV1017" s="304"/>
      <c r="IMW1017" s="304"/>
      <c r="IMX1017" s="304"/>
      <c r="IMY1017" s="304"/>
      <c r="IMZ1017" s="304"/>
      <c r="INA1017" s="304"/>
      <c r="INB1017" s="304"/>
      <c r="INC1017" s="304"/>
      <c r="IND1017" s="304"/>
      <c r="INE1017" s="304"/>
      <c r="INF1017" s="304"/>
      <c r="ING1017" s="304"/>
      <c r="INH1017" s="304"/>
      <c r="INI1017" s="304"/>
      <c r="INJ1017" s="304"/>
      <c r="INK1017" s="304"/>
      <c r="INL1017" s="304"/>
      <c r="INM1017" s="304"/>
      <c r="INN1017" s="304"/>
      <c r="INO1017" s="304"/>
      <c r="INP1017" s="304"/>
      <c r="INQ1017" s="304"/>
      <c r="INR1017" s="304"/>
      <c r="INS1017" s="304"/>
      <c r="INT1017" s="304"/>
      <c r="INU1017" s="304"/>
      <c r="INV1017" s="304"/>
      <c r="INW1017" s="304"/>
      <c r="INX1017" s="304"/>
      <c r="INY1017" s="304"/>
      <c r="INZ1017" s="304"/>
      <c r="IOA1017" s="304"/>
      <c r="IOB1017" s="304"/>
      <c r="IOC1017" s="304"/>
      <c r="IOD1017" s="304"/>
      <c r="IOE1017" s="304"/>
      <c r="IOF1017" s="304"/>
      <c r="IOG1017" s="304"/>
      <c r="IOH1017" s="304"/>
      <c r="IOI1017" s="304"/>
      <c r="IOJ1017" s="304"/>
      <c r="IOK1017" s="304"/>
      <c r="IOL1017" s="304"/>
      <c r="IOM1017" s="304"/>
      <c r="ION1017" s="304"/>
      <c r="IOO1017" s="304"/>
      <c r="IOP1017" s="304"/>
      <c r="IOQ1017" s="304"/>
      <c r="IOR1017" s="304"/>
      <c r="IOS1017" s="304"/>
      <c r="IOT1017" s="304"/>
      <c r="IOU1017" s="304"/>
      <c r="IOV1017" s="304"/>
      <c r="IOW1017" s="304"/>
      <c r="IOX1017" s="304"/>
      <c r="IOY1017" s="304"/>
      <c r="IOZ1017" s="304"/>
      <c r="IPA1017" s="304"/>
      <c r="IPB1017" s="304"/>
      <c r="IPC1017" s="304"/>
      <c r="IPD1017" s="304"/>
      <c r="IPE1017" s="304"/>
      <c r="IPF1017" s="304"/>
      <c r="IPG1017" s="304"/>
      <c r="IPH1017" s="304"/>
      <c r="IPI1017" s="304"/>
      <c r="IPJ1017" s="304"/>
      <c r="IPK1017" s="304"/>
      <c r="IPL1017" s="304"/>
      <c r="IPM1017" s="304"/>
      <c r="IPN1017" s="304"/>
      <c r="IPO1017" s="304"/>
      <c r="IPP1017" s="304"/>
      <c r="IPQ1017" s="304"/>
      <c r="IPR1017" s="304"/>
      <c r="IPS1017" s="304"/>
      <c r="IPT1017" s="304"/>
      <c r="IPU1017" s="304"/>
      <c r="IPV1017" s="304"/>
      <c r="IPW1017" s="304"/>
      <c r="IPX1017" s="304"/>
      <c r="IPY1017" s="304"/>
      <c r="IPZ1017" s="304"/>
      <c r="IQA1017" s="304"/>
      <c r="IQB1017" s="304"/>
      <c r="IQC1017" s="304"/>
      <c r="IQD1017" s="304"/>
      <c r="IQE1017" s="304"/>
      <c r="IQF1017" s="304"/>
      <c r="IQG1017" s="304"/>
      <c r="IQH1017" s="304"/>
      <c r="IQI1017" s="304"/>
      <c r="IQJ1017" s="304"/>
      <c r="IQK1017" s="304"/>
      <c r="IQL1017" s="304"/>
      <c r="IQM1017" s="304"/>
      <c r="IQN1017" s="304"/>
      <c r="IQO1017" s="304"/>
      <c r="IQP1017" s="304"/>
      <c r="IQQ1017" s="304"/>
      <c r="IQR1017" s="304"/>
      <c r="IQS1017" s="304"/>
      <c r="IQT1017" s="304"/>
      <c r="IQU1017" s="304"/>
      <c r="IQV1017" s="304"/>
      <c r="IQW1017" s="304"/>
      <c r="IQX1017" s="304"/>
      <c r="IQY1017" s="304"/>
      <c r="IQZ1017" s="304"/>
      <c r="IRA1017" s="304"/>
      <c r="IRB1017" s="304"/>
      <c r="IRC1017" s="304"/>
      <c r="IRD1017" s="304"/>
      <c r="IRE1017" s="304"/>
      <c r="IRF1017" s="304"/>
      <c r="IRG1017" s="304"/>
      <c r="IRH1017" s="304"/>
      <c r="IRI1017" s="304"/>
      <c r="IRJ1017" s="304"/>
      <c r="IRK1017" s="304"/>
      <c r="IRL1017" s="304"/>
      <c r="IRM1017" s="304"/>
      <c r="IRN1017" s="304"/>
      <c r="IRO1017" s="304"/>
      <c r="IRP1017" s="304"/>
      <c r="IRQ1017" s="304"/>
      <c r="IRR1017" s="304"/>
      <c r="IRS1017" s="304"/>
      <c r="IRT1017" s="304"/>
      <c r="IRU1017" s="304"/>
      <c r="IRV1017" s="304"/>
      <c r="IRW1017" s="304"/>
      <c r="IRX1017" s="304"/>
      <c r="IRY1017" s="304"/>
      <c r="IRZ1017" s="304"/>
      <c r="ISA1017" s="304"/>
      <c r="ISB1017" s="304"/>
      <c r="ISC1017" s="304"/>
      <c r="ISD1017" s="304"/>
      <c r="ISE1017" s="304"/>
      <c r="ISF1017" s="304"/>
      <c r="ISG1017" s="304"/>
      <c r="ISH1017" s="304"/>
      <c r="ISI1017" s="304"/>
      <c r="ISJ1017" s="304"/>
      <c r="ISK1017" s="304"/>
      <c r="ISL1017" s="304"/>
      <c r="ISM1017" s="304"/>
      <c r="ISN1017" s="304"/>
      <c r="ISO1017" s="304"/>
      <c r="ISP1017" s="304"/>
      <c r="ISQ1017" s="304"/>
      <c r="ISR1017" s="304"/>
      <c r="ISS1017" s="304"/>
      <c r="IST1017" s="304"/>
      <c r="ISU1017" s="304"/>
      <c r="ISV1017" s="304"/>
      <c r="ISW1017" s="304"/>
      <c r="ISX1017" s="304"/>
      <c r="ISY1017" s="304"/>
      <c r="ISZ1017" s="304"/>
      <c r="ITA1017" s="304"/>
      <c r="ITB1017" s="304"/>
      <c r="ITC1017" s="304"/>
      <c r="ITD1017" s="304"/>
      <c r="ITE1017" s="304"/>
      <c r="ITF1017" s="304"/>
      <c r="ITG1017" s="304"/>
      <c r="ITH1017" s="304"/>
      <c r="ITI1017" s="304"/>
      <c r="ITJ1017" s="304"/>
      <c r="ITK1017" s="304"/>
      <c r="ITL1017" s="304"/>
      <c r="ITM1017" s="304"/>
      <c r="ITN1017" s="304"/>
      <c r="ITO1017" s="304"/>
      <c r="ITP1017" s="304"/>
      <c r="ITQ1017" s="304"/>
      <c r="ITR1017" s="304"/>
      <c r="ITS1017" s="304"/>
      <c r="ITT1017" s="304"/>
      <c r="ITU1017" s="304"/>
      <c r="ITV1017" s="304"/>
      <c r="ITW1017" s="304"/>
      <c r="ITX1017" s="304"/>
      <c r="ITY1017" s="304"/>
      <c r="ITZ1017" s="304"/>
      <c r="IUA1017" s="304"/>
      <c r="IUB1017" s="304"/>
      <c r="IUC1017" s="304"/>
      <c r="IUD1017" s="304"/>
      <c r="IUE1017" s="304"/>
      <c r="IUF1017" s="304"/>
      <c r="IUG1017" s="304"/>
      <c r="IUH1017" s="304"/>
      <c r="IUI1017" s="304"/>
      <c r="IUJ1017" s="304"/>
      <c r="IUK1017" s="304"/>
      <c r="IUL1017" s="304"/>
      <c r="IUM1017" s="304"/>
      <c r="IUN1017" s="304"/>
      <c r="IUO1017" s="304"/>
      <c r="IUP1017" s="304"/>
      <c r="IUQ1017" s="304"/>
      <c r="IUR1017" s="304"/>
      <c r="IUS1017" s="304"/>
      <c r="IUT1017" s="304"/>
      <c r="IUU1017" s="304"/>
      <c r="IUV1017" s="304"/>
      <c r="IUW1017" s="304"/>
      <c r="IUX1017" s="304"/>
      <c r="IUY1017" s="304"/>
      <c r="IUZ1017" s="304"/>
      <c r="IVA1017" s="304"/>
      <c r="IVB1017" s="304"/>
      <c r="IVC1017" s="304"/>
      <c r="IVD1017" s="304"/>
      <c r="IVE1017" s="304"/>
      <c r="IVF1017" s="304"/>
      <c r="IVG1017" s="304"/>
      <c r="IVH1017" s="304"/>
      <c r="IVI1017" s="304"/>
      <c r="IVJ1017" s="304"/>
      <c r="IVK1017" s="304"/>
      <c r="IVL1017" s="304"/>
      <c r="IVM1017" s="304"/>
      <c r="IVN1017" s="304"/>
      <c r="IVO1017" s="304"/>
      <c r="IVP1017" s="304"/>
      <c r="IVQ1017" s="304"/>
      <c r="IVR1017" s="304"/>
      <c r="IVS1017" s="304"/>
      <c r="IVT1017" s="304"/>
      <c r="IVU1017" s="304"/>
      <c r="IVV1017" s="304"/>
      <c r="IVW1017" s="304"/>
      <c r="IVX1017" s="304"/>
      <c r="IVY1017" s="304"/>
      <c r="IVZ1017" s="304"/>
      <c r="IWA1017" s="304"/>
      <c r="IWB1017" s="304"/>
      <c r="IWC1017" s="304"/>
      <c r="IWD1017" s="304"/>
      <c r="IWE1017" s="304"/>
      <c r="IWF1017" s="304"/>
      <c r="IWG1017" s="304"/>
      <c r="IWH1017" s="304"/>
      <c r="IWI1017" s="304"/>
      <c r="IWJ1017" s="304"/>
      <c r="IWK1017" s="304"/>
      <c r="IWL1017" s="304"/>
      <c r="IWM1017" s="304"/>
      <c r="IWN1017" s="304"/>
      <c r="IWO1017" s="304"/>
      <c r="IWP1017" s="304"/>
      <c r="IWQ1017" s="304"/>
      <c r="IWR1017" s="304"/>
      <c r="IWS1017" s="304"/>
      <c r="IWT1017" s="304"/>
      <c r="IWU1017" s="304"/>
      <c r="IWV1017" s="304"/>
      <c r="IWW1017" s="304"/>
      <c r="IWX1017" s="304"/>
      <c r="IWY1017" s="304"/>
      <c r="IWZ1017" s="304"/>
      <c r="IXA1017" s="304"/>
      <c r="IXB1017" s="304"/>
      <c r="IXC1017" s="304"/>
      <c r="IXD1017" s="304"/>
      <c r="IXE1017" s="304"/>
      <c r="IXF1017" s="304"/>
      <c r="IXG1017" s="304"/>
      <c r="IXH1017" s="304"/>
      <c r="IXI1017" s="304"/>
      <c r="IXJ1017" s="304"/>
      <c r="IXK1017" s="304"/>
      <c r="IXL1017" s="304"/>
      <c r="IXM1017" s="304"/>
      <c r="IXN1017" s="304"/>
      <c r="IXO1017" s="304"/>
      <c r="IXP1017" s="304"/>
      <c r="IXQ1017" s="304"/>
      <c r="IXR1017" s="304"/>
      <c r="IXS1017" s="304"/>
      <c r="IXT1017" s="304"/>
      <c r="IXU1017" s="304"/>
      <c r="IXV1017" s="304"/>
      <c r="IXW1017" s="304"/>
      <c r="IXX1017" s="304"/>
      <c r="IXY1017" s="304"/>
      <c r="IXZ1017" s="304"/>
      <c r="IYA1017" s="304"/>
      <c r="IYB1017" s="304"/>
      <c r="IYC1017" s="304"/>
      <c r="IYD1017" s="304"/>
      <c r="IYE1017" s="304"/>
      <c r="IYF1017" s="304"/>
      <c r="IYG1017" s="304"/>
      <c r="IYH1017" s="304"/>
      <c r="IYI1017" s="304"/>
      <c r="IYJ1017" s="304"/>
      <c r="IYK1017" s="304"/>
      <c r="IYL1017" s="304"/>
      <c r="IYM1017" s="304"/>
      <c r="IYN1017" s="304"/>
      <c r="IYO1017" s="304"/>
      <c r="IYP1017" s="304"/>
      <c r="IYQ1017" s="304"/>
      <c r="IYR1017" s="304"/>
      <c r="IYS1017" s="304"/>
      <c r="IYT1017" s="304"/>
      <c r="IYU1017" s="304"/>
      <c r="IYV1017" s="304"/>
      <c r="IYW1017" s="304"/>
      <c r="IYX1017" s="304"/>
      <c r="IYY1017" s="304"/>
      <c r="IYZ1017" s="304"/>
      <c r="IZA1017" s="304"/>
      <c r="IZB1017" s="304"/>
      <c r="IZC1017" s="304"/>
      <c r="IZD1017" s="304"/>
      <c r="IZE1017" s="304"/>
      <c r="IZF1017" s="304"/>
      <c r="IZG1017" s="304"/>
      <c r="IZH1017" s="304"/>
      <c r="IZI1017" s="304"/>
      <c r="IZJ1017" s="304"/>
      <c r="IZK1017" s="304"/>
      <c r="IZL1017" s="304"/>
      <c r="IZM1017" s="304"/>
      <c r="IZN1017" s="304"/>
      <c r="IZO1017" s="304"/>
      <c r="IZP1017" s="304"/>
      <c r="IZQ1017" s="304"/>
      <c r="IZR1017" s="304"/>
      <c r="IZS1017" s="304"/>
      <c r="IZT1017" s="304"/>
      <c r="IZU1017" s="304"/>
      <c r="IZV1017" s="304"/>
      <c r="IZW1017" s="304"/>
      <c r="IZX1017" s="304"/>
      <c r="IZY1017" s="304"/>
      <c r="IZZ1017" s="304"/>
      <c r="JAA1017" s="304"/>
      <c r="JAB1017" s="304"/>
      <c r="JAC1017" s="304"/>
      <c r="JAD1017" s="304"/>
      <c r="JAE1017" s="304"/>
      <c r="JAF1017" s="304"/>
      <c r="JAG1017" s="304"/>
      <c r="JAH1017" s="304"/>
      <c r="JAI1017" s="304"/>
      <c r="JAJ1017" s="304"/>
      <c r="JAK1017" s="304"/>
      <c r="JAL1017" s="304"/>
      <c r="JAM1017" s="304"/>
      <c r="JAN1017" s="304"/>
      <c r="JAO1017" s="304"/>
      <c r="JAP1017" s="304"/>
      <c r="JAQ1017" s="304"/>
      <c r="JAR1017" s="304"/>
      <c r="JAS1017" s="304"/>
      <c r="JAT1017" s="304"/>
      <c r="JAU1017" s="304"/>
      <c r="JAV1017" s="304"/>
      <c r="JAW1017" s="304"/>
      <c r="JAX1017" s="304"/>
      <c r="JAY1017" s="304"/>
      <c r="JAZ1017" s="304"/>
      <c r="JBA1017" s="304"/>
      <c r="JBB1017" s="304"/>
      <c r="JBC1017" s="304"/>
      <c r="JBD1017" s="304"/>
      <c r="JBE1017" s="304"/>
      <c r="JBF1017" s="304"/>
      <c r="JBG1017" s="304"/>
      <c r="JBH1017" s="304"/>
      <c r="JBI1017" s="304"/>
      <c r="JBJ1017" s="304"/>
      <c r="JBK1017" s="304"/>
      <c r="JBL1017" s="304"/>
      <c r="JBM1017" s="304"/>
      <c r="JBN1017" s="304"/>
      <c r="JBO1017" s="304"/>
      <c r="JBP1017" s="304"/>
      <c r="JBQ1017" s="304"/>
      <c r="JBR1017" s="304"/>
      <c r="JBS1017" s="304"/>
      <c r="JBT1017" s="304"/>
      <c r="JBU1017" s="304"/>
      <c r="JBV1017" s="304"/>
      <c r="JBW1017" s="304"/>
      <c r="JBX1017" s="304"/>
      <c r="JBY1017" s="304"/>
      <c r="JBZ1017" s="304"/>
      <c r="JCA1017" s="304"/>
      <c r="JCB1017" s="304"/>
      <c r="JCC1017" s="304"/>
      <c r="JCD1017" s="304"/>
      <c r="JCE1017" s="304"/>
      <c r="JCF1017" s="304"/>
      <c r="JCG1017" s="304"/>
      <c r="JCH1017" s="304"/>
      <c r="JCI1017" s="304"/>
      <c r="JCJ1017" s="304"/>
      <c r="JCK1017" s="304"/>
      <c r="JCL1017" s="304"/>
      <c r="JCM1017" s="304"/>
      <c r="JCN1017" s="304"/>
      <c r="JCO1017" s="304"/>
      <c r="JCP1017" s="304"/>
      <c r="JCQ1017" s="304"/>
      <c r="JCR1017" s="304"/>
      <c r="JCS1017" s="304"/>
      <c r="JCT1017" s="304"/>
      <c r="JCU1017" s="304"/>
      <c r="JCV1017" s="304"/>
      <c r="JCW1017" s="304"/>
      <c r="JCX1017" s="304"/>
      <c r="JCY1017" s="304"/>
      <c r="JCZ1017" s="304"/>
      <c r="JDA1017" s="304"/>
      <c r="JDB1017" s="304"/>
      <c r="JDC1017" s="304"/>
      <c r="JDD1017" s="304"/>
      <c r="JDE1017" s="304"/>
      <c r="JDF1017" s="304"/>
      <c r="JDG1017" s="304"/>
      <c r="JDH1017" s="304"/>
      <c r="JDI1017" s="304"/>
      <c r="JDJ1017" s="304"/>
      <c r="JDK1017" s="304"/>
      <c r="JDL1017" s="304"/>
      <c r="JDM1017" s="304"/>
      <c r="JDN1017" s="304"/>
      <c r="JDO1017" s="304"/>
      <c r="JDP1017" s="304"/>
      <c r="JDQ1017" s="304"/>
      <c r="JDR1017" s="304"/>
      <c r="JDS1017" s="304"/>
      <c r="JDT1017" s="304"/>
      <c r="JDU1017" s="304"/>
      <c r="JDV1017" s="304"/>
      <c r="JDW1017" s="304"/>
      <c r="JDX1017" s="304"/>
      <c r="JDY1017" s="304"/>
      <c r="JDZ1017" s="304"/>
      <c r="JEA1017" s="304"/>
      <c r="JEB1017" s="304"/>
      <c r="JEC1017" s="304"/>
      <c r="JED1017" s="304"/>
      <c r="JEE1017" s="304"/>
      <c r="JEF1017" s="304"/>
      <c r="JEG1017" s="304"/>
      <c r="JEH1017" s="304"/>
      <c r="JEI1017" s="304"/>
      <c r="JEJ1017" s="304"/>
      <c r="JEK1017" s="304"/>
      <c r="JEL1017" s="304"/>
      <c r="JEM1017" s="304"/>
      <c r="JEN1017" s="304"/>
      <c r="JEO1017" s="304"/>
      <c r="JEP1017" s="304"/>
      <c r="JEQ1017" s="304"/>
      <c r="JER1017" s="304"/>
      <c r="JES1017" s="304"/>
      <c r="JET1017" s="304"/>
      <c r="JEU1017" s="304"/>
      <c r="JEV1017" s="304"/>
      <c r="JEW1017" s="304"/>
      <c r="JEX1017" s="304"/>
      <c r="JEY1017" s="304"/>
      <c r="JEZ1017" s="304"/>
      <c r="JFA1017" s="304"/>
      <c r="JFB1017" s="304"/>
      <c r="JFC1017" s="304"/>
      <c r="JFD1017" s="304"/>
      <c r="JFE1017" s="304"/>
      <c r="JFF1017" s="304"/>
      <c r="JFG1017" s="304"/>
      <c r="JFH1017" s="304"/>
      <c r="JFI1017" s="304"/>
      <c r="JFJ1017" s="304"/>
      <c r="JFK1017" s="304"/>
      <c r="JFL1017" s="304"/>
      <c r="JFM1017" s="304"/>
      <c r="JFN1017" s="304"/>
      <c r="JFO1017" s="304"/>
      <c r="JFP1017" s="304"/>
      <c r="JFQ1017" s="304"/>
      <c r="JFR1017" s="304"/>
      <c r="JFS1017" s="304"/>
      <c r="JFT1017" s="304"/>
      <c r="JFU1017" s="304"/>
      <c r="JFV1017" s="304"/>
      <c r="JFW1017" s="304"/>
      <c r="JFX1017" s="304"/>
      <c r="JFY1017" s="304"/>
      <c r="JFZ1017" s="304"/>
      <c r="JGA1017" s="304"/>
      <c r="JGB1017" s="304"/>
      <c r="JGC1017" s="304"/>
      <c r="JGD1017" s="304"/>
      <c r="JGE1017" s="304"/>
      <c r="JGF1017" s="304"/>
      <c r="JGG1017" s="304"/>
      <c r="JGH1017" s="304"/>
      <c r="JGI1017" s="304"/>
      <c r="JGJ1017" s="304"/>
      <c r="JGK1017" s="304"/>
      <c r="JGL1017" s="304"/>
      <c r="JGM1017" s="304"/>
      <c r="JGN1017" s="304"/>
      <c r="JGO1017" s="304"/>
      <c r="JGP1017" s="304"/>
      <c r="JGQ1017" s="304"/>
      <c r="JGR1017" s="304"/>
      <c r="JGS1017" s="304"/>
      <c r="JGT1017" s="304"/>
      <c r="JGU1017" s="304"/>
      <c r="JGV1017" s="304"/>
      <c r="JGW1017" s="304"/>
      <c r="JGX1017" s="304"/>
      <c r="JGY1017" s="304"/>
      <c r="JGZ1017" s="304"/>
      <c r="JHA1017" s="304"/>
      <c r="JHB1017" s="304"/>
      <c r="JHC1017" s="304"/>
      <c r="JHD1017" s="304"/>
      <c r="JHE1017" s="304"/>
      <c r="JHF1017" s="304"/>
      <c r="JHG1017" s="304"/>
      <c r="JHH1017" s="304"/>
      <c r="JHI1017" s="304"/>
      <c r="JHJ1017" s="304"/>
      <c r="JHK1017" s="304"/>
      <c r="JHL1017" s="304"/>
      <c r="JHM1017" s="304"/>
      <c r="JHN1017" s="304"/>
      <c r="JHO1017" s="304"/>
      <c r="JHP1017" s="304"/>
      <c r="JHQ1017" s="304"/>
      <c r="JHR1017" s="304"/>
      <c r="JHS1017" s="304"/>
      <c r="JHT1017" s="304"/>
      <c r="JHU1017" s="304"/>
      <c r="JHV1017" s="304"/>
      <c r="JHW1017" s="304"/>
      <c r="JHX1017" s="304"/>
      <c r="JHY1017" s="304"/>
      <c r="JHZ1017" s="304"/>
      <c r="JIA1017" s="304"/>
      <c r="JIB1017" s="304"/>
      <c r="JIC1017" s="304"/>
      <c r="JID1017" s="304"/>
      <c r="JIE1017" s="304"/>
      <c r="JIF1017" s="304"/>
      <c r="JIG1017" s="304"/>
      <c r="JIH1017" s="304"/>
      <c r="JII1017" s="304"/>
      <c r="JIJ1017" s="304"/>
      <c r="JIK1017" s="304"/>
      <c r="JIL1017" s="304"/>
      <c r="JIM1017" s="304"/>
      <c r="JIN1017" s="304"/>
      <c r="JIO1017" s="304"/>
      <c r="JIP1017" s="304"/>
      <c r="JIQ1017" s="304"/>
      <c r="JIR1017" s="304"/>
      <c r="JIS1017" s="304"/>
      <c r="JIT1017" s="304"/>
      <c r="JIU1017" s="304"/>
      <c r="JIV1017" s="304"/>
      <c r="JIW1017" s="304"/>
      <c r="JIX1017" s="304"/>
      <c r="JIY1017" s="304"/>
      <c r="JIZ1017" s="304"/>
      <c r="JJA1017" s="304"/>
      <c r="JJB1017" s="304"/>
      <c r="JJC1017" s="304"/>
      <c r="JJD1017" s="304"/>
      <c r="JJE1017" s="304"/>
      <c r="JJF1017" s="304"/>
      <c r="JJG1017" s="304"/>
      <c r="JJH1017" s="304"/>
      <c r="JJI1017" s="304"/>
      <c r="JJJ1017" s="304"/>
      <c r="JJK1017" s="304"/>
      <c r="JJL1017" s="304"/>
      <c r="JJM1017" s="304"/>
      <c r="JJN1017" s="304"/>
      <c r="JJO1017" s="304"/>
      <c r="JJP1017" s="304"/>
      <c r="JJQ1017" s="304"/>
      <c r="JJR1017" s="304"/>
      <c r="JJS1017" s="304"/>
      <c r="JJT1017" s="304"/>
      <c r="JJU1017" s="304"/>
      <c r="JJV1017" s="304"/>
      <c r="JJW1017" s="304"/>
      <c r="JJX1017" s="304"/>
      <c r="JJY1017" s="304"/>
      <c r="JJZ1017" s="304"/>
      <c r="JKA1017" s="304"/>
      <c r="JKB1017" s="304"/>
      <c r="JKC1017" s="304"/>
      <c r="JKD1017" s="304"/>
      <c r="JKE1017" s="304"/>
      <c r="JKF1017" s="304"/>
      <c r="JKG1017" s="304"/>
      <c r="JKH1017" s="304"/>
      <c r="JKI1017" s="304"/>
      <c r="JKJ1017" s="304"/>
      <c r="JKK1017" s="304"/>
      <c r="JKL1017" s="304"/>
      <c r="JKM1017" s="304"/>
      <c r="JKN1017" s="304"/>
      <c r="JKO1017" s="304"/>
      <c r="JKP1017" s="304"/>
      <c r="JKQ1017" s="304"/>
      <c r="JKR1017" s="304"/>
      <c r="JKS1017" s="304"/>
      <c r="JKT1017" s="304"/>
      <c r="JKU1017" s="304"/>
      <c r="JKV1017" s="304"/>
      <c r="JKW1017" s="304"/>
      <c r="JKX1017" s="304"/>
      <c r="JKY1017" s="304"/>
      <c r="JKZ1017" s="304"/>
      <c r="JLA1017" s="304"/>
      <c r="JLB1017" s="304"/>
      <c r="JLC1017" s="304"/>
      <c r="JLD1017" s="304"/>
      <c r="JLE1017" s="304"/>
      <c r="JLF1017" s="304"/>
      <c r="JLG1017" s="304"/>
      <c r="JLH1017" s="304"/>
      <c r="JLI1017" s="304"/>
      <c r="JLJ1017" s="304"/>
      <c r="JLK1017" s="304"/>
      <c r="JLL1017" s="304"/>
      <c r="JLM1017" s="304"/>
      <c r="JLN1017" s="304"/>
      <c r="JLO1017" s="304"/>
      <c r="JLP1017" s="304"/>
      <c r="JLQ1017" s="304"/>
      <c r="JLR1017" s="304"/>
      <c r="JLS1017" s="304"/>
      <c r="JLT1017" s="304"/>
      <c r="JLU1017" s="304"/>
      <c r="JLV1017" s="304"/>
      <c r="JLW1017" s="304"/>
      <c r="JLX1017" s="304"/>
      <c r="JLY1017" s="304"/>
      <c r="JLZ1017" s="304"/>
      <c r="JMA1017" s="304"/>
      <c r="JMB1017" s="304"/>
      <c r="JMC1017" s="304"/>
      <c r="JMD1017" s="304"/>
      <c r="JME1017" s="304"/>
      <c r="JMF1017" s="304"/>
      <c r="JMG1017" s="304"/>
      <c r="JMH1017" s="304"/>
      <c r="JMI1017" s="304"/>
      <c r="JMJ1017" s="304"/>
      <c r="JMK1017" s="304"/>
      <c r="JML1017" s="304"/>
      <c r="JMM1017" s="304"/>
      <c r="JMN1017" s="304"/>
      <c r="JMO1017" s="304"/>
      <c r="JMP1017" s="304"/>
      <c r="JMQ1017" s="304"/>
      <c r="JMR1017" s="304"/>
      <c r="JMS1017" s="304"/>
      <c r="JMT1017" s="304"/>
      <c r="JMU1017" s="304"/>
      <c r="JMV1017" s="304"/>
      <c r="JMW1017" s="304"/>
      <c r="JMX1017" s="304"/>
      <c r="JMY1017" s="304"/>
      <c r="JMZ1017" s="304"/>
      <c r="JNA1017" s="304"/>
      <c r="JNB1017" s="304"/>
      <c r="JNC1017" s="304"/>
      <c r="JND1017" s="304"/>
      <c r="JNE1017" s="304"/>
      <c r="JNF1017" s="304"/>
      <c r="JNG1017" s="304"/>
      <c r="JNH1017" s="304"/>
      <c r="JNI1017" s="304"/>
      <c r="JNJ1017" s="304"/>
      <c r="JNK1017" s="304"/>
      <c r="JNL1017" s="304"/>
      <c r="JNM1017" s="304"/>
      <c r="JNN1017" s="304"/>
      <c r="JNO1017" s="304"/>
      <c r="JNP1017" s="304"/>
      <c r="JNQ1017" s="304"/>
      <c r="JNR1017" s="304"/>
      <c r="JNS1017" s="304"/>
      <c r="JNT1017" s="304"/>
      <c r="JNU1017" s="304"/>
      <c r="JNV1017" s="304"/>
      <c r="JNW1017" s="304"/>
      <c r="JNX1017" s="304"/>
      <c r="JNY1017" s="304"/>
      <c r="JNZ1017" s="304"/>
      <c r="JOA1017" s="304"/>
      <c r="JOB1017" s="304"/>
      <c r="JOC1017" s="304"/>
      <c r="JOD1017" s="304"/>
      <c r="JOE1017" s="304"/>
      <c r="JOF1017" s="304"/>
      <c r="JOG1017" s="304"/>
      <c r="JOH1017" s="304"/>
      <c r="JOI1017" s="304"/>
      <c r="JOJ1017" s="304"/>
      <c r="JOK1017" s="304"/>
      <c r="JOL1017" s="304"/>
      <c r="JOM1017" s="304"/>
      <c r="JON1017" s="304"/>
      <c r="JOO1017" s="304"/>
      <c r="JOP1017" s="304"/>
      <c r="JOQ1017" s="304"/>
      <c r="JOR1017" s="304"/>
      <c r="JOS1017" s="304"/>
      <c r="JOT1017" s="304"/>
      <c r="JOU1017" s="304"/>
      <c r="JOV1017" s="304"/>
      <c r="JOW1017" s="304"/>
      <c r="JOX1017" s="304"/>
      <c r="JOY1017" s="304"/>
      <c r="JOZ1017" s="304"/>
      <c r="JPA1017" s="304"/>
      <c r="JPB1017" s="304"/>
      <c r="JPC1017" s="304"/>
      <c r="JPD1017" s="304"/>
      <c r="JPE1017" s="304"/>
      <c r="JPF1017" s="304"/>
      <c r="JPG1017" s="304"/>
      <c r="JPH1017" s="304"/>
      <c r="JPI1017" s="304"/>
      <c r="JPJ1017" s="304"/>
      <c r="JPK1017" s="304"/>
      <c r="JPL1017" s="304"/>
      <c r="JPM1017" s="304"/>
      <c r="JPN1017" s="304"/>
      <c r="JPO1017" s="304"/>
      <c r="JPP1017" s="304"/>
      <c r="JPQ1017" s="304"/>
      <c r="JPR1017" s="304"/>
      <c r="JPS1017" s="304"/>
      <c r="JPT1017" s="304"/>
      <c r="JPU1017" s="304"/>
      <c r="JPV1017" s="304"/>
      <c r="JPW1017" s="304"/>
      <c r="JPX1017" s="304"/>
      <c r="JPY1017" s="304"/>
      <c r="JPZ1017" s="304"/>
      <c r="JQA1017" s="304"/>
      <c r="JQB1017" s="304"/>
      <c r="JQC1017" s="304"/>
      <c r="JQD1017" s="304"/>
      <c r="JQE1017" s="304"/>
      <c r="JQF1017" s="304"/>
      <c r="JQG1017" s="304"/>
      <c r="JQH1017" s="304"/>
      <c r="JQI1017" s="304"/>
      <c r="JQJ1017" s="304"/>
      <c r="JQK1017" s="304"/>
      <c r="JQL1017" s="304"/>
      <c r="JQM1017" s="304"/>
      <c r="JQN1017" s="304"/>
      <c r="JQO1017" s="304"/>
      <c r="JQP1017" s="304"/>
      <c r="JQQ1017" s="304"/>
      <c r="JQR1017" s="304"/>
      <c r="JQS1017" s="304"/>
      <c r="JQT1017" s="304"/>
      <c r="JQU1017" s="304"/>
      <c r="JQV1017" s="304"/>
      <c r="JQW1017" s="304"/>
      <c r="JQX1017" s="304"/>
      <c r="JQY1017" s="304"/>
      <c r="JQZ1017" s="304"/>
      <c r="JRA1017" s="304"/>
      <c r="JRB1017" s="304"/>
      <c r="JRC1017" s="304"/>
      <c r="JRD1017" s="304"/>
      <c r="JRE1017" s="304"/>
      <c r="JRF1017" s="304"/>
      <c r="JRG1017" s="304"/>
      <c r="JRH1017" s="304"/>
      <c r="JRI1017" s="304"/>
      <c r="JRJ1017" s="304"/>
      <c r="JRK1017" s="304"/>
      <c r="JRL1017" s="304"/>
      <c r="JRM1017" s="304"/>
      <c r="JRN1017" s="304"/>
      <c r="JRO1017" s="304"/>
      <c r="JRP1017" s="304"/>
      <c r="JRQ1017" s="304"/>
      <c r="JRR1017" s="304"/>
      <c r="JRS1017" s="304"/>
      <c r="JRT1017" s="304"/>
      <c r="JRU1017" s="304"/>
      <c r="JRV1017" s="304"/>
      <c r="JRW1017" s="304"/>
      <c r="JRX1017" s="304"/>
      <c r="JRY1017" s="304"/>
      <c r="JRZ1017" s="304"/>
      <c r="JSA1017" s="304"/>
      <c r="JSB1017" s="304"/>
      <c r="JSC1017" s="304"/>
      <c r="JSD1017" s="304"/>
      <c r="JSE1017" s="304"/>
      <c r="JSF1017" s="304"/>
      <c r="JSG1017" s="304"/>
      <c r="JSH1017" s="304"/>
      <c r="JSI1017" s="304"/>
      <c r="JSJ1017" s="304"/>
      <c r="JSK1017" s="304"/>
      <c r="JSL1017" s="304"/>
      <c r="JSM1017" s="304"/>
      <c r="JSN1017" s="304"/>
      <c r="JSO1017" s="304"/>
      <c r="JSP1017" s="304"/>
      <c r="JSQ1017" s="304"/>
      <c r="JSR1017" s="304"/>
      <c r="JSS1017" s="304"/>
      <c r="JST1017" s="304"/>
      <c r="JSU1017" s="304"/>
      <c r="JSV1017" s="304"/>
      <c r="JSW1017" s="304"/>
      <c r="JSX1017" s="304"/>
      <c r="JSY1017" s="304"/>
      <c r="JSZ1017" s="304"/>
      <c r="JTA1017" s="304"/>
      <c r="JTB1017" s="304"/>
      <c r="JTC1017" s="304"/>
      <c r="JTD1017" s="304"/>
      <c r="JTE1017" s="304"/>
      <c r="JTF1017" s="304"/>
      <c r="JTG1017" s="304"/>
      <c r="JTH1017" s="304"/>
      <c r="JTI1017" s="304"/>
      <c r="JTJ1017" s="304"/>
      <c r="JTK1017" s="304"/>
      <c r="JTL1017" s="304"/>
      <c r="JTM1017" s="304"/>
      <c r="JTN1017" s="304"/>
      <c r="JTO1017" s="304"/>
      <c r="JTP1017" s="304"/>
      <c r="JTQ1017" s="304"/>
      <c r="JTR1017" s="304"/>
      <c r="JTS1017" s="304"/>
      <c r="JTT1017" s="304"/>
      <c r="JTU1017" s="304"/>
      <c r="JTV1017" s="304"/>
      <c r="JTW1017" s="304"/>
      <c r="JTX1017" s="304"/>
      <c r="JTY1017" s="304"/>
      <c r="JTZ1017" s="304"/>
      <c r="JUA1017" s="304"/>
      <c r="JUB1017" s="304"/>
      <c r="JUC1017" s="304"/>
      <c r="JUD1017" s="304"/>
      <c r="JUE1017" s="304"/>
      <c r="JUF1017" s="304"/>
      <c r="JUG1017" s="304"/>
      <c r="JUH1017" s="304"/>
      <c r="JUI1017" s="304"/>
      <c r="JUJ1017" s="304"/>
      <c r="JUK1017" s="304"/>
      <c r="JUL1017" s="304"/>
      <c r="JUM1017" s="304"/>
      <c r="JUN1017" s="304"/>
      <c r="JUO1017" s="304"/>
      <c r="JUP1017" s="304"/>
      <c r="JUQ1017" s="304"/>
      <c r="JUR1017" s="304"/>
      <c r="JUS1017" s="304"/>
      <c r="JUT1017" s="304"/>
      <c r="JUU1017" s="304"/>
      <c r="JUV1017" s="304"/>
      <c r="JUW1017" s="304"/>
      <c r="JUX1017" s="304"/>
      <c r="JUY1017" s="304"/>
      <c r="JUZ1017" s="304"/>
      <c r="JVA1017" s="304"/>
      <c r="JVB1017" s="304"/>
      <c r="JVC1017" s="304"/>
      <c r="JVD1017" s="304"/>
      <c r="JVE1017" s="304"/>
      <c r="JVF1017" s="304"/>
      <c r="JVG1017" s="304"/>
      <c r="JVH1017" s="304"/>
      <c r="JVI1017" s="304"/>
      <c r="JVJ1017" s="304"/>
      <c r="JVK1017" s="304"/>
      <c r="JVL1017" s="304"/>
      <c r="JVM1017" s="304"/>
      <c r="JVN1017" s="304"/>
      <c r="JVO1017" s="304"/>
      <c r="JVP1017" s="304"/>
      <c r="JVQ1017" s="304"/>
      <c r="JVR1017" s="304"/>
      <c r="JVS1017" s="304"/>
      <c r="JVT1017" s="304"/>
      <c r="JVU1017" s="304"/>
      <c r="JVV1017" s="304"/>
      <c r="JVW1017" s="304"/>
      <c r="JVX1017" s="304"/>
      <c r="JVY1017" s="304"/>
      <c r="JVZ1017" s="304"/>
      <c r="JWA1017" s="304"/>
      <c r="JWB1017" s="304"/>
      <c r="JWC1017" s="304"/>
      <c r="JWD1017" s="304"/>
      <c r="JWE1017" s="304"/>
      <c r="JWF1017" s="304"/>
      <c r="JWG1017" s="304"/>
      <c r="JWH1017" s="304"/>
      <c r="JWI1017" s="304"/>
      <c r="JWJ1017" s="304"/>
      <c r="JWK1017" s="304"/>
      <c r="JWL1017" s="304"/>
      <c r="JWM1017" s="304"/>
      <c r="JWN1017" s="304"/>
      <c r="JWO1017" s="304"/>
      <c r="JWP1017" s="304"/>
      <c r="JWQ1017" s="304"/>
      <c r="JWR1017" s="304"/>
      <c r="JWS1017" s="304"/>
      <c r="JWT1017" s="304"/>
      <c r="JWU1017" s="304"/>
      <c r="JWV1017" s="304"/>
      <c r="JWW1017" s="304"/>
      <c r="JWX1017" s="304"/>
      <c r="JWY1017" s="304"/>
      <c r="JWZ1017" s="304"/>
      <c r="JXA1017" s="304"/>
      <c r="JXB1017" s="304"/>
      <c r="JXC1017" s="304"/>
      <c r="JXD1017" s="304"/>
      <c r="JXE1017" s="304"/>
      <c r="JXF1017" s="304"/>
      <c r="JXG1017" s="304"/>
      <c r="JXH1017" s="304"/>
      <c r="JXI1017" s="304"/>
      <c r="JXJ1017" s="304"/>
      <c r="JXK1017" s="304"/>
      <c r="JXL1017" s="304"/>
      <c r="JXM1017" s="304"/>
      <c r="JXN1017" s="304"/>
      <c r="JXO1017" s="304"/>
      <c r="JXP1017" s="304"/>
      <c r="JXQ1017" s="304"/>
      <c r="JXR1017" s="304"/>
      <c r="JXS1017" s="304"/>
      <c r="JXT1017" s="304"/>
      <c r="JXU1017" s="304"/>
      <c r="JXV1017" s="304"/>
      <c r="JXW1017" s="304"/>
      <c r="JXX1017" s="304"/>
      <c r="JXY1017" s="304"/>
      <c r="JXZ1017" s="304"/>
      <c r="JYA1017" s="304"/>
      <c r="JYB1017" s="304"/>
      <c r="JYC1017" s="304"/>
      <c r="JYD1017" s="304"/>
      <c r="JYE1017" s="304"/>
      <c r="JYF1017" s="304"/>
      <c r="JYG1017" s="304"/>
      <c r="JYH1017" s="304"/>
      <c r="JYI1017" s="304"/>
      <c r="JYJ1017" s="304"/>
      <c r="JYK1017" s="304"/>
      <c r="JYL1017" s="304"/>
      <c r="JYM1017" s="304"/>
      <c r="JYN1017" s="304"/>
      <c r="JYO1017" s="304"/>
      <c r="JYP1017" s="304"/>
      <c r="JYQ1017" s="304"/>
      <c r="JYR1017" s="304"/>
      <c r="JYS1017" s="304"/>
      <c r="JYT1017" s="304"/>
      <c r="JYU1017" s="304"/>
      <c r="JYV1017" s="304"/>
      <c r="JYW1017" s="304"/>
      <c r="JYX1017" s="304"/>
      <c r="JYY1017" s="304"/>
      <c r="JYZ1017" s="304"/>
      <c r="JZA1017" s="304"/>
      <c r="JZB1017" s="304"/>
      <c r="JZC1017" s="304"/>
      <c r="JZD1017" s="304"/>
      <c r="JZE1017" s="304"/>
      <c r="JZF1017" s="304"/>
      <c r="JZG1017" s="304"/>
      <c r="JZH1017" s="304"/>
      <c r="JZI1017" s="304"/>
      <c r="JZJ1017" s="304"/>
      <c r="JZK1017" s="304"/>
      <c r="JZL1017" s="304"/>
      <c r="JZM1017" s="304"/>
      <c r="JZN1017" s="304"/>
      <c r="JZO1017" s="304"/>
      <c r="JZP1017" s="304"/>
      <c r="JZQ1017" s="304"/>
      <c r="JZR1017" s="304"/>
      <c r="JZS1017" s="304"/>
      <c r="JZT1017" s="304"/>
      <c r="JZU1017" s="304"/>
      <c r="JZV1017" s="304"/>
      <c r="JZW1017" s="304"/>
      <c r="JZX1017" s="304"/>
      <c r="JZY1017" s="304"/>
      <c r="JZZ1017" s="304"/>
      <c r="KAA1017" s="304"/>
      <c r="KAB1017" s="304"/>
      <c r="KAC1017" s="304"/>
      <c r="KAD1017" s="304"/>
      <c r="KAE1017" s="304"/>
      <c r="KAF1017" s="304"/>
      <c r="KAG1017" s="304"/>
      <c r="KAH1017" s="304"/>
      <c r="KAI1017" s="304"/>
      <c r="KAJ1017" s="304"/>
      <c r="KAK1017" s="304"/>
      <c r="KAL1017" s="304"/>
      <c r="KAM1017" s="304"/>
      <c r="KAN1017" s="304"/>
      <c r="KAO1017" s="304"/>
      <c r="KAP1017" s="304"/>
      <c r="KAQ1017" s="304"/>
      <c r="KAR1017" s="304"/>
      <c r="KAS1017" s="304"/>
      <c r="KAT1017" s="304"/>
      <c r="KAU1017" s="304"/>
      <c r="KAV1017" s="304"/>
      <c r="KAW1017" s="304"/>
      <c r="KAX1017" s="304"/>
      <c r="KAY1017" s="304"/>
      <c r="KAZ1017" s="304"/>
      <c r="KBA1017" s="304"/>
      <c r="KBB1017" s="304"/>
      <c r="KBC1017" s="304"/>
      <c r="KBD1017" s="304"/>
      <c r="KBE1017" s="304"/>
      <c r="KBF1017" s="304"/>
      <c r="KBG1017" s="304"/>
      <c r="KBH1017" s="304"/>
      <c r="KBI1017" s="304"/>
      <c r="KBJ1017" s="304"/>
      <c r="KBK1017" s="304"/>
      <c r="KBL1017" s="304"/>
      <c r="KBM1017" s="304"/>
      <c r="KBN1017" s="304"/>
      <c r="KBO1017" s="304"/>
      <c r="KBP1017" s="304"/>
      <c r="KBQ1017" s="304"/>
      <c r="KBR1017" s="304"/>
      <c r="KBS1017" s="304"/>
      <c r="KBT1017" s="304"/>
      <c r="KBU1017" s="304"/>
      <c r="KBV1017" s="304"/>
      <c r="KBW1017" s="304"/>
      <c r="KBX1017" s="304"/>
      <c r="KBY1017" s="304"/>
      <c r="KBZ1017" s="304"/>
      <c r="KCA1017" s="304"/>
      <c r="KCB1017" s="304"/>
      <c r="KCC1017" s="304"/>
      <c r="KCD1017" s="304"/>
      <c r="KCE1017" s="304"/>
      <c r="KCF1017" s="304"/>
      <c r="KCG1017" s="304"/>
      <c r="KCH1017" s="304"/>
      <c r="KCI1017" s="304"/>
      <c r="KCJ1017" s="304"/>
      <c r="KCK1017" s="304"/>
      <c r="KCL1017" s="304"/>
      <c r="KCM1017" s="304"/>
      <c r="KCN1017" s="304"/>
      <c r="KCO1017" s="304"/>
      <c r="KCP1017" s="304"/>
      <c r="KCQ1017" s="304"/>
      <c r="KCR1017" s="304"/>
      <c r="KCS1017" s="304"/>
      <c r="KCT1017" s="304"/>
      <c r="KCU1017" s="304"/>
      <c r="KCV1017" s="304"/>
      <c r="KCW1017" s="304"/>
      <c r="KCX1017" s="304"/>
      <c r="KCY1017" s="304"/>
      <c r="KCZ1017" s="304"/>
      <c r="KDA1017" s="304"/>
      <c r="KDB1017" s="304"/>
      <c r="KDC1017" s="304"/>
      <c r="KDD1017" s="304"/>
      <c r="KDE1017" s="304"/>
      <c r="KDF1017" s="304"/>
      <c r="KDG1017" s="304"/>
      <c r="KDH1017" s="304"/>
      <c r="KDI1017" s="304"/>
      <c r="KDJ1017" s="304"/>
      <c r="KDK1017" s="304"/>
      <c r="KDL1017" s="304"/>
      <c r="KDM1017" s="304"/>
      <c r="KDN1017" s="304"/>
      <c r="KDO1017" s="304"/>
      <c r="KDP1017" s="304"/>
      <c r="KDQ1017" s="304"/>
      <c r="KDR1017" s="304"/>
      <c r="KDS1017" s="304"/>
      <c r="KDT1017" s="304"/>
      <c r="KDU1017" s="304"/>
      <c r="KDV1017" s="304"/>
      <c r="KDW1017" s="304"/>
      <c r="KDX1017" s="304"/>
      <c r="KDY1017" s="304"/>
      <c r="KDZ1017" s="304"/>
      <c r="KEA1017" s="304"/>
      <c r="KEB1017" s="304"/>
      <c r="KEC1017" s="304"/>
      <c r="KED1017" s="304"/>
      <c r="KEE1017" s="304"/>
      <c r="KEF1017" s="304"/>
      <c r="KEG1017" s="304"/>
      <c r="KEH1017" s="304"/>
      <c r="KEI1017" s="304"/>
      <c r="KEJ1017" s="304"/>
      <c r="KEK1017" s="304"/>
      <c r="KEL1017" s="304"/>
      <c r="KEM1017" s="304"/>
      <c r="KEN1017" s="304"/>
      <c r="KEO1017" s="304"/>
      <c r="KEP1017" s="304"/>
      <c r="KEQ1017" s="304"/>
      <c r="KER1017" s="304"/>
      <c r="KES1017" s="304"/>
      <c r="KET1017" s="304"/>
      <c r="KEU1017" s="304"/>
      <c r="KEV1017" s="304"/>
      <c r="KEW1017" s="304"/>
      <c r="KEX1017" s="304"/>
      <c r="KEY1017" s="304"/>
      <c r="KEZ1017" s="304"/>
      <c r="KFA1017" s="304"/>
      <c r="KFB1017" s="304"/>
      <c r="KFC1017" s="304"/>
      <c r="KFD1017" s="304"/>
      <c r="KFE1017" s="304"/>
      <c r="KFF1017" s="304"/>
      <c r="KFG1017" s="304"/>
      <c r="KFH1017" s="304"/>
      <c r="KFI1017" s="304"/>
      <c r="KFJ1017" s="304"/>
      <c r="KFK1017" s="304"/>
      <c r="KFL1017" s="304"/>
      <c r="KFM1017" s="304"/>
      <c r="KFN1017" s="304"/>
      <c r="KFO1017" s="304"/>
      <c r="KFP1017" s="304"/>
      <c r="KFQ1017" s="304"/>
      <c r="KFR1017" s="304"/>
      <c r="KFS1017" s="304"/>
      <c r="KFT1017" s="304"/>
      <c r="KFU1017" s="304"/>
      <c r="KFV1017" s="304"/>
      <c r="KFW1017" s="304"/>
      <c r="KFX1017" s="304"/>
      <c r="KFY1017" s="304"/>
      <c r="KFZ1017" s="304"/>
      <c r="KGA1017" s="304"/>
      <c r="KGB1017" s="304"/>
      <c r="KGC1017" s="304"/>
      <c r="KGD1017" s="304"/>
      <c r="KGE1017" s="304"/>
      <c r="KGF1017" s="304"/>
      <c r="KGG1017" s="304"/>
      <c r="KGH1017" s="304"/>
      <c r="KGI1017" s="304"/>
      <c r="KGJ1017" s="304"/>
      <c r="KGK1017" s="304"/>
      <c r="KGL1017" s="304"/>
      <c r="KGM1017" s="304"/>
      <c r="KGN1017" s="304"/>
      <c r="KGO1017" s="304"/>
      <c r="KGP1017" s="304"/>
      <c r="KGQ1017" s="304"/>
      <c r="KGR1017" s="304"/>
      <c r="KGS1017" s="304"/>
      <c r="KGT1017" s="304"/>
      <c r="KGU1017" s="304"/>
      <c r="KGV1017" s="304"/>
      <c r="KGW1017" s="304"/>
      <c r="KGX1017" s="304"/>
      <c r="KGY1017" s="304"/>
      <c r="KGZ1017" s="304"/>
      <c r="KHA1017" s="304"/>
      <c r="KHB1017" s="304"/>
      <c r="KHC1017" s="304"/>
      <c r="KHD1017" s="304"/>
      <c r="KHE1017" s="304"/>
      <c r="KHF1017" s="304"/>
      <c r="KHG1017" s="304"/>
      <c r="KHH1017" s="304"/>
      <c r="KHI1017" s="304"/>
      <c r="KHJ1017" s="304"/>
      <c r="KHK1017" s="304"/>
      <c r="KHL1017" s="304"/>
      <c r="KHM1017" s="304"/>
      <c r="KHN1017" s="304"/>
      <c r="KHO1017" s="304"/>
      <c r="KHP1017" s="304"/>
      <c r="KHQ1017" s="304"/>
      <c r="KHR1017" s="304"/>
      <c r="KHS1017" s="304"/>
      <c r="KHT1017" s="304"/>
      <c r="KHU1017" s="304"/>
      <c r="KHV1017" s="304"/>
      <c r="KHW1017" s="304"/>
      <c r="KHX1017" s="304"/>
      <c r="KHY1017" s="304"/>
      <c r="KHZ1017" s="304"/>
      <c r="KIA1017" s="304"/>
      <c r="KIB1017" s="304"/>
      <c r="KIC1017" s="304"/>
      <c r="KID1017" s="304"/>
      <c r="KIE1017" s="304"/>
      <c r="KIF1017" s="304"/>
      <c r="KIG1017" s="304"/>
      <c r="KIH1017" s="304"/>
      <c r="KII1017" s="304"/>
      <c r="KIJ1017" s="304"/>
      <c r="KIK1017" s="304"/>
      <c r="KIL1017" s="304"/>
      <c r="KIM1017" s="304"/>
      <c r="KIN1017" s="304"/>
      <c r="KIO1017" s="304"/>
      <c r="KIP1017" s="304"/>
      <c r="KIQ1017" s="304"/>
      <c r="KIR1017" s="304"/>
      <c r="KIS1017" s="304"/>
      <c r="KIT1017" s="304"/>
      <c r="KIU1017" s="304"/>
      <c r="KIV1017" s="304"/>
      <c r="KIW1017" s="304"/>
      <c r="KIX1017" s="304"/>
      <c r="KIY1017" s="304"/>
      <c r="KIZ1017" s="304"/>
      <c r="KJA1017" s="304"/>
      <c r="KJB1017" s="304"/>
      <c r="KJC1017" s="304"/>
      <c r="KJD1017" s="304"/>
      <c r="KJE1017" s="304"/>
      <c r="KJF1017" s="304"/>
      <c r="KJG1017" s="304"/>
      <c r="KJH1017" s="304"/>
      <c r="KJI1017" s="304"/>
      <c r="KJJ1017" s="304"/>
      <c r="KJK1017" s="304"/>
      <c r="KJL1017" s="304"/>
      <c r="KJM1017" s="304"/>
      <c r="KJN1017" s="304"/>
      <c r="KJO1017" s="304"/>
      <c r="KJP1017" s="304"/>
      <c r="KJQ1017" s="304"/>
      <c r="KJR1017" s="304"/>
      <c r="KJS1017" s="304"/>
      <c r="KJT1017" s="304"/>
      <c r="KJU1017" s="304"/>
      <c r="KJV1017" s="304"/>
      <c r="KJW1017" s="304"/>
      <c r="KJX1017" s="304"/>
      <c r="KJY1017" s="304"/>
      <c r="KJZ1017" s="304"/>
      <c r="KKA1017" s="304"/>
      <c r="KKB1017" s="304"/>
      <c r="KKC1017" s="304"/>
      <c r="KKD1017" s="304"/>
      <c r="KKE1017" s="304"/>
      <c r="KKF1017" s="304"/>
      <c r="KKG1017" s="304"/>
      <c r="KKH1017" s="304"/>
      <c r="KKI1017" s="304"/>
      <c r="KKJ1017" s="304"/>
      <c r="KKK1017" s="304"/>
      <c r="KKL1017" s="304"/>
      <c r="KKM1017" s="304"/>
      <c r="KKN1017" s="304"/>
      <c r="KKO1017" s="304"/>
      <c r="KKP1017" s="304"/>
      <c r="KKQ1017" s="304"/>
      <c r="KKR1017" s="304"/>
      <c r="KKS1017" s="304"/>
      <c r="KKT1017" s="304"/>
      <c r="KKU1017" s="304"/>
      <c r="KKV1017" s="304"/>
      <c r="KKW1017" s="304"/>
      <c r="KKX1017" s="304"/>
      <c r="KKY1017" s="304"/>
      <c r="KKZ1017" s="304"/>
      <c r="KLA1017" s="304"/>
      <c r="KLB1017" s="304"/>
      <c r="KLC1017" s="304"/>
      <c r="KLD1017" s="304"/>
      <c r="KLE1017" s="304"/>
      <c r="KLF1017" s="304"/>
      <c r="KLG1017" s="304"/>
      <c r="KLH1017" s="304"/>
      <c r="KLI1017" s="304"/>
      <c r="KLJ1017" s="304"/>
      <c r="KLK1017" s="304"/>
      <c r="KLL1017" s="304"/>
      <c r="KLM1017" s="304"/>
      <c r="KLN1017" s="304"/>
      <c r="KLO1017" s="304"/>
      <c r="KLP1017" s="304"/>
      <c r="KLQ1017" s="304"/>
      <c r="KLR1017" s="304"/>
      <c r="KLS1017" s="304"/>
      <c r="KLT1017" s="304"/>
      <c r="KLU1017" s="304"/>
      <c r="KLV1017" s="304"/>
      <c r="KLW1017" s="304"/>
      <c r="KLX1017" s="304"/>
      <c r="KLY1017" s="304"/>
      <c r="KLZ1017" s="304"/>
      <c r="KMA1017" s="304"/>
      <c r="KMB1017" s="304"/>
      <c r="KMC1017" s="304"/>
      <c r="KMD1017" s="304"/>
      <c r="KME1017" s="304"/>
      <c r="KMF1017" s="304"/>
      <c r="KMG1017" s="304"/>
      <c r="KMH1017" s="304"/>
      <c r="KMI1017" s="304"/>
      <c r="KMJ1017" s="304"/>
      <c r="KMK1017" s="304"/>
      <c r="KML1017" s="304"/>
      <c r="KMM1017" s="304"/>
      <c r="KMN1017" s="304"/>
      <c r="KMO1017" s="304"/>
      <c r="KMP1017" s="304"/>
      <c r="KMQ1017" s="304"/>
      <c r="KMR1017" s="304"/>
      <c r="KMS1017" s="304"/>
      <c r="KMT1017" s="304"/>
      <c r="KMU1017" s="304"/>
      <c r="KMV1017" s="304"/>
      <c r="KMW1017" s="304"/>
      <c r="KMX1017" s="304"/>
      <c r="KMY1017" s="304"/>
      <c r="KMZ1017" s="304"/>
      <c r="KNA1017" s="304"/>
      <c r="KNB1017" s="304"/>
      <c r="KNC1017" s="304"/>
      <c r="KND1017" s="304"/>
      <c r="KNE1017" s="304"/>
      <c r="KNF1017" s="304"/>
      <c r="KNG1017" s="304"/>
      <c r="KNH1017" s="304"/>
      <c r="KNI1017" s="304"/>
      <c r="KNJ1017" s="304"/>
      <c r="KNK1017" s="304"/>
      <c r="KNL1017" s="304"/>
      <c r="KNM1017" s="304"/>
      <c r="KNN1017" s="304"/>
      <c r="KNO1017" s="304"/>
      <c r="KNP1017" s="304"/>
      <c r="KNQ1017" s="304"/>
      <c r="KNR1017" s="304"/>
      <c r="KNS1017" s="304"/>
      <c r="KNT1017" s="304"/>
      <c r="KNU1017" s="304"/>
      <c r="KNV1017" s="304"/>
      <c r="KNW1017" s="304"/>
      <c r="KNX1017" s="304"/>
      <c r="KNY1017" s="304"/>
      <c r="KNZ1017" s="304"/>
      <c r="KOA1017" s="304"/>
      <c r="KOB1017" s="304"/>
      <c r="KOC1017" s="304"/>
      <c r="KOD1017" s="304"/>
      <c r="KOE1017" s="304"/>
      <c r="KOF1017" s="304"/>
      <c r="KOG1017" s="304"/>
      <c r="KOH1017" s="304"/>
      <c r="KOI1017" s="304"/>
      <c r="KOJ1017" s="304"/>
      <c r="KOK1017" s="304"/>
      <c r="KOL1017" s="304"/>
      <c r="KOM1017" s="304"/>
      <c r="KON1017" s="304"/>
      <c r="KOO1017" s="304"/>
      <c r="KOP1017" s="304"/>
      <c r="KOQ1017" s="304"/>
      <c r="KOR1017" s="304"/>
      <c r="KOS1017" s="304"/>
      <c r="KOT1017" s="304"/>
      <c r="KOU1017" s="304"/>
      <c r="KOV1017" s="304"/>
      <c r="KOW1017" s="304"/>
      <c r="KOX1017" s="304"/>
      <c r="KOY1017" s="304"/>
      <c r="KOZ1017" s="304"/>
      <c r="KPA1017" s="304"/>
      <c r="KPB1017" s="304"/>
      <c r="KPC1017" s="304"/>
      <c r="KPD1017" s="304"/>
      <c r="KPE1017" s="304"/>
      <c r="KPF1017" s="304"/>
      <c r="KPG1017" s="304"/>
      <c r="KPH1017" s="304"/>
      <c r="KPI1017" s="304"/>
      <c r="KPJ1017" s="304"/>
      <c r="KPK1017" s="304"/>
      <c r="KPL1017" s="304"/>
      <c r="KPM1017" s="304"/>
      <c r="KPN1017" s="304"/>
      <c r="KPO1017" s="304"/>
      <c r="KPP1017" s="304"/>
      <c r="KPQ1017" s="304"/>
      <c r="KPR1017" s="304"/>
      <c r="KPS1017" s="304"/>
      <c r="KPT1017" s="304"/>
      <c r="KPU1017" s="304"/>
      <c r="KPV1017" s="304"/>
      <c r="KPW1017" s="304"/>
      <c r="KPX1017" s="304"/>
      <c r="KPY1017" s="304"/>
      <c r="KPZ1017" s="304"/>
      <c r="KQA1017" s="304"/>
      <c r="KQB1017" s="304"/>
      <c r="KQC1017" s="304"/>
      <c r="KQD1017" s="304"/>
      <c r="KQE1017" s="304"/>
      <c r="KQF1017" s="304"/>
      <c r="KQG1017" s="304"/>
      <c r="KQH1017" s="304"/>
      <c r="KQI1017" s="304"/>
      <c r="KQJ1017" s="304"/>
      <c r="KQK1017" s="304"/>
      <c r="KQL1017" s="304"/>
      <c r="KQM1017" s="304"/>
      <c r="KQN1017" s="304"/>
      <c r="KQO1017" s="304"/>
      <c r="KQP1017" s="304"/>
      <c r="KQQ1017" s="304"/>
      <c r="KQR1017" s="304"/>
      <c r="KQS1017" s="304"/>
      <c r="KQT1017" s="304"/>
      <c r="KQU1017" s="304"/>
      <c r="KQV1017" s="304"/>
      <c r="KQW1017" s="304"/>
      <c r="KQX1017" s="304"/>
      <c r="KQY1017" s="304"/>
      <c r="KQZ1017" s="304"/>
      <c r="KRA1017" s="304"/>
      <c r="KRB1017" s="304"/>
      <c r="KRC1017" s="304"/>
      <c r="KRD1017" s="304"/>
      <c r="KRE1017" s="304"/>
      <c r="KRF1017" s="304"/>
      <c r="KRG1017" s="304"/>
      <c r="KRH1017" s="304"/>
      <c r="KRI1017" s="304"/>
      <c r="KRJ1017" s="304"/>
      <c r="KRK1017" s="304"/>
      <c r="KRL1017" s="304"/>
      <c r="KRM1017" s="304"/>
      <c r="KRN1017" s="304"/>
      <c r="KRO1017" s="304"/>
      <c r="KRP1017" s="304"/>
      <c r="KRQ1017" s="304"/>
      <c r="KRR1017" s="304"/>
      <c r="KRS1017" s="304"/>
      <c r="KRT1017" s="304"/>
      <c r="KRU1017" s="304"/>
      <c r="KRV1017" s="304"/>
      <c r="KRW1017" s="304"/>
      <c r="KRX1017" s="304"/>
      <c r="KRY1017" s="304"/>
      <c r="KRZ1017" s="304"/>
      <c r="KSA1017" s="304"/>
      <c r="KSB1017" s="304"/>
      <c r="KSC1017" s="304"/>
      <c r="KSD1017" s="304"/>
      <c r="KSE1017" s="304"/>
      <c r="KSF1017" s="304"/>
      <c r="KSG1017" s="304"/>
      <c r="KSH1017" s="304"/>
      <c r="KSI1017" s="304"/>
      <c r="KSJ1017" s="304"/>
      <c r="KSK1017" s="304"/>
      <c r="KSL1017" s="304"/>
      <c r="KSM1017" s="304"/>
      <c r="KSN1017" s="304"/>
      <c r="KSO1017" s="304"/>
      <c r="KSP1017" s="304"/>
      <c r="KSQ1017" s="304"/>
      <c r="KSR1017" s="304"/>
      <c r="KSS1017" s="304"/>
      <c r="KST1017" s="304"/>
      <c r="KSU1017" s="304"/>
      <c r="KSV1017" s="304"/>
      <c r="KSW1017" s="304"/>
      <c r="KSX1017" s="304"/>
      <c r="KSY1017" s="304"/>
      <c r="KSZ1017" s="304"/>
      <c r="KTA1017" s="304"/>
      <c r="KTB1017" s="304"/>
      <c r="KTC1017" s="304"/>
      <c r="KTD1017" s="304"/>
      <c r="KTE1017" s="304"/>
      <c r="KTF1017" s="304"/>
      <c r="KTG1017" s="304"/>
      <c r="KTH1017" s="304"/>
      <c r="KTI1017" s="304"/>
      <c r="KTJ1017" s="304"/>
      <c r="KTK1017" s="304"/>
      <c r="KTL1017" s="304"/>
      <c r="KTM1017" s="304"/>
      <c r="KTN1017" s="304"/>
      <c r="KTO1017" s="304"/>
      <c r="KTP1017" s="304"/>
      <c r="KTQ1017" s="304"/>
      <c r="KTR1017" s="304"/>
      <c r="KTS1017" s="304"/>
      <c r="KTT1017" s="304"/>
      <c r="KTU1017" s="304"/>
      <c r="KTV1017" s="304"/>
      <c r="KTW1017" s="304"/>
      <c r="KTX1017" s="304"/>
      <c r="KTY1017" s="304"/>
      <c r="KTZ1017" s="304"/>
      <c r="KUA1017" s="304"/>
      <c r="KUB1017" s="304"/>
      <c r="KUC1017" s="304"/>
      <c r="KUD1017" s="304"/>
      <c r="KUE1017" s="304"/>
      <c r="KUF1017" s="304"/>
      <c r="KUG1017" s="304"/>
      <c r="KUH1017" s="304"/>
      <c r="KUI1017" s="304"/>
      <c r="KUJ1017" s="304"/>
      <c r="KUK1017" s="304"/>
      <c r="KUL1017" s="304"/>
      <c r="KUM1017" s="304"/>
      <c r="KUN1017" s="304"/>
      <c r="KUO1017" s="304"/>
      <c r="KUP1017" s="304"/>
      <c r="KUQ1017" s="304"/>
      <c r="KUR1017" s="304"/>
      <c r="KUS1017" s="304"/>
      <c r="KUT1017" s="304"/>
      <c r="KUU1017" s="304"/>
      <c r="KUV1017" s="304"/>
      <c r="KUW1017" s="304"/>
      <c r="KUX1017" s="304"/>
      <c r="KUY1017" s="304"/>
      <c r="KUZ1017" s="304"/>
      <c r="KVA1017" s="304"/>
      <c r="KVB1017" s="304"/>
      <c r="KVC1017" s="304"/>
      <c r="KVD1017" s="304"/>
      <c r="KVE1017" s="304"/>
      <c r="KVF1017" s="304"/>
      <c r="KVG1017" s="304"/>
      <c r="KVH1017" s="304"/>
      <c r="KVI1017" s="304"/>
      <c r="KVJ1017" s="304"/>
      <c r="KVK1017" s="304"/>
      <c r="KVL1017" s="304"/>
      <c r="KVM1017" s="304"/>
      <c r="KVN1017" s="304"/>
      <c r="KVO1017" s="304"/>
      <c r="KVP1017" s="304"/>
      <c r="KVQ1017" s="304"/>
      <c r="KVR1017" s="304"/>
      <c r="KVS1017" s="304"/>
      <c r="KVT1017" s="304"/>
      <c r="KVU1017" s="304"/>
      <c r="KVV1017" s="304"/>
      <c r="KVW1017" s="304"/>
      <c r="KVX1017" s="304"/>
      <c r="KVY1017" s="304"/>
      <c r="KVZ1017" s="304"/>
      <c r="KWA1017" s="304"/>
      <c r="KWB1017" s="304"/>
      <c r="KWC1017" s="304"/>
      <c r="KWD1017" s="304"/>
      <c r="KWE1017" s="304"/>
      <c r="KWF1017" s="304"/>
      <c r="KWG1017" s="304"/>
      <c r="KWH1017" s="304"/>
      <c r="KWI1017" s="304"/>
      <c r="KWJ1017" s="304"/>
      <c r="KWK1017" s="304"/>
      <c r="KWL1017" s="304"/>
      <c r="KWM1017" s="304"/>
      <c r="KWN1017" s="304"/>
      <c r="KWO1017" s="304"/>
      <c r="KWP1017" s="304"/>
      <c r="KWQ1017" s="304"/>
      <c r="KWR1017" s="304"/>
      <c r="KWS1017" s="304"/>
      <c r="KWT1017" s="304"/>
      <c r="KWU1017" s="304"/>
      <c r="KWV1017" s="304"/>
      <c r="KWW1017" s="304"/>
      <c r="KWX1017" s="304"/>
      <c r="KWY1017" s="304"/>
      <c r="KWZ1017" s="304"/>
      <c r="KXA1017" s="304"/>
      <c r="KXB1017" s="304"/>
      <c r="KXC1017" s="304"/>
      <c r="KXD1017" s="304"/>
      <c r="KXE1017" s="304"/>
      <c r="KXF1017" s="304"/>
      <c r="KXG1017" s="304"/>
      <c r="KXH1017" s="304"/>
      <c r="KXI1017" s="304"/>
      <c r="KXJ1017" s="304"/>
      <c r="KXK1017" s="304"/>
      <c r="KXL1017" s="304"/>
      <c r="KXM1017" s="304"/>
      <c r="KXN1017" s="304"/>
      <c r="KXO1017" s="304"/>
      <c r="KXP1017" s="304"/>
      <c r="KXQ1017" s="304"/>
      <c r="KXR1017" s="304"/>
      <c r="KXS1017" s="304"/>
      <c r="KXT1017" s="304"/>
      <c r="KXU1017" s="304"/>
      <c r="KXV1017" s="304"/>
      <c r="KXW1017" s="304"/>
      <c r="KXX1017" s="304"/>
      <c r="KXY1017" s="304"/>
      <c r="KXZ1017" s="304"/>
      <c r="KYA1017" s="304"/>
      <c r="KYB1017" s="304"/>
      <c r="KYC1017" s="304"/>
      <c r="KYD1017" s="304"/>
      <c r="KYE1017" s="304"/>
      <c r="KYF1017" s="304"/>
      <c r="KYG1017" s="304"/>
      <c r="KYH1017" s="304"/>
      <c r="KYI1017" s="304"/>
      <c r="KYJ1017" s="304"/>
      <c r="KYK1017" s="304"/>
      <c r="KYL1017" s="304"/>
      <c r="KYM1017" s="304"/>
      <c r="KYN1017" s="304"/>
      <c r="KYO1017" s="304"/>
      <c r="KYP1017" s="304"/>
      <c r="KYQ1017" s="304"/>
      <c r="KYR1017" s="304"/>
      <c r="KYS1017" s="304"/>
      <c r="KYT1017" s="304"/>
      <c r="KYU1017" s="304"/>
      <c r="KYV1017" s="304"/>
      <c r="KYW1017" s="304"/>
      <c r="KYX1017" s="304"/>
      <c r="KYY1017" s="304"/>
      <c r="KYZ1017" s="304"/>
      <c r="KZA1017" s="304"/>
      <c r="KZB1017" s="304"/>
      <c r="KZC1017" s="304"/>
      <c r="KZD1017" s="304"/>
      <c r="KZE1017" s="304"/>
      <c r="KZF1017" s="304"/>
      <c r="KZG1017" s="304"/>
      <c r="KZH1017" s="304"/>
      <c r="KZI1017" s="304"/>
      <c r="KZJ1017" s="304"/>
      <c r="KZK1017" s="304"/>
      <c r="KZL1017" s="304"/>
      <c r="KZM1017" s="304"/>
      <c r="KZN1017" s="304"/>
      <c r="KZO1017" s="304"/>
      <c r="KZP1017" s="304"/>
      <c r="KZQ1017" s="304"/>
      <c r="KZR1017" s="304"/>
      <c r="KZS1017" s="304"/>
      <c r="KZT1017" s="304"/>
      <c r="KZU1017" s="304"/>
      <c r="KZV1017" s="304"/>
      <c r="KZW1017" s="304"/>
      <c r="KZX1017" s="304"/>
      <c r="KZY1017" s="304"/>
      <c r="KZZ1017" s="304"/>
      <c r="LAA1017" s="304"/>
      <c r="LAB1017" s="304"/>
      <c r="LAC1017" s="304"/>
      <c r="LAD1017" s="304"/>
      <c r="LAE1017" s="304"/>
      <c r="LAF1017" s="304"/>
      <c r="LAG1017" s="304"/>
      <c r="LAH1017" s="304"/>
      <c r="LAI1017" s="304"/>
      <c r="LAJ1017" s="304"/>
      <c r="LAK1017" s="304"/>
      <c r="LAL1017" s="304"/>
      <c r="LAM1017" s="304"/>
      <c r="LAN1017" s="304"/>
      <c r="LAO1017" s="304"/>
      <c r="LAP1017" s="304"/>
      <c r="LAQ1017" s="304"/>
      <c r="LAR1017" s="304"/>
      <c r="LAS1017" s="304"/>
      <c r="LAT1017" s="304"/>
      <c r="LAU1017" s="304"/>
      <c r="LAV1017" s="304"/>
      <c r="LAW1017" s="304"/>
      <c r="LAX1017" s="304"/>
      <c r="LAY1017" s="304"/>
      <c r="LAZ1017" s="304"/>
      <c r="LBA1017" s="304"/>
      <c r="LBB1017" s="304"/>
      <c r="LBC1017" s="304"/>
      <c r="LBD1017" s="304"/>
      <c r="LBE1017" s="304"/>
      <c r="LBF1017" s="304"/>
      <c r="LBG1017" s="304"/>
      <c r="LBH1017" s="304"/>
      <c r="LBI1017" s="304"/>
      <c r="LBJ1017" s="304"/>
      <c r="LBK1017" s="304"/>
      <c r="LBL1017" s="304"/>
      <c r="LBM1017" s="304"/>
      <c r="LBN1017" s="304"/>
      <c r="LBO1017" s="304"/>
      <c r="LBP1017" s="304"/>
      <c r="LBQ1017" s="304"/>
      <c r="LBR1017" s="304"/>
      <c r="LBS1017" s="304"/>
      <c r="LBT1017" s="304"/>
      <c r="LBU1017" s="304"/>
      <c r="LBV1017" s="304"/>
      <c r="LBW1017" s="304"/>
      <c r="LBX1017" s="304"/>
      <c r="LBY1017" s="304"/>
      <c r="LBZ1017" s="304"/>
      <c r="LCA1017" s="304"/>
      <c r="LCB1017" s="304"/>
      <c r="LCC1017" s="304"/>
      <c r="LCD1017" s="304"/>
      <c r="LCE1017" s="304"/>
      <c r="LCF1017" s="304"/>
      <c r="LCG1017" s="304"/>
      <c r="LCH1017" s="304"/>
      <c r="LCI1017" s="304"/>
      <c r="LCJ1017" s="304"/>
      <c r="LCK1017" s="304"/>
      <c r="LCL1017" s="304"/>
      <c r="LCM1017" s="304"/>
      <c r="LCN1017" s="304"/>
      <c r="LCO1017" s="304"/>
      <c r="LCP1017" s="304"/>
      <c r="LCQ1017" s="304"/>
      <c r="LCR1017" s="304"/>
      <c r="LCS1017" s="304"/>
      <c r="LCT1017" s="304"/>
      <c r="LCU1017" s="304"/>
      <c r="LCV1017" s="304"/>
      <c r="LCW1017" s="304"/>
      <c r="LCX1017" s="304"/>
      <c r="LCY1017" s="304"/>
      <c r="LCZ1017" s="304"/>
      <c r="LDA1017" s="304"/>
      <c r="LDB1017" s="304"/>
      <c r="LDC1017" s="304"/>
      <c r="LDD1017" s="304"/>
      <c r="LDE1017" s="304"/>
      <c r="LDF1017" s="304"/>
      <c r="LDG1017" s="304"/>
      <c r="LDH1017" s="304"/>
      <c r="LDI1017" s="304"/>
      <c r="LDJ1017" s="304"/>
      <c r="LDK1017" s="304"/>
      <c r="LDL1017" s="304"/>
      <c r="LDM1017" s="304"/>
      <c r="LDN1017" s="304"/>
      <c r="LDO1017" s="304"/>
      <c r="LDP1017" s="304"/>
      <c r="LDQ1017" s="304"/>
      <c r="LDR1017" s="304"/>
      <c r="LDS1017" s="304"/>
      <c r="LDT1017" s="304"/>
      <c r="LDU1017" s="304"/>
      <c r="LDV1017" s="304"/>
      <c r="LDW1017" s="304"/>
      <c r="LDX1017" s="304"/>
      <c r="LDY1017" s="304"/>
      <c r="LDZ1017" s="304"/>
      <c r="LEA1017" s="304"/>
      <c r="LEB1017" s="304"/>
      <c r="LEC1017" s="304"/>
      <c r="LED1017" s="304"/>
      <c r="LEE1017" s="304"/>
      <c r="LEF1017" s="304"/>
      <c r="LEG1017" s="304"/>
      <c r="LEH1017" s="304"/>
      <c r="LEI1017" s="304"/>
      <c r="LEJ1017" s="304"/>
      <c r="LEK1017" s="304"/>
      <c r="LEL1017" s="304"/>
      <c r="LEM1017" s="304"/>
      <c r="LEN1017" s="304"/>
      <c r="LEO1017" s="304"/>
      <c r="LEP1017" s="304"/>
      <c r="LEQ1017" s="304"/>
      <c r="LER1017" s="304"/>
      <c r="LES1017" s="304"/>
      <c r="LET1017" s="304"/>
      <c r="LEU1017" s="304"/>
      <c r="LEV1017" s="304"/>
      <c r="LEW1017" s="304"/>
      <c r="LEX1017" s="304"/>
      <c r="LEY1017" s="304"/>
      <c r="LEZ1017" s="304"/>
      <c r="LFA1017" s="304"/>
      <c r="LFB1017" s="304"/>
      <c r="LFC1017" s="304"/>
      <c r="LFD1017" s="304"/>
      <c r="LFE1017" s="304"/>
      <c r="LFF1017" s="304"/>
      <c r="LFG1017" s="304"/>
      <c r="LFH1017" s="304"/>
      <c r="LFI1017" s="304"/>
      <c r="LFJ1017" s="304"/>
      <c r="LFK1017" s="304"/>
      <c r="LFL1017" s="304"/>
      <c r="LFM1017" s="304"/>
      <c r="LFN1017" s="304"/>
      <c r="LFO1017" s="304"/>
      <c r="LFP1017" s="304"/>
      <c r="LFQ1017" s="304"/>
      <c r="LFR1017" s="304"/>
      <c r="LFS1017" s="304"/>
      <c r="LFT1017" s="304"/>
      <c r="LFU1017" s="304"/>
      <c r="LFV1017" s="304"/>
      <c r="LFW1017" s="304"/>
      <c r="LFX1017" s="304"/>
      <c r="LFY1017" s="304"/>
      <c r="LFZ1017" s="304"/>
      <c r="LGA1017" s="304"/>
      <c r="LGB1017" s="304"/>
      <c r="LGC1017" s="304"/>
      <c r="LGD1017" s="304"/>
      <c r="LGE1017" s="304"/>
      <c r="LGF1017" s="304"/>
      <c r="LGG1017" s="304"/>
      <c r="LGH1017" s="304"/>
      <c r="LGI1017" s="304"/>
      <c r="LGJ1017" s="304"/>
      <c r="LGK1017" s="304"/>
      <c r="LGL1017" s="304"/>
      <c r="LGM1017" s="304"/>
      <c r="LGN1017" s="304"/>
      <c r="LGO1017" s="304"/>
      <c r="LGP1017" s="304"/>
      <c r="LGQ1017" s="304"/>
      <c r="LGR1017" s="304"/>
      <c r="LGS1017" s="304"/>
      <c r="LGT1017" s="304"/>
      <c r="LGU1017" s="304"/>
      <c r="LGV1017" s="304"/>
      <c r="LGW1017" s="304"/>
      <c r="LGX1017" s="304"/>
      <c r="LGY1017" s="304"/>
      <c r="LGZ1017" s="304"/>
      <c r="LHA1017" s="304"/>
      <c r="LHB1017" s="304"/>
      <c r="LHC1017" s="304"/>
      <c r="LHD1017" s="304"/>
      <c r="LHE1017" s="304"/>
      <c r="LHF1017" s="304"/>
      <c r="LHG1017" s="304"/>
      <c r="LHH1017" s="304"/>
      <c r="LHI1017" s="304"/>
      <c r="LHJ1017" s="304"/>
      <c r="LHK1017" s="304"/>
      <c r="LHL1017" s="304"/>
      <c r="LHM1017" s="304"/>
      <c r="LHN1017" s="304"/>
      <c r="LHO1017" s="304"/>
      <c r="LHP1017" s="304"/>
      <c r="LHQ1017" s="304"/>
      <c r="LHR1017" s="304"/>
      <c r="LHS1017" s="304"/>
      <c r="LHT1017" s="304"/>
      <c r="LHU1017" s="304"/>
      <c r="LHV1017" s="304"/>
      <c r="LHW1017" s="304"/>
      <c r="LHX1017" s="304"/>
      <c r="LHY1017" s="304"/>
      <c r="LHZ1017" s="304"/>
      <c r="LIA1017" s="304"/>
      <c r="LIB1017" s="304"/>
      <c r="LIC1017" s="304"/>
      <c r="LID1017" s="304"/>
      <c r="LIE1017" s="304"/>
      <c r="LIF1017" s="304"/>
      <c r="LIG1017" s="304"/>
      <c r="LIH1017" s="304"/>
      <c r="LII1017" s="304"/>
      <c r="LIJ1017" s="304"/>
      <c r="LIK1017" s="304"/>
      <c r="LIL1017" s="304"/>
      <c r="LIM1017" s="304"/>
      <c r="LIN1017" s="304"/>
      <c r="LIO1017" s="304"/>
      <c r="LIP1017" s="304"/>
      <c r="LIQ1017" s="304"/>
      <c r="LIR1017" s="304"/>
      <c r="LIS1017" s="304"/>
      <c r="LIT1017" s="304"/>
      <c r="LIU1017" s="304"/>
      <c r="LIV1017" s="304"/>
      <c r="LIW1017" s="304"/>
      <c r="LIX1017" s="304"/>
      <c r="LIY1017" s="304"/>
      <c r="LIZ1017" s="304"/>
      <c r="LJA1017" s="304"/>
      <c r="LJB1017" s="304"/>
      <c r="LJC1017" s="304"/>
      <c r="LJD1017" s="304"/>
      <c r="LJE1017" s="304"/>
      <c r="LJF1017" s="304"/>
      <c r="LJG1017" s="304"/>
      <c r="LJH1017" s="304"/>
      <c r="LJI1017" s="304"/>
      <c r="LJJ1017" s="304"/>
      <c r="LJK1017" s="304"/>
      <c r="LJL1017" s="304"/>
      <c r="LJM1017" s="304"/>
      <c r="LJN1017" s="304"/>
      <c r="LJO1017" s="304"/>
      <c r="LJP1017" s="304"/>
      <c r="LJQ1017" s="304"/>
      <c r="LJR1017" s="304"/>
      <c r="LJS1017" s="304"/>
      <c r="LJT1017" s="304"/>
      <c r="LJU1017" s="304"/>
      <c r="LJV1017" s="304"/>
      <c r="LJW1017" s="304"/>
      <c r="LJX1017" s="304"/>
      <c r="LJY1017" s="304"/>
      <c r="LJZ1017" s="304"/>
      <c r="LKA1017" s="304"/>
      <c r="LKB1017" s="304"/>
      <c r="LKC1017" s="304"/>
      <c r="LKD1017" s="304"/>
      <c r="LKE1017" s="304"/>
      <c r="LKF1017" s="304"/>
      <c r="LKG1017" s="304"/>
      <c r="LKH1017" s="304"/>
      <c r="LKI1017" s="304"/>
      <c r="LKJ1017" s="304"/>
      <c r="LKK1017" s="304"/>
      <c r="LKL1017" s="304"/>
      <c r="LKM1017" s="304"/>
      <c r="LKN1017" s="304"/>
      <c r="LKO1017" s="304"/>
      <c r="LKP1017" s="304"/>
      <c r="LKQ1017" s="304"/>
      <c r="LKR1017" s="304"/>
      <c r="LKS1017" s="304"/>
      <c r="LKT1017" s="304"/>
      <c r="LKU1017" s="304"/>
      <c r="LKV1017" s="304"/>
      <c r="LKW1017" s="304"/>
      <c r="LKX1017" s="304"/>
      <c r="LKY1017" s="304"/>
      <c r="LKZ1017" s="304"/>
      <c r="LLA1017" s="304"/>
      <c r="LLB1017" s="304"/>
      <c r="LLC1017" s="304"/>
      <c r="LLD1017" s="304"/>
      <c r="LLE1017" s="304"/>
      <c r="LLF1017" s="304"/>
      <c r="LLG1017" s="304"/>
      <c r="LLH1017" s="304"/>
      <c r="LLI1017" s="304"/>
      <c r="LLJ1017" s="304"/>
      <c r="LLK1017" s="304"/>
      <c r="LLL1017" s="304"/>
      <c r="LLM1017" s="304"/>
      <c r="LLN1017" s="304"/>
      <c r="LLO1017" s="304"/>
      <c r="LLP1017" s="304"/>
      <c r="LLQ1017" s="304"/>
      <c r="LLR1017" s="304"/>
      <c r="LLS1017" s="304"/>
      <c r="LLT1017" s="304"/>
      <c r="LLU1017" s="304"/>
      <c r="LLV1017" s="304"/>
      <c r="LLW1017" s="304"/>
      <c r="LLX1017" s="304"/>
      <c r="LLY1017" s="304"/>
      <c r="LLZ1017" s="304"/>
      <c r="LMA1017" s="304"/>
      <c r="LMB1017" s="304"/>
      <c r="LMC1017" s="304"/>
      <c r="LMD1017" s="304"/>
      <c r="LME1017" s="304"/>
      <c r="LMF1017" s="304"/>
      <c r="LMG1017" s="304"/>
      <c r="LMH1017" s="304"/>
      <c r="LMI1017" s="304"/>
      <c r="LMJ1017" s="304"/>
      <c r="LMK1017" s="304"/>
      <c r="LML1017" s="304"/>
      <c r="LMM1017" s="304"/>
      <c r="LMN1017" s="304"/>
      <c r="LMO1017" s="304"/>
      <c r="LMP1017" s="304"/>
      <c r="LMQ1017" s="304"/>
      <c r="LMR1017" s="304"/>
      <c r="LMS1017" s="304"/>
      <c r="LMT1017" s="304"/>
      <c r="LMU1017" s="304"/>
      <c r="LMV1017" s="304"/>
      <c r="LMW1017" s="304"/>
      <c r="LMX1017" s="304"/>
      <c r="LMY1017" s="304"/>
      <c r="LMZ1017" s="304"/>
      <c r="LNA1017" s="304"/>
      <c r="LNB1017" s="304"/>
      <c r="LNC1017" s="304"/>
      <c r="LND1017" s="304"/>
      <c r="LNE1017" s="304"/>
      <c r="LNF1017" s="304"/>
      <c r="LNG1017" s="304"/>
      <c r="LNH1017" s="304"/>
      <c r="LNI1017" s="304"/>
      <c r="LNJ1017" s="304"/>
      <c r="LNK1017" s="304"/>
      <c r="LNL1017" s="304"/>
      <c r="LNM1017" s="304"/>
      <c r="LNN1017" s="304"/>
      <c r="LNO1017" s="304"/>
      <c r="LNP1017" s="304"/>
      <c r="LNQ1017" s="304"/>
      <c r="LNR1017" s="304"/>
      <c r="LNS1017" s="304"/>
      <c r="LNT1017" s="304"/>
      <c r="LNU1017" s="304"/>
      <c r="LNV1017" s="304"/>
      <c r="LNW1017" s="304"/>
      <c r="LNX1017" s="304"/>
      <c r="LNY1017" s="304"/>
      <c r="LNZ1017" s="304"/>
      <c r="LOA1017" s="304"/>
      <c r="LOB1017" s="304"/>
      <c r="LOC1017" s="304"/>
      <c r="LOD1017" s="304"/>
      <c r="LOE1017" s="304"/>
      <c r="LOF1017" s="304"/>
      <c r="LOG1017" s="304"/>
      <c r="LOH1017" s="304"/>
      <c r="LOI1017" s="304"/>
      <c r="LOJ1017" s="304"/>
      <c r="LOK1017" s="304"/>
      <c r="LOL1017" s="304"/>
      <c r="LOM1017" s="304"/>
      <c r="LON1017" s="304"/>
      <c r="LOO1017" s="304"/>
      <c r="LOP1017" s="304"/>
      <c r="LOQ1017" s="304"/>
      <c r="LOR1017" s="304"/>
      <c r="LOS1017" s="304"/>
      <c r="LOT1017" s="304"/>
      <c r="LOU1017" s="304"/>
      <c r="LOV1017" s="304"/>
      <c r="LOW1017" s="304"/>
      <c r="LOX1017" s="304"/>
      <c r="LOY1017" s="304"/>
      <c r="LOZ1017" s="304"/>
      <c r="LPA1017" s="304"/>
      <c r="LPB1017" s="304"/>
      <c r="LPC1017" s="304"/>
      <c r="LPD1017" s="304"/>
      <c r="LPE1017" s="304"/>
      <c r="LPF1017" s="304"/>
      <c r="LPG1017" s="304"/>
      <c r="LPH1017" s="304"/>
      <c r="LPI1017" s="304"/>
      <c r="LPJ1017" s="304"/>
      <c r="LPK1017" s="304"/>
      <c r="LPL1017" s="304"/>
      <c r="LPM1017" s="304"/>
      <c r="LPN1017" s="304"/>
      <c r="LPO1017" s="304"/>
      <c r="LPP1017" s="304"/>
      <c r="LPQ1017" s="304"/>
      <c r="LPR1017" s="304"/>
      <c r="LPS1017" s="304"/>
      <c r="LPT1017" s="304"/>
      <c r="LPU1017" s="304"/>
      <c r="LPV1017" s="304"/>
      <c r="LPW1017" s="304"/>
      <c r="LPX1017" s="304"/>
      <c r="LPY1017" s="304"/>
      <c r="LPZ1017" s="304"/>
      <c r="LQA1017" s="304"/>
      <c r="LQB1017" s="304"/>
      <c r="LQC1017" s="304"/>
      <c r="LQD1017" s="304"/>
      <c r="LQE1017" s="304"/>
      <c r="LQF1017" s="304"/>
      <c r="LQG1017" s="304"/>
      <c r="LQH1017" s="304"/>
      <c r="LQI1017" s="304"/>
      <c r="LQJ1017" s="304"/>
      <c r="LQK1017" s="304"/>
      <c r="LQL1017" s="304"/>
      <c r="LQM1017" s="304"/>
      <c r="LQN1017" s="304"/>
      <c r="LQO1017" s="304"/>
      <c r="LQP1017" s="304"/>
      <c r="LQQ1017" s="304"/>
      <c r="LQR1017" s="304"/>
      <c r="LQS1017" s="304"/>
      <c r="LQT1017" s="304"/>
      <c r="LQU1017" s="304"/>
      <c r="LQV1017" s="304"/>
      <c r="LQW1017" s="304"/>
      <c r="LQX1017" s="304"/>
      <c r="LQY1017" s="304"/>
      <c r="LQZ1017" s="304"/>
      <c r="LRA1017" s="304"/>
      <c r="LRB1017" s="304"/>
      <c r="LRC1017" s="304"/>
      <c r="LRD1017" s="304"/>
      <c r="LRE1017" s="304"/>
      <c r="LRF1017" s="304"/>
      <c r="LRG1017" s="304"/>
      <c r="LRH1017" s="304"/>
      <c r="LRI1017" s="304"/>
      <c r="LRJ1017" s="304"/>
      <c r="LRK1017" s="304"/>
      <c r="LRL1017" s="304"/>
      <c r="LRM1017" s="304"/>
      <c r="LRN1017" s="304"/>
      <c r="LRO1017" s="304"/>
      <c r="LRP1017" s="304"/>
      <c r="LRQ1017" s="304"/>
      <c r="LRR1017" s="304"/>
      <c r="LRS1017" s="304"/>
      <c r="LRT1017" s="304"/>
      <c r="LRU1017" s="304"/>
      <c r="LRV1017" s="304"/>
      <c r="LRW1017" s="304"/>
      <c r="LRX1017" s="304"/>
      <c r="LRY1017" s="304"/>
      <c r="LRZ1017" s="304"/>
      <c r="LSA1017" s="304"/>
      <c r="LSB1017" s="304"/>
      <c r="LSC1017" s="304"/>
      <c r="LSD1017" s="304"/>
      <c r="LSE1017" s="304"/>
      <c r="LSF1017" s="304"/>
      <c r="LSG1017" s="304"/>
      <c r="LSH1017" s="304"/>
      <c r="LSI1017" s="304"/>
      <c r="LSJ1017" s="304"/>
      <c r="LSK1017" s="304"/>
      <c r="LSL1017" s="304"/>
      <c r="LSM1017" s="304"/>
      <c r="LSN1017" s="304"/>
      <c r="LSO1017" s="304"/>
      <c r="LSP1017" s="304"/>
      <c r="LSQ1017" s="304"/>
      <c r="LSR1017" s="304"/>
      <c r="LSS1017" s="304"/>
      <c r="LST1017" s="304"/>
      <c r="LSU1017" s="304"/>
      <c r="LSV1017" s="304"/>
      <c r="LSW1017" s="304"/>
      <c r="LSX1017" s="304"/>
      <c r="LSY1017" s="304"/>
      <c r="LSZ1017" s="304"/>
      <c r="LTA1017" s="304"/>
      <c r="LTB1017" s="304"/>
      <c r="LTC1017" s="304"/>
      <c r="LTD1017" s="304"/>
      <c r="LTE1017" s="304"/>
      <c r="LTF1017" s="304"/>
      <c r="LTG1017" s="304"/>
      <c r="LTH1017" s="304"/>
      <c r="LTI1017" s="304"/>
      <c r="LTJ1017" s="304"/>
      <c r="LTK1017" s="304"/>
      <c r="LTL1017" s="304"/>
      <c r="LTM1017" s="304"/>
      <c r="LTN1017" s="304"/>
      <c r="LTO1017" s="304"/>
      <c r="LTP1017" s="304"/>
      <c r="LTQ1017" s="304"/>
      <c r="LTR1017" s="304"/>
      <c r="LTS1017" s="304"/>
      <c r="LTT1017" s="304"/>
      <c r="LTU1017" s="304"/>
      <c r="LTV1017" s="304"/>
      <c r="LTW1017" s="304"/>
      <c r="LTX1017" s="304"/>
      <c r="LTY1017" s="304"/>
      <c r="LTZ1017" s="304"/>
      <c r="LUA1017" s="304"/>
      <c r="LUB1017" s="304"/>
      <c r="LUC1017" s="304"/>
      <c r="LUD1017" s="304"/>
      <c r="LUE1017" s="304"/>
      <c r="LUF1017" s="304"/>
      <c r="LUG1017" s="304"/>
      <c r="LUH1017" s="304"/>
      <c r="LUI1017" s="304"/>
      <c r="LUJ1017" s="304"/>
      <c r="LUK1017" s="304"/>
      <c r="LUL1017" s="304"/>
      <c r="LUM1017" s="304"/>
      <c r="LUN1017" s="304"/>
      <c r="LUO1017" s="304"/>
      <c r="LUP1017" s="304"/>
      <c r="LUQ1017" s="304"/>
      <c r="LUR1017" s="304"/>
      <c r="LUS1017" s="304"/>
      <c r="LUT1017" s="304"/>
      <c r="LUU1017" s="304"/>
      <c r="LUV1017" s="304"/>
      <c r="LUW1017" s="304"/>
      <c r="LUX1017" s="304"/>
      <c r="LUY1017" s="304"/>
      <c r="LUZ1017" s="304"/>
      <c r="LVA1017" s="304"/>
      <c r="LVB1017" s="304"/>
      <c r="LVC1017" s="304"/>
      <c r="LVD1017" s="304"/>
      <c r="LVE1017" s="304"/>
      <c r="LVF1017" s="304"/>
      <c r="LVG1017" s="304"/>
      <c r="LVH1017" s="304"/>
      <c r="LVI1017" s="304"/>
      <c r="LVJ1017" s="304"/>
      <c r="LVK1017" s="304"/>
      <c r="LVL1017" s="304"/>
      <c r="LVM1017" s="304"/>
      <c r="LVN1017" s="304"/>
      <c r="LVO1017" s="304"/>
      <c r="LVP1017" s="304"/>
      <c r="LVQ1017" s="304"/>
      <c r="LVR1017" s="304"/>
      <c r="LVS1017" s="304"/>
      <c r="LVT1017" s="304"/>
      <c r="LVU1017" s="304"/>
      <c r="LVV1017" s="304"/>
      <c r="LVW1017" s="304"/>
      <c r="LVX1017" s="304"/>
      <c r="LVY1017" s="304"/>
      <c r="LVZ1017" s="304"/>
      <c r="LWA1017" s="304"/>
      <c r="LWB1017" s="304"/>
      <c r="LWC1017" s="304"/>
      <c r="LWD1017" s="304"/>
      <c r="LWE1017" s="304"/>
      <c r="LWF1017" s="304"/>
      <c r="LWG1017" s="304"/>
      <c r="LWH1017" s="304"/>
      <c r="LWI1017" s="304"/>
      <c r="LWJ1017" s="304"/>
      <c r="LWK1017" s="304"/>
      <c r="LWL1017" s="304"/>
      <c r="LWM1017" s="304"/>
      <c r="LWN1017" s="304"/>
      <c r="LWO1017" s="304"/>
      <c r="LWP1017" s="304"/>
      <c r="LWQ1017" s="304"/>
      <c r="LWR1017" s="304"/>
      <c r="LWS1017" s="304"/>
      <c r="LWT1017" s="304"/>
      <c r="LWU1017" s="304"/>
      <c r="LWV1017" s="304"/>
      <c r="LWW1017" s="304"/>
      <c r="LWX1017" s="304"/>
      <c r="LWY1017" s="304"/>
      <c r="LWZ1017" s="304"/>
      <c r="LXA1017" s="304"/>
      <c r="LXB1017" s="304"/>
      <c r="LXC1017" s="304"/>
      <c r="LXD1017" s="304"/>
      <c r="LXE1017" s="304"/>
      <c r="LXF1017" s="304"/>
      <c r="LXG1017" s="304"/>
      <c r="LXH1017" s="304"/>
      <c r="LXI1017" s="304"/>
      <c r="LXJ1017" s="304"/>
      <c r="LXK1017" s="304"/>
      <c r="LXL1017" s="304"/>
      <c r="LXM1017" s="304"/>
      <c r="LXN1017" s="304"/>
      <c r="LXO1017" s="304"/>
      <c r="LXP1017" s="304"/>
      <c r="LXQ1017" s="304"/>
      <c r="LXR1017" s="304"/>
      <c r="LXS1017" s="304"/>
      <c r="LXT1017" s="304"/>
      <c r="LXU1017" s="304"/>
      <c r="LXV1017" s="304"/>
      <c r="LXW1017" s="304"/>
      <c r="LXX1017" s="304"/>
      <c r="LXY1017" s="304"/>
      <c r="LXZ1017" s="304"/>
      <c r="LYA1017" s="304"/>
      <c r="LYB1017" s="304"/>
      <c r="LYC1017" s="304"/>
      <c r="LYD1017" s="304"/>
      <c r="LYE1017" s="304"/>
      <c r="LYF1017" s="304"/>
      <c r="LYG1017" s="304"/>
      <c r="LYH1017" s="304"/>
      <c r="LYI1017" s="304"/>
      <c r="LYJ1017" s="304"/>
      <c r="LYK1017" s="304"/>
      <c r="LYL1017" s="304"/>
      <c r="LYM1017" s="304"/>
      <c r="LYN1017" s="304"/>
      <c r="LYO1017" s="304"/>
      <c r="LYP1017" s="304"/>
      <c r="LYQ1017" s="304"/>
      <c r="LYR1017" s="304"/>
      <c r="LYS1017" s="304"/>
      <c r="LYT1017" s="304"/>
      <c r="LYU1017" s="304"/>
      <c r="LYV1017" s="304"/>
      <c r="LYW1017" s="304"/>
      <c r="LYX1017" s="304"/>
      <c r="LYY1017" s="304"/>
      <c r="LYZ1017" s="304"/>
      <c r="LZA1017" s="304"/>
      <c r="LZB1017" s="304"/>
      <c r="LZC1017" s="304"/>
      <c r="LZD1017" s="304"/>
      <c r="LZE1017" s="304"/>
      <c r="LZF1017" s="304"/>
      <c r="LZG1017" s="304"/>
      <c r="LZH1017" s="304"/>
      <c r="LZI1017" s="304"/>
      <c r="LZJ1017" s="304"/>
      <c r="LZK1017" s="304"/>
      <c r="LZL1017" s="304"/>
      <c r="LZM1017" s="304"/>
      <c r="LZN1017" s="304"/>
      <c r="LZO1017" s="304"/>
      <c r="LZP1017" s="304"/>
      <c r="LZQ1017" s="304"/>
      <c r="LZR1017" s="304"/>
      <c r="LZS1017" s="304"/>
      <c r="LZT1017" s="304"/>
      <c r="LZU1017" s="304"/>
      <c r="LZV1017" s="304"/>
      <c r="LZW1017" s="304"/>
      <c r="LZX1017" s="304"/>
      <c r="LZY1017" s="304"/>
      <c r="LZZ1017" s="304"/>
      <c r="MAA1017" s="304"/>
      <c r="MAB1017" s="304"/>
      <c r="MAC1017" s="304"/>
      <c r="MAD1017" s="304"/>
      <c r="MAE1017" s="304"/>
      <c r="MAF1017" s="304"/>
      <c r="MAG1017" s="304"/>
      <c r="MAH1017" s="304"/>
      <c r="MAI1017" s="304"/>
      <c r="MAJ1017" s="304"/>
      <c r="MAK1017" s="304"/>
      <c r="MAL1017" s="304"/>
      <c r="MAM1017" s="304"/>
      <c r="MAN1017" s="304"/>
      <c r="MAO1017" s="304"/>
      <c r="MAP1017" s="304"/>
      <c r="MAQ1017" s="304"/>
      <c r="MAR1017" s="304"/>
      <c r="MAS1017" s="304"/>
      <c r="MAT1017" s="304"/>
      <c r="MAU1017" s="304"/>
      <c r="MAV1017" s="304"/>
      <c r="MAW1017" s="304"/>
      <c r="MAX1017" s="304"/>
      <c r="MAY1017" s="304"/>
      <c r="MAZ1017" s="304"/>
      <c r="MBA1017" s="304"/>
      <c r="MBB1017" s="304"/>
      <c r="MBC1017" s="304"/>
      <c r="MBD1017" s="304"/>
      <c r="MBE1017" s="304"/>
      <c r="MBF1017" s="304"/>
      <c r="MBG1017" s="304"/>
      <c r="MBH1017" s="304"/>
      <c r="MBI1017" s="304"/>
      <c r="MBJ1017" s="304"/>
      <c r="MBK1017" s="304"/>
      <c r="MBL1017" s="304"/>
      <c r="MBM1017" s="304"/>
      <c r="MBN1017" s="304"/>
      <c r="MBO1017" s="304"/>
      <c r="MBP1017" s="304"/>
      <c r="MBQ1017" s="304"/>
      <c r="MBR1017" s="304"/>
      <c r="MBS1017" s="304"/>
      <c r="MBT1017" s="304"/>
      <c r="MBU1017" s="304"/>
      <c r="MBV1017" s="304"/>
      <c r="MBW1017" s="304"/>
      <c r="MBX1017" s="304"/>
      <c r="MBY1017" s="304"/>
      <c r="MBZ1017" s="304"/>
      <c r="MCA1017" s="304"/>
      <c r="MCB1017" s="304"/>
      <c r="MCC1017" s="304"/>
      <c r="MCD1017" s="304"/>
      <c r="MCE1017" s="304"/>
      <c r="MCF1017" s="304"/>
      <c r="MCG1017" s="304"/>
      <c r="MCH1017" s="304"/>
      <c r="MCI1017" s="304"/>
      <c r="MCJ1017" s="304"/>
      <c r="MCK1017" s="304"/>
      <c r="MCL1017" s="304"/>
      <c r="MCM1017" s="304"/>
      <c r="MCN1017" s="304"/>
      <c r="MCO1017" s="304"/>
      <c r="MCP1017" s="304"/>
      <c r="MCQ1017" s="304"/>
      <c r="MCR1017" s="304"/>
      <c r="MCS1017" s="304"/>
      <c r="MCT1017" s="304"/>
      <c r="MCU1017" s="304"/>
      <c r="MCV1017" s="304"/>
      <c r="MCW1017" s="304"/>
      <c r="MCX1017" s="304"/>
      <c r="MCY1017" s="304"/>
      <c r="MCZ1017" s="304"/>
      <c r="MDA1017" s="304"/>
      <c r="MDB1017" s="304"/>
      <c r="MDC1017" s="304"/>
      <c r="MDD1017" s="304"/>
      <c r="MDE1017" s="304"/>
      <c r="MDF1017" s="304"/>
      <c r="MDG1017" s="304"/>
      <c r="MDH1017" s="304"/>
      <c r="MDI1017" s="304"/>
      <c r="MDJ1017" s="304"/>
      <c r="MDK1017" s="304"/>
      <c r="MDL1017" s="304"/>
      <c r="MDM1017" s="304"/>
      <c r="MDN1017" s="304"/>
      <c r="MDO1017" s="304"/>
      <c r="MDP1017" s="304"/>
      <c r="MDQ1017" s="304"/>
      <c r="MDR1017" s="304"/>
      <c r="MDS1017" s="304"/>
      <c r="MDT1017" s="304"/>
      <c r="MDU1017" s="304"/>
      <c r="MDV1017" s="304"/>
      <c r="MDW1017" s="304"/>
      <c r="MDX1017" s="304"/>
      <c r="MDY1017" s="304"/>
      <c r="MDZ1017" s="304"/>
      <c r="MEA1017" s="304"/>
      <c r="MEB1017" s="304"/>
      <c r="MEC1017" s="304"/>
      <c r="MED1017" s="304"/>
      <c r="MEE1017" s="304"/>
      <c r="MEF1017" s="304"/>
      <c r="MEG1017" s="304"/>
      <c r="MEH1017" s="304"/>
      <c r="MEI1017" s="304"/>
      <c r="MEJ1017" s="304"/>
      <c r="MEK1017" s="304"/>
      <c r="MEL1017" s="304"/>
      <c r="MEM1017" s="304"/>
      <c r="MEN1017" s="304"/>
      <c r="MEO1017" s="304"/>
      <c r="MEP1017" s="304"/>
      <c r="MEQ1017" s="304"/>
      <c r="MER1017" s="304"/>
      <c r="MES1017" s="304"/>
      <c r="MET1017" s="304"/>
      <c r="MEU1017" s="304"/>
      <c r="MEV1017" s="304"/>
      <c r="MEW1017" s="304"/>
      <c r="MEX1017" s="304"/>
      <c r="MEY1017" s="304"/>
      <c r="MEZ1017" s="304"/>
      <c r="MFA1017" s="304"/>
      <c r="MFB1017" s="304"/>
      <c r="MFC1017" s="304"/>
      <c r="MFD1017" s="304"/>
      <c r="MFE1017" s="304"/>
      <c r="MFF1017" s="304"/>
      <c r="MFG1017" s="304"/>
      <c r="MFH1017" s="304"/>
      <c r="MFI1017" s="304"/>
      <c r="MFJ1017" s="304"/>
      <c r="MFK1017" s="304"/>
      <c r="MFL1017" s="304"/>
      <c r="MFM1017" s="304"/>
      <c r="MFN1017" s="304"/>
      <c r="MFO1017" s="304"/>
      <c r="MFP1017" s="304"/>
      <c r="MFQ1017" s="304"/>
      <c r="MFR1017" s="304"/>
      <c r="MFS1017" s="304"/>
      <c r="MFT1017" s="304"/>
      <c r="MFU1017" s="304"/>
      <c r="MFV1017" s="304"/>
      <c r="MFW1017" s="304"/>
      <c r="MFX1017" s="304"/>
      <c r="MFY1017" s="304"/>
      <c r="MFZ1017" s="304"/>
      <c r="MGA1017" s="304"/>
      <c r="MGB1017" s="304"/>
      <c r="MGC1017" s="304"/>
      <c r="MGD1017" s="304"/>
      <c r="MGE1017" s="304"/>
      <c r="MGF1017" s="304"/>
      <c r="MGG1017" s="304"/>
      <c r="MGH1017" s="304"/>
      <c r="MGI1017" s="304"/>
      <c r="MGJ1017" s="304"/>
      <c r="MGK1017" s="304"/>
      <c r="MGL1017" s="304"/>
      <c r="MGM1017" s="304"/>
      <c r="MGN1017" s="304"/>
      <c r="MGO1017" s="304"/>
      <c r="MGP1017" s="304"/>
      <c r="MGQ1017" s="304"/>
      <c r="MGR1017" s="304"/>
      <c r="MGS1017" s="304"/>
      <c r="MGT1017" s="304"/>
      <c r="MGU1017" s="304"/>
      <c r="MGV1017" s="304"/>
      <c r="MGW1017" s="304"/>
      <c r="MGX1017" s="304"/>
      <c r="MGY1017" s="304"/>
      <c r="MGZ1017" s="304"/>
      <c r="MHA1017" s="304"/>
      <c r="MHB1017" s="304"/>
      <c r="MHC1017" s="304"/>
      <c r="MHD1017" s="304"/>
      <c r="MHE1017" s="304"/>
      <c r="MHF1017" s="304"/>
      <c r="MHG1017" s="304"/>
      <c r="MHH1017" s="304"/>
      <c r="MHI1017" s="304"/>
      <c r="MHJ1017" s="304"/>
      <c r="MHK1017" s="304"/>
      <c r="MHL1017" s="304"/>
      <c r="MHM1017" s="304"/>
      <c r="MHN1017" s="304"/>
      <c r="MHO1017" s="304"/>
      <c r="MHP1017" s="304"/>
      <c r="MHQ1017" s="304"/>
      <c r="MHR1017" s="304"/>
      <c r="MHS1017" s="304"/>
      <c r="MHT1017" s="304"/>
      <c r="MHU1017" s="304"/>
      <c r="MHV1017" s="304"/>
      <c r="MHW1017" s="304"/>
      <c r="MHX1017" s="304"/>
      <c r="MHY1017" s="304"/>
      <c r="MHZ1017" s="304"/>
      <c r="MIA1017" s="304"/>
      <c r="MIB1017" s="304"/>
      <c r="MIC1017" s="304"/>
      <c r="MID1017" s="304"/>
      <c r="MIE1017" s="304"/>
      <c r="MIF1017" s="304"/>
      <c r="MIG1017" s="304"/>
      <c r="MIH1017" s="304"/>
      <c r="MII1017" s="304"/>
      <c r="MIJ1017" s="304"/>
      <c r="MIK1017" s="304"/>
      <c r="MIL1017" s="304"/>
      <c r="MIM1017" s="304"/>
      <c r="MIN1017" s="304"/>
      <c r="MIO1017" s="304"/>
      <c r="MIP1017" s="304"/>
      <c r="MIQ1017" s="304"/>
      <c r="MIR1017" s="304"/>
      <c r="MIS1017" s="304"/>
      <c r="MIT1017" s="304"/>
      <c r="MIU1017" s="304"/>
      <c r="MIV1017" s="304"/>
      <c r="MIW1017" s="304"/>
      <c r="MIX1017" s="304"/>
      <c r="MIY1017" s="304"/>
      <c r="MIZ1017" s="304"/>
      <c r="MJA1017" s="304"/>
      <c r="MJB1017" s="304"/>
      <c r="MJC1017" s="304"/>
      <c r="MJD1017" s="304"/>
      <c r="MJE1017" s="304"/>
      <c r="MJF1017" s="304"/>
      <c r="MJG1017" s="304"/>
      <c r="MJH1017" s="304"/>
      <c r="MJI1017" s="304"/>
      <c r="MJJ1017" s="304"/>
      <c r="MJK1017" s="304"/>
      <c r="MJL1017" s="304"/>
      <c r="MJM1017" s="304"/>
      <c r="MJN1017" s="304"/>
      <c r="MJO1017" s="304"/>
      <c r="MJP1017" s="304"/>
      <c r="MJQ1017" s="304"/>
      <c r="MJR1017" s="304"/>
      <c r="MJS1017" s="304"/>
      <c r="MJT1017" s="304"/>
      <c r="MJU1017" s="304"/>
      <c r="MJV1017" s="304"/>
      <c r="MJW1017" s="304"/>
      <c r="MJX1017" s="304"/>
      <c r="MJY1017" s="304"/>
      <c r="MJZ1017" s="304"/>
      <c r="MKA1017" s="304"/>
      <c r="MKB1017" s="304"/>
      <c r="MKC1017" s="304"/>
      <c r="MKD1017" s="304"/>
      <c r="MKE1017" s="304"/>
      <c r="MKF1017" s="304"/>
      <c r="MKG1017" s="304"/>
      <c r="MKH1017" s="304"/>
      <c r="MKI1017" s="304"/>
      <c r="MKJ1017" s="304"/>
      <c r="MKK1017" s="304"/>
      <c r="MKL1017" s="304"/>
      <c r="MKM1017" s="304"/>
      <c r="MKN1017" s="304"/>
      <c r="MKO1017" s="304"/>
      <c r="MKP1017" s="304"/>
      <c r="MKQ1017" s="304"/>
      <c r="MKR1017" s="304"/>
      <c r="MKS1017" s="304"/>
      <c r="MKT1017" s="304"/>
      <c r="MKU1017" s="304"/>
      <c r="MKV1017" s="304"/>
      <c r="MKW1017" s="304"/>
      <c r="MKX1017" s="304"/>
      <c r="MKY1017" s="304"/>
      <c r="MKZ1017" s="304"/>
      <c r="MLA1017" s="304"/>
      <c r="MLB1017" s="304"/>
      <c r="MLC1017" s="304"/>
      <c r="MLD1017" s="304"/>
      <c r="MLE1017" s="304"/>
      <c r="MLF1017" s="304"/>
      <c r="MLG1017" s="304"/>
      <c r="MLH1017" s="304"/>
      <c r="MLI1017" s="304"/>
      <c r="MLJ1017" s="304"/>
      <c r="MLK1017" s="304"/>
      <c r="MLL1017" s="304"/>
      <c r="MLM1017" s="304"/>
      <c r="MLN1017" s="304"/>
      <c r="MLO1017" s="304"/>
      <c r="MLP1017" s="304"/>
      <c r="MLQ1017" s="304"/>
      <c r="MLR1017" s="304"/>
      <c r="MLS1017" s="304"/>
      <c r="MLT1017" s="304"/>
      <c r="MLU1017" s="304"/>
      <c r="MLV1017" s="304"/>
      <c r="MLW1017" s="304"/>
      <c r="MLX1017" s="304"/>
      <c r="MLY1017" s="304"/>
      <c r="MLZ1017" s="304"/>
      <c r="MMA1017" s="304"/>
      <c r="MMB1017" s="304"/>
      <c r="MMC1017" s="304"/>
      <c r="MMD1017" s="304"/>
      <c r="MME1017" s="304"/>
      <c r="MMF1017" s="304"/>
      <c r="MMG1017" s="304"/>
      <c r="MMH1017" s="304"/>
      <c r="MMI1017" s="304"/>
      <c r="MMJ1017" s="304"/>
      <c r="MMK1017" s="304"/>
      <c r="MML1017" s="304"/>
      <c r="MMM1017" s="304"/>
      <c r="MMN1017" s="304"/>
      <c r="MMO1017" s="304"/>
      <c r="MMP1017" s="304"/>
      <c r="MMQ1017" s="304"/>
      <c r="MMR1017" s="304"/>
      <c r="MMS1017" s="304"/>
      <c r="MMT1017" s="304"/>
      <c r="MMU1017" s="304"/>
      <c r="MMV1017" s="304"/>
      <c r="MMW1017" s="304"/>
      <c r="MMX1017" s="304"/>
      <c r="MMY1017" s="304"/>
      <c r="MMZ1017" s="304"/>
      <c r="MNA1017" s="304"/>
      <c r="MNB1017" s="304"/>
      <c r="MNC1017" s="304"/>
      <c r="MND1017" s="304"/>
      <c r="MNE1017" s="304"/>
      <c r="MNF1017" s="304"/>
      <c r="MNG1017" s="304"/>
      <c r="MNH1017" s="304"/>
      <c r="MNI1017" s="304"/>
      <c r="MNJ1017" s="304"/>
      <c r="MNK1017" s="304"/>
      <c r="MNL1017" s="304"/>
      <c r="MNM1017" s="304"/>
      <c r="MNN1017" s="304"/>
      <c r="MNO1017" s="304"/>
      <c r="MNP1017" s="304"/>
      <c r="MNQ1017" s="304"/>
      <c r="MNR1017" s="304"/>
      <c r="MNS1017" s="304"/>
      <c r="MNT1017" s="304"/>
      <c r="MNU1017" s="304"/>
      <c r="MNV1017" s="304"/>
      <c r="MNW1017" s="304"/>
      <c r="MNX1017" s="304"/>
      <c r="MNY1017" s="304"/>
      <c r="MNZ1017" s="304"/>
      <c r="MOA1017" s="304"/>
      <c r="MOB1017" s="304"/>
      <c r="MOC1017" s="304"/>
      <c r="MOD1017" s="304"/>
      <c r="MOE1017" s="304"/>
      <c r="MOF1017" s="304"/>
      <c r="MOG1017" s="304"/>
      <c r="MOH1017" s="304"/>
      <c r="MOI1017" s="304"/>
      <c r="MOJ1017" s="304"/>
      <c r="MOK1017" s="304"/>
      <c r="MOL1017" s="304"/>
      <c r="MOM1017" s="304"/>
      <c r="MON1017" s="304"/>
      <c r="MOO1017" s="304"/>
      <c r="MOP1017" s="304"/>
      <c r="MOQ1017" s="304"/>
      <c r="MOR1017" s="304"/>
      <c r="MOS1017" s="304"/>
      <c r="MOT1017" s="304"/>
      <c r="MOU1017" s="304"/>
      <c r="MOV1017" s="304"/>
      <c r="MOW1017" s="304"/>
      <c r="MOX1017" s="304"/>
      <c r="MOY1017" s="304"/>
      <c r="MOZ1017" s="304"/>
      <c r="MPA1017" s="304"/>
      <c r="MPB1017" s="304"/>
      <c r="MPC1017" s="304"/>
      <c r="MPD1017" s="304"/>
      <c r="MPE1017" s="304"/>
      <c r="MPF1017" s="304"/>
      <c r="MPG1017" s="304"/>
      <c r="MPH1017" s="304"/>
      <c r="MPI1017" s="304"/>
      <c r="MPJ1017" s="304"/>
      <c r="MPK1017" s="304"/>
      <c r="MPL1017" s="304"/>
      <c r="MPM1017" s="304"/>
      <c r="MPN1017" s="304"/>
      <c r="MPO1017" s="304"/>
      <c r="MPP1017" s="304"/>
      <c r="MPQ1017" s="304"/>
      <c r="MPR1017" s="304"/>
      <c r="MPS1017" s="304"/>
      <c r="MPT1017" s="304"/>
      <c r="MPU1017" s="304"/>
      <c r="MPV1017" s="304"/>
      <c r="MPW1017" s="304"/>
      <c r="MPX1017" s="304"/>
      <c r="MPY1017" s="304"/>
      <c r="MPZ1017" s="304"/>
      <c r="MQA1017" s="304"/>
      <c r="MQB1017" s="304"/>
      <c r="MQC1017" s="304"/>
      <c r="MQD1017" s="304"/>
      <c r="MQE1017" s="304"/>
      <c r="MQF1017" s="304"/>
      <c r="MQG1017" s="304"/>
      <c r="MQH1017" s="304"/>
      <c r="MQI1017" s="304"/>
      <c r="MQJ1017" s="304"/>
      <c r="MQK1017" s="304"/>
      <c r="MQL1017" s="304"/>
      <c r="MQM1017" s="304"/>
      <c r="MQN1017" s="304"/>
      <c r="MQO1017" s="304"/>
      <c r="MQP1017" s="304"/>
      <c r="MQQ1017" s="304"/>
      <c r="MQR1017" s="304"/>
      <c r="MQS1017" s="304"/>
      <c r="MQT1017" s="304"/>
      <c r="MQU1017" s="304"/>
      <c r="MQV1017" s="304"/>
      <c r="MQW1017" s="304"/>
      <c r="MQX1017" s="304"/>
      <c r="MQY1017" s="304"/>
      <c r="MQZ1017" s="304"/>
      <c r="MRA1017" s="304"/>
      <c r="MRB1017" s="304"/>
      <c r="MRC1017" s="304"/>
      <c r="MRD1017" s="304"/>
      <c r="MRE1017" s="304"/>
      <c r="MRF1017" s="304"/>
      <c r="MRG1017" s="304"/>
      <c r="MRH1017" s="304"/>
      <c r="MRI1017" s="304"/>
      <c r="MRJ1017" s="304"/>
      <c r="MRK1017" s="304"/>
      <c r="MRL1017" s="304"/>
      <c r="MRM1017" s="304"/>
      <c r="MRN1017" s="304"/>
      <c r="MRO1017" s="304"/>
      <c r="MRP1017" s="304"/>
      <c r="MRQ1017" s="304"/>
      <c r="MRR1017" s="304"/>
      <c r="MRS1017" s="304"/>
      <c r="MRT1017" s="304"/>
      <c r="MRU1017" s="304"/>
      <c r="MRV1017" s="304"/>
      <c r="MRW1017" s="304"/>
      <c r="MRX1017" s="304"/>
      <c r="MRY1017" s="304"/>
      <c r="MRZ1017" s="304"/>
      <c r="MSA1017" s="304"/>
      <c r="MSB1017" s="304"/>
      <c r="MSC1017" s="304"/>
      <c r="MSD1017" s="304"/>
      <c r="MSE1017" s="304"/>
      <c r="MSF1017" s="304"/>
      <c r="MSG1017" s="304"/>
      <c r="MSH1017" s="304"/>
      <c r="MSI1017" s="304"/>
      <c r="MSJ1017" s="304"/>
      <c r="MSK1017" s="304"/>
      <c r="MSL1017" s="304"/>
      <c r="MSM1017" s="304"/>
      <c r="MSN1017" s="304"/>
      <c r="MSO1017" s="304"/>
      <c r="MSP1017" s="304"/>
      <c r="MSQ1017" s="304"/>
      <c r="MSR1017" s="304"/>
      <c r="MSS1017" s="304"/>
      <c r="MST1017" s="304"/>
      <c r="MSU1017" s="304"/>
      <c r="MSV1017" s="304"/>
      <c r="MSW1017" s="304"/>
      <c r="MSX1017" s="304"/>
      <c r="MSY1017" s="304"/>
      <c r="MSZ1017" s="304"/>
      <c r="MTA1017" s="304"/>
      <c r="MTB1017" s="304"/>
      <c r="MTC1017" s="304"/>
      <c r="MTD1017" s="304"/>
      <c r="MTE1017" s="304"/>
      <c r="MTF1017" s="304"/>
      <c r="MTG1017" s="304"/>
      <c r="MTH1017" s="304"/>
      <c r="MTI1017" s="304"/>
      <c r="MTJ1017" s="304"/>
      <c r="MTK1017" s="304"/>
      <c r="MTL1017" s="304"/>
      <c r="MTM1017" s="304"/>
      <c r="MTN1017" s="304"/>
      <c r="MTO1017" s="304"/>
      <c r="MTP1017" s="304"/>
      <c r="MTQ1017" s="304"/>
      <c r="MTR1017" s="304"/>
      <c r="MTS1017" s="304"/>
      <c r="MTT1017" s="304"/>
      <c r="MTU1017" s="304"/>
      <c r="MTV1017" s="304"/>
      <c r="MTW1017" s="304"/>
      <c r="MTX1017" s="304"/>
      <c r="MTY1017" s="304"/>
      <c r="MTZ1017" s="304"/>
      <c r="MUA1017" s="304"/>
      <c r="MUB1017" s="304"/>
      <c r="MUC1017" s="304"/>
      <c r="MUD1017" s="304"/>
      <c r="MUE1017" s="304"/>
      <c r="MUF1017" s="304"/>
      <c r="MUG1017" s="304"/>
      <c r="MUH1017" s="304"/>
      <c r="MUI1017" s="304"/>
      <c r="MUJ1017" s="304"/>
      <c r="MUK1017" s="304"/>
      <c r="MUL1017" s="304"/>
      <c r="MUM1017" s="304"/>
      <c r="MUN1017" s="304"/>
      <c r="MUO1017" s="304"/>
      <c r="MUP1017" s="304"/>
      <c r="MUQ1017" s="304"/>
      <c r="MUR1017" s="304"/>
      <c r="MUS1017" s="304"/>
      <c r="MUT1017" s="304"/>
      <c r="MUU1017" s="304"/>
      <c r="MUV1017" s="304"/>
      <c r="MUW1017" s="304"/>
      <c r="MUX1017" s="304"/>
      <c r="MUY1017" s="304"/>
      <c r="MUZ1017" s="304"/>
      <c r="MVA1017" s="304"/>
      <c r="MVB1017" s="304"/>
      <c r="MVC1017" s="304"/>
      <c r="MVD1017" s="304"/>
      <c r="MVE1017" s="304"/>
      <c r="MVF1017" s="304"/>
      <c r="MVG1017" s="304"/>
      <c r="MVH1017" s="304"/>
      <c r="MVI1017" s="304"/>
      <c r="MVJ1017" s="304"/>
      <c r="MVK1017" s="304"/>
      <c r="MVL1017" s="304"/>
      <c r="MVM1017" s="304"/>
      <c r="MVN1017" s="304"/>
      <c r="MVO1017" s="304"/>
      <c r="MVP1017" s="304"/>
      <c r="MVQ1017" s="304"/>
      <c r="MVR1017" s="304"/>
      <c r="MVS1017" s="304"/>
      <c r="MVT1017" s="304"/>
      <c r="MVU1017" s="304"/>
      <c r="MVV1017" s="304"/>
      <c r="MVW1017" s="304"/>
      <c r="MVX1017" s="304"/>
      <c r="MVY1017" s="304"/>
      <c r="MVZ1017" s="304"/>
      <c r="MWA1017" s="304"/>
      <c r="MWB1017" s="304"/>
      <c r="MWC1017" s="304"/>
      <c r="MWD1017" s="304"/>
      <c r="MWE1017" s="304"/>
      <c r="MWF1017" s="304"/>
      <c r="MWG1017" s="304"/>
      <c r="MWH1017" s="304"/>
      <c r="MWI1017" s="304"/>
      <c r="MWJ1017" s="304"/>
      <c r="MWK1017" s="304"/>
      <c r="MWL1017" s="304"/>
      <c r="MWM1017" s="304"/>
      <c r="MWN1017" s="304"/>
      <c r="MWO1017" s="304"/>
      <c r="MWP1017" s="304"/>
      <c r="MWQ1017" s="304"/>
      <c r="MWR1017" s="304"/>
      <c r="MWS1017" s="304"/>
      <c r="MWT1017" s="304"/>
      <c r="MWU1017" s="304"/>
      <c r="MWV1017" s="304"/>
      <c r="MWW1017" s="304"/>
      <c r="MWX1017" s="304"/>
      <c r="MWY1017" s="304"/>
      <c r="MWZ1017" s="304"/>
      <c r="MXA1017" s="304"/>
      <c r="MXB1017" s="304"/>
      <c r="MXC1017" s="304"/>
      <c r="MXD1017" s="304"/>
      <c r="MXE1017" s="304"/>
      <c r="MXF1017" s="304"/>
      <c r="MXG1017" s="304"/>
      <c r="MXH1017" s="304"/>
      <c r="MXI1017" s="304"/>
      <c r="MXJ1017" s="304"/>
      <c r="MXK1017" s="304"/>
      <c r="MXL1017" s="304"/>
      <c r="MXM1017" s="304"/>
      <c r="MXN1017" s="304"/>
      <c r="MXO1017" s="304"/>
      <c r="MXP1017" s="304"/>
      <c r="MXQ1017" s="304"/>
      <c r="MXR1017" s="304"/>
      <c r="MXS1017" s="304"/>
      <c r="MXT1017" s="304"/>
      <c r="MXU1017" s="304"/>
      <c r="MXV1017" s="304"/>
      <c r="MXW1017" s="304"/>
      <c r="MXX1017" s="304"/>
      <c r="MXY1017" s="304"/>
      <c r="MXZ1017" s="304"/>
      <c r="MYA1017" s="304"/>
      <c r="MYB1017" s="304"/>
      <c r="MYC1017" s="304"/>
      <c r="MYD1017" s="304"/>
      <c r="MYE1017" s="304"/>
      <c r="MYF1017" s="304"/>
      <c r="MYG1017" s="304"/>
      <c r="MYH1017" s="304"/>
      <c r="MYI1017" s="304"/>
      <c r="MYJ1017" s="304"/>
      <c r="MYK1017" s="304"/>
      <c r="MYL1017" s="304"/>
      <c r="MYM1017" s="304"/>
      <c r="MYN1017" s="304"/>
      <c r="MYO1017" s="304"/>
      <c r="MYP1017" s="304"/>
      <c r="MYQ1017" s="304"/>
      <c r="MYR1017" s="304"/>
      <c r="MYS1017" s="304"/>
      <c r="MYT1017" s="304"/>
      <c r="MYU1017" s="304"/>
      <c r="MYV1017" s="304"/>
      <c r="MYW1017" s="304"/>
      <c r="MYX1017" s="304"/>
      <c r="MYY1017" s="304"/>
      <c r="MYZ1017" s="304"/>
      <c r="MZA1017" s="304"/>
      <c r="MZB1017" s="304"/>
      <c r="MZC1017" s="304"/>
      <c r="MZD1017" s="304"/>
      <c r="MZE1017" s="304"/>
      <c r="MZF1017" s="304"/>
      <c r="MZG1017" s="304"/>
      <c r="MZH1017" s="304"/>
      <c r="MZI1017" s="304"/>
      <c r="MZJ1017" s="304"/>
      <c r="MZK1017" s="304"/>
      <c r="MZL1017" s="304"/>
      <c r="MZM1017" s="304"/>
      <c r="MZN1017" s="304"/>
      <c r="MZO1017" s="304"/>
      <c r="MZP1017" s="304"/>
      <c r="MZQ1017" s="304"/>
      <c r="MZR1017" s="304"/>
      <c r="MZS1017" s="304"/>
      <c r="MZT1017" s="304"/>
      <c r="MZU1017" s="304"/>
      <c r="MZV1017" s="304"/>
      <c r="MZW1017" s="304"/>
      <c r="MZX1017" s="304"/>
      <c r="MZY1017" s="304"/>
      <c r="MZZ1017" s="304"/>
      <c r="NAA1017" s="304"/>
      <c r="NAB1017" s="304"/>
      <c r="NAC1017" s="304"/>
      <c r="NAD1017" s="304"/>
      <c r="NAE1017" s="304"/>
      <c r="NAF1017" s="304"/>
      <c r="NAG1017" s="304"/>
      <c r="NAH1017" s="304"/>
      <c r="NAI1017" s="304"/>
      <c r="NAJ1017" s="304"/>
      <c r="NAK1017" s="304"/>
      <c r="NAL1017" s="304"/>
      <c r="NAM1017" s="304"/>
      <c r="NAN1017" s="304"/>
      <c r="NAO1017" s="304"/>
      <c r="NAP1017" s="304"/>
      <c r="NAQ1017" s="304"/>
      <c r="NAR1017" s="304"/>
      <c r="NAS1017" s="304"/>
      <c r="NAT1017" s="304"/>
      <c r="NAU1017" s="304"/>
      <c r="NAV1017" s="304"/>
      <c r="NAW1017" s="304"/>
      <c r="NAX1017" s="304"/>
      <c r="NAY1017" s="304"/>
      <c r="NAZ1017" s="304"/>
      <c r="NBA1017" s="304"/>
      <c r="NBB1017" s="304"/>
      <c r="NBC1017" s="304"/>
      <c r="NBD1017" s="304"/>
      <c r="NBE1017" s="304"/>
      <c r="NBF1017" s="304"/>
      <c r="NBG1017" s="304"/>
      <c r="NBH1017" s="304"/>
      <c r="NBI1017" s="304"/>
      <c r="NBJ1017" s="304"/>
      <c r="NBK1017" s="304"/>
      <c r="NBL1017" s="304"/>
      <c r="NBM1017" s="304"/>
      <c r="NBN1017" s="304"/>
      <c r="NBO1017" s="304"/>
      <c r="NBP1017" s="304"/>
      <c r="NBQ1017" s="304"/>
      <c r="NBR1017" s="304"/>
      <c r="NBS1017" s="304"/>
      <c r="NBT1017" s="304"/>
      <c r="NBU1017" s="304"/>
      <c r="NBV1017" s="304"/>
      <c r="NBW1017" s="304"/>
      <c r="NBX1017" s="304"/>
      <c r="NBY1017" s="304"/>
      <c r="NBZ1017" s="304"/>
      <c r="NCA1017" s="304"/>
      <c r="NCB1017" s="304"/>
      <c r="NCC1017" s="304"/>
      <c r="NCD1017" s="304"/>
      <c r="NCE1017" s="304"/>
      <c r="NCF1017" s="304"/>
      <c r="NCG1017" s="304"/>
      <c r="NCH1017" s="304"/>
      <c r="NCI1017" s="304"/>
      <c r="NCJ1017" s="304"/>
      <c r="NCK1017" s="304"/>
      <c r="NCL1017" s="304"/>
      <c r="NCM1017" s="304"/>
      <c r="NCN1017" s="304"/>
      <c r="NCO1017" s="304"/>
      <c r="NCP1017" s="304"/>
      <c r="NCQ1017" s="304"/>
      <c r="NCR1017" s="304"/>
      <c r="NCS1017" s="304"/>
      <c r="NCT1017" s="304"/>
      <c r="NCU1017" s="304"/>
      <c r="NCV1017" s="304"/>
      <c r="NCW1017" s="304"/>
      <c r="NCX1017" s="304"/>
      <c r="NCY1017" s="304"/>
      <c r="NCZ1017" s="304"/>
      <c r="NDA1017" s="304"/>
      <c r="NDB1017" s="304"/>
      <c r="NDC1017" s="304"/>
      <c r="NDD1017" s="304"/>
      <c r="NDE1017" s="304"/>
      <c r="NDF1017" s="304"/>
      <c r="NDG1017" s="304"/>
      <c r="NDH1017" s="304"/>
      <c r="NDI1017" s="304"/>
      <c r="NDJ1017" s="304"/>
      <c r="NDK1017" s="304"/>
      <c r="NDL1017" s="304"/>
      <c r="NDM1017" s="304"/>
      <c r="NDN1017" s="304"/>
      <c r="NDO1017" s="304"/>
      <c r="NDP1017" s="304"/>
      <c r="NDQ1017" s="304"/>
      <c r="NDR1017" s="304"/>
      <c r="NDS1017" s="304"/>
      <c r="NDT1017" s="304"/>
      <c r="NDU1017" s="304"/>
      <c r="NDV1017" s="304"/>
      <c r="NDW1017" s="304"/>
      <c r="NDX1017" s="304"/>
      <c r="NDY1017" s="304"/>
      <c r="NDZ1017" s="304"/>
      <c r="NEA1017" s="304"/>
      <c r="NEB1017" s="304"/>
      <c r="NEC1017" s="304"/>
      <c r="NED1017" s="304"/>
      <c r="NEE1017" s="304"/>
      <c r="NEF1017" s="304"/>
      <c r="NEG1017" s="304"/>
      <c r="NEH1017" s="304"/>
      <c r="NEI1017" s="304"/>
      <c r="NEJ1017" s="304"/>
      <c r="NEK1017" s="304"/>
      <c r="NEL1017" s="304"/>
      <c r="NEM1017" s="304"/>
      <c r="NEN1017" s="304"/>
      <c r="NEO1017" s="304"/>
      <c r="NEP1017" s="304"/>
      <c r="NEQ1017" s="304"/>
      <c r="NER1017" s="304"/>
      <c r="NES1017" s="304"/>
      <c r="NET1017" s="304"/>
      <c r="NEU1017" s="304"/>
      <c r="NEV1017" s="304"/>
      <c r="NEW1017" s="304"/>
      <c r="NEX1017" s="304"/>
      <c r="NEY1017" s="304"/>
      <c r="NEZ1017" s="304"/>
      <c r="NFA1017" s="304"/>
      <c r="NFB1017" s="304"/>
      <c r="NFC1017" s="304"/>
      <c r="NFD1017" s="304"/>
      <c r="NFE1017" s="304"/>
      <c r="NFF1017" s="304"/>
      <c r="NFG1017" s="304"/>
      <c r="NFH1017" s="304"/>
      <c r="NFI1017" s="304"/>
      <c r="NFJ1017" s="304"/>
      <c r="NFK1017" s="304"/>
      <c r="NFL1017" s="304"/>
      <c r="NFM1017" s="304"/>
      <c r="NFN1017" s="304"/>
      <c r="NFO1017" s="304"/>
      <c r="NFP1017" s="304"/>
      <c r="NFQ1017" s="304"/>
      <c r="NFR1017" s="304"/>
      <c r="NFS1017" s="304"/>
      <c r="NFT1017" s="304"/>
      <c r="NFU1017" s="304"/>
      <c r="NFV1017" s="304"/>
      <c r="NFW1017" s="304"/>
      <c r="NFX1017" s="304"/>
      <c r="NFY1017" s="304"/>
      <c r="NFZ1017" s="304"/>
      <c r="NGA1017" s="304"/>
      <c r="NGB1017" s="304"/>
      <c r="NGC1017" s="304"/>
      <c r="NGD1017" s="304"/>
      <c r="NGE1017" s="304"/>
      <c r="NGF1017" s="304"/>
      <c r="NGG1017" s="304"/>
      <c r="NGH1017" s="304"/>
      <c r="NGI1017" s="304"/>
      <c r="NGJ1017" s="304"/>
      <c r="NGK1017" s="304"/>
      <c r="NGL1017" s="304"/>
      <c r="NGM1017" s="304"/>
      <c r="NGN1017" s="304"/>
      <c r="NGO1017" s="304"/>
      <c r="NGP1017" s="304"/>
      <c r="NGQ1017" s="304"/>
      <c r="NGR1017" s="304"/>
      <c r="NGS1017" s="304"/>
      <c r="NGT1017" s="304"/>
      <c r="NGU1017" s="304"/>
      <c r="NGV1017" s="304"/>
      <c r="NGW1017" s="304"/>
      <c r="NGX1017" s="304"/>
      <c r="NGY1017" s="304"/>
      <c r="NGZ1017" s="304"/>
      <c r="NHA1017" s="304"/>
      <c r="NHB1017" s="304"/>
      <c r="NHC1017" s="304"/>
      <c r="NHD1017" s="304"/>
      <c r="NHE1017" s="304"/>
      <c r="NHF1017" s="304"/>
      <c r="NHG1017" s="304"/>
      <c r="NHH1017" s="304"/>
      <c r="NHI1017" s="304"/>
      <c r="NHJ1017" s="304"/>
      <c r="NHK1017" s="304"/>
      <c r="NHL1017" s="304"/>
      <c r="NHM1017" s="304"/>
      <c r="NHN1017" s="304"/>
      <c r="NHO1017" s="304"/>
      <c r="NHP1017" s="304"/>
      <c r="NHQ1017" s="304"/>
      <c r="NHR1017" s="304"/>
      <c r="NHS1017" s="304"/>
      <c r="NHT1017" s="304"/>
      <c r="NHU1017" s="304"/>
      <c r="NHV1017" s="304"/>
      <c r="NHW1017" s="304"/>
      <c r="NHX1017" s="304"/>
      <c r="NHY1017" s="304"/>
      <c r="NHZ1017" s="304"/>
      <c r="NIA1017" s="304"/>
      <c r="NIB1017" s="304"/>
      <c r="NIC1017" s="304"/>
      <c r="NID1017" s="304"/>
      <c r="NIE1017" s="304"/>
      <c r="NIF1017" s="304"/>
      <c r="NIG1017" s="304"/>
      <c r="NIH1017" s="304"/>
      <c r="NII1017" s="304"/>
      <c r="NIJ1017" s="304"/>
      <c r="NIK1017" s="304"/>
      <c r="NIL1017" s="304"/>
      <c r="NIM1017" s="304"/>
      <c r="NIN1017" s="304"/>
      <c r="NIO1017" s="304"/>
      <c r="NIP1017" s="304"/>
      <c r="NIQ1017" s="304"/>
      <c r="NIR1017" s="304"/>
      <c r="NIS1017" s="304"/>
      <c r="NIT1017" s="304"/>
      <c r="NIU1017" s="304"/>
      <c r="NIV1017" s="304"/>
      <c r="NIW1017" s="304"/>
      <c r="NIX1017" s="304"/>
      <c r="NIY1017" s="304"/>
      <c r="NIZ1017" s="304"/>
      <c r="NJA1017" s="304"/>
      <c r="NJB1017" s="304"/>
      <c r="NJC1017" s="304"/>
      <c r="NJD1017" s="304"/>
      <c r="NJE1017" s="304"/>
      <c r="NJF1017" s="304"/>
      <c r="NJG1017" s="304"/>
      <c r="NJH1017" s="304"/>
      <c r="NJI1017" s="304"/>
      <c r="NJJ1017" s="304"/>
      <c r="NJK1017" s="304"/>
      <c r="NJL1017" s="304"/>
      <c r="NJM1017" s="304"/>
      <c r="NJN1017" s="304"/>
      <c r="NJO1017" s="304"/>
      <c r="NJP1017" s="304"/>
      <c r="NJQ1017" s="304"/>
      <c r="NJR1017" s="304"/>
      <c r="NJS1017" s="304"/>
      <c r="NJT1017" s="304"/>
      <c r="NJU1017" s="304"/>
      <c r="NJV1017" s="304"/>
      <c r="NJW1017" s="304"/>
      <c r="NJX1017" s="304"/>
      <c r="NJY1017" s="304"/>
      <c r="NJZ1017" s="304"/>
      <c r="NKA1017" s="304"/>
      <c r="NKB1017" s="304"/>
      <c r="NKC1017" s="304"/>
      <c r="NKD1017" s="304"/>
      <c r="NKE1017" s="304"/>
      <c r="NKF1017" s="304"/>
      <c r="NKG1017" s="304"/>
      <c r="NKH1017" s="304"/>
      <c r="NKI1017" s="304"/>
      <c r="NKJ1017" s="304"/>
      <c r="NKK1017" s="304"/>
      <c r="NKL1017" s="304"/>
      <c r="NKM1017" s="304"/>
      <c r="NKN1017" s="304"/>
      <c r="NKO1017" s="304"/>
      <c r="NKP1017" s="304"/>
      <c r="NKQ1017" s="304"/>
      <c r="NKR1017" s="304"/>
      <c r="NKS1017" s="304"/>
      <c r="NKT1017" s="304"/>
      <c r="NKU1017" s="304"/>
      <c r="NKV1017" s="304"/>
      <c r="NKW1017" s="304"/>
      <c r="NKX1017" s="304"/>
      <c r="NKY1017" s="304"/>
      <c r="NKZ1017" s="304"/>
      <c r="NLA1017" s="304"/>
      <c r="NLB1017" s="304"/>
      <c r="NLC1017" s="304"/>
      <c r="NLD1017" s="304"/>
      <c r="NLE1017" s="304"/>
      <c r="NLF1017" s="304"/>
      <c r="NLG1017" s="304"/>
      <c r="NLH1017" s="304"/>
      <c r="NLI1017" s="304"/>
      <c r="NLJ1017" s="304"/>
      <c r="NLK1017" s="304"/>
      <c r="NLL1017" s="304"/>
      <c r="NLM1017" s="304"/>
      <c r="NLN1017" s="304"/>
      <c r="NLO1017" s="304"/>
      <c r="NLP1017" s="304"/>
      <c r="NLQ1017" s="304"/>
      <c r="NLR1017" s="304"/>
      <c r="NLS1017" s="304"/>
      <c r="NLT1017" s="304"/>
      <c r="NLU1017" s="304"/>
      <c r="NLV1017" s="304"/>
      <c r="NLW1017" s="304"/>
      <c r="NLX1017" s="304"/>
      <c r="NLY1017" s="304"/>
      <c r="NLZ1017" s="304"/>
      <c r="NMA1017" s="304"/>
      <c r="NMB1017" s="304"/>
      <c r="NMC1017" s="304"/>
      <c r="NMD1017" s="304"/>
      <c r="NME1017" s="304"/>
      <c r="NMF1017" s="304"/>
      <c r="NMG1017" s="304"/>
      <c r="NMH1017" s="304"/>
      <c r="NMI1017" s="304"/>
      <c r="NMJ1017" s="304"/>
      <c r="NMK1017" s="304"/>
      <c r="NML1017" s="304"/>
      <c r="NMM1017" s="304"/>
      <c r="NMN1017" s="304"/>
      <c r="NMO1017" s="304"/>
      <c r="NMP1017" s="304"/>
      <c r="NMQ1017" s="304"/>
      <c r="NMR1017" s="304"/>
      <c r="NMS1017" s="304"/>
      <c r="NMT1017" s="304"/>
      <c r="NMU1017" s="304"/>
      <c r="NMV1017" s="304"/>
      <c r="NMW1017" s="304"/>
      <c r="NMX1017" s="304"/>
      <c r="NMY1017" s="304"/>
      <c r="NMZ1017" s="304"/>
      <c r="NNA1017" s="304"/>
      <c r="NNB1017" s="304"/>
      <c r="NNC1017" s="304"/>
      <c r="NND1017" s="304"/>
      <c r="NNE1017" s="304"/>
      <c r="NNF1017" s="304"/>
      <c r="NNG1017" s="304"/>
      <c r="NNH1017" s="304"/>
      <c r="NNI1017" s="304"/>
      <c r="NNJ1017" s="304"/>
      <c r="NNK1017" s="304"/>
      <c r="NNL1017" s="304"/>
      <c r="NNM1017" s="304"/>
      <c r="NNN1017" s="304"/>
      <c r="NNO1017" s="304"/>
      <c r="NNP1017" s="304"/>
      <c r="NNQ1017" s="304"/>
      <c r="NNR1017" s="304"/>
      <c r="NNS1017" s="304"/>
      <c r="NNT1017" s="304"/>
      <c r="NNU1017" s="304"/>
      <c r="NNV1017" s="304"/>
      <c r="NNW1017" s="304"/>
      <c r="NNX1017" s="304"/>
      <c r="NNY1017" s="304"/>
      <c r="NNZ1017" s="304"/>
      <c r="NOA1017" s="304"/>
      <c r="NOB1017" s="304"/>
      <c r="NOC1017" s="304"/>
      <c r="NOD1017" s="304"/>
      <c r="NOE1017" s="304"/>
      <c r="NOF1017" s="304"/>
      <c r="NOG1017" s="304"/>
      <c r="NOH1017" s="304"/>
      <c r="NOI1017" s="304"/>
      <c r="NOJ1017" s="304"/>
      <c r="NOK1017" s="304"/>
      <c r="NOL1017" s="304"/>
      <c r="NOM1017" s="304"/>
      <c r="NON1017" s="304"/>
      <c r="NOO1017" s="304"/>
      <c r="NOP1017" s="304"/>
      <c r="NOQ1017" s="304"/>
      <c r="NOR1017" s="304"/>
      <c r="NOS1017" s="304"/>
      <c r="NOT1017" s="304"/>
      <c r="NOU1017" s="304"/>
      <c r="NOV1017" s="304"/>
      <c r="NOW1017" s="304"/>
      <c r="NOX1017" s="304"/>
      <c r="NOY1017" s="304"/>
      <c r="NOZ1017" s="304"/>
      <c r="NPA1017" s="304"/>
      <c r="NPB1017" s="304"/>
      <c r="NPC1017" s="304"/>
      <c r="NPD1017" s="304"/>
      <c r="NPE1017" s="304"/>
      <c r="NPF1017" s="304"/>
      <c r="NPG1017" s="304"/>
      <c r="NPH1017" s="304"/>
      <c r="NPI1017" s="304"/>
      <c r="NPJ1017" s="304"/>
      <c r="NPK1017" s="304"/>
      <c r="NPL1017" s="304"/>
      <c r="NPM1017" s="304"/>
      <c r="NPN1017" s="304"/>
      <c r="NPO1017" s="304"/>
      <c r="NPP1017" s="304"/>
      <c r="NPQ1017" s="304"/>
      <c r="NPR1017" s="304"/>
      <c r="NPS1017" s="304"/>
      <c r="NPT1017" s="304"/>
      <c r="NPU1017" s="304"/>
      <c r="NPV1017" s="304"/>
      <c r="NPW1017" s="304"/>
      <c r="NPX1017" s="304"/>
      <c r="NPY1017" s="304"/>
      <c r="NPZ1017" s="304"/>
      <c r="NQA1017" s="304"/>
      <c r="NQB1017" s="304"/>
      <c r="NQC1017" s="304"/>
      <c r="NQD1017" s="304"/>
      <c r="NQE1017" s="304"/>
      <c r="NQF1017" s="304"/>
      <c r="NQG1017" s="304"/>
      <c r="NQH1017" s="304"/>
      <c r="NQI1017" s="304"/>
      <c r="NQJ1017" s="304"/>
      <c r="NQK1017" s="304"/>
      <c r="NQL1017" s="304"/>
      <c r="NQM1017" s="304"/>
      <c r="NQN1017" s="304"/>
      <c r="NQO1017" s="304"/>
      <c r="NQP1017" s="304"/>
      <c r="NQQ1017" s="304"/>
      <c r="NQR1017" s="304"/>
      <c r="NQS1017" s="304"/>
      <c r="NQT1017" s="304"/>
      <c r="NQU1017" s="304"/>
      <c r="NQV1017" s="304"/>
      <c r="NQW1017" s="304"/>
      <c r="NQX1017" s="304"/>
      <c r="NQY1017" s="304"/>
      <c r="NQZ1017" s="304"/>
      <c r="NRA1017" s="304"/>
      <c r="NRB1017" s="304"/>
      <c r="NRC1017" s="304"/>
      <c r="NRD1017" s="304"/>
      <c r="NRE1017" s="304"/>
      <c r="NRF1017" s="304"/>
      <c r="NRG1017" s="304"/>
      <c r="NRH1017" s="304"/>
      <c r="NRI1017" s="304"/>
      <c r="NRJ1017" s="304"/>
      <c r="NRK1017" s="304"/>
      <c r="NRL1017" s="304"/>
      <c r="NRM1017" s="304"/>
      <c r="NRN1017" s="304"/>
      <c r="NRO1017" s="304"/>
      <c r="NRP1017" s="304"/>
      <c r="NRQ1017" s="304"/>
      <c r="NRR1017" s="304"/>
      <c r="NRS1017" s="304"/>
      <c r="NRT1017" s="304"/>
      <c r="NRU1017" s="304"/>
      <c r="NRV1017" s="304"/>
      <c r="NRW1017" s="304"/>
      <c r="NRX1017" s="304"/>
      <c r="NRY1017" s="304"/>
      <c r="NRZ1017" s="304"/>
      <c r="NSA1017" s="304"/>
      <c r="NSB1017" s="304"/>
      <c r="NSC1017" s="304"/>
      <c r="NSD1017" s="304"/>
      <c r="NSE1017" s="304"/>
      <c r="NSF1017" s="304"/>
      <c r="NSG1017" s="304"/>
      <c r="NSH1017" s="304"/>
      <c r="NSI1017" s="304"/>
      <c r="NSJ1017" s="304"/>
      <c r="NSK1017" s="304"/>
      <c r="NSL1017" s="304"/>
      <c r="NSM1017" s="304"/>
      <c r="NSN1017" s="304"/>
      <c r="NSO1017" s="304"/>
      <c r="NSP1017" s="304"/>
      <c r="NSQ1017" s="304"/>
      <c r="NSR1017" s="304"/>
      <c r="NSS1017" s="304"/>
      <c r="NST1017" s="304"/>
      <c r="NSU1017" s="304"/>
      <c r="NSV1017" s="304"/>
      <c r="NSW1017" s="304"/>
      <c r="NSX1017" s="304"/>
      <c r="NSY1017" s="304"/>
      <c r="NSZ1017" s="304"/>
      <c r="NTA1017" s="304"/>
      <c r="NTB1017" s="304"/>
      <c r="NTC1017" s="304"/>
      <c r="NTD1017" s="304"/>
      <c r="NTE1017" s="304"/>
      <c r="NTF1017" s="304"/>
      <c r="NTG1017" s="304"/>
      <c r="NTH1017" s="304"/>
      <c r="NTI1017" s="304"/>
      <c r="NTJ1017" s="304"/>
      <c r="NTK1017" s="304"/>
      <c r="NTL1017" s="304"/>
      <c r="NTM1017" s="304"/>
      <c r="NTN1017" s="304"/>
      <c r="NTO1017" s="304"/>
      <c r="NTP1017" s="304"/>
      <c r="NTQ1017" s="304"/>
      <c r="NTR1017" s="304"/>
      <c r="NTS1017" s="304"/>
      <c r="NTT1017" s="304"/>
      <c r="NTU1017" s="304"/>
      <c r="NTV1017" s="304"/>
      <c r="NTW1017" s="304"/>
      <c r="NTX1017" s="304"/>
      <c r="NTY1017" s="304"/>
      <c r="NTZ1017" s="304"/>
      <c r="NUA1017" s="304"/>
      <c r="NUB1017" s="304"/>
      <c r="NUC1017" s="304"/>
      <c r="NUD1017" s="304"/>
      <c r="NUE1017" s="304"/>
      <c r="NUF1017" s="304"/>
      <c r="NUG1017" s="304"/>
      <c r="NUH1017" s="304"/>
      <c r="NUI1017" s="304"/>
      <c r="NUJ1017" s="304"/>
      <c r="NUK1017" s="304"/>
      <c r="NUL1017" s="304"/>
      <c r="NUM1017" s="304"/>
      <c r="NUN1017" s="304"/>
      <c r="NUO1017" s="304"/>
      <c r="NUP1017" s="304"/>
      <c r="NUQ1017" s="304"/>
      <c r="NUR1017" s="304"/>
      <c r="NUS1017" s="304"/>
      <c r="NUT1017" s="304"/>
      <c r="NUU1017" s="304"/>
      <c r="NUV1017" s="304"/>
      <c r="NUW1017" s="304"/>
      <c r="NUX1017" s="304"/>
      <c r="NUY1017" s="304"/>
      <c r="NUZ1017" s="304"/>
      <c r="NVA1017" s="304"/>
      <c r="NVB1017" s="304"/>
      <c r="NVC1017" s="304"/>
      <c r="NVD1017" s="304"/>
      <c r="NVE1017" s="304"/>
      <c r="NVF1017" s="304"/>
      <c r="NVG1017" s="304"/>
      <c r="NVH1017" s="304"/>
      <c r="NVI1017" s="304"/>
      <c r="NVJ1017" s="304"/>
      <c r="NVK1017" s="304"/>
      <c r="NVL1017" s="304"/>
      <c r="NVM1017" s="304"/>
      <c r="NVN1017" s="304"/>
      <c r="NVO1017" s="304"/>
      <c r="NVP1017" s="304"/>
      <c r="NVQ1017" s="304"/>
      <c r="NVR1017" s="304"/>
      <c r="NVS1017" s="304"/>
      <c r="NVT1017" s="304"/>
      <c r="NVU1017" s="304"/>
      <c r="NVV1017" s="304"/>
      <c r="NVW1017" s="304"/>
      <c r="NVX1017" s="304"/>
      <c r="NVY1017" s="304"/>
      <c r="NVZ1017" s="304"/>
      <c r="NWA1017" s="304"/>
      <c r="NWB1017" s="304"/>
      <c r="NWC1017" s="304"/>
      <c r="NWD1017" s="304"/>
      <c r="NWE1017" s="304"/>
      <c r="NWF1017" s="304"/>
      <c r="NWG1017" s="304"/>
      <c r="NWH1017" s="304"/>
      <c r="NWI1017" s="304"/>
      <c r="NWJ1017" s="304"/>
      <c r="NWK1017" s="304"/>
      <c r="NWL1017" s="304"/>
      <c r="NWM1017" s="304"/>
      <c r="NWN1017" s="304"/>
      <c r="NWO1017" s="304"/>
      <c r="NWP1017" s="304"/>
      <c r="NWQ1017" s="304"/>
      <c r="NWR1017" s="304"/>
      <c r="NWS1017" s="304"/>
      <c r="NWT1017" s="304"/>
      <c r="NWU1017" s="304"/>
      <c r="NWV1017" s="304"/>
      <c r="NWW1017" s="304"/>
      <c r="NWX1017" s="304"/>
      <c r="NWY1017" s="304"/>
      <c r="NWZ1017" s="304"/>
      <c r="NXA1017" s="304"/>
      <c r="NXB1017" s="304"/>
      <c r="NXC1017" s="304"/>
      <c r="NXD1017" s="304"/>
      <c r="NXE1017" s="304"/>
      <c r="NXF1017" s="304"/>
      <c r="NXG1017" s="304"/>
      <c r="NXH1017" s="304"/>
      <c r="NXI1017" s="304"/>
      <c r="NXJ1017" s="304"/>
      <c r="NXK1017" s="304"/>
      <c r="NXL1017" s="304"/>
      <c r="NXM1017" s="304"/>
      <c r="NXN1017" s="304"/>
      <c r="NXO1017" s="304"/>
      <c r="NXP1017" s="304"/>
      <c r="NXQ1017" s="304"/>
      <c r="NXR1017" s="304"/>
      <c r="NXS1017" s="304"/>
      <c r="NXT1017" s="304"/>
      <c r="NXU1017" s="304"/>
      <c r="NXV1017" s="304"/>
      <c r="NXW1017" s="304"/>
      <c r="NXX1017" s="304"/>
      <c r="NXY1017" s="304"/>
      <c r="NXZ1017" s="304"/>
      <c r="NYA1017" s="304"/>
      <c r="NYB1017" s="304"/>
      <c r="NYC1017" s="304"/>
      <c r="NYD1017" s="304"/>
      <c r="NYE1017" s="304"/>
      <c r="NYF1017" s="304"/>
      <c r="NYG1017" s="304"/>
      <c r="NYH1017" s="304"/>
      <c r="NYI1017" s="304"/>
      <c r="NYJ1017" s="304"/>
      <c r="NYK1017" s="304"/>
      <c r="NYL1017" s="304"/>
      <c r="NYM1017" s="304"/>
      <c r="NYN1017" s="304"/>
      <c r="NYO1017" s="304"/>
      <c r="NYP1017" s="304"/>
      <c r="NYQ1017" s="304"/>
      <c r="NYR1017" s="304"/>
      <c r="NYS1017" s="304"/>
      <c r="NYT1017" s="304"/>
      <c r="NYU1017" s="304"/>
      <c r="NYV1017" s="304"/>
      <c r="NYW1017" s="304"/>
      <c r="NYX1017" s="304"/>
      <c r="NYY1017" s="304"/>
      <c r="NYZ1017" s="304"/>
      <c r="NZA1017" s="304"/>
      <c r="NZB1017" s="304"/>
      <c r="NZC1017" s="304"/>
      <c r="NZD1017" s="304"/>
      <c r="NZE1017" s="304"/>
      <c r="NZF1017" s="304"/>
      <c r="NZG1017" s="304"/>
      <c r="NZH1017" s="304"/>
      <c r="NZI1017" s="304"/>
      <c r="NZJ1017" s="304"/>
      <c r="NZK1017" s="304"/>
      <c r="NZL1017" s="304"/>
      <c r="NZM1017" s="304"/>
      <c r="NZN1017" s="304"/>
      <c r="NZO1017" s="304"/>
      <c r="NZP1017" s="304"/>
      <c r="NZQ1017" s="304"/>
      <c r="NZR1017" s="304"/>
      <c r="NZS1017" s="304"/>
      <c r="NZT1017" s="304"/>
      <c r="NZU1017" s="304"/>
      <c r="NZV1017" s="304"/>
      <c r="NZW1017" s="304"/>
      <c r="NZX1017" s="304"/>
      <c r="NZY1017" s="304"/>
      <c r="NZZ1017" s="304"/>
      <c r="OAA1017" s="304"/>
      <c r="OAB1017" s="304"/>
      <c r="OAC1017" s="304"/>
      <c r="OAD1017" s="304"/>
      <c r="OAE1017" s="304"/>
      <c r="OAF1017" s="304"/>
      <c r="OAG1017" s="304"/>
      <c r="OAH1017" s="304"/>
      <c r="OAI1017" s="304"/>
      <c r="OAJ1017" s="304"/>
      <c r="OAK1017" s="304"/>
      <c r="OAL1017" s="304"/>
      <c r="OAM1017" s="304"/>
      <c r="OAN1017" s="304"/>
      <c r="OAO1017" s="304"/>
      <c r="OAP1017" s="304"/>
      <c r="OAQ1017" s="304"/>
      <c r="OAR1017" s="304"/>
      <c r="OAS1017" s="304"/>
      <c r="OAT1017" s="304"/>
      <c r="OAU1017" s="304"/>
      <c r="OAV1017" s="304"/>
      <c r="OAW1017" s="304"/>
      <c r="OAX1017" s="304"/>
      <c r="OAY1017" s="304"/>
      <c r="OAZ1017" s="304"/>
      <c r="OBA1017" s="304"/>
      <c r="OBB1017" s="304"/>
      <c r="OBC1017" s="304"/>
      <c r="OBD1017" s="304"/>
      <c r="OBE1017" s="304"/>
      <c r="OBF1017" s="304"/>
      <c r="OBG1017" s="304"/>
      <c r="OBH1017" s="304"/>
      <c r="OBI1017" s="304"/>
      <c r="OBJ1017" s="304"/>
      <c r="OBK1017" s="304"/>
      <c r="OBL1017" s="304"/>
      <c r="OBM1017" s="304"/>
      <c r="OBN1017" s="304"/>
      <c r="OBO1017" s="304"/>
      <c r="OBP1017" s="304"/>
      <c r="OBQ1017" s="304"/>
      <c r="OBR1017" s="304"/>
      <c r="OBS1017" s="304"/>
      <c r="OBT1017" s="304"/>
      <c r="OBU1017" s="304"/>
      <c r="OBV1017" s="304"/>
      <c r="OBW1017" s="304"/>
      <c r="OBX1017" s="304"/>
      <c r="OBY1017" s="304"/>
      <c r="OBZ1017" s="304"/>
      <c r="OCA1017" s="304"/>
      <c r="OCB1017" s="304"/>
      <c r="OCC1017" s="304"/>
      <c r="OCD1017" s="304"/>
      <c r="OCE1017" s="304"/>
      <c r="OCF1017" s="304"/>
      <c r="OCG1017" s="304"/>
      <c r="OCH1017" s="304"/>
      <c r="OCI1017" s="304"/>
      <c r="OCJ1017" s="304"/>
      <c r="OCK1017" s="304"/>
      <c r="OCL1017" s="304"/>
      <c r="OCM1017" s="304"/>
      <c r="OCN1017" s="304"/>
      <c r="OCO1017" s="304"/>
      <c r="OCP1017" s="304"/>
      <c r="OCQ1017" s="304"/>
      <c r="OCR1017" s="304"/>
      <c r="OCS1017" s="304"/>
      <c r="OCT1017" s="304"/>
      <c r="OCU1017" s="304"/>
      <c r="OCV1017" s="304"/>
      <c r="OCW1017" s="304"/>
      <c r="OCX1017" s="304"/>
      <c r="OCY1017" s="304"/>
      <c r="OCZ1017" s="304"/>
      <c r="ODA1017" s="304"/>
      <c r="ODB1017" s="304"/>
      <c r="ODC1017" s="304"/>
      <c r="ODD1017" s="304"/>
      <c r="ODE1017" s="304"/>
      <c r="ODF1017" s="304"/>
      <c r="ODG1017" s="304"/>
      <c r="ODH1017" s="304"/>
      <c r="ODI1017" s="304"/>
      <c r="ODJ1017" s="304"/>
      <c r="ODK1017" s="304"/>
      <c r="ODL1017" s="304"/>
      <c r="ODM1017" s="304"/>
      <c r="ODN1017" s="304"/>
      <c r="ODO1017" s="304"/>
      <c r="ODP1017" s="304"/>
      <c r="ODQ1017" s="304"/>
      <c r="ODR1017" s="304"/>
      <c r="ODS1017" s="304"/>
      <c r="ODT1017" s="304"/>
      <c r="ODU1017" s="304"/>
      <c r="ODV1017" s="304"/>
      <c r="ODW1017" s="304"/>
      <c r="ODX1017" s="304"/>
      <c r="ODY1017" s="304"/>
      <c r="ODZ1017" s="304"/>
      <c r="OEA1017" s="304"/>
      <c r="OEB1017" s="304"/>
      <c r="OEC1017" s="304"/>
      <c r="OED1017" s="304"/>
      <c r="OEE1017" s="304"/>
      <c r="OEF1017" s="304"/>
      <c r="OEG1017" s="304"/>
      <c r="OEH1017" s="304"/>
      <c r="OEI1017" s="304"/>
      <c r="OEJ1017" s="304"/>
      <c r="OEK1017" s="304"/>
      <c r="OEL1017" s="304"/>
      <c r="OEM1017" s="304"/>
      <c r="OEN1017" s="304"/>
      <c r="OEO1017" s="304"/>
      <c r="OEP1017" s="304"/>
      <c r="OEQ1017" s="304"/>
      <c r="OER1017" s="304"/>
      <c r="OES1017" s="304"/>
      <c r="OET1017" s="304"/>
      <c r="OEU1017" s="304"/>
      <c r="OEV1017" s="304"/>
      <c r="OEW1017" s="304"/>
      <c r="OEX1017" s="304"/>
      <c r="OEY1017" s="304"/>
      <c r="OEZ1017" s="304"/>
      <c r="OFA1017" s="304"/>
      <c r="OFB1017" s="304"/>
      <c r="OFC1017" s="304"/>
      <c r="OFD1017" s="304"/>
      <c r="OFE1017" s="304"/>
      <c r="OFF1017" s="304"/>
      <c r="OFG1017" s="304"/>
      <c r="OFH1017" s="304"/>
      <c r="OFI1017" s="304"/>
      <c r="OFJ1017" s="304"/>
      <c r="OFK1017" s="304"/>
      <c r="OFL1017" s="304"/>
      <c r="OFM1017" s="304"/>
      <c r="OFN1017" s="304"/>
      <c r="OFO1017" s="304"/>
      <c r="OFP1017" s="304"/>
      <c r="OFQ1017" s="304"/>
      <c r="OFR1017" s="304"/>
      <c r="OFS1017" s="304"/>
      <c r="OFT1017" s="304"/>
      <c r="OFU1017" s="304"/>
      <c r="OFV1017" s="304"/>
      <c r="OFW1017" s="304"/>
      <c r="OFX1017" s="304"/>
      <c r="OFY1017" s="304"/>
      <c r="OFZ1017" s="304"/>
      <c r="OGA1017" s="304"/>
      <c r="OGB1017" s="304"/>
      <c r="OGC1017" s="304"/>
      <c r="OGD1017" s="304"/>
      <c r="OGE1017" s="304"/>
      <c r="OGF1017" s="304"/>
      <c r="OGG1017" s="304"/>
      <c r="OGH1017" s="304"/>
      <c r="OGI1017" s="304"/>
      <c r="OGJ1017" s="304"/>
      <c r="OGK1017" s="304"/>
      <c r="OGL1017" s="304"/>
      <c r="OGM1017" s="304"/>
      <c r="OGN1017" s="304"/>
      <c r="OGO1017" s="304"/>
      <c r="OGP1017" s="304"/>
      <c r="OGQ1017" s="304"/>
      <c r="OGR1017" s="304"/>
      <c r="OGS1017" s="304"/>
      <c r="OGT1017" s="304"/>
      <c r="OGU1017" s="304"/>
      <c r="OGV1017" s="304"/>
      <c r="OGW1017" s="304"/>
      <c r="OGX1017" s="304"/>
      <c r="OGY1017" s="304"/>
      <c r="OGZ1017" s="304"/>
      <c r="OHA1017" s="304"/>
      <c r="OHB1017" s="304"/>
      <c r="OHC1017" s="304"/>
      <c r="OHD1017" s="304"/>
      <c r="OHE1017" s="304"/>
      <c r="OHF1017" s="304"/>
      <c r="OHG1017" s="304"/>
      <c r="OHH1017" s="304"/>
      <c r="OHI1017" s="304"/>
      <c r="OHJ1017" s="304"/>
      <c r="OHK1017" s="304"/>
      <c r="OHL1017" s="304"/>
      <c r="OHM1017" s="304"/>
      <c r="OHN1017" s="304"/>
      <c r="OHO1017" s="304"/>
      <c r="OHP1017" s="304"/>
      <c r="OHQ1017" s="304"/>
      <c r="OHR1017" s="304"/>
      <c r="OHS1017" s="304"/>
      <c r="OHT1017" s="304"/>
      <c r="OHU1017" s="304"/>
      <c r="OHV1017" s="304"/>
      <c r="OHW1017" s="304"/>
      <c r="OHX1017" s="304"/>
      <c r="OHY1017" s="304"/>
      <c r="OHZ1017" s="304"/>
      <c r="OIA1017" s="304"/>
      <c r="OIB1017" s="304"/>
      <c r="OIC1017" s="304"/>
      <c r="OID1017" s="304"/>
      <c r="OIE1017" s="304"/>
      <c r="OIF1017" s="304"/>
      <c r="OIG1017" s="304"/>
      <c r="OIH1017" s="304"/>
      <c r="OII1017" s="304"/>
      <c r="OIJ1017" s="304"/>
      <c r="OIK1017" s="304"/>
      <c r="OIL1017" s="304"/>
      <c r="OIM1017" s="304"/>
      <c r="OIN1017" s="304"/>
      <c r="OIO1017" s="304"/>
      <c r="OIP1017" s="304"/>
      <c r="OIQ1017" s="304"/>
      <c r="OIR1017" s="304"/>
      <c r="OIS1017" s="304"/>
      <c r="OIT1017" s="304"/>
      <c r="OIU1017" s="304"/>
      <c r="OIV1017" s="304"/>
      <c r="OIW1017" s="304"/>
      <c r="OIX1017" s="304"/>
      <c r="OIY1017" s="304"/>
      <c r="OIZ1017" s="304"/>
      <c r="OJA1017" s="304"/>
      <c r="OJB1017" s="304"/>
      <c r="OJC1017" s="304"/>
      <c r="OJD1017" s="304"/>
      <c r="OJE1017" s="304"/>
      <c r="OJF1017" s="304"/>
      <c r="OJG1017" s="304"/>
      <c r="OJH1017" s="304"/>
      <c r="OJI1017" s="304"/>
      <c r="OJJ1017" s="304"/>
      <c r="OJK1017" s="304"/>
      <c r="OJL1017" s="304"/>
      <c r="OJM1017" s="304"/>
      <c r="OJN1017" s="304"/>
      <c r="OJO1017" s="304"/>
      <c r="OJP1017" s="304"/>
      <c r="OJQ1017" s="304"/>
      <c r="OJR1017" s="304"/>
      <c r="OJS1017" s="304"/>
      <c r="OJT1017" s="304"/>
      <c r="OJU1017" s="304"/>
      <c r="OJV1017" s="304"/>
      <c r="OJW1017" s="304"/>
      <c r="OJX1017" s="304"/>
      <c r="OJY1017" s="304"/>
      <c r="OJZ1017" s="304"/>
      <c r="OKA1017" s="304"/>
      <c r="OKB1017" s="304"/>
      <c r="OKC1017" s="304"/>
      <c r="OKD1017" s="304"/>
      <c r="OKE1017" s="304"/>
      <c r="OKF1017" s="304"/>
      <c r="OKG1017" s="304"/>
      <c r="OKH1017" s="304"/>
      <c r="OKI1017" s="304"/>
      <c r="OKJ1017" s="304"/>
      <c r="OKK1017" s="304"/>
      <c r="OKL1017" s="304"/>
      <c r="OKM1017" s="304"/>
      <c r="OKN1017" s="304"/>
      <c r="OKO1017" s="304"/>
      <c r="OKP1017" s="304"/>
      <c r="OKQ1017" s="304"/>
      <c r="OKR1017" s="304"/>
      <c r="OKS1017" s="304"/>
      <c r="OKT1017" s="304"/>
      <c r="OKU1017" s="304"/>
      <c r="OKV1017" s="304"/>
      <c r="OKW1017" s="304"/>
      <c r="OKX1017" s="304"/>
      <c r="OKY1017" s="304"/>
      <c r="OKZ1017" s="304"/>
      <c r="OLA1017" s="304"/>
      <c r="OLB1017" s="304"/>
      <c r="OLC1017" s="304"/>
      <c r="OLD1017" s="304"/>
      <c r="OLE1017" s="304"/>
      <c r="OLF1017" s="304"/>
      <c r="OLG1017" s="304"/>
      <c r="OLH1017" s="304"/>
      <c r="OLI1017" s="304"/>
      <c r="OLJ1017" s="304"/>
      <c r="OLK1017" s="304"/>
      <c r="OLL1017" s="304"/>
      <c r="OLM1017" s="304"/>
      <c r="OLN1017" s="304"/>
      <c r="OLO1017" s="304"/>
      <c r="OLP1017" s="304"/>
      <c r="OLQ1017" s="304"/>
      <c r="OLR1017" s="304"/>
      <c r="OLS1017" s="304"/>
      <c r="OLT1017" s="304"/>
      <c r="OLU1017" s="304"/>
      <c r="OLV1017" s="304"/>
      <c r="OLW1017" s="304"/>
      <c r="OLX1017" s="304"/>
      <c r="OLY1017" s="304"/>
      <c r="OLZ1017" s="304"/>
      <c r="OMA1017" s="304"/>
      <c r="OMB1017" s="304"/>
      <c r="OMC1017" s="304"/>
      <c r="OMD1017" s="304"/>
      <c r="OME1017" s="304"/>
      <c r="OMF1017" s="304"/>
      <c r="OMG1017" s="304"/>
      <c r="OMH1017" s="304"/>
      <c r="OMI1017" s="304"/>
      <c r="OMJ1017" s="304"/>
      <c r="OMK1017" s="304"/>
      <c r="OML1017" s="304"/>
      <c r="OMM1017" s="304"/>
      <c r="OMN1017" s="304"/>
      <c r="OMO1017" s="304"/>
      <c r="OMP1017" s="304"/>
      <c r="OMQ1017" s="304"/>
      <c r="OMR1017" s="304"/>
      <c r="OMS1017" s="304"/>
      <c r="OMT1017" s="304"/>
      <c r="OMU1017" s="304"/>
      <c r="OMV1017" s="304"/>
      <c r="OMW1017" s="304"/>
      <c r="OMX1017" s="304"/>
      <c r="OMY1017" s="304"/>
      <c r="OMZ1017" s="304"/>
      <c r="ONA1017" s="304"/>
      <c r="ONB1017" s="304"/>
      <c r="ONC1017" s="304"/>
      <c r="OND1017" s="304"/>
      <c r="ONE1017" s="304"/>
      <c r="ONF1017" s="304"/>
      <c r="ONG1017" s="304"/>
      <c r="ONH1017" s="304"/>
      <c r="ONI1017" s="304"/>
      <c r="ONJ1017" s="304"/>
      <c r="ONK1017" s="304"/>
      <c r="ONL1017" s="304"/>
      <c r="ONM1017" s="304"/>
      <c r="ONN1017" s="304"/>
      <c r="ONO1017" s="304"/>
      <c r="ONP1017" s="304"/>
      <c r="ONQ1017" s="304"/>
      <c r="ONR1017" s="304"/>
      <c r="ONS1017" s="304"/>
      <c r="ONT1017" s="304"/>
      <c r="ONU1017" s="304"/>
      <c r="ONV1017" s="304"/>
      <c r="ONW1017" s="304"/>
      <c r="ONX1017" s="304"/>
      <c r="ONY1017" s="304"/>
      <c r="ONZ1017" s="304"/>
      <c r="OOA1017" s="304"/>
      <c r="OOB1017" s="304"/>
      <c r="OOC1017" s="304"/>
      <c r="OOD1017" s="304"/>
      <c r="OOE1017" s="304"/>
      <c r="OOF1017" s="304"/>
      <c r="OOG1017" s="304"/>
      <c r="OOH1017" s="304"/>
      <c r="OOI1017" s="304"/>
      <c r="OOJ1017" s="304"/>
      <c r="OOK1017" s="304"/>
      <c r="OOL1017" s="304"/>
      <c r="OOM1017" s="304"/>
      <c r="OON1017" s="304"/>
      <c r="OOO1017" s="304"/>
      <c r="OOP1017" s="304"/>
      <c r="OOQ1017" s="304"/>
      <c r="OOR1017" s="304"/>
      <c r="OOS1017" s="304"/>
      <c r="OOT1017" s="304"/>
      <c r="OOU1017" s="304"/>
      <c r="OOV1017" s="304"/>
      <c r="OOW1017" s="304"/>
      <c r="OOX1017" s="304"/>
      <c r="OOY1017" s="304"/>
      <c r="OOZ1017" s="304"/>
      <c r="OPA1017" s="304"/>
      <c r="OPB1017" s="304"/>
      <c r="OPC1017" s="304"/>
      <c r="OPD1017" s="304"/>
      <c r="OPE1017" s="304"/>
      <c r="OPF1017" s="304"/>
      <c r="OPG1017" s="304"/>
      <c r="OPH1017" s="304"/>
      <c r="OPI1017" s="304"/>
      <c r="OPJ1017" s="304"/>
      <c r="OPK1017" s="304"/>
      <c r="OPL1017" s="304"/>
      <c r="OPM1017" s="304"/>
      <c r="OPN1017" s="304"/>
      <c r="OPO1017" s="304"/>
      <c r="OPP1017" s="304"/>
      <c r="OPQ1017" s="304"/>
      <c r="OPR1017" s="304"/>
      <c r="OPS1017" s="304"/>
      <c r="OPT1017" s="304"/>
      <c r="OPU1017" s="304"/>
      <c r="OPV1017" s="304"/>
      <c r="OPW1017" s="304"/>
      <c r="OPX1017" s="304"/>
      <c r="OPY1017" s="304"/>
      <c r="OPZ1017" s="304"/>
      <c r="OQA1017" s="304"/>
      <c r="OQB1017" s="304"/>
      <c r="OQC1017" s="304"/>
      <c r="OQD1017" s="304"/>
      <c r="OQE1017" s="304"/>
      <c r="OQF1017" s="304"/>
      <c r="OQG1017" s="304"/>
      <c r="OQH1017" s="304"/>
      <c r="OQI1017" s="304"/>
      <c r="OQJ1017" s="304"/>
      <c r="OQK1017" s="304"/>
      <c r="OQL1017" s="304"/>
      <c r="OQM1017" s="304"/>
      <c r="OQN1017" s="304"/>
      <c r="OQO1017" s="304"/>
      <c r="OQP1017" s="304"/>
      <c r="OQQ1017" s="304"/>
      <c r="OQR1017" s="304"/>
      <c r="OQS1017" s="304"/>
      <c r="OQT1017" s="304"/>
      <c r="OQU1017" s="304"/>
      <c r="OQV1017" s="304"/>
      <c r="OQW1017" s="304"/>
      <c r="OQX1017" s="304"/>
      <c r="OQY1017" s="304"/>
      <c r="OQZ1017" s="304"/>
      <c r="ORA1017" s="304"/>
      <c r="ORB1017" s="304"/>
      <c r="ORC1017" s="304"/>
      <c r="ORD1017" s="304"/>
      <c r="ORE1017" s="304"/>
      <c r="ORF1017" s="304"/>
      <c r="ORG1017" s="304"/>
      <c r="ORH1017" s="304"/>
      <c r="ORI1017" s="304"/>
      <c r="ORJ1017" s="304"/>
      <c r="ORK1017" s="304"/>
      <c r="ORL1017" s="304"/>
      <c r="ORM1017" s="304"/>
      <c r="ORN1017" s="304"/>
      <c r="ORO1017" s="304"/>
      <c r="ORP1017" s="304"/>
      <c r="ORQ1017" s="304"/>
      <c r="ORR1017" s="304"/>
      <c r="ORS1017" s="304"/>
      <c r="ORT1017" s="304"/>
      <c r="ORU1017" s="304"/>
      <c r="ORV1017" s="304"/>
      <c r="ORW1017" s="304"/>
      <c r="ORX1017" s="304"/>
      <c r="ORY1017" s="304"/>
      <c r="ORZ1017" s="304"/>
      <c r="OSA1017" s="304"/>
      <c r="OSB1017" s="304"/>
      <c r="OSC1017" s="304"/>
      <c r="OSD1017" s="304"/>
      <c r="OSE1017" s="304"/>
      <c r="OSF1017" s="304"/>
      <c r="OSG1017" s="304"/>
      <c r="OSH1017" s="304"/>
      <c r="OSI1017" s="304"/>
      <c r="OSJ1017" s="304"/>
      <c r="OSK1017" s="304"/>
      <c r="OSL1017" s="304"/>
      <c r="OSM1017" s="304"/>
      <c r="OSN1017" s="304"/>
      <c r="OSO1017" s="304"/>
      <c r="OSP1017" s="304"/>
      <c r="OSQ1017" s="304"/>
      <c r="OSR1017" s="304"/>
      <c r="OSS1017" s="304"/>
      <c r="OST1017" s="304"/>
      <c r="OSU1017" s="304"/>
      <c r="OSV1017" s="304"/>
      <c r="OSW1017" s="304"/>
      <c r="OSX1017" s="304"/>
      <c r="OSY1017" s="304"/>
      <c r="OSZ1017" s="304"/>
      <c r="OTA1017" s="304"/>
      <c r="OTB1017" s="304"/>
      <c r="OTC1017" s="304"/>
      <c r="OTD1017" s="304"/>
      <c r="OTE1017" s="304"/>
      <c r="OTF1017" s="304"/>
      <c r="OTG1017" s="304"/>
      <c r="OTH1017" s="304"/>
      <c r="OTI1017" s="304"/>
      <c r="OTJ1017" s="304"/>
      <c r="OTK1017" s="304"/>
      <c r="OTL1017" s="304"/>
      <c r="OTM1017" s="304"/>
      <c r="OTN1017" s="304"/>
      <c r="OTO1017" s="304"/>
      <c r="OTP1017" s="304"/>
      <c r="OTQ1017" s="304"/>
      <c r="OTR1017" s="304"/>
      <c r="OTS1017" s="304"/>
      <c r="OTT1017" s="304"/>
      <c r="OTU1017" s="304"/>
      <c r="OTV1017" s="304"/>
      <c r="OTW1017" s="304"/>
      <c r="OTX1017" s="304"/>
      <c r="OTY1017" s="304"/>
      <c r="OTZ1017" s="304"/>
      <c r="OUA1017" s="304"/>
      <c r="OUB1017" s="304"/>
      <c r="OUC1017" s="304"/>
      <c r="OUD1017" s="304"/>
      <c r="OUE1017" s="304"/>
      <c r="OUF1017" s="304"/>
      <c r="OUG1017" s="304"/>
      <c r="OUH1017" s="304"/>
      <c r="OUI1017" s="304"/>
      <c r="OUJ1017" s="304"/>
      <c r="OUK1017" s="304"/>
      <c r="OUL1017" s="304"/>
      <c r="OUM1017" s="304"/>
      <c r="OUN1017" s="304"/>
      <c r="OUO1017" s="304"/>
      <c r="OUP1017" s="304"/>
      <c r="OUQ1017" s="304"/>
      <c r="OUR1017" s="304"/>
      <c r="OUS1017" s="304"/>
      <c r="OUT1017" s="304"/>
      <c r="OUU1017" s="304"/>
      <c r="OUV1017" s="304"/>
      <c r="OUW1017" s="304"/>
      <c r="OUX1017" s="304"/>
      <c r="OUY1017" s="304"/>
      <c r="OUZ1017" s="304"/>
      <c r="OVA1017" s="304"/>
      <c r="OVB1017" s="304"/>
      <c r="OVC1017" s="304"/>
      <c r="OVD1017" s="304"/>
      <c r="OVE1017" s="304"/>
      <c r="OVF1017" s="304"/>
      <c r="OVG1017" s="304"/>
      <c r="OVH1017" s="304"/>
      <c r="OVI1017" s="304"/>
      <c r="OVJ1017" s="304"/>
      <c r="OVK1017" s="304"/>
      <c r="OVL1017" s="304"/>
      <c r="OVM1017" s="304"/>
      <c r="OVN1017" s="304"/>
      <c r="OVO1017" s="304"/>
      <c r="OVP1017" s="304"/>
      <c r="OVQ1017" s="304"/>
      <c r="OVR1017" s="304"/>
      <c r="OVS1017" s="304"/>
      <c r="OVT1017" s="304"/>
      <c r="OVU1017" s="304"/>
      <c r="OVV1017" s="304"/>
      <c r="OVW1017" s="304"/>
      <c r="OVX1017" s="304"/>
      <c r="OVY1017" s="304"/>
      <c r="OVZ1017" s="304"/>
      <c r="OWA1017" s="304"/>
      <c r="OWB1017" s="304"/>
      <c r="OWC1017" s="304"/>
      <c r="OWD1017" s="304"/>
      <c r="OWE1017" s="304"/>
      <c r="OWF1017" s="304"/>
      <c r="OWG1017" s="304"/>
      <c r="OWH1017" s="304"/>
      <c r="OWI1017" s="304"/>
      <c r="OWJ1017" s="304"/>
      <c r="OWK1017" s="304"/>
      <c r="OWL1017" s="304"/>
      <c r="OWM1017" s="304"/>
      <c r="OWN1017" s="304"/>
      <c r="OWO1017" s="304"/>
      <c r="OWP1017" s="304"/>
      <c r="OWQ1017" s="304"/>
      <c r="OWR1017" s="304"/>
      <c r="OWS1017" s="304"/>
      <c r="OWT1017" s="304"/>
      <c r="OWU1017" s="304"/>
      <c r="OWV1017" s="304"/>
      <c r="OWW1017" s="304"/>
      <c r="OWX1017" s="304"/>
      <c r="OWY1017" s="304"/>
      <c r="OWZ1017" s="304"/>
      <c r="OXA1017" s="304"/>
      <c r="OXB1017" s="304"/>
      <c r="OXC1017" s="304"/>
      <c r="OXD1017" s="304"/>
      <c r="OXE1017" s="304"/>
      <c r="OXF1017" s="304"/>
      <c r="OXG1017" s="304"/>
      <c r="OXH1017" s="304"/>
      <c r="OXI1017" s="304"/>
      <c r="OXJ1017" s="304"/>
      <c r="OXK1017" s="304"/>
      <c r="OXL1017" s="304"/>
      <c r="OXM1017" s="304"/>
      <c r="OXN1017" s="304"/>
      <c r="OXO1017" s="304"/>
      <c r="OXP1017" s="304"/>
      <c r="OXQ1017" s="304"/>
      <c r="OXR1017" s="304"/>
      <c r="OXS1017" s="304"/>
      <c r="OXT1017" s="304"/>
      <c r="OXU1017" s="304"/>
      <c r="OXV1017" s="304"/>
      <c r="OXW1017" s="304"/>
      <c r="OXX1017" s="304"/>
      <c r="OXY1017" s="304"/>
      <c r="OXZ1017" s="304"/>
      <c r="OYA1017" s="304"/>
      <c r="OYB1017" s="304"/>
      <c r="OYC1017" s="304"/>
      <c r="OYD1017" s="304"/>
      <c r="OYE1017" s="304"/>
      <c r="OYF1017" s="304"/>
      <c r="OYG1017" s="304"/>
      <c r="OYH1017" s="304"/>
      <c r="OYI1017" s="304"/>
      <c r="OYJ1017" s="304"/>
      <c r="OYK1017" s="304"/>
      <c r="OYL1017" s="304"/>
      <c r="OYM1017" s="304"/>
      <c r="OYN1017" s="304"/>
      <c r="OYO1017" s="304"/>
      <c r="OYP1017" s="304"/>
      <c r="OYQ1017" s="304"/>
      <c r="OYR1017" s="304"/>
      <c r="OYS1017" s="304"/>
      <c r="OYT1017" s="304"/>
      <c r="OYU1017" s="304"/>
      <c r="OYV1017" s="304"/>
      <c r="OYW1017" s="304"/>
      <c r="OYX1017" s="304"/>
      <c r="OYY1017" s="304"/>
      <c r="OYZ1017" s="304"/>
      <c r="OZA1017" s="304"/>
      <c r="OZB1017" s="304"/>
      <c r="OZC1017" s="304"/>
      <c r="OZD1017" s="304"/>
      <c r="OZE1017" s="304"/>
      <c r="OZF1017" s="304"/>
      <c r="OZG1017" s="304"/>
      <c r="OZH1017" s="304"/>
      <c r="OZI1017" s="304"/>
      <c r="OZJ1017" s="304"/>
      <c r="OZK1017" s="304"/>
      <c r="OZL1017" s="304"/>
      <c r="OZM1017" s="304"/>
      <c r="OZN1017" s="304"/>
      <c r="OZO1017" s="304"/>
      <c r="OZP1017" s="304"/>
      <c r="OZQ1017" s="304"/>
      <c r="OZR1017" s="304"/>
      <c r="OZS1017" s="304"/>
      <c r="OZT1017" s="304"/>
      <c r="OZU1017" s="304"/>
      <c r="OZV1017" s="304"/>
      <c r="OZW1017" s="304"/>
      <c r="OZX1017" s="304"/>
      <c r="OZY1017" s="304"/>
      <c r="OZZ1017" s="304"/>
      <c r="PAA1017" s="304"/>
      <c r="PAB1017" s="304"/>
      <c r="PAC1017" s="304"/>
      <c r="PAD1017" s="304"/>
      <c r="PAE1017" s="304"/>
      <c r="PAF1017" s="304"/>
      <c r="PAG1017" s="304"/>
      <c r="PAH1017" s="304"/>
      <c r="PAI1017" s="304"/>
      <c r="PAJ1017" s="304"/>
      <c r="PAK1017" s="304"/>
      <c r="PAL1017" s="304"/>
      <c r="PAM1017" s="304"/>
      <c r="PAN1017" s="304"/>
      <c r="PAO1017" s="304"/>
      <c r="PAP1017" s="304"/>
      <c r="PAQ1017" s="304"/>
      <c r="PAR1017" s="304"/>
      <c r="PAS1017" s="304"/>
      <c r="PAT1017" s="304"/>
      <c r="PAU1017" s="304"/>
      <c r="PAV1017" s="304"/>
      <c r="PAW1017" s="304"/>
      <c r="PAX1017" s="304"/>
      <c r="PAY1017" s="304"/>
      <c r="PAZ1017" s="304"/>
      <c r="PBA1017" s="304"/>
      <c r="PBB1017" s="304"/>
      <c r="PBC1017" s="304"/>
      <c r="PBD1017" s="304"/>
      <c r="PBE1017" s="304"/>
      <c r="PBF1017" s="304"/>
      <c r="PBG1017" s="304"/>
      <c r="PBH1017" s="304"/>
      <c r="PBI1017" s="304"/>
      <c r="PBJ1017" s="304"/>
      <c r="PBK1017" s="304"/>
      <c r="PBL1017" s="304"/>
      <c r="PBM1017" s="304"/>
      <c r="PBN1017" s="304"/>
      <c r="PBO1017" s="304"/>
      <c r="PBP1017" s="304"/>
      <c r="PBQ1017" s="304"/>
      <c r="PBR1017" s="304"/>
      <c r="PBS1017" s="304"/>
      <c r="PBT1017" s="304"/>
      <c r="PBU1017" s="304"/>
      <c r="PBV1017" s="304"/>
      <c r="PBW1017" s="304"/>
      <c r="PBX1017" s="304"/>
      <c r="PBY1017" s="304"/>
      <c r="PBZ1017" s="304"/>
      <c r="PCA1017" s="304"/>
      <c r="PCB1017" s="304"/>
      <c r="PCC1017" s="304"/>
      <c r="PCD1017" s="304"/>
      <c r="PCE1017" s="304"/>
      <c r="PCF1017" s="304"/>
      <c r="PCG1017" s="304"/>
      <c r="PCH1017" s="304"/>
      <c r="PCI1017" s="304"/>
      <c r="PCJ1017" s="304"/>
      <c r="PCK1017" s="304"/>
      <c r="PCL1017" s="304"/>
      <c r="PCM1017" s="304"/>
      <c r="PCN1017" s="304"/>
      <c r="PCO1017" s="304"/>
      <c r="PCP1017" s="304"/>
      <c r="PCQ1017" s="304"/>
      <c r="PCR1017" s="304"/>
      <c r="PCS1017" s="304"/>
      <c r="PCT1017" s="304"/>
      <c r="PCU1017" s="304"/>
      <c r="PCV1017" s="304"/>
      <c r="PCW1017" s="304"/>
      <c r="PCX1017" s="304"/>
      <c r="PCY1017" s="304"/>
      <c r="PCZ1017" s="304"/>
      <c r="PDA1017" s="304"/>
      <c r="PDB1017" s="304"/>
      <c r="PDC1017" s="304"/>
      <c r="PDD1017" s="304"/>
      <c r="PDE1017" s="304"/>
      <c r="PDF1017" s="304"/>
      <c r="PDG1017" s="304"/>
      <c r="PDH1017" s="304"/>
      <c r="PDI1017" s="304"/>
      <c r="PDJ1017" s="304"/>
      <c r="PDK1017" s="304"/>
      <c r="PDL1017" s="304"/>
      <c r="PDM1017" s="304"/>
      <c r="PDN1017" s="304"/>
      <c r="PDO1017" s="304"/>
      <c r="PDP1017" s="304"/>
      <c r="PDQ1017" s="304"/>
      <c r="PDR1017" s="304"/>
      <c r="PDS1017" s="304"/>
      <c r="PDT1017" s="304"/>
      <c r="PDU1017" s="304"/>
      <c r="PDV1017" s="304"/>
      <c r="PDW1017" s="304"/>
      <c r="PDX1017" s="304"/>
      <c r="PDY1017" s="304"/>
      <c r="PDZ1017" s="304"/>
      <c r="PEA1017" s="304"/>
      <c r="PEB1017" s="304"/>
      <c r="PEC1017" s="304"/>
      <c r="PED1017" s="304"/>
      <c r="PEE1017" s="304"/>
      <c r="PEF1017" s="304"/>
      <c r="PEG1017" s="304"/>
      <c r="PEH1017" s="304"/>
      <c r="PEI1017" s="304"/>
      <c r="PEJ1017" s="304"/>
      <c r="PEK1017" s="304"/>
      <c r="PEL1017" s="304"/>
      <c r="PEM1017" s="304"/>
      <c r="PEN1017" s="304"/>
      <c r="PEO1017" s="304"/>
      <c r="PEP1017" s="304"/>
      <c r="PEQ1017" s="304"/>
      <c r="PER1017" s="304"/>
      <c r="PES1017" s="304"/>
      <c r="PET1017" s="304"/>
      <c r="PEU1017" s="304"/>
      <c r="PEV1017" s="304"/>
      <c r="PEW1017" s="304"/>
      <c r="PEX1017" s="304"/>
      <c r="PEY1017" s="304"/>
      <c r="PEZ1017" s="304"/>
      <c r="PFA1017" s="304"/>
      <c r="PFB1017" s="304"/>
      <c r="PFC1017" s="304"/>
      <c r="PFD1017" s="304"/>
      <c r="PFE1017" s="304"/>
      <c r="PFF1017" s="304"/>
      <c r="PFG1017" s="304"/>
      <c r="PFH1017" s="304"/>
      <c r="PFI1017" s="304"/>
      <c r="PFJ1017" s="304"/>
      <c r="PFK1017" s="304"/>
      <c r="PFL1017" s="304"/>
      <c r="PFM1017" s="304"/>
      <c r="PFN1017" s="304"/>
      <c r="PFO1017" s="304"/>
      <c r="PFP1017" s="304"/>
      <c r="PFQ1017" s="304"/>
      <c r="PFR1017" s="304"/>
      <c r="PFS1017" s="304"/>
      <c r="PFT1017" s="304"/>
      <c r="PFU1017" s="304"/>
      <c r="PFV1017" s="304"/>
      <c r="PFW1017" s="304"/>
      <c r="PFX1017" s="304"/>
      <c r="PFY1017" s="304"/>
      <c r="PFZ1017" s="304"/>
      <c r="PGA1017" s="304"/>
      <c r="PGB1017" s="304"/>
      <c r="PGC1017" s="304"/>
      <c r="PGD1017" s="304"/>
      <c r="PGE1017" s="304"/>
      <c r="PGF1017" s="304"/>
      <c r="PGG1017" s="304"/>
      <c r="PGH1017" s="304"/>
      <c r="PGI1017" s="304"/>
      <c r="PGJ1017" s="304"/>
      <c r="PGK1017" s="304"/>
      <c r="PGL1017" s="304"/>
      <c r="PGM1017" s="304"/>
      <c r="PGN1017" s="304"/>
      <c r="PGO1017" s="304"/>
      <c r="PGP1017" s="304"/>
      <c r="PGQ1017" s="304"/>
      <c r="PGR1017" s="304"/>
      <c r="PGS1017" s="304"/>
      <c r="PGT1017" s="304"/>
      <c r="PGU1017" s="304"/>
      <c r="PGV1017" s="304"/>
      <c r="PGW1017" s="304"/>
      <c r="PGX1017" s="304"/>
      <c r="PGY1017" s="304"/>
      <c r="PGZ1017" s="304"/>
      <c r="PHA1017" s="304"/>
      <c r="PHB1017" s="304"/>
      <c r="PHC1017" s="304"/>
      <c r="PHD1017" s="304"/>
      <c r="PHE1017" s="304"/>
      <c r="PHF1017" s="304"/>
      <c r="PHG1017" s="304"/>
      <c r="PHH1017" s="304"/>
      <c r="PHI1017" s="304"/>
      <c r="PHJ1017" s="304"/>
      <c r="PHK1017" s="304"/>
      <c r="PHL1017" s="304"/>
      <c r="PHM1017" s="304"/>
      <c r="PHN1017" s="304"/>
      <c r="PHO1017" s="304"/>
      <c r="PHP1017" s="304"/>
      <c r="PHQ1017" s="304"/>
      <c r="PHR1017" s="304"/>
      <c r="PHS1017" s="304"/>
      <c r="PHT1017" s="304"/>
      <c r="PHU1017" s="304"/>
      <c r="PHV1017" s="304"/>
      <c r="PHW1017" s="304"/>
      <c r="PHX1017" s="304"/>
      <c r="PHY1017" s="304"/>
      <c r="PHZ1017" s="304"/>
      <c r="PIA1017" s="304"/>
      <c r="PIB1017" s="304"/>
      <c r="PIC1017" s="304"/>
      <c r="PID1017" s="304"/>
      <c r="PIE1017" s="304"/>
      <c r="PIF1017" s="304"/>
      <c r="PIG1017" s="304"/>
      <c r="PIH1017" s="304"/>
      <c r="PII1017" s="304"/>
      <c r="PIJ1017" s="304"/>
      <c r="PIK1017" s="304"/>
      <c r="PIL1017" s="304"/>
      <c r="PIM1017" s="304"/>
      <c r="PIN1017" s="304"/>
      <c r="PIO1017" s="304"/>
      <c r="PIP1017" s="304"/>
      <c r="PIQ1017" s="304"/>
      <c r="PIR1017" s="304"/>
      <c r="PIS1017" s="304"/>
      <c r="PIT1017" s="304"/>
      <c r="PIU1017" s="304"/>
      <c r="PIV1017" s="304"/>
      <c r="PIW1017" s="304"/>
      <c r="PIX1017" s="304"/>
      <c r="PIY1017" s="304"/>
      <c r="PIZ1017" s="304"/>
      <c r="PJA1017" s="304"/>
      <c r="PJB1017" s="304"/>
      <c r="PJC1017" s="304"/>
      <c r="PJD1017" s="304"/>
      <c r="PJE1017" s="304"/>
      <c r="PJF1017" s="304"/>
      <c r="PJG1017" s="304"/>
      <c r="PJH1017" s="304"/>
      <c r="PJI1017" s="304"/>
      <c r="PJJ1017" s="304"/>
      <c r="PJK1017" s="304"/>
      <c r="PJL1017" s="304"/>
      <c r="PJM1017" s="304"/>
      <c r="PJN1017" s="304"/>
      <c r="PJO1017" s="304"/>
      <c r="PJP1017" s="304"/>
      <c r="PJQ1017" s="304"/>
      <c r="PJR1017" s="304"/>
      <c r="PJS1017" s="304"/>
      <c r="PJT1017" s="304"/>
      <c r="PJU1017" s="304"/>
      <c r="PJV1017" s="304"/>
      <c r="PJW1017" s="304"/>
      <c r="PJX1017" s="304"/>
      <c r="PJY1017" s="304"/>
      <c r="PJZ1017" s="304"/>
      <c r="PKA1017" s="304"/>
      <c r="PKB1017" s="304"/>
      <c r="PKC1017" s="304"/>
      <c r="PKD1017" s="304"/>
      <c r="PKE1017" s="304"/>
      <c r="PKF1017" s="304"/>
      <c r="PKG1017" s="304"/>
      <c r="PKH1017" s="304"/>
      <c r="PKI1017" s="304"/>
      <c r="PKJ1017" s="304"/>
      <c r="PKK1017" s="304"/>
      <c r="PKL1017" s="304"/>
      <c r="PKM1017" s="304"/>
      <c r="PKN1017" s="304"/>
      <c r="PKO1017" s="304"/>
      <c r="PKP1017" s="304"/>
      <c r="PKQ1017" s="304"/>
      <c r="PKR1017" s="304"/>
      <c r="PKS1017" s="304"/>
      <c r="PKT1017" s="304"/>
      <c r="PKU1017" s="304"/>
      <c r="PKV1017" s="304"/>
      <c r="PKW1017" s="304"/>
      <c r="PKX1017" s="304"/>
      <c r="PKY1017" s="304"/>
      <c r="PKZ1017" s="304"/>
      <c r="PLA1017" s="304"/>
      <c r="PLB1017" s="304"/>
      <c r="PLC1017" s="304"/>
      <c r="PLD1017" s="304"/>
      <c r="PLE1017" s="304"/>
      <c r="PLF1017" s="304"/>
      <c r="PLG1017" s="304"/>
      <c r="PLH1017" s="304"/>
      <c r="PLI1017" s="304"/>
      <c r="PLJ1017" s="304"/>
      <c r="PLK1017" s="304"/>
      <c r="PLL1017" s="304"/>
      <c r="PLM1017" s="304"/>
      <c r="PLN1017" s="304"/>
      <c r="PLO1017" s="304"/>
      <c r="PLP1017" s="304"/>
      <c r="PLQ1017" s="304"/>
      <c r="PLR1017" s="304"/>
      <c r="PLS1017" s="304"/>
      <c r="PLT1017" s="304"/>
      <c r="PLU1017" s="304"/>
      <c r="PLV1017" s="304"/>
      <c r="PLW1017" s="304"/>
      <c r="PLX1017" s="304"/>
      <c r="PLY1017" s="304"/>
      <c r="PLZ1017" s="304"/>
      <c r="PMA1017" s="304"/>
      <c r="PMB1017" s="304"/>
      <c r="PMC1017" s="304"/>
      <c r="PMD1017" s="304"/>
      <c r="PME1017" s="304"/>
      <c r="PMF1017" s="304"/>
      <c r="PMG1017" s="304"/>
      <c r="PMH1017" s="304"/>
      <c r="PMI1017" s="304"/>
      <c r="PMJ1017" s="304"/>
      <c r="PMK1017" s="304"/>
      <c r="PML1017" s="304"/>
      <c r="PMM1017" s="304"/>
      <c r="PMN1017" s="304"/>
      <c r="PMO1017" s="304"/>
      <c r="PMP1017" s="304"/>
      <c r="PMQ1017" s="304"/>
      <c r="PMR1017" s="304"/>
      <c r="PMS1017" s="304"/>
      <c r="PMT1017" s="304"/>
      <c r="PMU1017" s="304"/>
      <c r="PMV1017" s="304"/>
      <c r="PMW1017" s="304"/>
      <c r="PMX1017" s="304"/>
      <c r="PMY1017" s="304"/>
      <c r="PMZ1017" s="304"/>
      <c r="PNA1017" s="304"/>
      <c r="PNB1017" s="304"/>
      <c r="PNC1017" s="304"/>
      <c r="PND1017" s="304"/>
      <c r="PNE1017" s="304"/>
      <c r="PNF1017" s="304"/>
      <c r="PNG1017" s="304"/>
      <c r="PNH1017" s="304"/>
      <c r="PNI1017" s="304"/>
      <c r="PNJ1017" s="304"/>
      <c r="PNK1017" s="304"/>
      <c r="PNL1017" s="304"/>
      <c r="PNM1017" s="304"/>
      <c r="PNN1017" s="304"/>
      <c r="PNO1017" s="304"/>
      <c r="PNP1017" s="304"/>
      <c r="PNQ1017" s="304"/>
      <c r="PNR1017" s="304"/>
      <c r="PNS1017" s="304"/>
      <c r="PNT1017" s="304"/>
      <c r="PNU1017" s="304"/>
      <c r="PNV1017" s="304"/>
      <c r="PNW1017" s="304"/>
      <c r="PNX1017" s="304"/>
      <c r="PNY1017" s="304"/>
      <c r="PNZ1017" s="304"/>
      <c r="POA1017" s="304"/>
      <c r="POB1017" s="304"/>
      <c r="POC1017" s="304"/>
      <c r="POD1017" s="304"/>
      <c r="POE1017" s="304"/>
      <c r="POF1017" s="304"/>
      <c r="POG1017" s="304"/>
      <c r="POH1017" s="304"/>
      <c r="POI1017" s="304"/>
      <c r="POJ1017" s="304"/>
      <c r="POK1017" s="304"/>
      <c r="POL1017" s="304"/>
      <c r="POM1017" s="304"/>
      <c r="PON1017" s="304"/>
      <c r="POO1017" s="304"/>
      <c r="POP1017" s="304"/>
      <c r="POQ1017" s="304"/>
      <c r="POR1017" s="304"/>
      <c r="POS1017" s="304"/>
      <c r="POT1017" s="304"/>
      <c r="POU1017" s="304"/>
      <c r="POV1017" s="304"/>
      <c r="POW1017" s="304"/>
      <c r="POX1017" s="304"/>
      <c r="POY1017" s="304"/>
      <c r="POZ1017" s="304"/>
      <c r="PPA1017" s="304"/>
      <c r="PPB1017" s="304"/>
      <c r="PPC1017" s="304"/>
      <c r="PPD1017" s="304"/>
      <c r="PPE1017" s="304"/>
      <c r="PPF1017" s="304"/>
      <c r="PPG1017" s="304"/>
      <c r="PPH1017" s="304"/>
      <c r="PPI1017" s="304"/>
      <c r="PPJ1017" s="304"/>
      <c r="PPK1017" s="304"/>
      <c r="PPL1017" s="304"/>
      <c r="PPM1017" s="304"/>
      <c r="PPN1017" s="304"/>
      <c r="PPO1017" s="304"/>
      <c r="PPP1017" s="304"/>
      <c r="PPQ1017" s="304"/>
      <c r="PPR1017" s="304"/>
      <c r="PPS1017" s="304"/>
      <c r="PPT1017" s="304"/>
      <c r="PPU1017" s="304"/>
      <c r="PPV1017" s="304"/>
      <c r="PPW1017" s="304"/>
      <c r="PPX1017" s="304"/>
      <c r="PPY1017" s="304"/>
      <c r="PPZ1017" s="304"/>
      <c r="PQA1017" s="304"/>
      <c r="PQB1017" s="304"/>
      <c r="PQC1017" s="304"/>
      <c r="PQD1017" s="304"/>
      <c r="PQE1017" s="304"/>
      <c r="PQF1017" s="304"/>
      <c r="PQG1017" s="304"/>
      <c r="PQH1017" s="304"/>
      <c r="PQI1017" s="304"/>
      <c r="PQJ1017" s="304"/>
      <c r="PQK1017" s="304"/>
      <c r="PQL1017" s="304"/>
      <c r="PQM1017" s="304"/>
      <c r="PQN1017" s="304"/>
      <c r="PQO1017" s="304"/>
      <c r="PQP1017" s="304"/>
      <c r="PQQ1017" s="304"/>
      <c r="PQR1017" s="304"/>
      <c r="PQS1017" s="304"/>
      <c r="PQT1017" s="304"/>
      <c r="PQU1017" s="304"/>
      <c r="PQV1017" s="304"/>
      <c r="PQW1017" s="304"/>
      <c r="PQX1017" s="304"/>
      <c r="PQY1017" s="304"/>
      <c r="PQZ1017" s="304"/>
      <c r="PRA1017" s="304"/>
      <c r="PRB1017" s="304"/>
      <c r="PRC1017" s="304"/>
      <c r="PRD1017" s="304"/>
      <c r="PRE1017" s="304"/>
      <c r="PRF1017" s="304"/>
      <c r="PRG1017" s="304"/>
      <c r="PRH1017" s="304"/>
      <c r="PRI1017" s="304"/>
      <c r="PRJ1017" s="304"/>
      <c r="PRK1017" s="304"/>
      <c r="PRL1017" s="304"/>
      <c r="PRM1017" s="304"/>
      <c r="PRN1017" s="304"/>
      <c r="PRO1017" s="304"/>
      <c r="PRP1017" s="304"/>
      <c r="PRQ1017" s="304"/>
      <c r="PRR1017" s="304"/>
      <c r="PRS1017" s="304"/>
      <c r="PRT1017" s="304"/>
      <c r="PRU1017" s="304"/>
      <c r="PRV1017" s="304"/>
      <c r="PRW1017" s="304"/>
      <c r="PRX1017" s="304"/>
      <c r="PRY1017" s="304"/>
      <c r="PRZ1017" s="304"/>
      <c r="PSA1017" s="304"/>
      <c r="PSB1017" s="304"/>
      <c r="PSC1017" s="304"/>
      <c r="PSD1017" s="304"/>
      <c r="PSE1017" s="304"/>
      <c r="PSF1017" s="304"/>
      <c r="PSG1017" s="304"/>
      <c r="PSH1017" s="304"/>
      <c r="PSI1017" s="304"/>
      <c r="PSJ1017" s="304"/>
      <c r="PSK1017" s="304"/>
      <c r="PSL1017" s="304"/>
      <c r="PSM1017" s="304"/>
      <c r="PSN1017" s="304"/>
      <c r="PSO1017" s="304"/>
      <c r="PSP1017" s="304"/>
      <c r="PSQ1017" s="304"/>
      <c r="PSR1017" s="304"/>
      <c r="PSS1017" s="304"/>
      <c r="PST1017" s="304"/>
      <c r="PSU1017" s="304"/>
      <c r="PSV1017" s="304"/>
      <c r="PSW1017" s="304"/>
      <c r="PSX1017" s="304"/>
      <c r="PSY1017" s="304"/>
      <c r="PSZ1017" s="304"/>
      <c r="PTA1017" s="304"/>
      <c r="PTB1017" s="304"/>
      <c r="PTC1017" s="304"/>
      <c r="PTD1017" s="304"/>
      <c r="PTE1017" s="304"/>
      <c r="PTF1017" s="304"/>
      <c r="PTG1017" s="304"/>
      <c r="PTH1017" s="304"/>
      <c r="PTI1017" s="304"/>
      <c r="PTJ1017" s="304"/>
      <c r="PTK1017" s="304"/>
      <c r="PTL1017" s="304"/>
      <c r="PTM1017" s="304"/>
      <c r="PTN1017" s="304"/>
      <c r="PTO1017" s="304"/>
      <c r="PTP1017" s="304"/>
      <c r="PTQ1017" s="304"/>
      <c r="PTR1017" s="304"/>
      <c r="PTS1017" s="304"/>
      <c r="PTT1017" s="304"/>
      <c r="PTU1017" s="304"/>
      <c r="PTV1017" s="304"/>
      <c r="PTW1017" s="304"/>
      <c r="PTX1017" s="304"/>
      <c r="PTY1017" s="304"/>
      <c r="PTZ1017" s="304"/>
      <c r="PUA1017" s="304"/>
      <c r="PUB1017" s="304"/>
      <c r="PUC1017" s="304"/>
      <c r="PUD1017" s="304"/>
      <c r="PUE1017" s="304"/>
      <c r="PUF1017" s="304"/>
      <c r="PUG1017" s="304"/>
      <c r="PUH1017" s="304"/>
      <c r="PUI1017" s="304"/>
      <c r="PUJ1017" s="304"/>
      <c r="PUK1017" s="304"/>
      <c r="PUL1017" s="304"/>
      <c r="PUM1017" s="304"/>
      <c r="PUN1017" s="304"/>
      <c r="PUO1017" s="304"/>
      <c r="PUP1017" s="304"/>
      <c r="PUQ1017" s="304"/>
      <c r="PUR1017" s="304"/>
      <c r="PUS1017" s="304"/>
      <c r="PUT1017" s="304"/>
      <c r="PUU1017" s="304"/>
      <c r="PUV1017" s="304"/>
      <c r="PUW1017" s="304"/>
      <c r="PUX1017" s="304"/>
      <c r="PUY1017" s="304"/>
      <c r="PUZ1017" s="304"/>
      <c r="PVA1017" s="304"/>
      <c r="PVB1017" s="304"/>
      <c r="PVC1017" s="304"/>
      <c r="PVD1017" s="304"/>
      <c r="PVE1017" s="304"/>
      <c r="PVF1017" s="304"/>
      <c r="PVG1017" s="304"/>
      <c r="PVH1017" s="304"/>
      <c r="PVI1017" s="304"/>
      <c r="PVJ1017" s="304"/>
      <c r="PVK1017" s="304"/>
      <c r="PVL1017" s="304"/>
      <c r="PVM1017" s="304"/>
      <c r="PVN1017" s="304"/>
      <c r="PVO1017" s="304"/>
      <c r="PVP1017" s="304"/>
      <c r="PVQ1017" s="304"/>
      <c r="PVR1017" s="304"/>
      <c r="PVS1017" s="304"/>
      <c r="PVT1017" s="304"/>
      <c r="PVU1017" s="304"/>
      <c r="PVV1017" s="304"/>
      <c r="PVW1017" s="304"/>
      <c r="PVX1017" s="304"/>
      <c r="PVY1017" s="304"/>
      <c r="PVZ1017" s="304"/>
      <c r="PWA1017" s="304"/>
      <c r="PWB1017" s="304"/>
      <c r="PWC1017" s="304"/>
      <c r="PWD1017" s="304"/>
      <c r="PWE1017" s="304"/>
      <c r="PWF1017" s="304"/>
      <c r="PWG1017" s="304"/>
      <c r="PWH1017" s="304"/>
      <c r="PWI1017" s="304"/>
      <c r="PWJ1017" s="304"/>
      <c r="PWK1017" s="304"/>
      <c r="PWL1017" s="304"/>
      <c r="PWM1017" s="304"/>
      <c r="PWN1017" s="304"/>
      <c r="PWO1017" s="304"/>
      <c r="PWP1017" s="304"/>
      <c r="PWQ1017" s="304"/>
      <c r="PWR1017" s="304"/>
      <c r="PWS1017" s="304"/>
      <c r="PWT1017" s="304"/>
      <c r="PWU1017" s="304"/>
      <c r="PWV1017" s="304"/>
      <c r="PWW1017" s="304"/>
      <c r="PWX1017" s="304"/>
      <c r="PWY1017" s="304"/>
      <c r="PWZ1017" s="304"/>
      <c r="PXA1017" s="304"/>
      <c r="PXB1017" s="304"/>
      <c r="PXC1017" s="304"/>
      <c r="PXD1017" s="304"/>
      <c r="PXE1017" s="304"/>
      <c r="PXF1017" s="304"/>
      <c r="PXG1017" s="304"/>
      <c r="PXH1017" s="304"/>
      <c r="PXI1017" s="304"/>
      <c r="PXJ1017" s="304"/>
      <c r="PXK1017" s="304"/>
      <c r="PXL1017" s="304"/>
      <c r="PXM1017" s="304"/>
      <c r="PXN1017" s="304"/>
      <c r="PXO1017" s="304"/>
      <c r="PXP1017" s="304"/>
      <c r="PXQ1017" s="304"/>
      <c r="PXR1017" s="304"/>
      <c r="PXS1017" s="304"/>
      <c r="PXT1017" s="304"/>
      <c r="PXU1017" s="304"/>
      <c r="PXV1017" s="304"/>
      <c r="PXW1017" s="304"/>
      <c r="PXX1017" s="304"/>
      <c r="PXY1017" s="304"/>
      <c r="PXZ1017" s="304"/>
      <c r="PYA1017" s="304"/>
      <c r="PYB1017" s="304"/>
      <c r="PYC1017" s="304"/>
      <c r="PYD1017" s="304"/>
      <c r="PYE1017" s="304"/>
      <c r="PYF1017" s="304"/>
      <c r="PYG1017" s="304"/>
      <c r="PYH1017" s="304"/>
      <c r="PYI1017" s="304"/>
      <c r="PYJ1017" s="304"/>
      <c r="PYK1017" s="304"/>
      <c r="PYL1017" s="304"/>
      <c r="PYM1017" s="304"/>
      <c r="PYN1017" s="304"/>
      <c r="PYO1017" s="304"/>
      <c r="PYP1017" s="304"/>
      <c r="PYQ1017" s="304"/>
      <c r="PYR1017" s="304"/>
      <c r="PYS1017" s="304"/>
      <c r="PYT1017" s="304"/>
      <c r="PYU1017" s="304"/>
      <c r="PYV1017" s="304"/>
      <c r="PYW1017" s="304"/>
      <c r="PYX1017" s="304"/>
      <c r="PYY1017" s="304"/>
      <c r="PYZ1017" s="304"/>
      <c r="PZA1017" s="304"/>
      <c r="PZB1017" s="304"/>
      <c r="PZC1017" s="304"/>
      <c r="PZD1017" s="304"/>
      <c r="PZE1017" s="304"/>
      <c r="PZF1017" s="304"/>
      <c r="PZG1017" s="304"/>
      <c r="PZH1017" s="304"/>
      <c r="PZI1017" s="304"/>
      <c r="PZJ1017" s="304"/>
      <c r="PZK1017" s="304"/>
      <c r="PZL1017" s="304"/>
      <c r="PZM1017" s="304"/>
      <c r="PZN1017" s="304"/>
      <c r="PZO1017" s="304"/>
      <c r="PZP1017" s="304"/>
      <c r="PZQ1017" s="304"/>
      <c r="PZR1017" s="304"/>
      <c r="PZS1017" s="304"/>
      <c r="PZT1017" s="304"/>
      <c r="PZU1017" s="304"/>
      <c r="PZV1017" s="304"/>
      <c r="PZW1017" s="304"/>
      <c r="PZX1017" s="304"/>
      <c r="PZY1017" s="304"/>
      <c r="PZZ1017" s="304"/>
      <c r="QAA1017" s="304"/>
      <c r="QAB1017" s="304"/>
      <c r="QAC1017" s="304"/>
      <c r="QAD1017" s="304"/>
      <c r="QAE1017" s="304"/>
      <c r="QAF1017" s="304"/>
      <c r="QAG1017" s="304"/>
      <c r="QAH1017" s="304"/>
      <c r="QAI1017" s="304"/>
      <c r="QAJ1017" s="304"/>
      <c r="QAK1017" s="304"/>
      <c r="QAL1017" s="304"/>
      <c r="QAM1017" s="304"/>
      <c r="QAN1017" s="304"/>
      <c r="QAO1017" s="304"/>
      <c r="QAP1017" s="304"/>
      <c r="QAQ1017" s="304"/>
      <c r="QAR1017" s="304"/>
      <c r="QAS1017" s="304"/>
      <c r="QAT1017" s="304"/>
      <c r="QAU1017" s="304"/>
      <c r="QAV1017" s="304"/>
      <c r="QAW1017" s="304"/>
      <c r="QAX1017" s="304"/>
      <c r="QAY1017" s="304"/>
      <c r="QAZ1017" s="304"/>
      <c r="QBA1017" s="304"/>
      <c r="QBB1017" s="304"/>
      <c r="QBC1017" s="304"/>
      <c r="QBD1017" s="304"/>
      <c r="QBE1017" s="304"/>
      <c r="QBF1017" s="304"/>
      <c r="QBG1017" s="304"/>
      <c r="QBH1017" s="304"/>
      <c r="QBI1017" s="304"/>
      <c r="QBJ1017" s="304"/>
      <c r="QBK1017" s="304"/>
      <c r="QBL1017" s="304"/>
      <c r="QBM1017" s="304"/>
      <c r="QBN1017" s="304"/>
      <c r="QBO1017" s="304"/>
      <c r="QBP1017" s="304"/>
      <c r="QBQ1017" s="304"/>
      <c r="QBR1017" s="304"/>
      <c r="QBS1017" s="304"/>
      <c r="QBT1017" s="304"/>
      <c r="QBU1017" s="304"/>
      <c r="QBV1017" s="304"/>
      <c r="QBW1017" s="304"/>
      <c r="QBX1017" s="304"/>
      <c r="QBY1017" s="304"/>
      <c r="QBZ1017" s="304"/>
      <c r="QCA1017" s="304"/>
      <c r="QCB1017" s="304"/>
      <c r="QCC1017" s="304"/>
      <c r="QCD1017" s="304"/>
      <c r="QCE1017" s="304"/>
      <c r="QCF1017" s="304"/>
      <c r="QCG1017" s="304"/>
      <c r="QCH1017" s="304"/>
      <c r="QCI1017" s="304"/>
      <c r="QCJ1017" s="304"/>
      <c r="QCK1017" s="304"/>
      <c r="QCL1017" s="304"/>
      <c r="QCM1017" s="304"/>
      <c r="QCN1017" s="304"/>
      <c r="QCO1017" s="304"/>
      <c r="QCP1017" s="304"/>
      <c r="QCQ1017" s="304"/>
      <c r="QCR1017" s="304"/>
      <c r="QCS1017" s="304"/>
      <c r="QCT1017" s="304"/>
      <c r="QCU1017" s="304"/>
      <c r="QCV1017" s="304"/>
      <c r="QCW1017" s="304"/>
      <c r="QCX1017" s="304"/>
      <c r="QCY1017" s="304"/>
      <c r="QCZ1017" s="304"/>
      <c r="QDA1017" s="304"/>
      <c r="QDB1017" s="304"/>
      <c r="QDC1017" s="304"/>
      <c r="QDD1017" s="304"/>
      <c r="QDE1017" s="304"/>
      <c r="QDF1017" s="304"/>
      <c r="QDG1017" s="304"/>
      <c r="QDH1017" s="304"/>
      <c r="QDI1017" s="304"/>
      <c r="QDJ1017" s="304"/>
      <c r="QDK1017" s="304"/>
      <c r="QDL1017" s="304"/>
      <c r="QDM1017" s="304"/>
      <c r="QDN1017" s="304"/>
      <c r="QDO1017" s="304"/>
      <c r="QDP1017" s="304"/>
      <c r="QDQ1017" s="304"/>
      <c r="QDR1017" s="304"/>
      <c r="QDS1017" s="304"/>
      <c r="QDT1017" s="304"/>
      <c r="QDU1017" s="304"/>
      <c r="QDV1017" s="304"/>
      <c r="QDW1017" s="304"/>
      <c r="QDX1017" s="304"/>
      <c r="QDY1017" s="304"/>
      <c r="QDZ1017" s="304"/>
      <c r="QEA1017" s="304"/>
      <c r="QEB1017" s="304"/>
      <c r="QEC1017" s="304"/>
      <c r="QED1017" s="304"/>
      <c r="QEE1017" s="304"/>
      <c r="QEF1017" s="304"/>
      <c r="QEG1017" s="304"/>
      <c r="QEH1017" s="304"/>
      <c r="QEI1017" s="304"/>
      <c r="QEJ1017" s="304"/>
      <c r="QEK1017" s="304"/>
      <c r="QEL1017" s="304"/>
      <c r="QEM1017" s="304"/>
      <c r="QEN1017" s="304"/>
      <c r="QEO1017" s="304"/>
      <c r="QEP1017" s="304"/>
      <c r="QEQ1017" s="304"/>
      <c r="QER1017" s="304"/>
      <c r="QES1017" s="304"/>
      <c r="QET1017" s="304"/>
      <c r="QEU1017" s="304"/>
      <c r="QEV1017" s="304"/>
      <c r="QEW1017" s="304"/>
      <c r="QEX1017" s="304"/>
      <c r="QEY1017" s="304"/>
      <c r="QEZ1017" s="304"/>
      <c r="QFA1017" s="304"/>
      <c r="QFB1017" s="304"/>
      <c r="QFC1017" s="304"/>
      <c r="QFD1017" s="304"/>
      <c r="QFE1017" s="304"/>
      <c r="QFF1017" s="304"/>
      <c r="QFG1017" s="304"/>
      <c r="QFH1017" s="304"/>
      <c r="QFI1017" s="304"/>
      <c r="QFJ1017" s="304"/>
      <c r="QFK1017" s="304"/>
      <c r="QFL1017" s="304"/>
      <c r="QFM1017" s="304"/>
      <c r="QFN1017" s="304"/>
      <c r="QFO1017" s="304"/>
      <c r="QFP1017" s="304"/>
      <c r="QFQ1017" s="304"/>
      <c r="QFR1017" s="304"/>
      <c r="QFS1017" s="304"/>
      <c r="QFT1017" s="304"/>
      <c r="QFU1017" s="304"/>
      <c r="QFV1017" s="304"/>
      <c r="QFW1017" s="304"/>
      <c r="QFX1017" s="304"/>
      <c r="QFY1017" s="304"/>
      <c r="QFZ1017" s="304"/>
      <c r="QGA1017" s="304"/>
      <c r="QGB1017" s="304"/>
      <c r="QGC1017" s="304"/>
      <c r="QGD1017" s="304"/>
      <c r="QGE1017" s="304"/>
      <c r="QGF1017" s="304"/>
      <c r="QGG1017" s="304"/>
      <c r="QGH1017" s="304"/>
      <c r="QGI1017" s="304"/>
      <c r="QGJ1017" s="304"/>
      <c r="QGK1017" s="304"/>
      <c r="QGL1017" s="304"/>
      <c r="QGM1017" s="304"/>
      <c r="QGN1017" s="304"/>
      <c r="QGO1017" s="304"/>
      <c r="QGP1017" s="304"/>
      <c r="QGQ1017" s="304"/>
      <c r="QGR1017" s="304"/>
      <c r="QGS1017" s="304"/>
      <c r="QGT1017" s="304"/>
      <c r="QGU1017" s="304"/>
      <c r="QGV1017" s="304"/>
      <c r="QGW1017" s="304"/>
      <c r="QGX1017" s="304"/>
      <c r="QGY1017" s="304"/>
      <c r="QGZ1017" s="304"/>
      <c r="QHA1017" s="304"/>
      <c r="QHB1017" s="304"/>
      <c r="QHC1017" s="304"/>
      <c r="QHD1017" s="304"/>
      <c r="QHE1017" s="304"/>
      <c r="QHF1017" s="304"/>
      <c r="QHG1017" s="304"/>
      <c r="QHH1017" s="304"/>
      <c r="QHI1017" s="304"/>
      <c r="QHJ1017" s="304"/>
      <c r="QHK1017" s="304"/>
      <c r="QHL1017" s="304"/>
      <c r="QHM1017" s="304"/>
      <c r="QHN1017" s="304"/>
      <c r="QHO1017" s="304"/>
      <c r="QHP1017" s="304"/>
      <c r="QHQ1017" s="304"/>
      <c r="QHR1017" s="304"/>
      <c r="QHS1017" s="304"/>
      <c r="QHT1017" s="304"/>
      <c r="QHU1017" s="304"/>
      <c r="QHV1017" s="304"/>
      <c r="QHW1017" s="304"/>
      <c r="QHX1017" s="304"/>
      <c r="QHY1017" s="304"/>
      <c r="QHZ1017" s="304"/>
      <c r="QIA1017" s="304"/>
      <c r="QIB1017" s="304"/>
      <c r="QIC1017" s="304"/>
      <c r="QID1017" s="304"/>
      <c r="QIE1017" s="304"/>
      <c r="QIF1017" s="304"/>
      <c r="QIG1017" s="304"/>
      <c r="QIH1017" s="304"/>
      <c r="QII1017" s="304"/>
      <c r="QIJ1017" s="304"/>
      <c r="QIK1017" s="304"/>
      <c r="QIL1017" s="304"/>
      <c r="QIM1017" s="304"/>
      <c r="QIN1017" s="304"/>
      <c r="QIO1017" s="304"/>
      <c r="QIP1017" s="304"/>
      <c r="QIQ1017" s="304"/>
      <c r="QIR1017" s="304"/>
      <c r="QIS1017" s="304"/>
      <c r="QIT1017" s="304"/>
      <c r="QIU1017" s="304"/>
      <c r="QIV1017" s="304"/>
      <c r="QIW1017" s="304"/>
      <c r="QIX1017" s="304"/>
      <c r="QIY1017" s="304"/>
      <c r="QIZ1017" s="304"/>
      <c r="QJA1017" s="304"/>
      <c r="QJB1017" s="304"/>
      <c r="QJC1017" s="304"/>
      <c r="QJD1017" s="304"/>
      <c r="QJE1017" s="304"/>
      <c r="QJF1017" s="304"/>
      <c r="QJG1017" s="304"/>
      <c r="QJH1017" s="304"/>
      <c r="QJI1017" s="304"/>
      <c r="QJJ1017" s="304"/>
      <c r="QJK1017" s="304"/>
      <c r="QJL1017" s="304"/>
      <c r="QJM1017" s="304"/>
      <c r="QJN1017" s="304"/>
      <c r="QJO1017" s="304"/>
      <c r="QJP1017" s="304"/>
      <c r="QJQ1017" s="304"/>
      <c r="QJR1017" s="304"/>
      <c r="QJS1017" s="304"/>
      <c r="QJT1017" s="304"/>
      <c r="QJU1017" s="304"/>
      <c r="QJV1017" s="304"/>
      <c r="QJW1017" s="304"/>
      <c r="QJX1017" s="304"/>
      <c r="QJY1017" s="304"/>
      <c r="QJZ1017" s="304"/>
      <c r="QKA1017" s="304"/>
      <c r="QKB1017" s="304"/>
      <c r="QKC1017" s="304"/>
      <c r="QKD1017" s="304"/>
      <c r="QKE1017" s="304"/>
      <c r="QKF1017" s="304"/>
      <c r="QKG1017" s="304"/>
      <c r="QKH1017" s="304"/>
      <c r="QKI1017" s="304"/>
      <c r="QKJ1017" s="304"/>
      <c r="QKK1017" s="304"/>
      <c r="QKL1017" s="304"/>
      <c r="QKM1017" s="304"/>
      <c r="QKN1017" s="304"/>
      <c r="QKO1017" s="304"/>
      <c r="QKP1017" s="304"/>
      <c r="QKQ1017" s="304"/>
      <c r="QKR1017" s="304"/>
      <c r="QKS1017" s="304"/>
      <c r="QKT1017" s="304"/>
      <c r="QKU1017" s="304"/>
      <c r="QKV1017" s="304"/>
      <c r="QKW1017" s="304"/>
      <c r="QKX1017" s="304"/>
      <c r="QKY1017" s="304"/>
      <c r="QKZ1017" s="304"/>
      <c r="QLA1017" s="304"/>
      <c r="QLB1017" s="304"/>
      <c r="QLC1017" s="304"/>
      <c r="QLD1017" s="304"/>
      <c r="QLE1017" s="304"/>
      <c r="QLF1017" s="304"/>
      <c r="QLG1017" s="304"/>
      <c r="QLH1017" s="304"/>
      <c r="QLI1017" s="304"/>
      <c r="QLJ1017" s="304"/>
      <c r="QLK1017" s="304"/>
      <c r="QLL1017" s="304"/>
      <c r="QLM1017" s="304"/>
      <c r="QLN1017" s="304"/>
      <c r="QLO1017" s="304"/>
      <c r="QLP1017" s="304"/>
      <c r="QLQ1017" s="304"/>
      <c r="QLR1017" s="304"/>
      <c r="QLS1017" s="304"/>
      <c r="QLT1017" s="304"/>
      <c r="QLU1017" s="304"/>
      <c r="QLV1017" s="304"/>
      <c r="QLW1017" s="304"/>
      <c r="QLX1017" s="304"/>
      <c r="QLY1017" s="304"/>
      <c r="QLZ1017" s="304"/>
      <c r="QMA1017" s="304"/>
      <c r="QMB1017" s="304"/>
      <c r="QMC1017" s="304"/>
      <c r="QMD1017" s="304"/>
      <c r="QME1017" s="304"/>
      <c r="QMF1017" s="304"/>
      <c r="QMG1017" s="304"/>
      <c r="QMH1017" s="304"/>
      <c r="QMI1017" s="304"/>
      <c r="QMJ1017" s="304"/>
      <c r="QMK1017" s="304"/>
      <c r="QML1017" s="304"/>
      <c r="QMM1017" s="304"/>
      <c r="QMN1017" s="304"/>
      <c r="QMO1017" s="304"/>
      <c r="QMP1017" s="304"/>
      <c r="QMQ1017" s="304"/>
      <c r="QMR1017" s="304"/>
      <c r="QMS1017" s="304"/>
      <c r="QMT1017" s="304"/>
      <c r="QMU1017" s="304"/>
      <c r="QMV1017" s="304"/>
      <c r="QMW1017" s="304"/>
      <c r="QMX1017" s="304"/>
      <c r="QMY1017" s="304"/>
      <c r="QMZ1017" s="304"/>
      <c r="QNA1017" s="304"/>
      <c r="QNB1017" s="304"/>
      <c r="QNC1017" s="304"/>
      <c r="QND1017" s="304"/>
      <c r="QNE1017" s="304"/>
      <c r="QNF1017" s="304"/>
      <c r="QNG1017" s="304"/>
      <c r="QNH1017" s="304"/>
      <c r="QNI1017" s="304"/>
      <c r="QNJ1017" s="304"/>
      <c r="QNK1017" s="304"/>
      <c r="QNL1017" s="304"/>
      <c r="QNM1017" s="304"/>
      <c r="QNN1017" s="304"/>
      <c r="QNO1017" s="304"/>
      <c r="QNP1017" s="304"/>
      <c r="QNQ1017" s="304"/>
      <c r="QNR1017" s="304"/>
      <c r="QNS1017" s="304"/>
      <c r="QNT1017" s="304"/>
      <c r="QNU1017" s="304"/>
      <c r="QNV1017" s="304"/>
      <c r="QNW1017" s="304"/>
      <c r="QNX1017" s="304"/>
      <c r="QNY1017" s="304"/>
      <c r="QNZ1017" s="304"/>
      <c r="QOA1017" s="304"/>
      <c r="QOB1017" s="304"/>
      <c r="QOC1017" s="304"/>
      <c r="QOD1017" s="304"/>
      <c r="QOE1017" s="304"/>
      <c r="QOF1017" s="304"/>
      <c r="QOG1017" s="304"/>
      <c r="QOH1017" s="304"/>
      <c r="QOI1017" s="304"/>
      <c r="QOJ1017" s="304"/>
      <c r="QOK1017" s="304"/>
      <c r="QOL1017" s="304"/>
      <c r="QOM1017" s="304"/>
      <c r="QON1017" s="304"/>
      <c r="QOO1017" s="304"/>
      <c r="QOP1017" s="304"/>
      <c r="QOQ1017" s="304"/>
      <c r="QOR1017" s="304"/>
      <c r="QOS1017" s="304"/>
      <c r="QOT1017" s="304"/>
      <c r="QOU1017" s="304"/>
      <c r="QOV1017" s="304"/>
      <c r="QOW1017" s="304"/>
      <c r="QOX1017" s="304"/>
      <c r="QOY1017" s="304"/>
      <c r="QOZ1017" s="304"/>
      <c r="QPA1017" s="304"/>
      <c r="QPB1017" s="304"/>
      <c r="QPC1017" s="304"/>
      <c r="QPD1017" s="304"/>
      <c r="QPE1017" s="304"/>
      <c r="QPF1017" s="304"/>
      <c r="QPG1017" s="304"/>
      <c r="QPH1017" s="304"/>
      <c r="QPI1017" s="304"/>
      <c r="QPJ1017" s="304"/>
      <c r="QPK1017" s="304"/>
      <c r="QPL1017" s="304"/>
      <c r="QPM1017" s="304"/>
      <c r="QPN1017" s="304"/>
      <c r="QPO1017" s="304"/>
      <c r="QPP1017" s="304"/>
      <c r="QPQ1017" s="304"/>
      <c r="QPR1017" s="304"/>
      <c r="QPS1017" s="304"/>
      <c r="QPT1017" s="304"/>
      <c r="QPU1017" s="304"/>
      <c r="QPV1017" s="304"/>
      <c r="QPW1017" s="304"/>
      <c r="QPX1017" s="304"/>
      <c r="QPY1017" s="304"/>
      <c r="QPZ1017" s="304"/>
      <c r="QQA1017" s="304"/>
      <c r="QQB1017" s="304"/>
      <c r="QQC1017" s="304"/>
      <c r="QQD1017" s="304"/>
      <c r="QQE1017" s="304"/>
      <c r="QQF1017" s="304"/>
      <c r="QQG1017" s="304"/>
      <c r="QQH1017" s="304"/>
      <c r="QQI1017" s="304"/>
      <c r="QQJ1017" s="304"/>
      <c r="QQK1017" s="304"/>
      <c r="QQL1017" s="304"/>
      <c r="QQM1017" s="304"/>
      <c r="QQN1017" s="304"/>
      <c r="QQO1017" s="304"/>
      <c r="QQP1017" s="304"/>
      <c r="QQQ1017" s="304"/>
      <c r="QQR1017" s="304"/>
      <c r="QQS1017" s="304"/>
      <c r="QQT1017" s="304"/>
      <c r="QQU1017" s="304"/>
      <c r="QQV1017" s="304"/>
      <c r="QQW1017" s="304"/>
      <c r="QQX1017" s="304"/>
      <c r="QQY1017" s="304"/>
      <c r="QQZ1017" s="304"/>
      <c r="QRA1017" s="304"/>
      <c r="QRB1017" s="304"/>
      <c r="QRC1017" s="304"/>
      <c r="QRD1017" s="304"/>
      <c r="QRE1017" s="304"/>
      <c r="QRF1017" s="304"/>
      <c r="QRG1017" s="304"/>
      <c r="QRH1017" s="304"/>
      <c r="QRI1017" s="304"/>
      <c r="QRJ1017" s="304"/>
      <c r="QRK1017" s="304"/>
      <c r="QRL1017" s="304"/>
      <c r="QRM1017" s="304"/>
      <c r="QRN1017" s="304"/>
      <c r="QRO1017" s="304"/>
      <c r="QRP1017" s="304"/>
      <c r="QRQ1017" s="304"/>
      <c r="QRR1017" s="304"/>
      <c r="QRS1017" s="304"/>
      <c r="QRT1017" s="304"/>
      <c r="QRU1017" s="304"/>
      <c r="QRV1017" s="304"/>
      <c r="QRW1017" s="304"/>
      <c r="QRX1017" s="304"/>
      <c r="QRY1017" s="304"/>
      <c r="QRZ1017" s="304"/>
      <c r="QSA1017" s="304"/>
      <c r="QSB1017" s="304"/>
      <c r="QSC1017" s="304"/>
      <c r="QSD1017" s="304"/>
      <c r="QSE1017" s="304"/>
      <c r="QSF1017" s="304"/>
      <c r="QSG1017" s="304"/>
      <c r="QSH1017" s="304"/>
      <c r="QSI1017" s="304"/>
      <c r="QSJ1017" s="304"/>
      <c r="QSK1017" s="304"/>
      <c r="QSL1017" s="304"/>
      <c r="QSM1017" s="304"/>
      <c r="QSN1017" s="304"/>
      <c r="QSO1017" s="304"/>
      <c r="QSP1017" s="304"/>
      <c r="QSQ1017" s="304"/>
      <c r="QSR1017" s="304"/>
      <c r="QSS1017" s="304"/>
      <c r="QST1017" s="304"/>
      <c r="QSU1017" s="304"/>
      <c r="QSV1017" s="304"/>
      <c r="QSW1017" s="304"/>
      <c r="QSX1017" s="304"/>
      <c r="QSY1017" s="304"/>
      <c r="QSZ1017" s="304"/>
      <c r="QTA1017" s="304"/>
      <c r="QTB1017" s="304"/>
      <c r="QTC1017" s="304"/>
      <c r="QTD1017" s="304"/>
      <c r="QTE1017" s="304"/>
      <c r="QTF1017" s="304"/>
      <c r="QTG1017" s="304"/>
      <c r="QTH1017" s="304"/>
      <c r="QTI1017" s="304"/>
      <c r="QTJ1017" s="304"/>
      <c r="QTK1017" s="304"/>
      <c r="QTL1017" s="304"/>
      <c r="QTM1017" s="304"/>
      <c r="QTN1017" s="304"/>
      <c r="QTO1017" s="304"/>
      <c r="QTP1017" s="304"/>
      <c r="QTQ1017" s="304"/>
      <c r="QTR1017" s="304"/>
      <c r="QTS1017" s="304"/>
      <c r="QTT1017" s="304"/>
      <c r="QTU1017" s="304"/>
      <c r="QTV1017" s="304"/>
      <c r="QTW1017" s="304"/>
      <c r="QTX1017" s="304"/>
      <c r="QTY1017" s="304"/>
      <c r="QTZ1017" s="304"/>
      <c r="QUA1017" s="304"/>
      <c r="QUB1017" s="304"/>
      <c r="QUC1017" s="304"/>
      <c r="QUD1017" s="304"/>
      <c r="QUE1017" s="304"/>
      <c r="QUF1017" s="304"/>
      <c r="QUG1017" s="304"/>
      <c r="QUH1017" s="304"/>
      <c r="QUI1017" s="304"/>
      <c r="QUJ1017" s="304"/>
      <c r="QUK1017" s="304"/>
      <c r="QUL1017" s="304"/>
      <c r="QUM1017" s="304"/>
      <c r="QUN1017" s="304"/>
      <c r="QUO1017" s="304"/>
      <c r="QUP1017" s="304"/>
      <c r="QUQ1017" s="304"/>
      <c r="QUR1017" s="304"/>
      <c r="QUS1017" s="304"/>
      <c r="QUT1017" s="304"/>
      <c r="QUU1017" s="304"/>
      <c r="QUV1017" s="304"/>
      <c r="QUW1017" s="304"/>
      <c r="QUX1017" s="304"/>
      <c r="QUY1017" s="304"/>
      <c r="QUZ1017" s="304"/>
      <c r="QVA1017" s="304"/>
      <c r="QVB1017" s="304"/>
      <c r="QVC1017" s="304"/>
      <c r="QVD1017" s="304"/>
      <c r="QVE1017" s="304"/>
      <c r="QVF1017" s="304"/>
      <c r="QVG1017" s="304"/>
      <c r="QVH1017" s="304"/>
      <c r="QVI1017" s="304"/>
      <c r="QVJ1017" s="304"/>
      <c r="QVK1017" s="304"/>
      <c r="QVL1017" s="304"/>
      <c r="QVM1017" s="304"/>
      <c r="QVN1017" s="304"/>
      <c r="QVO1017" s="304"/>
      <c r="QVP1017" s="304"/>
      <c r="QVQ1017" s="304"/>
      <c r="QVR1017" s="304"/>
      <c r="QVS1017" s="304"/>
      <c r="QVT1017" s="304"/>
      <c r="QVU1017" s="304"/>
      <c r="QVV1017" s="304"/>
      <c r="QVW1017" s="304"/>
      <c r="QVX1017" s="304"/>
      <c r="QVY1017" s="304"/>
      <c r="QVZ1017" s="304"/>
      <c r="QWA1017" s="304"/>
      <c r="QWB1017" s="304"/>
      <c r="QWC1017" s="304"/>
      <c r="QWD1017" s="304"/>
      <c r="QWE1017" s="304"/>
      <c r="QWF1017" s="304"/>
      <c r="QWG1017" s="304"/>
      <c r="QWH1017" s="304"/>
      <c r="QWI1017" s="304"/>
      <c r="QWJ1017" s="304"/>
      <c r="QWK1017" s="304"/>
      <c r="QWL1017" s="304"/>
      <c r="QWM1017" s="304"/>
      <c r="QWN1017" s="304"/>
      <c r="QWO1017" s="304"/>
      <c r="QWP1017" s="304"/>
      <c r="QWQ1017" s="304"/>
      <c r="QWR1017" s="304"/>
      <c r="QWS1017" s="304"/>
      <c r="QWT1017" s="304"/>
      <c r="QWU1017" s="304"/>
      <c r="QWV1017" s="304"/>
      <c r="QWW1017" s="304"/>
      <c r="QWX1017" s="304"/>
      <c r="QWY1017" s="304"/>
      <c r="QWZ1017" s="304"/>
      <c r="QXA1017" s="304"/>
      <c r="QXB1017" s="304"/>
      <c r="QXC1017" s="304"/>
      <c r="QXD1017" s="304"/>
      <c r="QXE1017" s="304"/>
      <c r="QXF1017" s="304"/>
      <c r="QXG1017" s="304"/>
      <c r="QXH1017" s="304"/>
      <c r="QXI1017" s="304"/>
      <c r="QXJ1017" s="304"/>
      <c r="QXK1017" s="304"/>
      <c r="QXL1017" s="304"/>
      <c r="QXM1017" s="304"/>
      <c r="QXN1017" s="304"/>
      <c r="QXO1017" s="304"/>
      <c r="QXP1017" s="304"/>
      <c r="QXQ1017" s="304"/>
      <c r="QXR1017" s="304"/>
      <c r="QXS1017" s="304"/>
      <c r="QXT1017" s="304"/>
      <c r="QXU1017" s="304"/>
      <c r="QXV1017" s="304"/>
      <c r="QXW1017" s="304"/>
      <c r="QXX1017" s="304"/>
      <c r="QXY1017" s="304"/>
      <c r="QXZ1017" s="304"/>
      <c r="QYA1017" s="304"/>
      <c r="QYB1017" s="304"/>
      <c r="QYC1017" s="304"/>
      <c r="QYD1017" s="304"/>
      <c r="QYE1017" s="304"/>
      <c r="QYF1017" s="304"/>
      <c r="QYG1017" s="304"/>
      <c r="QYH1017" s="304"/>
      <c r="QYI1017" s="304"/>
      <c r="QYJ1017" s="304"/>
      <c r="QYK1017" s="304"/>
      <c r="QYL1017" s="304"/>
      <c r="QYM1017" s="304"/>
      <c r="QYN1017" s="304"/>
      <c r="QYO1017" s="304"/>
      <c r="QYP1017" s="304"/>
      <c r="QYQ1017" s="304"/>
      <c r="QYR1017" s="304"/>
      <c r="QYS1017" s="304"/>
      <c r="QYT1017" s="304"/>
      <c r="QYU1017" s="304"/>
      <c r="QYV1017" s="304"/>
      <c r="QYW1017" s="304"/>
      <c r="QYX1017" s="304"/>
      <c r="QYY1017" s="304"/>
      <c r="QYZ1017" s="304"/>
      <c r="QZA1017" s="304"/>
      <c r="QZB1017" s="304"/>
      <c r="QZC1017" s="304"/>
      <c r="QZD1017" s="304"/>
      <c r="QZE1017" s="304"/>
      <c r="QZF1017" s="304"/>
      <c r="QZG1017" s="304"/>
      <c r="QZH1017" s="304"/>
      <c r="QZI1017" s="304"/>
      <c r="QZJ1017" s="304"/>
      <c r="QZK1017" s="304"/>
      <c r="QZL1017" s="304"/>
      <c r="QZM1017" s="304"/>
      <c r="QZN1017" s="304"/>
      <c r="QZO1017" s="304"/>
      <c r="QZP1017" s="304"/>
      <c r="QZQ1017" s="304"/>
      <c r="QZR1017" s="304"/>
      <c r="QZS1017" s="304"/>
      <c r="QZT1017" s="304"/>
      <c r="QZU1017" s="304"/>
      <c r="QZV1017" s="304"/>
      <c r="QZW1017" s="304"/>
      <c r="QZX1017" s="304"/>
      <c r="QZY1017" s="304"/>
      <c r="QZZ1017" s="304"/>
      <c r="RAA1017" s="304"/>
      <c r="RAB1017" s="304"/>
      <c r="RAC1017" s="304"/>
      <c r="RAD1017" s="304"/>
      <c r="RAE1017" s="304"/>
      <c r="RAF1017" s="304"/>
      <c r="RAG1017" s="304"/>
      <c r="RAH1017" s="304"/>
      <c r="RAI1017" s="304"/>
      <c r="RAJ1017" s="304"/>
      <c r="RAK1017" s="304"/>
      <c r="RAL1017" s="304"/>
      <c r="RAM1017" s="304"/>
      <c r="RAN1017" s="304"/>
      <c r="RAO1017" s="304"/>
      <c r="RAP1017" s="304"/>
      <c r="RAQ1017" s="304"/>
      <c r="RAR1017" s="304"/>
      <c r="RAS1017" s="304"/>
      <c r="RAT1017" s="304"/>
      <c r="RAU1017" s="304"/>
      <c r="RAV1017" s="304"/>
      <c r="RAW1017" s="304"/>
      <c r="RAX1017" s="304"/>
      <c r="RAY1017" s="304"/>
      <c r="RAZ1017" s="304"/>
      <c r="RBA1017" s="304"/>
      <c r="RBB1017" s="304"/>
      <c r="RBC1017" s="304"/>
      <c r="RBD1017" s="304"/>
      <c r="RBE1017" s="304"/>
      <c r="RBF1017" s="304"/>
      <c r="RBG1017" s="304"/>
      <c r="RBH1017" s="304"/>
      <c r="RBI1017" s="304"/>
      <c r="RBJ1017" s="304"/>
      <c r="RBK1017" s="304"/>
      <c r="RBL1017" s="304"/>
      <c r="RBM1017" s="304"/>
      <c r="RBN1017" s="304"/>
      <c r="RBO1017" s="304"/>
      <c r="RBP1017" s="304"/>
      <c r="RBQ1017" s="304"/>
      <c r="RBR1017" s="304"/>
      <c r="RBS1017" s="304"/>
      <c r="RBT1017" s="304"/>
      <c r="RBU1017" s="304"/>
      <c r="RBV1017" s="304"/>
      <c r="RBW1017" s="304"/>
      <c r="RBX1017" s="304"/>
      <c r="RBY1017" s="304"/>
      <c r="RBZ1017" s="304"/>
      <c r="RCA1017" s="304"/>
      <c r="RCB1017" s="304"/>
      <c r="RCC1017" s="304"/>
      <c r="RCD1017" s="304"/>
      <c r="RCE1017" s="304"/>
      <c r="RCF1017" s="304"/>
      <c r="RCG1017" s="304"/>
      <c r="RCH1017" s="304"/>
      <c r="RCI1017" s="304"/>
      <c r="RCJ1017" s="304"/>
      <c r="RCK1017" s="304"/>
      <c r="RCL1017" s="304"/>
      <c r="RCM1017" s="304"/>
      <c r="RCN1017" s="304"/>
      <c r="RCO1017" s="304"/>
      <c r="RCP1017" s="304"/>
      <c r="RCQ1017" s="304"/>
      <c r="RCR1017" s="304"/>
      <c r="RCS1017" s="304"/>
      <c r="RCT1017" s="304"/>
      <c r="RCU1017" s="304"/>
      <c r="RCV1017" s="304"/>
      <c r="RCW1017" s="304"/>
      <c r="RCX1017" s="304"/>
      <c r="RCY1017" s="304"/>
      <c r="RCZ1017" s="304"/>
      <c r="RDA1017" s="304"/>
      <c r="RDB1017" s="304"/>
      <c r="RDC1017" s="304"/>
      <c r="RDD1017" s="304"/>
      <c r="RDE1017" s="304"/>
      <c r="RDF1017" s="304"/>
      <c r="RDG1017" s="304"/>
      <c r="RDH1017" s="304"/>
      <c r="RDI1017" s="304"/>
      <c r="RDJ1017" s="304"/>
      <c r="RDK1017" s="304"/>
      <c r="RDL1017" s="304"/>
      <c r="RDM1017" s="304"/>
      <c r="RDN1017" s="304"/>
      <c r="RDO1017" s="304"/>
      <c r="RDP1017" s="304"/>
      <c r="RDQ1017" s="304"/>
      <c r="RDR1017" s="304"/>
      <c r="RDS1017" s="304"/>
      <c r="RDT1017" s="304"/>
      <c r="RDU1017" s="304"/>
      <c r="RDV1017" s="304"/>
      <c r="RDW1017" s="304"/>
      <c r="RDX1017" s="304"/>
      <c r="RDY1017" s="304"/>
      <c r="RDZ1017" s="304"/>
      <c r="REA1017" s="304"/>
      <c r="REB1017" s="304"/>
      <c r="REC1017" s="304"/>
      <c r="RED1017" s="304"/>
      <c r="REE1017" s="304"/>
      <c r="REF1017" s="304"/>
      <c r="REG1017" s="304"/>
      <c r="REH1017" s="304"/>
      <c r="REI1017" s="304"/>
      <c r="REJ1017" s="304"/>
      <c r="REK1017" s="304"/>
      <c r="REL1017" s="304"/>
      <c r="REM1017" s="304"/>
      <c r="REN1017" s="304"/>
      <c r="REO1017" s="304"/>
      <c r="REP1017" s="304"/>
      <c r="REQ1017" s="304"/>
      <c r="RER1017" s="304"/>
      <c r="RES1017" s="304"/>
      <c r="RET1017" s="304"/>
      <c r="REU1017" s="304"/>
      <c r="REV1017" s="304"/>
      <c r="REW1017" s="304"/>
      <c r="REX1017" s="304"/>
      <c r="REY1017" s="304"/>
      <c r="REZ1017" s="304"/>
      <c r="RFA1017" s="304"/>
      <c r="RFB1017" s="304"/>
      <c r="RFC1017" s="304"/>
      <c r="RFD1017" s="304"/>
      <c r="RFE1017" s="304"/>
      <c r="RFF1017" s="304"/>
      <c r="RFG1017" s="304"/>
      <c r="RFH1017" s="304"/>
      <c r="RFI1017" s="304"/>
      <c r="RFJ1017" s="304"/>
      <c r="RFK1017" s="304"/>
      <c r="RFL1017" s="304"/>
      <c r="RFM1017" s="304"/>
      <c r="RFN1017" s="304"/>
      <c r="RFO1017" s="304"/>
      <c r="RFP1017" s="304"/>
      <c r="RFQ1017" s="304"/>
      <c r="RFR1017" s="304"/>
      <c r="RFS1017" s="304"/>
      <c r="RFT1017" s="304"/>
      <c r="RFU1017" s="304"/>
      <c r="RFV1017" s="304"/>
      <c r="RFW1017" s="304"/>
      <c r="RFX1017" s="304"/>
      <c r="RFY1017" s="304"/>
      <c r="RFZ1017" s="304"/>
      <c r="RGA1017" s="304"/>
      <c r="RGB1017" s="304"/>
      <c r="RGC1017" s="304"/>
      <c r="RGD1017" s="304"/>
      <c r="RGE1017" s="304"/>
      <c r="RGF1017" s="304"/>
      <c r="RGG1017" s="304"/>
      <c r="RGH1017" s="304"/>
      <c r="RGI1017" s="304"/>
      <c r="RGJ1017" s="304"/>
      <c r="RGK1017" s="304"/>
      <c r="RGL1017" s="304"/>
      <c r="RGM1017" s="304"/>
      <c r="RGN1017" s="304"/>
      <c r="RGO1017" s="304"/>
      <c r="RGP1017" s="304"/>
      <c r="RGQ1017" s="304"/>
      <c r="RGR1017" s="304"/>
      <c r="RGS1017" s="304"/>
      <c r="RGT1017" s="304"/>
      <c r="RGU1017" s="304"/>
      <c r="RGV1017" s="304"/>
      <c r="RGW1017" s="304"/>
      <c r="RGX1017" s="304"/>
      <c r="RGY1017" s="304"/>
      <c r="RGZ1017" s="304"/>
      <c r="RHA1017" s="304"/>
      <c r="RHB1017" s="304"/>
      <c r="RHC1017" s="304"/>
      <c r="RHD1017" s="304"/>
      <c r="RHE1017" s="304"/>
      <c r="RHF1017" s="304"/>
      <c r="RHG1017" s="304"/>
      <c r="RHH1017" s="304"/>
      <c r="RHI1017" s="304"/>
      <c r="RHJ1017" s="304"/>
      <c r="RHK1017" s="304"/>
      <c r="RHL1017" s="304"/>
      <c r="RHM1017" s="304"/>
      <c r="RHN1017" s="304"/>
      <c r="RHO1017" s="304"/>
      <c r="RHP1017" s="304"/>
      <c r="RHQ1017" s="304"/>
      <c r="RHR1017" s="304"/>
      <c r="RHS1017" s="304"/>
      <c r="RHT1017" s="304"/>
      <c r="RHU1017" s="304"/>
      <c r="RHV1017" s="304"/>
      <c r="RHW1017" s="304"/>
      <c r="RHX1017" s="304"/>
      <c r="RHY1017" s="304"/>
      <c r="RHZ1017" s="304"/>
      <c r="RIA1017" s="304"/>
      <c r="RIB1017" s="304"/>
      <c r="RIC1017" s="304"/>
      <c r="RID1017" s="304"/>
      <c r="RIE1017" s="304"/>
      <c r="RIF1017" s="304"/>
      <c r="RIG1017" s="304"/>
      <c r="RIH1017" s="304"/>
      <c r="RII1017" s="304"/>
      <c r="RIJ1017" s="304"/>
      <c r="RIK1017" s="304"/>
      <c r="RIL1017" s="304"/>
      <c r="RIM1017" s="304"/>
      <c r="RIN1017" s="304"/>
      <c r="RIO1017" s="304"/>
      <c r="RIP1017" s="304"/>
      <c r="RIQ1017" s="304"/>
      <c r="RIR1017" s="304"/>
      <c r="RIS1017" s="304"/>
      <c r="RIT1017" s="304"/>
      <c r="RIU1017" s="304"/>
      <c r="RIV1017" s="304"/>
      <c r="RIW1017" s="304"/>
      <c r="RIX1017" s="304"/>
      <c r="RIY1017" s="304"/>
      <c r="RIZ1017" s="304"/>
      <c r="RJA1017" s="304"/>
      <c r="RJB1017" s="304"/>
      <c r="RJC1017" s="304"/>
      <c r="RJD1017" s="304"/>
      <c r="RJE1017" s="304"/>
      <c r="RJF1017" s="304"/>
      <c r="RJG1017" s="304"/>
      <c r="RJH1017" s="304"/>
      <c r="RJI1017" s="304"/>
      <c r="RJJ1017" s="304"/>
      <c r="RJK1017" s="304"/>
      <c r="RJL1017" s="304"/>
      <c r="RJM1017" s="304"/>
      <c r="RJN1017" s="304"/>
      <c r="RJO1017" s="304"/>
      <c r="RJP1017" s="304"/>
      <c r="RJQ1017" s="304"/>
      <c r="RJR1017" s="304"/>
      <c r="RJS1017" s="304"/>
      <c r="RJT1017" s="304"/>
      <c r="RJU1017" s="304"/>
      <c r="RJV1017" s="304"/>
      <c r="RJW1017" s="304"/>
      <c r="RJX1017" s="304"/>
      <c r="RJY1017" s="304"/>
      <c r="RJZ1017" s="304"/>
      <c r="RKA1017" s="304"/>
      <c r="RKB1017" s="304"/>
      <c r="RKC1017" s="304"/>
      <c r="RKD1017" s="304"/>
      <c r="RKE1017" s="304"/>
      <c r="RKF1017" s="304"/>
      <c r="RKG1017" s="304"/>
      <c r="RKH1017" s="304"/>
      <c r="RKI1017" s="304"/>
      <c r="RKJ1017" s="304"/>
      <c r="RKK1017" s="304"/>
      <c r="RKL1017" s="304"/>
      <c r="RKM1017" s="304"/>
      <c r="RKN1017" s="304"/>
      <c r="RKO1017" s="304"/>
      <c r="RKP1017" s="304"/>
      <c r="RKQ1017" s="304"/>
      <c r="RKR1017" s="304"/>
      <c r="RKS1017" s="304"/>
      <c r="RKT1017" s="304"/>
      <c r="RKU1017" s="304"/>
      <c r="RKV1017" s="304"/>
      <c r="RKW1017" s="304"/>
      <c r="RKX1017" s="304"/>
      <c r="RKY1017" s="304"/>
      <c r="RKZ1017" s="304"/>
      <c r="RLA1017" s="304"/>
      <c r="RLB1017" s="304"/>
      <c r="RLC1017" s="304"/>
      <c r="RLD1017" s="304"/>
      <c r="RLE1017" s="304"/>
      <c r="RLF1017" s="304"/>
      <c r="RLG1017" s="304"/>
      <c r="RLH1017" s="304"/>
      <c r="RLI1017" s="304"/>
      <c r="RLJ1017" s="304"/>
      <c r="RLK1017" s="304"/>
      <c r="RLL1017" s="304"/>
      <c r="RLM1017" s="304"/>
      <c r="RLN1017" s="304"/>
      <c r="RLO1017" s="304"/>
      <c r="RLP1017" s="304"/>
      <c r="RLQ1017" s="304"/>
      <c r="RLR1017" s="304"/>
      <c r="RLS1017" s="304"/>
      <c r="RLT1017" s="304"/>
      <c r="RLU1017" s="304"/>
      <c r="RLV1017" s="304"/>
      <c r="RLW1017" s="304"/>
      <c r="RLX1017" s="304"/>
      <c r="RLY1017" s="304"/>
      <c r="RLZ1017" s="304"/>
      <c r="RMA1017" s="304"/>
      <c r="RMB1017" s="304"/>
      <c r="RMC1017" s="304"/>
      <c r="RMD1017" s="304"/>
      <c r="RME1017" s="304"/>
      <c r="RMF1017" s="304"/>
      <c r="RMG1017" s="304"/>
      <c r="RMH1017" s="304"/>
      <c r="RMI1017" s="304"/>
      <c r="RMJ1017" s="304"/>
      <c r="RMK1017" s="304"/>
      <c r="RML1017" s="304"/>
      <c r="RMM1017" s="304"/>
      <c r="RMN1017" s="304"/>
      <c r="RMO1017" s="304"/>
      <c r="RMP1017" s="304"/>
      <c r="RMQ1017" s="304"/>
      <c r="RMR1017" s="304"/>
      <c r="RMS1017" s="304"/>
      <c r="RMT1017" s="304"/>
      <c r="RMU1017" s="304"/>
      <c r="RMV1017" s="304"/>
      <c r="RMW1017" s="304"/>
      <c r="RMX1017" s="304"/>
      <c r="RMY1017" s="304"/>
      <c r="RMZ1017" s="304"/>
      <c r="RNA1017" s="304"/>
      <c r="RNB1017" s="304"/>
      <c r="RNC1017" s="304"/>
      <c r="RND1017" s="304"/>
      <c r="RNE1017" s="304"/>
      <c r="RNF1017" s="304"/>
      <c r="RNG1017" s="304"/>
      <c r="RNH1017" s="304"/>
      <c r="RNI1017" s="304"/>
      <c r="RNJ1017" s="304"/>
      <c r="RNK1017" s="304"/>
      <c r="RNL1017" s="304"/>
      <c r="RNM1017" s="304"/>
      <c r="RNN1017" s="304"/>
      <c r="RNO1017" s="304"/>
      <c r="RNP1017" s="304"/>
      <c r="RNQ1017" s="304"/>
      <c r="RNR1017" s="304"/>
      <c r="RNS1017" s="304"/>
      <c r="RNT1017" s="304"/>
      <c r="RNU1017" s="304"/>
      <c r="RNV1017" s="304"/>
      <c r="RNW1017" s="304"/>
      <c r="RNX1017" s="304"/>
      <c r="RNY1017" s="304"/>
      <c r="RNZ1017" s="304"/>
      <c r="ROA1017" s="304"/>
      <c r="ROB1017" s="304"/>
      <c r="ROC1017" s="304"/>
      <c r="ROD1017" s="304"/>
      <c r="ROE1017" s="304"/>
      <c r="ROF1017" s="304"/>
      <c r="ROG1017" s="304"/>
      <c r="ROH1017" s="304"/>
      <c r="ROI1017" s="304"/>
      <c r="ROJ1017" s="304"/>
      <c r="ROK1017" s="304"/>
      <c r="ROL1017" s="304"/>
      <c r="ROM1017" s="304"/>
      <c r="RON1017" s="304"/>
      <c r="ROO1017" s="304"/>
      <c r="ROP1017" s="304"/>
      <c r="ROQ1017" s="304"/>
      <c r="ROR1017" s="304"/>
      <c r="ROS1017" s="304"/>
      <c r="ROT1017" s="304"/>
      <c r="ROU1017" s="304"/>
      <c r="ROV1017" s="304"/>
      <c r="ROW1017" s="304"/>
      <c r="ROX1017" s="304"/>
      <c r="ROY1017" s="304"/>
      <c r="ROZ1017" s="304"/>
      <c r="RPA1017" s="304"/>
      <c r="RPB1017" s="304"/>
      <c r="RPC1017" s="304"/>
      <c r="RPD1017" s="304"/>
      <c r="RPE1017" s="304"/>
      <c r="RPF1017" s="304"/>
      <c r="RPG1017" s="304"/>
      <c r="RPH1017" s="304"/>
      <c r="RPI1017" s="304"/>
      <c r="RPJ1017" s="304"/>
      <c r="RPK1017" s="304"/>
      <c r="RPL1017" s="304"/>
      <c r="RPM1017" s="304"/>
      <c r="RPN1017" s="304"/>
      <c r="RPO1017" s="304"/>
      <c r="RPP1017" s="304"/>
      <c r="RPQ1017" s="304"/>
      <c r="RPR1017" s="304"/>
      <c r="RPS1017" s="304"/>
      <c r="RPT1017" s="304"/>
      <c r="RPU1017" s="304"/>
      <c r="RPV1017" s="304"/>
      <c r="RPW1017" s="304"/>
      <c r="RPX1017" s="304"/>
      <c r="RPY1017" s="304"/>
      <c r="RPZ1017" s="304"/>
      <c r="RQA1017" s="304"/>
      <c r="RQB1017" s="304"/>
      <c r="RQC1017" s="304"/>
      <c r="RQD1017" s="304"/>
      <c r="RQE1017" s="304"/>
      <c r="RQF1017" s="304"/>
      <c r="RQG1017" s="304"/>
      <c r="RQH1017" s="304"/>
      <c r="RQI1017" s="304"/>
      <c r="RQJ1017" s="304"/>
      <c r="RQK1017" s="304"/>
      <c r="RQL1017" s="304"/>
      <c r="RQM1017" s="304"/>
      <c r="RQN1017" s="304"/>
      <c r="RQO1017" s="304"/>
      <c r="RQP1017" s="304"/>
      <c r="RQQ1017" s="304"/>
      <c r="RQR1017" s="304"/>
      <c r="RQS1017" s="304"/>
      <c r="RQT1017" s="304"/>
      <c r="RQU1017" s="304"/>
      <c r="RQV1017" s="304"/>
      <c r="RQW1017" s="304"/>
      <c r="RQX1017" s="304"/>
      <c r="RQY1017" s="304"/>
      <c r="RQZ1017" s="304"/>
      <c r="RRA1017" s="304"/>
      <c r="RRB1017" s="304"/>
      <c r="RRC1017" s="304"/>
      <c r="RRD1017" s="304"/>
      <c r="RRE1017" s="304"/>
      <c r="RRF1017" s="304"/>
      <c r="RRG1017" s="304"/>
      <c r="RRH1017" s="304"/>
      <c r="RRI1017" s="304"/>
      <c r="RRJ1017" s="304"/>
      <c r="RRK1017" s="304"/>
      <c r="RRL1017" s="304"/>
      <c r="RRM1017" s="304"/>
      <c r="RRN1017" s="304"/>
      <c r="RRO1017" s="304"/>
      <c r="RRP1017" s="304"/>
      <c r="RRQ1017" s="304"/>
      <c r="RRR1017" s="304"/>
      <c r="RRS1017" s="304"/>
      <c r="RRT1017" s="304"/>
      <c r="RRU1017" s="304"/>
      <c r="RRV1017" s="304"/>
      <c r="RRW1017" s="304"/>
      <c r="RRX1017" s="304"/>
      <c r="RRY1017" s="304"/>
      <c r="RRZ1017" s="304"/>
      <c r="RSA1017" s="304"/>
      <c r="RSB1017" s="304"/>
      <c r="RSC1017" s="304"/>
      <c r="RSD1017" s="304"/>
      <c r="RSE1017" s="304"/>
      <c r="RSF1017" s="304"/>
      <c r="RSG1017" s="304"/>
      <c r="RSH1017" s="304"/>
      <c r="RSI1017" s="304"/>
      <c r="RSJ1017" s="304"/>
      <c r="RSK1017" s="304"/>
      <c r="RSL1017" s="304"/>
      <c r="RSM1017" s="304"/>
      <c r="RSN1017" s="304"/>
      <c r="RSO1017" s="304"/>
      <c r="RSP1017" s="304"/>
      <c r="RSQ1017" s="304"/>
      <c r="RSR1017" s="304"/>
      <c r="RSS1017" s="304"/>
      <c r="RST1017" s="304"/>
      <c r="RSU1017" s="304"/>
      <c r="RSV1017" s="304"/>
      <c r="RSW1017" s="304"/>
      <c r="RSX1017" s="304"/>
      <c r="RSY1017" s="304"/>
      <c r="RSZ1017" s="304"/>
      <c r="RTA1017" s="304"/>
      <c r="RTB1017" s="304"/>
      <c r="RTC1017" s="304"/>
      <c r="RTD1017" s="304"/>
      <c r="RTE1017" s="304"/>
      <c r="RTF1017" s="304"/>
      <c r="RTG1017" s="304"/>
      <c r="RTH1017" s="304"/>
      <c r="RTI1017" s="304"/>
      <c r="RTJ1017" s="304"/>
      <c r="RTK1017" s="304"/>
      <c r="RTL1017" s="304"/>
      <c r="RTM1017" s="304"/>
      <c r="RTN1017" s="304"/>
      <c r="RTO1017" s="304"/>
      <c r="RTP1017" s="304"/>
      <c r="RTQ1017" s="304"/>
      <c r="RTR1017" s="304"/>
      <c r="RTS1017" s="304"/>
      <c r="RTT1017" s="304"/>
      <c r="RTU1017" s="304"/>
      <c r="RTV1017" s="304"/>
      <c r="RTW1017" s="304"/>
      <c r="RTX1017" s="304"/>
      <c r="RTY1017" s="304"/>
      <c r="RTZ1017" s="304"/>
      <c r="RUA1017" s="304"/>
      <c r="RUB1017" s="304"/>
      <c r="RUC1017" s="304"/>
      <c r="RUD1017" s="304"/>
      <c r="RUE1017" s="304"/>
      <c r="RUF1017" s="304"/>
      <c r="RUG1017" s="304"/>
      <c r="RUH1017" s="304"/>
      <c r="RUI1017" s="304"/>
      <c r="RUJ1017" s="304"/>
      <c r="RUK1017" s="304"/>
      <c r="RUL1017" s="304"/>
      <c r="RUM1017" s="304"/>
      <c r="RUN1017" s="304"/>
      <c r="RUO1017" s="304"/>
      <c r="RUP1017" s="304"/>
      <c r="RUQ1017" s="304"/>
      <c r="RUR1017" s="304"/>
      <c r="RUS1017" s="304"/>
      <c r="RUT1017" s="304"/>
      <c r="RUU1017" s="304"/>
      <c r="RUV1017" s="304"/>
      <c r="RUW1017" s="304"/>
      <c r="RUX1017" s="304"/>
      <c r="RUY1017" s="304"/>
      <c r="RUZ1017" s="304"/>
      <c r="RVA1017" s="304"/>
      <c r="RVB1017" s="304"/>
      <c r="RVC1017" s="304"/>
      <c r="RVD1017" s="304"/>
      <c r="RVE1017" s="304"/>
      <c r="RVF1017" s="304"/>
      <c r="RVG1017" s="304"/>
      <c r="RVH1017" s="304"/>
      <c r="RVI1017" s="304"/>
      <c r="RVJ1017" s="304"/>
      <c r="RVK1017" s="304"/>
      <c r="RVL1017" s="304"/>
      <c r="RVM1017" s="304"/>
      <c r="RVN1017" s="304"/>
      <c r="RVO1017" s="304"/>
      <c r="RVP1017" s="304"/>
      <c r="RVQ1017" s="304"/>
      <c r="RVR1017" s="304"/>
      <c r="RVS1017" s="304"/>
      <c r="RVT1017" s="304"/>
      <c r="RVU1017" s="304"/>
      <c r="RVV1017" s="304"/>
      <c r="RVW1017" s="304"/>
      <c r="RVX1017" s="304"/>
      <c r="RVY1017" s="304"/>
      <c r="RVZ1017" s="304"/>
      <c r="RWA1017" s="304"/>
      <c r="RWB1017" s="304"/>
      <c r="RWC1017" s="304"/>
      <c r="RWD1017" s="304"/>
      <c r="RWE1017" s="304"/>
      <c r="RWF1017" s="304"/>
      <c r="RWG1017" s="304"/>
      <c r="RWH1017" s="304"/>
      <c r="RWI1017" s="304"/>
      <c r="RWJ1017" s="304"/>
      <c r="RWK1017" s="304"/>
      <c r="RWL1017" s="304"/>
      <c r="RWM1017" s="304"/>
      <c r="RWN1017" s="304"/>
      <c r="RWO1017" s="304"/>
      <c r="RWP1017" s="304"/>
      <c r="RWQ1017" s="304"/>
      <c r="RWR1017" s="304"/>
      <c r="RWS1017" s="304"/>
      <c r="RWT1017" s="304"/>
      <c r="RWU1017" s="304"/>
      <c r="RWV1017" s="304"/>
      <c r="RWW1017" s="304"/>
      <c r="RWX1017" s="304"/>
      <c r="RWY1017" s="304"/>
      <c r="RWZ1017" s="304"/>
      <c r="RXA1017" s="304"/>
      <c r="RXB1017" s="304"/>
      <c r="RXC1017" s="304"/>
      <c r="RXD1017" s="304"/>
      <c r="RXE1017" s="304"/>
      <c r="RXF1017" s="304"/>
      <c r="RXG1017" s="304"/>
      <c r="RXH1017" s="304"/>
      <c r="RXI1017" s="304"/>
      <c r="RXJ1017" s="304"/>
      <c r="RXK1017" s="304"/>
      <c r="RXL1017" s="304"/>
      <c r="RXM1017" s="304"/>
      <c r="RXN1017" s="304"/>
      <c r="RXO1017" s="304"/>
      <c r="RXP1017" s="304"/>
      <c r="RXQ1017" s="304"/>
      <c r="RXR1017" s="304"/>
      <c r="RXS1017" s="304"/>
      <c r="RXT1017" s="304"/>
      <c r="RXU1017" s="304"/>
      <c r="RXV1017" s="304"/>
      <c r="RXW1017" s="304"/>
      <c r="RXX1017" s="304"/>
      <c r="RXY1017" s="304"/>
      <c r="RXZ1017" s="304"/>
      <c r="RYA1017" s="304"/>
      <c r="RYB1017" s="304"/>
      <c r="RYC1017" s="304"/>
      <c r="RYD1017" s="304"/>
      <c r="RYE1017" s="304"/>
      <c r="RYF1017" s="304"/>
      <c r="RYG1017" s="304"/>
      <c r="RYH1017" s="304"/>
      <c r="RYI1017" s="304"/>
      <c r="RYJ1017" s="304"/>
      <c r="RYK1017" s="304"/>
      <c r="RYL1017" s="304"/>
      <c r="RYM1017" s="304"/>
      <c r="RYN1017" s="304"/>
      <c r="RYO1017" s="304"/>
      <c r="RYP1017" s="304"/>
      <c r="RYQ1017" s="304"/>
      <c r="RYR1017" s="304"/>
      <c r="RYS1017" s="304"/>
      <c r="RYT1017" s="304"/>
      <c r="RYU1017" s="304"/>
      <c r="RYV1017" s="304"/>
      <c r="RYW1017" s="304"/>
      <c r="RYX1017" s="304"/>
      <c r="RYY1017" s="304"/>
      <c r="RYZ1017" s="304"/>
      <c r="RZA1017" s="304"/>
      <c r="RZB1017" s="304"/>
      <c r="RZC1017" s="304"/>
      <c r="RZD1017" s="304"/>
      <c r="RZE1017" s="304"/>
      <c r="RZF1017" s="304"/>
      <c r="RZG1017" s="304"/>
      <c r="RZH1017" s="304"/>
      <c r="RZI1017" s="304"/>
      <c r="RZJ1017" s="304"/>
      <c r="RZK1017" s="304"/>
      <c r="RZL1017" s="304"/>
      <c r="RZM1017" s="304"/>
      <c r="RZN1017" s="304"/>
      <c r="RZO1017" s="304"/>
      <c r="RZP1017" s="304"/>
      <c r="RZQ1017" s="304"/>
      <c r="RZR1017" s="304"/>
      <c r="RZS1017" s="304"/>
      <c r="RZT1017" s="304"/>
      <c r="RZU1017" s="304"/>
      <c r="RZV1017" s="304"/>
      <c r="RZW1017" s="304"/>
      <c r="RZX1017" s="304"/>
      <c r="RZY1017" s="304"/>
      <c r="RZZ1017" s="304"/>
      <c r="SAA1017" s="304"/>
      <c r="SAB1017" s="304"/>
      <c r="SAC1017" s="304"/>
      <c r="SAD1017" s="304"/>
      <c r="SAE1017" s="304"/>
      <c r="SAF1017" s="304"/>
      <c r="SAG1017" s="304"/>
      <c r="SAH1017" s="304"/>
      <c r="SAI1017" s="304"/>
      <c r="SAJ1017" s="304"/>
      <c r="SAK1017" s="304"/>
      <c r="SAL1017" s="304"/>
      <c r="SAM1017" s="304"/>
      <c r="SAN1017" s="304"/>
      <c r="SAO1017" s="304"/>
      <c r="SAP1017" s="304"/>
      <c r="SAQ1017" s="304"/>
      <c r="SAR1017" s="304"/>
      <c r="SAS1017" s="304"/>
      <c r="SAT1017" s="304"/>
      <c r="SAU1017" s="304"/>
      <c r="SAV1017" s="304"/>
      <c r="SAW1017" s="304"/>
      <c r="SAX1017" s="304"/>
      <c r="SAY1017" s="304"/>
      <c r="SAZ1017" s="304"/>
      <c r="SBA1017" s="304"/>
      <c r="SBB1017" s="304"/>
      <c r="SBC1017" s="304"/>
      <c r="SBD1017" s="304"/>
      <c r="SBE1017" s="304"/>
      <c r="SBF1017" s="304"/>
      <c r="SBG1017" s="304"/>
      <c r="SBH1017" s="304"/>
      <c r="SBI1017" s="304"/>
      <c r="SBJ1017" s="304"/>
      <c r="SBK1017" s="304"/>
      <c r="SBL1017" s="304"/>
      <c r="SBM1017" s="304"/>
      <c r="SBN1017" s="304"/>
      <c r="SBO1017" s="304"/>
      <c r="SBP1017" s="304"/>
      <c r="SBQ1017" s="304"/>
      <c r="SBR1017" s="304"/>
      <c r="SBS1017" s="304"/>
      <c r="SBT1017" s="304"/>
      <c r="SBU1017" s="304"/>
      <c r="SBV1017" s="304"/>
      <c r="SBW1017" s="304"/>
      <c r="SBX1017" s="304"/>
      <c r="SBY1017" s="304"/>
      <c r="SBZ1017" s="304"/>
      <c r="SCA1017" s="304"/>
      <c r="SCB1017" s="304"/>
      <c r="SCC1017" s="304"/>
      <c r="SCD1017" s="304"/>
      <c r="SCE1017" s="304"/>
      <c r="SCF1017" s="304"/>
      <c r="SCG1017" s="304"/>
      <c r="SCH1017" s="304"/>
      <c r="SCI1017" s="304"/>
      <c r="SCJ1017" s="304"/>
      <c r="SCK1017" s="304"/>
      <c r="SCL1017" s="304"/>
      <c r="SCM1017" s="304"/>
      <c r="SCN1017" s="304"/>
      <c r="SCO1017" s="304"/>
      <c r="SCP1017" s="304"/>
      <c r="SCQ1017" s="304"/>
      <c r="SCR1017" s="304"/>
      <c r="SCS1017" s="304"/>
      <c r="SCT1017" s="304"/>
      <c r="SCU1017" s="304"/>
      <c r="SCV1017" s="304"/>
      <c r="SCW1017" s="304"/>
      <c r="SCX1017" s="304"/>
      <c r="SCY1017" s="304"/>
      <c r="SCZ1017" s="304"/>
      <c r="SDA1017" s="304"/>
      <c r="SDB1017" s="304"/>
      <c r="SDC1017" s="304"/>
      <c r="SDD1017" s="304"/>
      <c r="SDE1017" s="304"/>
      <c r="SDF1017" s="304"/>
      <c r="SDG1017" s="304"/>
      <c r="SDH1017" s="304"/>
      <c r="SDI1017" s="304"/>
      <c r="SDJ1017" s="304"/>
      <c r="SDK1017" s="304"/>
      <c r="SDL1017" s="304"/>
      <c r="SDM1017" s="304"/>
      <c r="SDN1017" s="304"/>
      <c r="SDO1017" s="304"/>
      <c r="SDP1017" s="304"/>
      <c r="SDQ1017" s="304"/>
      <c r="SDR1017" s="304"/>
      <c r="SDS1017" s="304"/>
      <c r="SDT1017" s="304"/>
      <c r="SDU1017" s="304"/>
      <c r="SDV1017" s="304"/>
      <c r="SDW1017" s="304"/>
      <c r="SDX1017" s="304"/>
      <c r="SDY1017" s="304"/>
      <c r="SDZ1017" s="304"/>
      <c r="SEA1017" s="304"/>
      <c r="SEB1017" s="304"/>
      <c r="SEC1017" s="304"/>
      <c r="SED1017" s="304"/>
      <c r="SEE1017" s="304"/>
      <c r="SEF1017" s="304"/>
      <c r="SEG1017" s="304"/>
      <c r="SEH1017" s="304"/>
      <c r="SEI1017" s="304"/>
      <c r="SEJ1017" s="304"/>
      <c r="SEK1017" s="304"/>
      <c r="SEL1017" s="304"/>
      <c r="SEM1017" s="304"/>
      <c r="SEN1017" s="304"/>
      <c r="SEO1017" s="304"/>
      <c r="SEP1017" s="304"/>
      <c r="SEQ1017" s="304"/>
      <c r="SER1017" s="304"/>
      <c r="SES1017" s="304"/>
      <c r="SET1017" s="304"/>
      <c r="SEU1017" s="304"/>
      <c r="SEV1017" s="304"/>
      <c r="SEW1017" s="304"/>
      <c r="SEX1017" s="304"/>
      <c r="SEY1017" s="304"/>
      <c r="SEZ1017" s="304"/>
      <c r="SFA1017" s="304"/>
      <c r="SFB1017" s="304"/>
      <c r="SFC1017" s="304"/>
      <c r="SFD1017" s="304"/>
      <c r="SFE1017" s="304"/>
      <c r="SFF1017" s="304"/>
      <c r="SFG1017" s="304"/>
      <c r="SFH1017" s="304"/>
      <c r="SFI1017" s="304"/>
      <c r="SFJ1017" s="304"/>
      <c r="SFK1017" s="304"/>
      <c r="SFL1017" s="304"/>
      <c r="SFM1017" s="304"/>
      <c r="SFN1017" s="304"/>
      <c r="SFO1017" s="304"/>
      <c r="SFP1017" s="304"/>
      <c r="SFQ1017" s="304"/>
      <c r="SFR1017" s="304"/>
      <c r="SFS1017" s="304"/>
      <c r="SFT1017" s="304"/>
      <c r="SFU1017" s="304"/>
      <c r="SFV1017" s="304"/>
      <c r="SFW1017" s="304"/>
      <c r="SFX1017" s="304"/>
      <c r="SFY1017" s="304"/>
      <c r="SFZ1017" s="304"/>
      <c r="SGA1017" s="304"/>
      <c r="SGB1017" s="304"/>
      <c r="SGC1017" s="304"/>
      <c r="SGD1017" s="304"/>
      <c r="SGE1017" s="304"/>
      <c r="SGF1017" s="304"/>
      <c r="SGG1017" s="304"/>
      <c r="SGH1017" s="304"/>
      <c r="SGI1017" s="304"/>
      <c r="SGJ1017" s="304"/>
      <c r="SGK1017" s="304"/>
      <c r="SGL1017" s="304"/>
      <c r="SGM1017" s="304"/>
      <c r="SGN1017" s="304"/>
      <c r="SGO1017" s="304"/>
      <c r="SGP1017" s="304"/>
      <c r="SGQ1017" s="304"/>
      <c r="SGR1017" s="304"/>
      <c r="SGS1017" s="304"/>
      <c r="SGT1017" s="304"/>
      <c r="SGU1017" s="304"/>
      <c r="SGV1017" s="304"/>
      <c r="SGW1017" s="304"/>
      <c r="SGX1017" s="304"/>
      <c r="SGY1017" s="304"/>
      <c r="SGZ1017" s="304"/>
      <c r="SHA1017" s="304"/>
      <c r="SHB1017" s="304"/>
      <c r="SHC1017" s="304"/>
      <c r="SHD1017" s="304"/>
      <c r="SHE1017" s="304"/>
      <c r="SHF1017" s="304"/>
      <c r="SHG1017" s="304"/>
      <c r="SHH1017" s="304"/>
      <c r="SHI1017" s="304"/>
      <c r="SHJ1017" s="304"/>
      <c r="SHK1017" s="304"/>
      <c r="SHL1017" s="304"/>
      <c r="SHM1017" s="304"/>
      <c r="SHN1017" s="304"/>
      <c r="SHO1017" s="304"/>
      <c r="SHP1017" s="304"/>
      <c r="SHQ1017" s="304"/>
      <c r="SHR1017" s="304"/>
      <c r="SHS1017" s="304"/>
      <c r="SHT1017" s="304"/>
      <c r="SHU1017" s="304"/>
      <c r="SHV1017" s="304"/>
      <c r="SHW1017" s="304"/>
      <c r="SHX1017" s="304"/>
      <c r="SHY1017" s="304"/>
      <c r="SHZ1017" s="304"/>
      <c r="SIA1017" s="304"/>
      <c r="SIB1017" s="304"/>
      <c r="SIC1017" s="304"/>
      <c r="SID1017" s="304"/>
      <c r="SIE1017" s="304"/>
      <c r="SIF1017" s="304"/>
      <c r="SIG1017" s="304"/>
      <c r="SIH1017" s="304"/>
      <c r="SII1017" s="304"/>
      <c r="SIJ1017" s="304"/>
      <c r="SIK1017" s="304"/>
      <c r="SIL1017" s="304"/>
      <c r="SIM1017" s="304"/>
      <c r="SIN1017" s="304"/>
      <c r="SIO1017" s="304"/>
      <c r="SIP1017" s="304"/>
      <c r="SIQ1017" s="304"/>
      <c r="SIR1017" s="304"/>
      <c r="SIS1017" s="304"/>
      <c r="SIT1017" s="304"/>
      <c r="SIU1017" s="304"/>
      <c r="SIV1017" s="304"/>
      <c r="SIW1017" s="304"/>
      <c r="SIX1017" s="304"/>
      <c r="SIY1017" s="304"/>
      <c r="SIZ1017" s="304"/>
      <c r="SJA1017" s="304"/>
      <c r="SJB1017" s="304"/>
      <c r="SJC1017" s="304"/>
      <c r="SJD1017" s="304"/>
      <c r="SJE1017" s="304"/>
      <c r="SJF1017" s="304"/>
      <c r="SJG1017" s="304"/>
      <c r="SJH1017" s="304"/>
      <c r="SJI1017" s="304"/>
      <c r="SJJ1017" s="304"/>
      <c r="SJK1017" s="304"/>
      <c r="SJL1017" s="304"/>
      <c r="SJM1017" s="304"/>
      <c r="SJN1017" s="304"/>
      <c r="SJO1017" s="304"/>
      <c r="SJP1017" s="304"/>
      <c r="SJQ1017" s="304"/>
      <c r="SJR1017" s="304"/>
      <c r="SJS1017" s="304"/>
      <c r="SJT1017" s="304"/>
      <c r="SJU1017" s="304"/>
      <c r="SJV1017" s="304"/>
      <c r="SJW1017" s="304"/>
      <c r="SJX1017" s="304"/>
      <c r="SJY1017" s="304"/>
      <c r="SJZ1017" s="304"/>
      <c r="SKA1017" s="304"/>
      <c r="SKB1017" s="304"/>
      <c r="SKC1017" s="304"/>
      <c r="SKD1017" s="304"/>
      <c r="SKE1017" s="304"/>
      <c r="SKF1017" s="304"/>
      <c r="SKG1017" s="304"/>
      <c r="SKH1017" s="304"/>
      <c r="SKI1017" s="304"/>
      <c r="SKJ1017" s="304"/>
      <c r="SKK1017" s="304"/>
      <c r="SKL1017" s="304"/>
      <c r="SKM1017" s="304"/>
      <c r="SKN1017" s="304"/>
      <c r="SKO1017" s="304"/>
      <c r="SKP1017" s="304"/>
      <c r="SKQ1017" s="304"/>
      <c r="SKR1017" s="304"/>
      <c r="SKS1017" s="304"/>
      <c r="SKT1017" s="304"/>
      <c r="SKU1017" s="304"/>
      <c r="SKV1017" s="304"/>
      <c r="SKW1017" s="304"/>
      <c r="SKX1017" s="304"/>
      <c r="SKY1017" s="304"/>
      <c r="SKZ1017" s="304"/>
      <c r="SLA1017" s="304"/>
      <c r="SLB1017" s="304"/>
      <c r="SLC1017" s="304"/>
      <c r="SLD1017" s="304"/>
      <c r="SLE1017" s="304"/>
      <c r="SLF1017" s="304"/>
      <c r="SLG1017" s="304"/>
      <c r="SLH1017" s="304"/>
      <c r="SLI1017" s="304"/>
      <c r="SLJ1017" s="304"/>
      <c r="SLK1017" s="304"/>
      <c r="SLL1017" s="304"/>
      <c r="SLM1017" s="304"/>
      <c r="SLN1017" s="304"/>
      <c r="SLO1017" s="304"/>
      <c r="SLP1017" s="304"/>
      <c r="SLQ1017" s="304"/>
      <c r="SLR1017" s="304"/>
      <c r="SLS1017" s="304"/>
      <c r="SLT1017" s="304"/>
      <c r="SLU1017" s="304"/>
      <c r="SLV1017" s="304"/>
      <c r="SLW1017" s="304"/>
      <c r="SLX1017" s="304"/>
      <c r="SLY1017" s="304"/>
      <c r="SLZ1017" s="304"/>
      <c r="SMA1017" s="304"/>
      <c r="SMB1017" s="304"/>
      <c r="SMC1017" s="304"/>
      <c r="SMD1017" s="304"/>
      <c r="SME1017" s="304"/>
      <c r="SMF1017" s="304"/>
      <c r="SMG1017" s="304"/>
      <c r="SMH1017" s="304"/>
      <c r="SMI1017" s="304"/>
      <c r="SMJ1017" s="304"/>
      <c r="SMK1017" s="304"/>
      <c r="SML1017" s="304"/>
      <c r="SMM1017" s="304"/>
      <c r="SMN1017" s="304"/>
      <c r="SMO1017" s="304"/>
      <c r="SMP1017" s="304"/>
      <c r="SMQ1017" s="304"/>
      <c r="SMR1017" s="304"/>
      <c r="SMS1017" s="304"/>
      <c r="SMT1017" s="304"/>
      <c r="SMU1017" s="304"/>
      <c r="SMV1017" s="304"/>
      <c r="SMW1017" s="304"/>
      <c r="SMX1017" s="304"/>
      <c r="SMY1017" s="304"/>
      <c r="SMZ1017" s="304"/>
      <c r="SNA1017" s="304"/>
      <c r="SNB1017" s="304"/>
      <c r="SNC1017" s="304"/>
      <c r="SND1017" s="304"/>
      <c r="SNE1017" s="304"/>
      <c r="SNF1017" s="304"/>
      <c r="SNG1017" s="304"/>
      <c r="SNH1017" s="304"/>
      <c r="SNI1017" s="304"/>
      <c r="SNJ1017" s="304"/>
      <c r="SNK1017" s="304"/>
      <c r="SNL1017" s="304"/>
      <c r="SNM1017" s="304"/>
      <c r="SNN1017" s="304"/>
      <c r="SNO1017" s="304"/>
      <c r="SNP1017" s="304"/>
      <c r="SNQ1017" s="304"/>
      <c r="SNR1017" s="304"/>
      <c r="SNS1017" s="304"/>
      <c r="SNT1017" s="304"/>
      <c r="SNU1017" s="304"/>
      <c r="SNV1017" s="304"/>
      <c r="SNW1017" s="304"/>
      <c r="SNX1017" s="304"/>
      <c r="SNY1017" s="304"/>
      <c r="SNZ1017" s="304"/>
      <c r="SOA1017" s="304"/>
      <c r="SOB1017" s="304"/>
      <c r="SOC1017" s="304"/>
      <c r="SOD1017" s="304"/>
      <c r="SOE1017" s="304"/>
      <c r="SOF1017" s="304"/>
      <c r="SOG1017" s="304"/>
      <c r="SOH1017" s="304"/>
      <c r="SOI1017" s="304"/>
      <c r="SOJ1017" s="304"/>
      <c r="SOK1017" s="304"/>
      <c r="SOL1017" s="304"/>
      <c r="SOM1017" s="304"/>
      <c r="SON1017" s="304"/>
      <c r="SOO1017" s="304"/>
      <c r="SOP1017" s="304"/>
      <c r="SOQ1017" s="304"/>
      <c r="SOR1017" s="304"/>
      <c r="SOS1017" s="304"/>
      <c r="SOT1017" s="304"/>
      <c r="SOU1017" s="304"/>
      <c r="SOV1017" s="304"/>
      <c r="SOW1017" s="304"/>
      <c r="SOX1017" s="304"/>
      <c r="SOY1017" s="304"/>
      <c r="SOZ1017" s="304"/>
      <c r="SPA1017" s="304"/>
      <c r="SPB1017" s="304"/>
      <c r="SPC1017" s="304"/>
      <c r="SPD1017" s="304"/>
      <c r="SPE1017" s="304"/>
      <c r="SPF1017" s="304"/>
      <c r="SPG1017" s="304"/>
      <c r="SPH1017" s="304"/>
      <c r="SPI1017" s="304"/>
      <c r="SPJ1017" s="304"/>
      <c r="SPK1017" s="304"/>
      <c r="SPL1017" s="304"/>
      <c r="SPM1017" s="304"/>
      <c r="SPN1017" s="304"/>
      <c r="SPO1017" s="304"/>
      <c r="SPP1017" s="304"/>
      <c r="SPQ1017" s="304"/>
      <c r="SPR1017" s="304"/>
      <c r="SPS1017" s="304"/>
      <c r="SPT1017" s="304"/>
      <c r="SPU1017" s="304"/>
      <c r="SPV1017" s="304"/>
      <c r="SPW1017" s="304"/>
      <c r="SPX1017" s="304"/>
      <c r="SPY1017" s="304"/>
      <c r="SPZ1017" s="304"/>
      <c r="SQA1017" s="304"/>
      <c r="SQB1017" s="304"/>
      <c r="SQC1017" s="304"/>
      <c r="SQD1017" s="304"/>
      <c r="SQE1017" s="304"/>
      <c r="SQF1017" s="304"/>
      <c r="SQG1017" s="304"/>
      <c r="SQH1017" s="304"/>
      <c r="SQI1017" s="304"/>
      <c r="SQJ1017" s="304"/>
      <c r="SQK1017" s="304"/>
      <c r="SQL1017" s="304"/>
      <c r="SQM1017" s="304"/>
      <c r="SQN1017" s="304"/>
      <c r="SQO1017" s="304"/>
      <c r="SQP1017" s="304"/>
      <c r="SQQ1017" s="304"/>
      <c r="SQR1017" s="304"/>
      <c r="SQS1017" s="304"/>
      <c r="SQT1017" s="304"/>
      <c r="SQU1017" s="304"/>
      <c r="SQV1017" s="304"/>
      <c r="SQW1017" s="304"/>
      <c r="SQX1017" s="304"/>
      <c r="SQY1017" s="304"/>
      <c r="SQZ1017" s="304"/>
      <c r="SRA1017" s="304"/>
      <c r="SRB1017" s="304"/>
      <c r="SRC1017" s="304"/>
      <c r="SRD1017" s="304"/>
      <c r="SRE1017" s="304"/>
      <c r="SRF1017" s="304"/>
      <c r="SRG1017" s="304"/>
      <c r="SRH1017" s="304"/>
      <c r="SRI1017" s="304"/>
      <c r="SRJ1017" s="304"/>
      <c r="SRK1017" s="304"/>
      <c r="SRL1017" s="304"/>
      <c r="SRM1017" s="304"/>
      <c r="SRN1017" s="304"/>
      <c r="SRO1017" s="304"/>
      <c r="SRP1017" s="304"/>
      <c r="SRQ1017" s="304"/>
      <c r="SRR1017" s="304"/>
      <c r="SRS1017" s="304"/>
      <c r="SRT1017" s="304"/>
      <c r="SRU1017" s="304"/>
      <c r="SRV1017" s="304"/>
      <c r="SRW1017" s="304"/>
      <c r="SRX1017" s="304"/>
      <c r="SRY1017" s="304"/>
      <c r="SRZ1017" s="304"/>
      <c r="SSA1017" s="304"/>
      <c r="SSB1017" s="304"/>
      <c r="SSC1017" s="304"/>
      <c r="SSD1017" s="304"/>
      <c r="SSE1017" s="304"/>
      <c r="SSF1017" s="304"/>
      <c r="SSG1017" s="304"/>
      <c r="SSH1017" s="304"/>
      <c r="SSI1017" s="304"/>
      <c r="SSJ1017" s="304"/>
      <c r="SSK1017" s="304"/>
      <c r="SSL1017" s="304"/>
      <c r="SSM1017" s="304"/>
      <c r="SSN1017" s="304"/>
      <c r="SSO1017" s="304"/>
      <c r="SSP1017" s="304"/>
      <c r="SSQ1017" s="304"/>
      <c r="SSR1017" s="304"/>
      <c r="SSS1017" s="304"/>
      <c r="SST1017" s="304"/>
      <c r="SSU1017" s="304"/>
      <c r="SSV1017" s="304"/>
      <c r="SSW1017" s="304"/>
      <c r="SSX1017" s="304"/>
      <c r="SSY1017" s="304"/>
      <c r="SSZ1017" s="304"/>
      <c r="STA1017" s="304"/>
      <c r="STB1017" s="304"/>
      <c r="STC1017" s="304"/>
      <c r="STD1017" s="304"/>
      <c r="STE1017" s="304"/>
      <c r="STF1017" s="304"/>
      <c r="STG1017" s="304"/>
      <c r="STH1017" s="304"/>
      <c r="STI1017" s="304"/>
      <c r="STJ1017" s="304"/>
      <c r="STK1017" s="304"/>
      <c r="STL1017" s="304"/>
      <c r="STM1017" s="304"/>
      <c r="STN1017" s="304"/>
      <c r="STO1017" s="304"/>
      <c r="STP1017" s="304"/>
      <c r="STQ1017" s="304"/>
      <c r="STR1017" s="304"/>
      <c r="STS1017" s="304"/>
      <c r="STT1017" s="304"/>
      <c r="STU1017" s="304"/>
      <c r="STV1017" s="304"/>
      <c r="STW1017" s="304"/>
      <c r="STX1017" s="304"/>
      <c r="STY1017" s="304"/>
      <c r="STZ1017" s="304"/>
      <c r="SUA1017" s="304"/>
      <c r="SUB1017" s="304"/>
      <c r="SUC1017" s="304"/>
      <c r="SUD1017" s="304"/>
      <c r="SUE1017" s="304"/>
      <c r="SUF1017" s="304"/>
      <c r="SUG1017" s="304"/>
      <c r="SUH1017" s="304"/>
      <c r="SUI1017" s="304"/>
      <c r="SUJ1017" s="304"/>
      <c r="SUK1017" s="304"/>
      <c r="SUL1017" s="304"/>
      <c r="SUM1017" s="304"/>
      <c r="SUN1017" s="304"/>
      <c r="SUO1017" s="304"/>
      <c r="SUP1017" s="304"/>
      <c r="SUQ1017" s="304"/>
      <c r="SUR1017" s="304"/>
      <c r="SUS1017" s="304"/>
      <c r="SUT1017" s="304"/>
      <c r="SUU1017" s="304"/>
      <c r="SUV1017" s="304"/>
      <c r="SUW1017" s="304"/>
      <c r="SUX1017" s="304"/>
      <c r="SUY1017" s="304"/>
      <c r="SUZ1017" s="304"/>
      <c r="SVA1017" s="304"/>
      <c r="SVB1017" s="304"/>
      <c r="SVC1017" s="304"/>
      <c r="SVD1017" s="304"/>
      <c r="SVE1017" s="304"/>
      <c r="SVF1017" s="304"/>
      <c r="SVG1017" s="304"/>
      <c r="SVH1017" s="304"/>
      <c r="SVI1017" s="304"/>
      <c r="SVJ1017" s="304"/>
      <c r="SVK1017" s="304"/>
      <c r="SVL1017" s="304"/>
      <c r="SVM1017" s="304"/>
      <c r="SVN1017" s="304"/>
      <c r="SVO1017" s="304"/>
      <c r="SVP1017" s="304"/>
      <c r="SVQ1017" s="304"/>
      <c r="SVR1017" s="304"/>
      <c r="SVS1017" s="304"/>
      <c r="SVT1017" s="304"/>
      <c r="SVU1017" s="304"/>
      <c r="SVV1017" s="304"/>
      <c r="SVW1017" s="304"/>
      <c r="SVX1017" s="304"/>
      <c r="SVY1017" s="304"/>
      <c r="SVZ1017" s="304"/>
      <c r="SWA1017" s="304"/>
      <c r="SWB1017" s="304"/>
      <c r="SWC1017" s="304"/>
      <c r="SWD1017" s="304"/>
      <c r="SWE1017" s="304"/>
      <c r="SWF1017" s="304"/>
      <c r="SWG1017" s="304"/>
      <c r="SWH1017" s="304"/>
      <c r="SWI1017" s="304"/>
      <c r="SWJ1017" s="304"/>
      <c r="SWK1017" s="304"/>
      <c r="SWL1017" s="304"/>
      <c r="SWM1017" s="304"/>
      <c r="SWN1017" s="304"/>
      <c r="SWO1017" s="304"/>
      <c r="SWP1017" s="304"/>
      <c r="SWQ1017" s="304"/>
      <c r="SWR1017" s="304"/>
      <c r="SWS1017" s="304"/>
      <c r="SWT1017" s="304"/>
      <c r="SWU1017" s="304"/>
      <c r="SWV1017" s="304"/>
      <c r="SWW1017" s="304"/>
      <c r="SWX1017" s="304"/>
      <c r="SWY1017" s="304"/>
      <c r="SWZ1017" s="304"/>
      <c r="SXA1017" s="304"/>
      <c r="SXB1017" s="304"/>
      <c r="SXC1017" s="304"/>
      <c r="SXD1017" s="304"/>
      <c r="SXE1017" s="304"/>
      <c r="SXF1017" s="304"/>
      <c r="SXG1017" s="304"/>
      <c r="SXH1017" s="304"/>
      <c r="SXI1017" s="304"/>
      <c r="SXJ1017" s="304"/>
      <c r="SXK1017" s="304"/>
      <c r="SXL1017" s="304"/>
      <c r="SXM1017" s="304"/>
      <c r="SXN1017" s="304"/>
      <c r="SXO1017" s="304"/>
      <c r="SXP1017" s="304"/>
      <c r="SXQ1017" s="304"/>
      <c r="SXR1017" s="304"/>
      <c r="SXS1017" s="304"/>
      <c r="SXT1017" s="304"/>
      <c r="SXU1017" s="304"/>
      <c r="SXV1017" s="304"/>
      <c r="SXW1017" s="304"/>
      <c r="SXX1017" s="304"/>
      <c r="SXY1017" s="304"/>
      <c r="SXZ1017" s="304"/>
      <c r="SYA1017" s="304"/>
      <c r="SYB1017" s="304"/>
      <c r="SYC1017" s="304"/>
      <c r="SYD1017" s="304"/>
      <c r="SYE1017" s="304"/>
      <c r="SYF1017" s="304"/>
      <c r="SYG1017" s="304"/>
      <c r="SYH1017" s="304"/>
      <c r="SYI1017" s="304"/>
      <c r="SYJ1017" s="304"/>
      <c r="SYK1017" s="304"/>
      <c r="SYL1017" s="304"/>
      <c r="SYM1017" s="304"/>
      <c r="SYN1017" s="304"/>
      <c r="SYO1017" s="304"/>
      <c r="SYP1017" s="304"/>
      <c r="SYQ1017" s="304"/>
      <c r="SYR1017" s="304"/>
      <c r="SYS1017" s="304"/>
      <c r="SYT1017" s="304"/>
      <c r="SYU1017" s="304"/>
      <c r="SYV1017" s="304"/>
      <c r="SYW1017" s="304"/>
      <c r="SYX1017" s="304"/>
      <c r="SYY1017" s="304"/>
      <c r="SYZ1017" s="304"/>
      <c r="SZA1017" s="304"/>
      <c r="SZB1017" s="304"/>
      <c r="SZC1017" s="304"/>
      <c r="SZD1017" s="304"/>
      <c r="SZE1017" s="304"/>
      <c r="SZF1017" s="304"/>
      <c r="SZG1017" s="304"/>
      <c r="SZH1017" s="304"/>
      <c r="SZI1017" s="304"/>
      <c r="SZJ1017" s="304"/>
      <c r="SZK1017" s="304"/>
      <c r="SZL1017" s="304"/>
      <c r="SZM1017" s="304"/>
      <c r="SZN1017" s="304"/>
      <c r="SZO1017" s="304"/>
      <c r="SZP1017" s="304"/>
      <c r="SZQ1017" s="304"/>
      <c r="SZR1017" s="304"/>
      <c r="SZS1017" s="304"/>
      <c r="SZT1017" s="304"/>
      <c r="SZU1017" s="304"/>
      <c r="SZV1017" s="304"/>
      <c r="SZW1017" s="304"/>
      <c r="SZX1017" s="304"/>
      <c r="SZY1017" s="304"/>
      <c r="SZZ1017" s="304"/>
      <c r="TAA1017" s="304"/>
      <c r="TAB1017" s="304"/>
      <c r="TAC1017" s="304"/>
      <c r="TAD1017" s="304"/>
      <c r="TAE1017" s="304"/>
      <c r="TAF1017" s="304"/>
      <c r="TAG1017" s="304"/>
      <c r="TAH1017" s="304"/>
      <c r="TAI1017" s="304"/>
      <c r="TAJ1017" s="304"/>
      <c r="TAK1017" s="304"/>
      <c r="TAL1017" s="304"/>
      <c r="TAM1017" s="304"/>
      <c r="TAN1017" s="304"/>
      <c r="TAO1017" s="304"/>
      <c r="TAP1017" s="304"/>
      <c r="TAQ1017" s="304"/>
      <c r="TAR1017" s="304"/>
      <c r="TAS1017" s="304"/>
      <c r="TAT1017" s="304"/>
      <c r="TAU1017" s="304"/>
      <c r="TAV1017" s="304"/>
      <c r="TAW1017" s="304"/>
      <c r="TAX1017" s="304"/>
      <c r="TAY1017" s="304"/>
      <c r="TAZ1017" s="304"/>
      <c r="TBA1017" s="304"/>
      <c r="TBB1017" s="304"/>
      <c r="TBC1017" s="304"/>
      <c r="TBD1017" s="304"/>
      <c r="TBE1017" s="304"/>
      <c r="TBF1017" s="304"/>
      <c r="TBG1017" s="304"/>
      <c r="TBH1017" s="304"/>
      <c r="TBI1017" s="304"/>
      <c r="TBJ1017" s="304"/>
      <c r="TBK1017" s="304"/>
      <c r="TBL1017" s="304"/>
      <c r="TBM1017" s="304"/>
      <c r="TBN1017" s="304"/>
      <c r="TBO1017" s="304"/>
      <c r="TBP1017" s="304"/>
      <c r="TBQ1017" s="304"/>
      <c r="TBR1017" s="304"/>
      <c r="TBS1017" s="304"/>
      <c r="TBT1017" s="304"/>
      <c r="TBU1017" s="304"/>
      <c r="TBV1017" s="304"/>
      <c r="TBW1017" s="304"/>
      <c r="TBX1017" s="304"/>
      <c r="TBY1017" s="304"/>
      <c r="TBZ1017" s="304"/>
      <c r="TCA1017" s="304"/>
      <c r="TCB1017" s="304"/>
      <c r="TCC1017" s="304"/>
      <c r="TCD1017" s="304"/>
      <c r="TCE1017" s="304"/>
      <c r="TCF1017" s="304"/>
      <c r="TCG1017" s="304"/>
      <c r="TCH1017" s="304"/>
      <c r="TCI1017" s="304"/>
      <c r="TCJ1017" s="304"/>
      <c r="TCK1017" s="304"/>
      <c r="TCL1017" s="304"/>
      <c r="TCM1017" s="304"/>
      <c r="TCN1017" s="304"/>
      <c r="TCO1017" s="304"/>
      <c r="TCP1017" s="304"/>
      <c r="TCQ1017" s="304"/>
      <c r="TCR1017" s="304"/>
      <c r="TCS1017" s="304"/>
      <c r="TCT1017" s="304"/>
      <c r="TCU1017" s="304"/>
      <c r="TCV1017" s="304"/>
      <c r="TCW1017" s="304"/>
      <c r="TCX1017" s="304"/>
      <c r="TCY1017" s="304"/>
      <c r="TCZ1017" s="304"/>
      <c r="TDA1017" s="304"/>
      <c r="TDB1017" s="304"/>
      <c r="TDC1017" s="304"/>
      <c r="TDD1017" s="304"/>
      <c r="TDE1017" s="304"/>
      <c r="TDF1017" s="304"/>
      <c r="TDG1017" s="304"/>
      <c r="TDH1017" s="304"/>
      <c r="TDI1017" s="304"/>
      <c r="TDJ1017" s="304"/>
      <c r="TDK1017" s="304"/>
      <c r="TDL1017" s="304"/>
      <c r="TDM1017" s="304"/>
      <c r="TDN1017" s="304"/>
      <c r="TDO1017" s="304"/>
      <c r="TDP1017" s="304"/>
      <c r="TDQ1017" s="304"/>
      <c r="TDR1017" s="304"/>
      <c r="TDS1017" s="304"/>
      <c r="TDT1017" s="304"/>
      <c r="TDU1017" s="304"/>
      <c r="TDV1017" s="304"/>
      <c r="TDW1017" s="304"/>
      <c r="TDX1017" s="304"/>
      <c r="TDY1017" s="304"/>
      <c r="TDZ1017" s="304"/>
      <c r="TEA1017" s="304"/>
      <c r="TEB1017" s="304"/>
      <c r="TEC1017" s="304"/>
      <c r="TED1017" s="304"/>
      <c r="TEE1017" s="304"/>
      <c r="TEF1017" s="304"/>
      <c r="TEG1017" s="304"/>
      <c r="TEH1017" s="304"/>
      <c r="TEI1017" s="304"/>
      <c r="TEJ1017" s="304"/>
      <c r="TEK1017" s="304"/>
      <c r="TEL1017" s="304"/>
      <c r="TEM1017" s="304"/>
      <c r="TEN1017" s="304"/>
      <c r="TEO1017" s="304"/>
      <c r="TEP1017" s="304"/>
      <c r="TEQ1017" s="304"/>
      <c r="TER1017" s="304"/>
      <c r="TES1017" s="304"/>
      <c r="TET1017" s="304"/>
      <c r="TEU1017" s="304"/>
      <c r="TEV1017" s="304"/>
      <c r="TEW1017" s="304"/>
      <c r="TEX1017" s="304"/>
      <c r="TEY1017" s="304"/>
      <c r="TEZ1017" s="304"/>
      <c r="TFA1017" s="304"/>
      <c r="TFB1017" s="304"/>
      <c r="TFC1017" s="304"/>
      <c r="TFD1017" s="304"/>
      <c r="TFE1017" s="304"/>
      <c r="TFF1017" s="304"/>
      <c r="TFG1017" s="304"/>
      <c r="TFH1017" s="304"/>
      <c r="TFI1017" s="304"/>
      <c r="TFJ1017" s="304"/>
      <c r="TFK1017" s="304"/>
      <c r="TFL1017" s="304"/>
      <c r="TFM1017" s="304"/>
      <c r="TFN1017" s="304"/>
      <c r="TFO1017" s="304"/>
      <c r="TFP1017" s="304"/>
      <c r="TFQ1017" s="304"/>
      <c r="TFR1017" s="304"/>
      <c r="TFS1017" s="304"/>
      <c r="TFT1017" s="304"/>
      <c r="TFU1017" s="304"/>
      <c r="TFV1017" s="304"/>
      <c r="TFW1017" s="304"/>
      <c r="TFX1017" s="304"/>
      <c r="TFY1017" s="304"/>
      <c r="TFZ1017" s="304"/>
      <c r="TGA1017" s="304"/>
      <c r="TGB1017" s="304"/>
      <c r="TGC1017" s="304"/>
      <c r="TGD1017" s="304"/>
      <c r="TGE1017" s="304"/>
      <c r="TGF1017" s="304"/>
      <c r="TGG1017" s="304"/>
      <c r="TGH1017" s="304"/>
      <c r="TGI1017" s="304"/>
      <c r="TGJ1017" s="304"/>
      <c r="TGK1017" s="304"/>
      <c r="TGL1017" s="304"/>
      <c r="TGM1017" s="304"/>
      <c r="TGN1017" s="304"/>
      <c r="TGO1017" s="304"/>
      <c r="TGP1017" s="304"/>
      <c r="TGQ1017" s="304"/>
      <c r="TGR1017" s="304"/>
      <c r="TGS1017" s="304"/>
      <c r="TGT1017" s="304"/>
      <c r="TGU1017" s="304"/>
      <c r="TGV1017" s="304"/>
      <c r="TGW1017" s="304"/>
      <c r="TGX1017" s="304"/>
      <c r="TGY1017" s="304"/>
      <c r="TGZ1017" s="304"/>
      <c r="THA1017" s="304"/>
      <c r="THB1017" s="304"/>
      <c r="THC1017" s="304"/>
      <c r="THD1017" s="304"/>
      <c r="THE1017" s="304"/>
      <c r="THF1017" s="304"/>
      <c r="THG1017" s="304"/>
      <c r="THH1017" s="304"/>
      <c r="THI1017" s="304"/>
      <c r="THJ1017" s="304"/>
      <c r="THK1017" s="304"/>
      <c r="THL1017" s="304"/>
      <c r="THM1017" s="304"/>
      <c r="THN1017" s="304"/>
      <c r="THO1017" s="304"/>
      <c r="THP1017" s="304"/>
      <c r="THQ1017" s="304"/>
      <c r="THR1017" s="304"/>
      <c r="THS1017" s="304"/>
      <c r="THT1017" s="304"/>
      <c r="THU1017" s="304"/>
      <c r="THV1017" s="304"/>
      <c r="THW1017" s="304"/>
      <c r="THX1017" s="304"/>
      <c r="THY1017" s="304"/>
      <c r="THZ1017" s="304"/>
      <c r="TIA1017" s="304"/>
      <c r="TIB1017" s="304"/>
      <c r="TIC1017" s="304"/>
      <c r="TID1017" s="304"/>
      <c r="TIE1017" s="304"/>
      <c r="TIF1017" s="304"/>
      <c r="TIG1017" s="304"/>
      <c r="TIH1017" s="304"/>
      <c r="TII1017" s="304"/>
      <c r="TIJ1017" s="304"/>
      <c r="TIK1017" s="304"/>
      <c r="TIL1017" s="304"/>
      <c r="TIM1017" s="304"/>
      <c r="TIN1017" s="304"/>
      <c r="TIO1017" s="304"/>
      <c r="TIP1017" s="304"/>
      <c r="TIQ1017" s="304"/>
      <c r="TIR1017" s="304"/>
      <c r="TIS1017" s="304"/>
      <c r="TIT1017" s="304"/>
      <c r="TIU1017" s="304"/>
      <c r="TIV1017" s="304"/>
      <c r="TIW1017" s="304"/>
      <c r="TIX1017" s="304"/>
      <c r="TIY1017" s="304"/>
      <c r="TIZ1017" s="304"/>
      <c r="TJA1017" s="304"/>
      <c r="TJB1017" s="304"/>
      <c r="TJC1017" s="304"/>
      <c r="TJD1017" s="304"/>
      <c r="TJE1017" s="304"/>
      <c r="TJF1017" s="304"/>
      <c r="TJG1017" s="304"/>
      <c r="TJH1017" s="304"/>
      <c r="TJI1017" s="304"/>
      <c r="TJJ1017" s="304"/>
      <c r="TJK1017" s="304"/>
      <c r="TJL1017" s="304"/>
      <c r="TJM1017" s="304"/>
      <c r="TJN1017" s="304"/>
      <c r="TJO1017" s="304"/>
      <c r="TJP1017" s="304"/>
      <c r="TJQ1017" s="304"/>
      <c r="TJR1017" s="304"/>
      <c r="TJS1017" s="304"/>
      <c r="TJT1017" s="304"/>
      <c r="TJU1017" s="304"/>
      <c r="TJV1017" s="304"/>
      <c r="TJW1017" s="304"/>
      <c r="TJX1017" s="304"/>
      <c r="TJY1017" s="304"/>
      <c r="TJZ1017" s="304"/>
      <c r="TKA1017" s="304"/>
      <c r="TKB1017" s="304"/>
      <c r="TKC1017" s="304"/>
      <c r="TKD1017" s="304"/>
      <c r="TKE1017" s="304"/>
      <c r="TKF1017" s="304"/>
      <c r="TKG1017" s="304"/>
      <c r="TKH1017" s="304"/>
      <c r="TKI1017" s="304"/>
      <c r="TKJ1017" s="304"/>
      <c r="TKK1017" s="304"/>
      <c r="TKL1017" s="304"/>
      <c r="TKM1017" s="304"/>
      <c r="TKN1017" s="304"/>
      <c r="TKO1017" s="304"/>
      <c r="TKP1017" s="304"/>
      <c r="TKQ1017" s="304"/>
      <c r="TKR1017" s="304"/>
      <c r="TKS1017" s="304"/>
      <c r="TKT1017" s="304"/>
      <c r="TKU1017" s="304"/>
      <c r="TKV1017" s="304"/>
      <c r="TKW1017" s="304"/>
      <c r="TKX1017" s="304"/>
      <c r="TKY1017" s="304"/>
      <c r="TKZ1017" s="304"/>
      <c r="TLA1017" s="304"/>
      <c r="TLB1017" s="304"/>
      <c r="TLC1017" s="304"/>
      <c r="TLD1017" s="304"/>
      <c r="TLE1017" s="304"/>
      <c r="TLF1017" s="304"/>
      <c r="TLG1017" s="304"/>
      <c r="TLH1017" s="304"/>
      <c r="TLI1017" s="304"/>
      <c r="TLJ1017" s="304"/>
      <c r="TLK1017" s="304"/>
      <c r="TLL1017" s="304"/>
      <c r="TLM1017" s="304"/>
      <c r="TLN1017" s="304"/>
      <c r="TLO1017" s="304"/>
      <c r="TLP1017" s="304"/>
      <c r="TLQ1017" s="304"/>
      <c r="TLR1017" s="304"/>
      <c r="TLS1017" s="304"/>
      <c r="TLT1017" s="304"/>
      <c r="TLU1017" s="304"/>
      <c r="TLV1017" s="304"/>
      <c r="TLW1017" s="304"/>
      <c r="TLX1017" s="304"/>
      <c r="TLY1017" s="304"/>
      <c r="TLZ1017" s="304"/>
      <c r="TMA1017" s="304"/>
      <c r="TMB1017" s="304"/>
      <c r="TMC1017" s="304"/>
      <c r="TMD1017" s="304"/>
      <c r="TME1017" s="304"/>
      <c r="TMF1017" s="304"/>
      <c r="TMG1017" s="304"/>
      <c r="TMH1017" s="304"/>
      <c r="TMI1017" s="304"/>
      <c r="TMJ1017" s="304"/>
      <c r="TMK1017" s="304"/>
      <c r="TML1017" s="304"/>
      <c r="TMM1017" s="304"/>
      <c r="TMN1017" s="304"/>
      <c r="TMO1017" s="304"/>
      <c r="TMP1017" s="304"/>
      <c r="TMQ1017" s="304"/>
      <c r="TMR1017" s="304"/>
      <c r="TMS1017" s="304"/>
      <c r="TMT1017" s="304"/>
      <c r="TMU1017" s="304"/>
      <c r="TMV1017" s="304"/>
      <c r="TMW1017" s="304"/>
      <c r="TMX1017" s="304"/>
      <c r="TMY1017" s="304"/>
      <c r="TMZ1017" s="304"/>
      <c r="TNA1017" s="304"/>
      <c r="TNB1017" s="304"/>
      <c r="TNC1017" s="304"/>
      <c r="TND1017" s="304"/>
      <c r="TNE1017" s="304"/>
      <c r="TNF1017" s="304"/>
      <c r="TNG1017" s="304"/>
      <c r="TNH1017" s="304"/>
      <c r="TNI1017" s="304"/>
      <c r="TNJ1017" s="304"/>
      <c r="TNK1017" s="304"/>
      <c r="TNL1017" s="304"/>
      <c r="TNM1017" s="304"/>
      <c r="TNN1017" s="304"/>
      <c r="TNO1017" s="304"/>
      <c r="TNP1017" s="304"/>
      <c r="TNQ1017" s="304"/>
      <c r="TNR1017" s="304"/>
      <c r="TNS1017" s="304"/>
      <c r="TNT1017" s="304"/>
      <c r="TNU1017" s="304"/>
      <c r="TNV1017" s="304"/>
      <c r="TNW1017" s="304"/>
      <c r="TNX1017" s="304"/>
      <c r="TNY1017" s="304"/>
      <c r="TNZ1017" s="304"/>
      <c r="TOA1017" s="304"/>
      <c r="TOB1017" s="304"/>
      <c r="TOC1017" s="304"/>
      <c r="TOD1017" s="304"/>
      <c r="TOE1017" s="304"/>
      <c r="TOF1017" s="304"/>
      <c r="TOG1017" s="304"/>
      <c r="TOH1017" s="304"/>
      <c r="TOI1017" s="304"/>
      <c r="TOJ1017" s="304"/>
      <c r="TOK1017" s="304"/>
      <c r="TOL1017" s="304"/>
      <c r="TOM1017" s="304"/>
      <c r="TON1017" s="304"/>
      <c r="TOO1017" s="304"/>
      <c r="TOP1017" s="304"/>
      <c r="TOQ1017" s="304"/>
      <c r="TOR1017" s="304"/>
      <c r="TOS1017" s="304"/>
      <c r="TOT1017" s="304"/>
      <c r="TOU1017" s="304"/>
      <c r="TOV1017" s="304"/>
      <c r="TOW1017" s="304"/>
      <c r="TOX1017" s="304"/>
      <c r="TOY1017" s="304"/>
      <c r="TOZ1017" s="304"/>
      <c r="TPA1017" s="304"/>
      <c r="TPB1017" s="304"/>
      <c r="TPC1017" s="304"/>
      <c r="TPD1017" s="304"/>
      <c r="TPE1017" s="304"/>
      <c r="TPF1017" s="304"/>
      <c r="TPG1017" s="304"/>
      <c r="TPH1017" s="304"/>
      <c r="TPI1017" s="304"/>
      <c r="TPJ1017" s="304"/>
      <c r="TPK1017" s="304"/>
      <c r="TPL1017" s="304"/>
      <c r="TPM1017" s="304"/>
      <c r="TPN1017" s="304"/>
      <c r="TPO1017" s="304"/>
      <c r="TPP1017" s="304"/>
      <c r="TPQ1017" s="304"/>
      <c r="TPR1017" s="304"/>
      <c r="TPS1017" s="304"/>
      <c r="TPT1017" s="304"/>
      <c r="TPU1017" s="304"/>
      <c r="TPV1017" s="304"/>
      <c r="TPW1017" s="304"/>
      <c r="TPX1017" s="304"/>
      <c r="TPY1017" s="304"/>
      <c r="TPZ1017" s="304"/>
      <c r="TQA1017" s="304"/>
      <c r="TQB1017" s="304"/>
      <c r="TQC1017" s="304"/>
      <c r="TQD1017" s="304"/>
      <c r="TQE1017" s="304"/>
      <c r="TQF1017" s="304"/>
      <c r="TQG1017" s="304"/>
      <c r="TQH1017" s="304"/>
      <c r="TQI1017" s="304"/>
      <c r="TQJ1017" s="304"/>
      <c r="TQK1017" s="304"/>
      <c r="TQL1017" s="304"/>
      <c r="TQM1017" s="304"/>
      <c r="TQN1017" s="304"/>
      <c r="TQO1017" s="304"/>
      <c r="TQP1017" s="304"/>
      <c r="TQQ1017" s="304"/>
      <c r="TQR1017" s="304"/>
      <c r="TQS1017" s="304"/>
      <c r="TQT1017" s="304"/>
      <c r="TQU1017" s="304"/>
      <c r="TQV1017" s="304"/>
      <c r="TQW1017" s="304"/>
      <c r="TQX1017" s="304"/>
      <c r="TQY1017" s="304"/>
      <c r="TQZ1017" s="304"/>
      <c r="TRA1017" s="304"/>
      <c r="TRB1017" s="304"/>
      <c r="TRC1017" s="304"/>
      <c r="TRD1017" s="304"/>
      <c r="TRE1017" s="304"/>
      <c r="TRF1017" s="304"/>
      <c r="TRG1017" s="304"/>
      <c r="TRH1017" s="304"/>
      <c r="TRI1017" s="304"/>
      <c r="TRJ1017" s="304"/>
      <c r="TRK1017" s="304"/>
      <c r="TRL1017" s="304"/>
      <c r="TRM1017" s="304"/>
      <c r="TRN1017" s="304"/>
      <c r="TRO1017" s="304"/>
      <c r="TRP1017" s="304"/>
      <c r="TRQ1017" s="304"/>
      <c r="TRR1017" s="304"/>
      <c r="TRS1017" s="304"/>
      <c r="TRT1017" s="304"/>
      <c r="TRU1017" s="304"/>
      <c r="TRV1017" s="304"/>
      <c r="TRW1017" s="304"/>
      <c r="TRX1017" s="304"/>
      <c r="TRY1017" s="304"/>
      <c r="TRZ1017" s="304"/>
      <c r="TSA1017" s="304"/>
      <c r="TSB1017" s="304"/>
      <c r="TSC1017" s="304"/>
      <c r="TSD1017" s="304"/>
      <c r="TSE1017" s="304"/>
      <c r="TSF1017" s="304"/>
      <c r="TSG1017" s="304"/>
      <c r="TSH1017" s="304"/>
      <c r="TSI1017" s="304"/>
      <c r="TSJ1017" s="304"/>
      <c r="TSK1017" s="304"/>
      <c r="TSL1017" s="304"/>
      <c r="TSM1017" s="304"/>
      <c r="TSN1017" s="304"/>
      <c r="TSO1017" s="304"/>
      <c r="TSP1017" s="304"/>
      <c r="TSQ1017" s="304"/>
      <c r="TSR1017" s="304"/>
      <c r="TSS1017" s="304"/>
      <c r="TST1017" s="304"/>
      <c r="TSU1017" s="304"/>
      <c r="TSV1017" s="304"/>
      <c r="TSW1017" s="304"/>
      <c r="TSX1017" s="304"/>
      <c r="TSY1017" s="304"/>
      <c r="TSZ1017" s="304"/>
      <c r="TTA1017" s="304"/>
      <c r="TTB1017" s="304"/>
      <c r="TTC1017" s="304"/>
      <c r="TTD1017" s="304"/>
      <c r="TTE1017" s="304"/>
      <c r="TTF1017" s="304"/>
      <c r="TTG1017" s="304"/>
      <c r="TTH1017" s="304"/>
      <c r="TTI1017" s="304"/>
      <c r="TTJ1017" s="304"/>
      <c r="TTK1017" s="304"/>
      <c r="TTL1017" s="304"/>
      <c r="TTM1017" s="304"/>
      <c r="TTN1017" s="304"/>
      <c r="TTO1017" s="304"/>
      <c r="TTP1017" s="304"/>
      <c r="TTQ1017" s="304"/>
      <c r="TTR1017" s="304"/>
      <c r="TTS1017" s="304"/>
      <c r="TTT1017" s="304"/>
      <c r="TTU1017" s="304"/>
      <c r="TTV1017" s="304"/>
      <c r="TTW1017" s="304"/>
      <c r="TTX1017" s="304"/>
      <c r="TTY1017" s="304"/>
      <c r="TTZ1017" s="304"/>
      <c r="TUA1017" s="304"/>
      <c r="TUB1017" s="304"/>
      <c r="TUC1017" s="304"/>
      <c r="TUD1017" s="304"/>
      <c r="TUE1017" s="304"/>
      <c r="TUF1017" s="304"/>
      <c r="TUG1017" s="304"/>
      <c r="TUH1017" s="304"/>
      <c r="TUI1017" s="304"/>
      <c r="TUJ1017" s="304"/>
      <c r="TUK1017" s="304"/>
      <c r="TUL1017" s="304"/>
      <c r="TUM1017" s="304"/>
      <c r="TUN1017" s="304"/>
      <c r="TUO1017" s="304"/>
      <c r="TUP1017" s="304"/>
      <c r="TUQ1017" s="304"/>
      <c r="TUR1017" s="304"/>
      <c r="TUS1017" s="304"/>
      <c r="TUT1017" s="304"/>
      <c r="TUU1017" s="304"/>
      <c r="TUV1017" s="304"/>
      <c r="TUW1017" s="304"/>
      <c r="TUX1017" s="304"/>
      <c r="TUY1017" s="304"/>
      <c r="TUZ1017" s="304"/>
      <c r="TVA1017" s="304"/>
      <c r="TVB1017" s="304"/>
      <c r="TVC1017" s="304"/>
      <c r="TVD1017" s="304"/>
      <c r="TVE1017" s="304"/>
      <c r="TVF1017" s="304"/>
      <c r="TVG1017" s="304"/>
      <c r="TVH1017" s="304"/>
      <c r="TVI1017" s="304"/>
      <c r="TVJ1017" s="304"/>
      <c r="TVK1017" s="304"/>
      <c r="TVL1017" s="304"/>
      <c r="TVM1017" s="304"/>
      <c r="TVN1017" s="304"/>
      <c r="TVO1017" s="304"/>
      <c r="TVP1017" s="304"/>
      <c r="TVQ1017" s="304"/>
      <c r="TVR1017" s="304"/>
      <c r="TVS1017" s="304"/>
      <c r="TVT1017" s="304"/>
      <c r="TVU1017" s="304"/>
      <c r="TVV1017" s="304"/>
      <c r="TVW1017" s="304"/>
      <c r="TVX1017" s="304"/>
      <c r="TVY1017" s="304"/>
      <c r="TVZ1017" s="304"/>
      <c r="TWA1017" s="304"/>
      <c r="TWB1017" s="304"/>
      <c r="TWC1017" s="304"/>
      <c r="TWD1017" s="304"/>
      <c r="TWE1017" s="304"/>
      <c r="TWF1017" s="304"/>
      <c r="TWG1017" s="304"/>
      <c r="TWH1017" s="304"/>
      <c r="TWI1017" s="304"/>
      <c r="TWJ1017" s="304"/>
      <c r="TWK1017" s="304"/>
      <c r="TWL1017" s="304"/>
      <c r="TWM1017" s="304"/>
      <c r="TWN1017" s="304"/>
      <c r="TWO1017" s="304"/>
      <c r="TWP1017" s="304"/>
      <c r="TWQ1017" s="304"/>
      <c r="TWR1017" s="304"/>
      <c r="TWS1017" s="304"/>
      <c r="TWT1017" s="304"/>
      <c r="TWU1017" s="304"/>
      <c r="TWV1017" s="304"/>
      <c r="TWW1017" s="304"/>
      <c r="TWX1017" s="304"/>
      <c r="TWY1017" s="304"/>
      <c r="TWZ1017" s="304"/>
      <c r="TXA1017" s="304"/>
      <c r="TXB1017" s="304"/>
      <c r="TXC1017" s="304"/>
      <c r="TXD1017" s="304"/>
      <c r="TXE1017" s="304"/>
      <c r="TXF1017" s="304"/>
      <c r="TXG1017" s="304"/>
      <c r="TXH1017" s="304"/>
      <c r="TXI1017" s="304"/>
      <c r="TXJ1017" s="304"/>
      <c r="TXK1017" s="304"/>
      <c r="TXL1017" s="304"/>
      <c r="TXM1017" s="304"/>
      <c r="TXN1017" s="304"/>
      <c r="TXO1017" s="304"/>
      <c r="TXP1017" s="304"/>
      <c r="TXQ1017" s="304"/>
      <c r="TXR1017" s="304"/>
      <c r="TXS1017" s="304"/>
      <c r="TXT1017" s="304"/>
      <c r="TXU1017" s="304"/>
      <c r="TXV1017" s="304"/>
      <c r="TXW1017" s="304"/>
      <c r="TXX1017" s="304"/>
      <c r="TXY1017" s="304"/>
      <c r="TXZ1017" s="304"/>
      <c r="TYA1017" s="304"/>
      <c r="TYB1017" s="304"/>
      <c r="TYC1017" s="304"/>
      <c r="TYD1017" s="304"/>
      <c r="TYE1017" s="304"/>
      <c r="TYF1017" s="304"/>
      <c r="TYG1017" s="304"/>
      <c r="TYH1017" s="304"/>
      <c r="TYI1017" s="304"/>
      <c r="TYJ1017" s="304"/>
      <c r="TYK1017" s="304"/>
      <c r="TYL1017" s="304"/>
      <c r="TYM1017" s="304"/>
      <c r="TYN1017" s="304"/>
      <c r="TYO1017" s="304"/>
      <c r="TYP1017" s="304"/>
      <c r="TYQ1017" s="304"/>
      <c r="TYR1017" s="304"/>
      <c r="TYS1017" s="304"/>
      <c r="TYT1017" s="304"/>
      <c r="TYU1017" s="304"/>
      <c r="TYV1017" s="304"/>
      <c r="TYW1017" s="304"/>
      <c r="TYX1017" s="304"/>
      <c r="TYY1017" s="304"/>
      <c r="TYZ1017" s="304"/>
      <c r="TZA1017" s="304"/>
      <c r="TZB1017" s="304"/>
      <c r="TZC1017" s="304"/>
      <c r="TZD1017" s="304"/>
      <c r="TZE1017" s="304"/>
      <c r="TZF1017" s="304"/>
      <c r="TZG1017" s="304"/>
      <c r="TZH1017" s="304"/>
      <c r="TZI1017" s="304"/>
      <c r="TZJ1017" s="304"/>
      <c r="TZK1017" s="304"/>
      <c r="TZL1017" s="304"/>
      <c r="TZM1017" s="304"/>
      <c r="TZN1017" s="304"/>
      <c r="TZO1017" s="304"/>
      <c r="TZP1017" s="304"/>
      <c r="TZQ1017" s="304"/>
      <c r="TZR1017" s="304"/>
      <c r="TZS1017" s="304"/>
      <c r="TZT1017" s="304"/>
      <c r="TZU1017" s="304"/>
      <c r="TZV1017" s="304"/>
      <c r="TZW1017" s="304"/>
      <c r="TZX1017" s="304"/>
      <c r="TZY1017" s="304"/>
      <c r="TZZ1017" s="304"/>
      <c r="UAA1017" s="304"/>
      <c r="UAB1017" s="304"/>
      <c r="UAC1017" s="304"/>
      <c r="UAD1017" s="304"/>
      <c r="UAE1017" s="304"/>
      <c r="UAF1017" s="304"/>
      <c r="UAG1017" s="304"/>
      <c r="UAH1017" s="304"/>
      <c r="UAI1017" s="304"/>
      <c r="UAJ1017" s="304"/>
      <c r="UAK1017" s="304"/>
      <c r="UAL1017" s="304"/>
      <c r="UAM1017" s="304"/>
      <c r="UAN1017" s="304"/>
      <c r="UAO1017" s="304"/>
      <c r="UAP1017" s="304"/>
      <c r="UAQ1017" s="304"/>
      <c r="UAR1017" s="304"/>
      <c r="UAS1017" s="304"/>
      <c r="UAT1017" s="304"/>
      <c r="UAU1017" s="304"/>
      <c r="UAV1017" s="304"/>
      <c r="UAW1017" s="304"/>
      <c r="UAX1017" s="304"/>
      <c r="UAY1017" s="304"/>
      <c r="UAZ1017" s="304"/>
      <c r="UBA1017" s="304"/>
      <c r="UBB1017" s="304"/>
      <c r="UBC1017" s="304"/>
      <c r="UBD1017" s="304"/>
      <c r="UBE1017" s="304"/>
      <c r="UBF1017" s="304"/>
      <c r="UBG1017" s="304"/>
      <c r="UBH1017" s="304"/>
      <c r="UBI1017" s="304"/>
      <c r="UBJ1017" s="304"/>
      <c r="UBK1017" s="304"/>
      <c r="UBL1017" s="304"/>
      <c r="UBM1017" s="304"/>
      <c r="UBN1017" s="304"/>
      <c r="UBO1017" s="304"/>
      <c r="UBP1017" s="304"/>
      <c r="UBQ1017" s="304"/>
      <c r="UBR1017" s="304"/>
      <c r="UBS1017" s="304"/>
      <c r="UBT1017" s="304"/>
      <c r="UBU1017" s="304"/>
      <c r="UBV1017" s="304"/>
      <c r="UBW1017" s="304"/>
      <c r="UBX1017" s="304"/>
      <c r="UBY1017" s="304"/>
      <c r="UBZ1017" s="304"/>
      <c r="UCA1017" s="304"/>
      <c r="UCB1017" s="304"/>
      <c r="UCC1017" s="304"/>
      <c r="UCD1017" s="304"/>
      <c r="UCE1017" s="304"/>
      <c r="UCF1017" s="304"/>
      <c r="UCG1017" s="304"/>
      <c r="UCH1017" s="304"/>
      <c r="UCI1017" s="304"/>
      <c r="UCJ1017" s="304"/>
      <c r="UCK1017" s="304"/>
      <c r="UCL1017" s="304"/>
      <c r="UCM1017" s="304"/>
      <c r="UCN1017" s="304"/>
      <c r="UCO1017" s="304"/>
      <c r="UCP1017" s="304"/>
      <c r="UCQ1017" s="304"/>
      <c r="UCR1017" s="304"/>
      <c r="UCS1017" s="304"/>
      <c r="UCT1017" s="304"/>
      <c r="UCU1017" s="304"/>
      <c r="UCV1017" s="304"/>
      <c r="UCW1017" s="304"/>
      <c r="UCX1017" s="304"/>
      <c r="UCY1017" s="304"/>
      <c r="UCZ1017" s="304"/>
      <c r="UDA1017" s="304"/>
      <c r="UDB1017" s="304"/>
      <c r="UDC1017" s="304"/>
      <c r="UDD1017" s="304"/>
      <c r="UDE1017" s="304"/>
      <c r="UDF1017" s="304"/>
      <c r="UDG1017" s="304"/>
      <c r="UDH1017" s="304"/>
      <c r="UDI1017" s="304"/>
      <c r="UDJ1017" s="304"/>
      <c r="UDK1017" s="304"/>
      <c r="UDL1017" s="304"/>
      <c r="UDM1017" s="304"/>
      <c r="UDN1017" s="304"/>
      <c r="UDO1017" s="304"/>
      <c r="UDP1017" s="304"/>
      <c r="UDQ1017" s="304"/>
      <c r="UDR1017" s="304"/>
      <c r="UDS1017" s="304"/>
      <c r="UDT1017" s="304"/>
      <c r="UDU1017" s="304"/>
      <c r="UDV1017" s="304"/>
      <c r="UDW1017" s="304"/>
      <c r="UDX1017" s="304"/>
      <c r="UDY1017" s="304"/>
      <c r="UDZ1017" s="304"/>
      <c r="UEA1017" s="304"/>
      <c r="UEB1017" s="304"/>
      <c r="UEC1017" s="304"/>
      <c r="UED1017" s="304"/>
      <c r="UEE1017" s="304"/>
      <c r="UEF1017" s="304"/>
      <c r="UEG1017" s="304"/>
      <c r="UEH1017" s="304"/>
      <c r="UEI1017" s="304"/>
      <c r="UEJ1017" s="304"/>
      <c r="UEK1017" s="304"/>
      <c r="UEL1017" s="304"/>
      <c r="UEM1017" s="304"/>
      <c r="UEN1017" s="304"/>
      <c r="UEO1017" s="304"/>
      <c r="UEP1017" s="304"/>
      <c r="UEQ1017" s="304"/>
      <c r="UER1017" s="304"/>
      <c r="UES1017" s="304"/>
      <c r="UET1017" s="304"/>
      <c r="UEU1017" s="304"/>
      <c r="UEV1017" s="304"/>
      <c r="UEW1017" s="304"/>
      <c r="UEX1017" s="304"/>
      <c r="UEY1017" s="304"/>
      <c r="UEZ1017" s="304"/>
      <c r="UFA1017" s="304"/>
      <c r="UFB1017" s="304"/>
      <c r="UFC1017" s="304"/>
      <c r="UFD1017" s="304"/>
      <c r="UFE1017" s="304"/>
      <c r="UFF1017" s="304"/>
      <c r="UFG1017" s="304"/>
      <c r="UFH1017" s="304"/>
      <c r="UFI1017" s="304"/>
      <c r="UFJ1017" s="304"/>
      <c r="UFK1017" s="304"/>
      <c r="UFL1017" s="304"/>
      <c r="UFM1017" s="304"/>
      <c r="UFN1017" s="304"/>
      <c r="UFO1017" s="304"/>
      <c r="UFP1017" s="304"/>
      <c r="UFQ1017" s="304"/>
      <c r="UFR1017" s="304"/>
      <c r="UFS1017" s="304"/>
      <c r="UFT1017" s="304"/>
      <c r="UFU1017" s="304"/>
      <c r="UFV1017" s="304"/>
      <c r="UFW1017" s="304"/>
      <c r="UFX1017" s="304"/>
      <c r="UFY1017" s="304"/>
      <c r="UFZ1017" s="304"/>
      <c r="UGA1017" s="304"/>
      <c r="UGB1017" s="304"/>
      <c r="UGC1017" s="304"/>
      <c r="UGD1017" s="304"/>
      <c r="UGE1017" s="304"/>
      <c r="UGF1017" s="304"/>
      <c r="UGG1017" s="304"/>
      <c r="UGH1017" s="304"/>
      <c r="UGI1017" s="304"/>
      <c r="UGJ1017" s="304"/>
      <c r="UGK1017" s="304"/>
      <c r="UGL1017" s="304"/>
      <c r="UGM1017" s="304"/>
      <c r="UGN1017" s="304"/>
      <c r="UGO1017" s="304"/>
      <c r="UGP1017" s="304"/>
      <c r="UGQ1017" s="304"/>
      <c r="UGR1017" s="304"/>
      <c r="UGS1017" s="304"/>
      <c r="UGT1017" s="304"/>
      <c r="UGU1017" s="304"/>
      <c r="UGV1017" s="304"/>
      <c r="UGW1017" s="304"/>
      <c r="UGX1017" s="304"/>
      <c r="UGY1017" s="304"/>
      <c r="UGZ1017" s="304"/>
      <c r="UHA1017" s="304"/>
      <c r="UHB1017" s="304"/>
      <c r="UHC1017" s="304"/>
      <c r="UHD1017" s="304"/>
      <c r="UHE1017" s="304"/>
      <c r="UHF1017" s="304"/>
      <c r="UHG1017" s="304"/>
      <c r="UHH1017" s="304"/>
      <c r="UHI1017" s="304"/>
      <c r="UHJ1017" s="304"/>
      <c r="UHK1017" s="304"/>
      <c r="UHL1017" s="304"/>
      <c r="UHM1017" s="304"/>
      <c r="UHN1017" s="304"/>
      <c r="UHO1017" s="304"/>
      <c r="UHP1017" s="304"/>
      <c r="UHQ1017" s="304"/>
      <c r="UHR1017" s="304"/>
      <c r="UHS1017" s="304"/>
      <c r="UHT1017" s="304"/>
      <c r="UHU1017" s="304"/>
      <c r="UHV1017" s="304"/>
      <c r="UHW1017" s="304"/>
      <c r="UHX1017" s="304"/>
      <c r="UHY1017" s="304"/>
      <c r="UHZ1017" s="304"/>
      <c r="UIA1017" s="304"/>
      <c r="UIB1017" s="304"/>
      <c r="UIC1017" s="304"/>
      <c r="UID1017" s="304"/>
      <c r="UIE1017" s="304"/>
      <c r="UIF1017" s="304"/>
      <c r="UIG1017" s="304"/>
      <c r="UIH1017" s="304"/>
      <c r="UII1017" s="304"/>
      <c r="UIJ1017" s="304"/>
      <c r="UIK1017" s="304"/>
      <c r="UIL1017" s="304"/>
      <c r="UIM1017" s="304"/>
      <c r="UIN1017" s="304"/>
      <c r="UIO1017" s="304"/>
      <c r="UIP1017" s="304"/>
      <c r="UIQ1017" s="304"/>
      <c r="UIR1017" s="304"/>
      <c r="UIS1017" s="304"/>
      <c r="UIT1017" s="304"/>
      <c r="UIU1017" s="304"/>
      <c r="UIV1017" s="304"/>
      <c r="UIW1017" s="304"/>
      <c r="UIX1017" s="304"/>
      <c r="UIY1017" s="304"/>
      <c r="UIZ1017" s="304"/>
      <c r="UJA1017" s="304"/>
      <c r="UJB1017" s="304"/>
      <c r="UJC1017" s="304"/>
      <c r="UJD1017" s="304"/>
      <c r="UJE1017" s="304"/>
      <c r="UJF1017" s="304"/>
      <c r="UJG1017" s="304"/>
      <c r="UJH1017" s="304"/>
      <c r="UJI1017" s="304"/>
      <c r="UJJ1017" s="304"/>
      <c r="UJK1017" s="304"/>
      <c r="UJL1017" s="304"/>
      <c r="UJM1017" s="304"/>
      <c r="UJN1017" s="304"/>
      <c r="UJO1017" s="304"/>
      <c r="UJP1017" s="304"/>
      <c r="UJQ1017" s="304"/>
      <c r="UJR1017" s="304"/>
      <c r="UJS1017" s="304"/>
      <c r="UJT1017" s="304"/>
      <c r="UJU1017" s="304"/>
      <c r="UJV1017" s="304"/>
      <c r="UJW1017" s="304"/>
      <c r="UJX1017" s="304"/>
      <c r="UJY1017" s="304"/>
      <c r="UJZ1017" s="304"/>
      <c r="UKA1017" s="304"/>
      <c r="UKB1017" s="304"/>
      <c r="UKC1017" s="304"/>
      <c r="UKD1017" s="304"/>
      <c r="UKE1017" s="304"/>
      <c r="UKF1017" s="304"/>
      <c r="UKG1017" s="304"/>
      <c r="UKH1017" s="304"/>
      <c r="UKI1017" s="304"/>
      <c r="UKJ1017" s="304"/>
      <c r="UKK1017" s="304"/>
      <c r="UKL1017" s="304"/>
      <c r="UKM1017" s="304"/>
      <c r="UKN1017" s="304"/>
      <c r="UKO1017" s="304"/>
      <c r="UKP1017" s="304"/>
      <c r="UKQ1017" s="304"/>
      <c r="UKR1017" s="304"/>
      <c r="UKS1017" s="304"/>
      <c r="UKT1017" s="304"/>
      <c r="UKU1017" s="304"/>
      <c r="UKV1017" s="304"/>
      <c r="UKW1017" s="304"/>
      <c r="UKX1017" s="304"/>
      <c r="UKY1017" s="304"/>
      <c r="UKZ1017" s="304"/>
      <c r="ULA1017" s="304"/>
      <c r="ULB1017" s="304"/>
      <c r="ULC1017" s="304"/>
      <c r="ULD1017" s="304"/>
      <c r="ULE1017" s="304"/>
      <c r="ULF1017" s="304"/>
      <c r="ULG1017" s="304"/>
      <c r="ULH1017" s="304"/>
      <c r="ULI1017" s="304"/>
      <c r="ULJ1017" s="304"/>
      <c r="ULK1017" s="304"/>
      <c r="ULL1017" s="304"/>
      <c r="ULM1017" s="304"/>
      <c r="ULN1017" s="304"/>
      <c r="ULO1017" s="304"/>
      <c r="ULP1017" s="304"/>
      <c r="ULQ1017" s="304"/>
      <c r="ULR1017" s="304"/>
      <c r="ULS1017" s="304"/>
      <c r="ULT1017" s="304"/>
      <c r="ULU1017" s="304"/>
      <c r="ULV1017" s="304"/>
      <c r="ULW1017" s="304"/>
      <c r="ULX1017" s="304"/>
      <c r="ULY1017" s="304"/>
      <c r="ULZ1017" s="304"/>
      <c r="UMA1017" s="304"/>
      <c r="UMB1017" s="304"/>
      <c r="UMC1017" s="304"/>
      <c r="UMD1017" s="304"/>
      <c r="UME1017" s="304"/>
      <c r="UMF1017" s="304"/>
      <c r="UMG1017" s="304"/>
      <c r="UMH1017" s="304"/>
      <c r="UMI1017" s="304"/>
      <c r="UMJ1017" s="304"/>
      <c r="UMK1017" s="304"/>
      <c r="UML1017" s="304"/>
      <c r="UMM1017" s="304"/>
      <c r="UMN1017" s="304"/>
      <c r="UMO1017" s="304"/>
      <c r="UMP1017" s="304"/>
      <c r="UMQ1017" s="304"/>
      <c r="UMR1017" s="304"/>
      <c r="UMS1017" s="304"/>
      <c r="UMT1017" s="304"/>
      <c r="UMU1017" s="304"/>
      <c r="UMV1017" s="304"/>
      <c r="UMW1017" s="304"/>
      <c r="UMX1017" s="304"/>
      <c r="UMY1017" s="304"/>
      <c r="UMZ1017" s="304"/>
      <c r="UNA1017" s="304"/>
      <c r="UNB1017" s="304"/>
      <c r="UNC1017" s="304"/>
      <c r="UND1017" s="304"/>
      <c r="UNE1017" s="304"/>
      <c r="UNF1017" s="304"/>
      <c r="UNG1017" s="304"/>
      <c r="UNH1017" s="304"/>
      <c r="UNI1017" s="304"/>
      <c r="UNJ1017" s="304"/>
      <c r="UNK1017" s="304"/>
      <c r="UNL1017" s="304"/>
      <c r="UNM1017" s="304"/>
      <c r="UNN1017" s="304"/>
      <c r="UNO1017" s="304"/>
      <c r="UNP1017" s="304"/>
      <c r="UNQ1017" s="304"/>
      <c r="UNR1017" s="304"/>
      <c r="UNS1017" s="304"/>
      <c r="UNT1017" s="304"/>
      <c r="UNU1017" s="304"/>
      <c r="UNV1017" s="304"/>
      <c r="UNW1017" s="304"/>
      <c r="UNX1017" s="304"/>
      <c r="UNY1017" s="304"/>
      <c r="UNZ1017" s="304"/>
      <c r="UOA1017" s="304"/>
      <c r="UOB1017" s="304"/>
      <c r="UOC1017" s="304"/>
      <c r="UOD1017" s="304"/>
      <c r="UOE1017" s="304"/>
      <c r="UOF1017" s="304"/>
      <c r="UOG1017" s="304"/>
      <c r="UOH1017" s="304"/>
      <c r="UOI1017" s="304"/>
      <c r="UOJ1017" s="304"/>
      <c r="UOK1017" s="304"/>
      <c r="UOL1017" s="304"/>
      <c r="UOM1017" s="304"/>
      <c r="UON1017" s="304"/>
      <c r="UOO1017" s="304"/>
      <c r="UOP1017" s="304"/>
      <c r="UOQ1017" s="304"/>
      <c r="UOR1017" s="304"/>
      <c r="UOS1017" s="304"/>
      <c r="UOT1017" s="304"/>
      <c r="UOU1017" s="304"/>
      <c r="UOV1017" s="304"/>
      <c r="UOW1017" s="304"/>
      <c r="UOX1017" s="304"/>
      <c r="UOY1017" s="304"/>
      <c r="UOZ1017" s="304"/>
      <c r="UPA1017" s="304"/>
      <c r="UPB1017" s="304"/>
      <c r="UPC1017" s="304"/>
      <c r="UPD1017" s="304"/>
      <c r="UPE1017" s="304"/>
      <c r="UPF1017" s="304"/>
      <c r="UPG1017" s="304"/>
      <c r="UPH1017" s="304"/>
      <c r="UPI1017" s="304"/>
      <c r="UPJ1017" s="304"/>
      <c r="UPK1017" s="304"/>
      <c r="UPL1017" s="304"/>
      <c r="UPM1017" s="304"/>
      <c r="UPN1017" s="304"/>
      <c r="UPO1017" s="304"/>
      <c r="UPP1017" s="304"/>
      <c r="UPQ1017" s="304"/>
      <c r="UPR1017" s="304"/>
      <c r="UPS1017" s="304"/>
      <c r="UPT1017" s="304"/>
      <c r="UPU1017" s="304"/>
      <c r="UPV1017" s="304"/>
      <c r="UPW1017" s="304"/>
      <c r="UPX1017" s="304"/>
      <c r="UPY1017" s="304"/>
      <c r="UPZ1017" s="304"/>
      <c r="UQA1017" s="304"/>
      <c r="UQB1017" s="304"/>
      <c r="UQC1017" s="304"/>
      <c r="UQD1017" s="304"/>
      <c r="UQE1017" s="304"/>
      <c r="UQF1017" s="304"/>
      <c r="UQG1017" s="304"/>
      <c r="UQH1017" s="304"/>
      <c r="UQI1017" s="304"/>
      <c r="UQJ1017" s="304"/>
      <c r="UQK1017" s="304"/>
      <c r="UQL1017" s="304"/>
      <c r="UQM1017" s="304"/>
      <c r="UQN1017" s="304"/>
      <c r="UQO1017" s="304"/>
      <c r="UQP1017" s="304"/>
      <c r="UQQ1017" s="304"/>
      <c r="UQR1017" s="304"/>
      <c r="UQS1017" s="304"/>
      <c r="UQT1017" s="304"/>
      <c r="UQU1017" s="304"/>
      <c r="UQV1017" s="304"/>
      <c r="UQW1017" s="304"/>
      <c r="UQX1017" s="304"/>
      <c r="UQY1017" s="304"/>
      <c r="UQZ1017" s="304"/>
      <c r="URA1017" s="304"/>
      <c r="URB1017" s="304"/>
      <c r="URC1017" s="304"/>
      <c r="URD1017" s="304"/>
      <c r="URE1017" s="304"/>
      <c r="URF1017" s="304"/>
      <c r="URG1017" s="304"/>
      <c r="URH1017" s="304"/>
      <c r="URI1017" s="304"/>
      <c r="URJ1017" s="304"/>
      <c r="URK1017" s="304"/>
      <c r="URL1017" s="304"/>
      <c r="URM1017" s="304"/>
      <c r="URN1017" s="304"/>
      <c r="URO1017" s="304"/>
      <c r="URP1017" s="304"/>
      <c r="URQ1017" s="304"/>
      <c r="URR1017" s="304"/>
      <c r="URS1017" s="304"/>
      <c r="URT1017" s="304"/>
      <c r="URU1017" s="304"/>
      <c r="URV1017" s="304"/>
      <c r="URW1017" s="304"/>
      <c r="URX1017" s="304"/>
      <c r="URY1017" s="304"/>
      <c r="URZ1017" s="304"/>
      <c r="USA1017" s="304"/>
      <c r="USB1017" s="304"/>
      <c r="USC1017" s="304"/>
      <c r="USD1017" s="304"/>
      <c r="USE1017" s="304"/>
      <c r="USF1017" s="304"/>
      <c r="USG1017" s="304"/>
      <c r="USH1017" s="304"/>
      <c r="USI1017" s="304"/>
      <c r="USJ1017" s="304"/>
      <c r="USK1017" s="304"/>
      <c r="USL1017" s="304"/>
      <c r="USM1017" s="304"/>
      <c r="USN1017" s="304"/>
      <c r="USO1017" s="304"/>
      <c r="USP1017" s="304"/>
      <c r="USQ1017" s="304"/>
      <c r="USR1017" s="304"/>
      <c r="USS1017" s="304"/>
      <c r="UST1017" s="304"/>
      <c r="USU1017" s="304"/>
      <c r="USV1017" s="304"/>
      <c r="USW1017" s="304"/>
      <c r="USX1017" s="304"/>
      <c r="USY1017" s="304"/>
      <c r="USZ1017" s="304"/>
      <c r="UTA1017" s="304"/>
      <c r="UTB1017" s="304"/>
      <c r="UTC1017" s="304"/>
      <c r="UTD1017" s="304"/>
      <c r="UTE1017" s="304"/>
      <c r="UTF1017" s="304"/>
      <c r="UTG1017" s="304"/>
      <c r="UTH1017" s="304"/>
      <c r="UTI1017" s="304"/>
      <c r="UTJ1017" s="304"/>
      <c r="UTK1017" s="304"/>
      <c r="UTL1017" s="304"/>
      <c r="UTM1017" s="304"/>
      <c r="UTN1017" s="304"/>
      <c r="UTO1017" s="304"/>
      <c r="UTP1017" s="304"/>
      <c r="UTQ1017" s="304"/>
      <c r="UTR1017" s="304"/>
      <c r="UTS1017" s="304"/>
      <c r="UTT1017" s="304"/>
      <c r="UTU1017" s="304"/>
      <c r="UTV1017" s="304"/>
      <c r="UTW1017" s="304"/>
      <c r="UTX1017" s="304"/>
      <c r="UTY1017" s="304"/>
      <c r="UTZ1017" s="304"/>
      <c r="UUA1017" s="304"/>
      <c r="UUB1017" s="304"/>
      <c r="UUC1017" s="304"/>
      <c r="UUD1017" s="304"/>
      <c r="UUE1017" s="304"/>
      <c r="UUF1017" s="304"/>
      <c r="UUG1017" s="304"/>
      <c r="UUH1017" s="304"/>
      <c r="UUI1017" s="304"/>
      <c r="UUJ1017" s="304"/>
      <c r="UUK1017" s="304"/>
      <c r="UUL1017" s="304"/>
      <c r="UUM1017" s="304"/>
      <c r="UUN1017" s="304"/>
      <c r="UUO1017" s="304"/>
      <c r="UUP1017" s="304"/>
      <c r="UUQ1017" s="304"/>
      <c r="UUR1017" s="304"/>
      <c r="UUS1017" s="304"/>
      <c r="UUT1017" s="304"/>
      <c r="UUU1017" s="304"/>
      <c r="UUV1017" s="304"/>
      <c r="UUW1017" s="304"/>
      <c r="UUX1017" s="304"/>
      <c r="UUY1017" s="304"/>
      <c r="UUZ1017" s="304"/>
      <c r="UVA1017" s="304"/>
      <c r="UVB1017" s="304"/>
      <c r="UVC1017" s="304"/>
      <c r="UVD1017" s="304"/>
      <c r="UVE1017" s="304"/>
      <c r="UVF1017" s="304"/>
      <c r="UVG1017" s="304"/>
      <c r="UVH1017" s="304"/>
      <c r="UVI1017" s="304"/>
      <c r="UVJ1017" s="304"/>
      <c r="UVK1017" s="304"/>
      <c r="UVL1017" s="304"/>
      <c r="UVM1017" s="304"/>
      <c r="UVN1017" s="304"/>
      <c r="UVO1017" s="304"/>
      <c r="UVP1017" s="304"/>
      <c r="UVQ1017" s="304"/>
      <c r="UVR1017" s="304"/>
      <c r="UVS1017" s="304"/>
      <c r="UVT1017" s="304"/>
      <c r="UVU1017" s="304"/>
      <c r="UVV1017" s="304"/>
      <c r="UVW1017" s="304"/>
      <c r="UVX1017" s="304"/>
      <c r="UVY1017" s="304"/>
      <c r="UVZ1017" s="304"/>
      <c r="UWA1017" s="304"/>
      <c r="UWB1017" s="304"/>
      <c r="UWC1017" s="304"/>
      <c r="UWD1017" s="304"/>
      <c r="UWE1017" s="304"/>
      <c r="UWF1017" s="304"/>
      <c r="UWG1017" s="304"/>
      <c r="UWH1017" s="304"/>
      <c r="UWI1017" s="304"/>
      <c r="UWJ1017" s="304"/>
      <c r="UWK1017" s="304"/>
      <c r="UWL1017" s="304"/>
      <c r="UWM1017" s="304"/>
      <c r="UWN1017" s="304"/>
      <c r="UWO1017" s="304"/>
      <c r="UWP1017" s="304"/>
      <c r="UWQ1017" s="304"/>
      <c r="UWR1017" s="304"/>
      <c r="UWS1017" s="304"/>
      <c r="UWT1017" s="304"/>
      <c r="UWU1017" s="304"/>
      <c r="UWV1017" s="304"/>
      <c r="UWW1017" s="304"/>
      <c r="UWX1017" s="304"/>
      <c r="UWY1017" s="304"/>
      <c r="UWZ1017" s="304"/>
      <c r="UXA1017" s="304"/>
      <c r="UXB1017" s="304"/>
      <c r="UXC1017" s="304"/>
      <c r="UXD1017" s="304"/>
      <c r="UXE1017" s="304"/>
      <c r="UXF1017" s="304"/>
      <c r="UXG1017" s="304"/>
      <c r="UXH1017" s="304"/>
      <c r="UXI1017" s="304"/>
      <c r="UXJ1017" s="304"/>
      <c r="UXK1017" s="304"/>
      <c r="UXL1017" s="304"/>
      <c r="UXM1017" s="304"/>
      <c r="UXN1017" s="304"/>
      <c r="UXO1017" s="304"/>
      <c r="UXP1017" s="304"/>
      <c r="UXQ1017" s="304"/>
      <c r="UXR1017" s="304"/>
      <c r="UXS1017" s="304"/>
      <c r="UXT1017" s="304"/>
      <c r="UXU1017" s="304"/>
      <c r="UXV1017" s="304"/>
      <c r="UXW1017" s="304"/>
      <c r="UXX1017" s="304"/>
      <c r="UXY1017" s="304"/>
      <c r="UXZ1017" s="304"/>
      <c r="UYA1017" s="304"/>
      <c r="UYB1017" s="304"/>
      <c r="UYC1017" s="304"/>
      <c r="UYD1017" s="304"/>
      <c r="UYE1017" s="304"/>
      <c r="UYF1017" s="304"/>
      <c r="UYG1017" s="304"/>
      <c r="UYH1017" s="304"/>
      <c r="UYI1017" s="304"/>
      <c r="UYJ1017" s="304"/>
      <c r="UYK1017" s="304"/>
      <c r="UYL1017" s="304"/>
      <c r="UYM1017" s="304"/>
      <c r="UYN1017" s="304"/>
      <c r="UYO1017" s="304"/>
      <c r="UYP1017" s="304"/>
      <c r="UYQ1017" s="304"/>
      <c r="UYR1017" s="304"/>
      <c r="UYS1017" s="304"/>
      <c r="UYT1017" s="304"/>
      <c r="UYU1017" s="304"/>
      <c r="UYV1017" s="304"/>
      <c r="UYW1017" s="304"/>
      <c r="UYX1017" s="304"/>
      <c r="UYY1017" s="304"/>
      <c r="UYZ1017" s="304"/>
      <c r="UZA1017" s="304"/>
      <c r="UZB1017" s="304"/>
      <c r="UZC1017" s="304"/>
      <c r="UZD1017" s="304"/>
      <c r="UZE1017" s="304"/>
      <c r="UZF1017" s="304"/>
      <c r="UZG1017" s="304"/>
      <c r="UZH1017" s="304"/>
      <c r="UZI1017" s="304"/>
      <c r="UZJ1017" s="304"/>
      <c r="UZK1017" s="304"/>
      <c r="UZL1017" s="304"/>
      <c r="UZM1017" s="304"/>
      <c r="UZN1017" s="304"/>
      <c r="UZO1017" s="304"/>
      <c r="UZP1017" s="304"/>
      <c r="UZQ1017" s="304"/>
      <c r="UZR1017" s="304"/>
      <c r="UZS1017" s="304"/>
      <c r="UZT1017" s="304"/>
      <c r="UZU1017" s="304"/>
      <c r="UZV1017" s="304"/>
      <c r="UZW1017" s="304"/>
      <c r="UZX1017" s="304"/>
      <c r="UZY1017" s="304"/>
      <c r="UZZ1017" s="304"/>
      <c r="VAA1017" s="304"/>
      <c r="VAB1017" s="304"/>
      <c r="VAC1017" s="304"/>
      <c r="VAD1017" s="304"/>
      <c r="VAE1017" s="304"/>
      <c r="VAF1017" s="304"/>
      <c r="VAG1017" s="304"/>
      <c r="VAH1017" s="304"/>
      <c r="VAI1017" s="304"/>
      <c r="VAJ1017" s="304"/>
      <c r="VAK1017" s="304"/>
      <c r="VAL1017" s="304"/>
      <c r="VAM1017" s="304"/>
      <c r="VAN1017" s="304"/>
      <c r="VAO1017" s="304"/>
      <c r="VAP1017" s="304"/>
      <c r="VAQ1017" s="304"/>
      <c r="VAR1017" s="304"/>
      <c r="VAS1017" s="304"/>
      <c r="VAT1017" s="304"/>
      <c r="VAU1017" s="304"/>
      <c r="VAV1017" s="304"/>
      <c r="VAW1017" s="304"/>
      <c r="VAX1017" s="304"/>
      <c r="VAY1017" s="304"/>
      <c r="VAZ1017" s="304"/>
      <c r="VBA1017" s="304"/>
      <c r="VBB1017" s="304"/>
      <c r="VBC1017" s="304"/>
      <c r="VBD1017" s="304"/>
      <c r="VBE1017" s="304"/>
      <c r="VBF1017" s="304"/>
      <c r="VBG1017" s="304"/>
      <c r="VBH1017" s="304"/>
      <c r="VBI1017" s="304"/>
      <c r="VBJ1017" s="304"/>
      <c r="VBK1017" s="304"/>
      <c r="VBL1017" s="304"/>
      <c r="VBM1017" s="304"/>
      <c r="VBN1017" s="304"/>
      <c r="VBO1017" s="304"/>
      <c r="VBP1017" s="304"/>
      <c r="VBQ1017" s="304"/>
      <c r="VBR1017" s="304"/>
      <c r="VBS1017" s="304"/>
      <c r="VBT1017" s="304"/>
      <c r="VBU1017" s="304"/>
      <c r="VBV1017" s="304"/>
      <c r="VBW1017" s="304"/>
      <c r="VBX1017" s="304"/>
      <c r="VBY1017" s="304"/>
      <c r="VBZ1017" s="304"/>
      <c r="VCA1017" s="304"/>
      <c r="VCB1017" s="304"/>
      <c r="VCC1017" s="304"/>
      <c r="VCD1017" s="304"/>
      <c r="VCE1017" s="304"/>
      <c r="VCF1017" s="304"/>
      <c r="VCG1017" s="304"/>
      <c r="VCH1017" s="304"/>
      <c r="VCI1017" s="304"/>
      <c r="VCJ1017" s="304"/>
      <c r="VCK1017" s="304"/>
      <c r="VCL1017" s="304"/>
      <c r="VCM1017" s="304"/>
      <c r="VCN1017" s="304"/>
      <c r="VCO1017" s="304"/>
      <c r="VCP1017" s="304"/>
      <c r="VCQ1017" s="304"/>
      <c r="VCR1017" s="304"/>
      <c r="VCS1017" s="304"/>
      <c r="VCT1017" s="304"/>
      <c r="VCU1017" s="304"/>
      <c r="VCV1017" s="304"/>
      <c r="VCW1017" s="304"/>
      <c r="VCX1017" s="304"/>
      <c r="VCY1017" s="304"/>
      <c r="VCZ1017" s="304"/>
      <c r="VDA1017" s="304"/>
      <c r="VDB1017" s="304"/>
      <c r="VDC1017" s="304"/>
      <c r="VDD1017" s="304"/>
      <c r="VDE1017" s="304"/>
      <c r="VDF1017" s="304"/>
      <c r="VDG1017" s="304"/>
      <c r="VDH1017" s="304"/>
      <c r="VDI1017" s="304"/>
      <c r="VDJ1017" s="304"/>
      <c r="VDK1017" s="304"/>
      <c r="VDL1017" s="304"/>
      <c r="VDM1017" s="304"/>
      <c r="VDN1017" s="304"/>
      <c r="VDO1017" s="304"/>
      <c r="VDP1017" s="304"/>
      <c r="VDQ1017" s="304"/>
      <c r="VDR1017" s="304"/>
      <c r="VDS1017" s="304"/>
      <c r="VDT1017" s="304"/>
      <c r="VDU1017" s="304"/>
      <c r="VDV1017" s="304"/>
      <c r="VDW1017" s="304"/>
      <c r="VDX1017" s="304"/>
      <c r="VDY1017" s="304"/>
      <c r="VDZ1017" s="304"/>
      <c r="VEA1017" s="304"/>
      <c r="VEB1017" s="304"/>
      <c r="VEC1017" s="304"/>
      <c r="VED1017" s="304"/>
      <c r="VEE1017" s="304"/>
      <c r="VEF1017" s="304"/>
      <c r="VEG1017" s="304"/>
      <c r="VEH1017" s="304"/>
      <c r="VEI1017" s="304"/>
      <c r="VEJ1017" s="304"/>
      <c r="VEK1017" s="304"/>
      <c r="VEL1017" s="304"/>
      <c r="VEM1017" s="304"/>
      <c r="VEN1017" s="304"/>
      <c r="VEO1017" s="304"/>
      <c r="VEP1017" s="304"/>
      <c r="VEQ1017" s="304"/>
      <c r="VER1017" s="304"/>
      <c r="VES1017" s="304"/>
      <c r="VET1017" s="304"/>
      <c r="VEU1017" s="304"/>
      <c r="VEV1017" s="304"/>
      <c r="VEW1017" s="304"/>
      <c r="VEX1017" s="304"/>
      <c r="VEY1017" s="304"/>
      <c r="VEZ1017" s="304"/>
      <c r="VFA1017" s="304"/>
      <c r="VFB1017" s="304"/>
      <c r="VFC1017" s="304"/>
      <c r="VFD1017" s="304"/>
      <c r="VFE1017" s="304"/>
      <c r="VFF1017" s="304"/>
      <c r="VFG1017" s="304"/>
      <c r="VFH1017" s="304"/>
      <c r="VFI1017" s="304"/>
      <c r="VFJ1017" s="304"/>
      <c r="VFK1017" s="304"/>
      <c r="VFL1017" s="304"/>
      <c r="VFM1017" s="304"/>
      <c r="VFN1017" s="304"/>
      <c r="VFO1017" s="304"/>
      <c r="VFP1017" s="304"/>
      <c r="VFQ1017" s="304"/>
      <c r="VFR1017" s="304"/>
      <c r="VFS1017" s="304"/>
      <c r="VFT1017" s="304"/>
      <c r="VFU1017" s="304"/>
      <c r="VFV1017" s="304"/>
      <c r="VFW1017" s="304"/>
      <c r="VFX1017" s="304"/>
      <c r="VFY1017" s="304"/>
      <c r="VFZ1017" s="304"/>
      <c r="VGA1017" s="304"/>
      <c r="VGB1017" s="304"/>
      <c r="VGC1017" s="304"/>
      <c r="VGD1017" s="304"/>
      <c r="VGE1017" s="304"/>
      <c r="VGF1017" s="304"/>
      <c r="VGG1017" s="304"/>
      <c r="VGH1017" s="304"/>
      <c r="VGI1017" s="304"/>
      <c r="VGJ1017" s="304"/>
      <c r="VGK1017" s="304"/>
      <c r="VGL1017" s="304"/>
      <c r="VGM1017" s="304"/>
      <c r="VGN1017" s="304"/>
      <c r="VGO1017" s="304"/>
      <c r="VGP1017" s="304"/>
      <c r="VGQ1017" s="304"/>
      <c r="VGR1017" s="304"/>
      <c r="VGS1017" s="304"/>
      <c r="VGT1017" s="304"/>
      <c r="VGU1017" s="304"/>
      <c r="VGV1017" s="304"/>
      <c r="VGW1017" s="304"/>
      <c r="VGX1017" s="304"/>
      <c r="VGY1017" s="304"/>
      <c r="VGZ1017" s="304"/>
      <c r="VHA1017" s="304"/>
      <c r="VHB1017" s="304"/>
      <c r="VHC1017" s="304"/>
      <c r="VHD1017" s="304"/>
      <c r="VHE1017" s="304"/>
      <c r="VHF1017" s="304"/>
      <c r="VHG1017" s="304"/>
      <c r="VHH1017" s="304"/>
      <c r="VHI1017" s="304"/>
      <c r="VHJ1017" s="304"/>
      <c r="VHK1017" s="304"/>
      <c r="VHL1017" s="304"/>
      <c r="VHM1017" s="304"/>
      <c r="VHN1017" s="304"/>
      <c r="VHO1017" s="304"/>
      <c r="VHP1017" s="304"/>
      <c r="VHQ1017" s="304"/>
      <c r="VHR1017" s="304"/>
      <c r="VHS1017" s="304"/>
      <c r="VHT1017" s="304"/>
      <c r="VHU1017" s="304"/>
      <c r="VHV1017" s="304"/>
      <c r="VHW1017" s="304"/>
      <c r="VHX1017" s="304"/>
      <c r="VHY1017" s="304"/>
      <c r="VHZ1017" s="304"/>
      <c r="VIA1017" s="304"/>
      <c r="VIB1017" s="304"/>
      <c r="VIC1017" s="304"/>
      <c r="VID1017" s="304"/>
      <c r="VIE1017" s="304"/>
      <c r="VIF1017" s="304"/>
      <c r="VIG1017" s="304"/>
      <c r="VIH1017" s="304"/>
      <c r="VII1017" s="304"/>
      <c r="VIJ1017" s="304"/>
      <c r="VIK1017" s="304"/>
      <c r="VIL1017" s="304"/>
      <c r="VIM1017" s="304"/>
      <c r="VIN1017" s="304"/>
      <c r="VIO1017" s="304"/>
      <c r="VIP1017" s="304"/>
      <c r="VIQ1017" s="304"/>
      <c r="VIR1017" s="304"/>
      <c r="VIS1017" s="304"/>
      <c r="VIT1017" s="304"/>
      <c r="VIU1017" s="304"/>
      <c r="VIV1017" s="304"/>
      <c r="VIW1017" s="304"/>
      <c r="VIX1017" s="304"/>
      <c r="VIY1017" s="304"/>
      <c r="VIZ1017" s="304"/>
      <c r="VJA1017" s="304"/>
      <c r="VJB1017" s="304"/>
      <c r="VJC1017" s="304"/>
      <c r="VJD1017" s="304"/>
      <c r="VJE1017" s="304"/>
      <c r="VJF1017" s="304"/>
      <c r="VJG1017" s="304"/>
      <c r="VJH1017" s="304"/>
      <c r="VJI1017" s="304"/>
      <c r="VJJ1017" s="304"/>
      <c r="VJK1017" s="304"/>
      <c r="VJL1017" s="304"/>
      <c r="VJM1017" s="304"/>
      <c r="VJN1017" s="304"/>
      <c r="VJO1017" s="304"/>
      <c r="VJP1017" s="304"/>
      <c r="VJQ1017" s="304"/>
      <c r="VJR1017" s="304"/>
      <c r="VJS1017" s="304"/>
      <c r="VJT1017" s="304"/>
      <c r="VJU1017" s="304"/>
      <c r="VJV1017" s="304"/>
      <c r="VJW1017" s="304"/>
      <c r="VJX1017" s="304"/>
      <c r="VJY1017" s="304"/>
      <c r="VJZ1017" s="304"/>
      <c r="VKA1017" s="304"/>
      <c r="VKB1017" s="304"/>
      <c r="VKC1017" s="304"/>
      <c r="VKD1017" s="304"/>
      <c r="VKE1017" s="304"/>
      <c r="VKF1017" s="304"/>
      <c r="VKG1017" s="304"/>
      <c r="VKH1017" s="304"/>
      <c r="VKI1017" s="304"/>
      <c r="VKJ1017" s="304"/>
      <c r="VKK1017" s="304"/>
      <c r="VKL1017" s="304"/>
      <c r="VKM1017" s="304"/>
      <c r="VKN1017" s="304"/>
      <c r="VKO1017" s="304"/>
      <c r="VKP1017" s="304"/>
      <c r="VKQ1017" s="304"/>
      <c r="VKR1017" s="304"/>
      <c r="VKS1017" s="304"/>
      <c r="VKT1017" s="304"/>
      <c r="VKU1017" s="304"/>
      <c r="VKV1017" s="304"/>
      <c r="VKW1017" s="304"/>
      <c r="VKX1017" s="304"/>
      <c r="VKY1017" s="304"/>
      <c r="VKZ1017" s="304"/>
      <c r="VLA1017" s="304"/>
      <c r="VLB1017" s="304"/>
      <c r="VLC1017" s="304"/>
      <c r="VLD1017" s="304"/>
      <c r="VLE1017" s="304"/>
      <c r="VLF1017" s="304"/>
      <c r="VLG1017" s="304"/>
      <c r="VLH1017" s="304"/>
      <c r="VLI1017" s="304"/>
      <c r="VLJ1017" s="304"/>
      <c r="VLK1017" s="304"/>
      <c r="VLL1017" s="304"/>
      <c r="VLM1017" s="304"/>
      <c r="VLN1017" s="304"/>
      <c r="VLO1017" s="304"/>
      <c r="VLP1017" s="304"/>
      <c r="VLQ1017" s="304"/>
      <c r="VLR1017" s="304"/>
      <c r="VLS1017" s="304"/>
      <c r="VLT1017" s="304"/>
      <c r="VLU1017" s="304"/>
      <c r="VLV1017" s="304"/>
      <c r="VLW1017" s="304"/>
      <c r="VLX1017" s="304"/>
      <c r="VLY1017" s="304"/>
      <c r="VLZ1017" s="304"/>
      <c r="VMA1017" s="304"/>
      <c r="VMB1017" s="304"/>
      <c r="VMC1017" s="304"/>
      <c r="VMD1017" s="304"/>
      <c r="VME1017" s="304"/>
      <c r="VMF1017" s="304"/>
      <c r="VMG1017" s="304"/>
      <c r="VMH1017" s="304"/>
      <c r="VMI1017" s="304"/>
      <c r="VMJ1017" s="304"/>
      <c r="VMK1017" s="304"/>
      <c r="VML1017" s="304"/>
      <c r="VMM1017" s="304"/>
      <c r="VMN1017" s="304"/>
      <c r="VMO1017" s="304"/>
      <c r="VMP1017" s="304"/>
      <c r="VMQ1017" s="304"/>
      <c r="VMR1017" s="304"/>
      <c r="VMS1017" s="304"/>
      <c r="VMT1017" s="304"/>
      <c r="VMU1017" s="304"/>
      <c r="VMV1017" s="304"/>
      <c r="VMW1017" s="304"/>
      <c r="VMX1017" s="304"/>
      <c r="VMY1017" s="304"/>
      <c r="VMZ1017" s="304"/>
      <c r="VNA1017" s="304"/>
      <c r="VNB1017" s="304"/>
      <c r="VNC1017" s="304"/>
      <c r="VND1017" s="304"/>
      <c r="VNE1017" s="304"/>
      <c r="VNF1017" s="304"/>
      <c r="VNG1017" s="304"/>
      <c r="VNH1017" s="304"/>
      <c r="VNI1017" s="304"/>
      <c r="VNJ1017" s="304"/>
      <c r="VNK1017" s="304"/>
      <c r="VNL1017" s="304"/>
      <c r="VNM1017" s="304"/>
      <c r="VNN1017" s="304"/>
      <c r="VNO1017" s="304"/>
      <c r="VNP1017" s="304"/>
      <c r="VNQ1017" s="304"/>
      <c r="VNR1017" s="304"/>
      <c r="VNS1017" s="304"/>
      <c r="VNT1017" s="304"/>
      <c r="VNU1017" s="304"/>
      <c r="VNV1017" s="304"/>
      <c r="VNW1017" s="304"/>
      <c r="VNX1017" s="304"/>
      <c r="VNY1017" s="304"/>
      <c r="VNZ1017" s="304"/>
      <c r="VOA1017" s="304"/>
      <c r="VOB1017" s="304"/>
      <c r="VOC1017" s="304"/>
      <c r="VOD1017" s="304"/>
      <c r="VOE1017" s="304"/>
      <c r="VOF1017" s="304"/>
      <c r="VOG1017" s="304"/>
      <c r="VOH1017" s="304"/>
      <c r="VOI1017" s="304"/>
      <c r="VOJ1017" s="304"/>
      <c r="VOK1017" s="304"/>
      <c r="VOL1017" s="304"/>
      <c r="VOM1017" s="304"/>
      <c r="VON1017" s="304"/>
      <c r="VOO1017" s="304"/>
      <c r="VOP1017" s="304"/>
      <c r="VOQ1017" s="304"/>
      <c r="VOR1017" s="304"/>
      <c r="VOS1017" s="304"/>
      <c r="VOT1017" s="304"/>
      <c r="VOU1017" s="304"/>
      <c r="VOV1017" s="304"/>
      <c r="VOW1017" s="304"/>
      <c r="VOX1017" s="304"/>
      <c r="VOY1017" s="304"/>
      <c r="VOZ1017" s="304"/>
      <c r="VPA1017" s="304"/>
      <c r="VPB1017" s="304"/>
      <c r="VPC1017" s="304"/>
      <c r="VPD1017" s="304"/>
      <c r="VPE1017" s="304"/>
      <c r="VPF1017" s="304"/>
      <c r="VPG1017" s="304"/>
      <c r="VPH1017" s="304"/>
      <c r="VPI1017" s="304"/>
      <c r="VPJ1017" s="304"/>
      <c r="VPK1017" s="304"/>
      <c r="VPL1017" s="304"/>
      <c r="VPM1017" s="304"/>
      <c r="VPN1017" s="304"/>
      <c r="VPO1017" s="304"/>
      <c r="VPP1017" s="304"/>
      <c r="VPQ1017" s="304"/>
      <c r="VPR1017" s="304"/>
      <c r="VPS1017" s="304"/>
      <c r="VPT1017" s="304"/>
      <c r="VPU1017" s="304"/>
      <c r="VPV1017" s="304"/>
      <c r="VPW1017" s="304"/>
      <c r="VPX1017" s="304"/>
      <c r="VPY1017" s="304"/>
      <c r="VPZ1017" s="304"/>
      <c r="VQA1017" s="304"/>
      <c r="VQB1017" s="304"/>
      <c r="VQC1017" s="304"/>
      <c r="VQD1017" s="304"/>
      <c r="VQE1017" s="304"/>
      <c r="VQF1017" s="304"/>
      <c r="VQG1017" s="304"/>
      <c r="VQH1017" s="304"/>
      <c r="VQI1017" s="304"/>
      <c r="VQJ1017" s="304"/>
      <c r="VQK1017" s="304"/>
      <c r="VQL1017" s="304"/>
      <c r="VQM1017" s="304"/>
      <c r="VQN1017" s="304"/>
      <c r="VQO1017" s="304"/>
      <c r="VQP1017" s="304"/>
      <c r="VQQ1017" s="304"/>
      <c r="VQR1017" s="304"/>
      <c r="VQS1017" s="304"/>
      <c r="VQT1017" s="304"/>
      <c r="VQU1017" s="304"/>
      <c r="VQV1017" s="304"/>
      <c r="VQW1017" s="304"/>
      <c r="VQX1017" s="304"/>
      <c r="VQY1017" s="304"/>
      <c r="VQZ1017" s="304"/>
      <c r="VRA1017" s="304"/>
      <c r="VRB1017" s="304"/>
      <c r="VRC1017" s="304"/>
      <c r="VRD1017" s="304"/>
      <c r="VRE1017" s="304"/>
      <c r="VRF1017" s="304"/>
      <c r="VRG1017" s="304"/>
      <c r="VRH1017" s="304"/>
      <c r="VRI1017" s="304"/>
      <c r="VRJ1017" s="304"/>
      <c r="VRK1017" s="304"/>
      <c r="VRL1017" s="304"/>
      <c r="VRM1017" s="304"/>
      <c r="VRN1017" s="304"/>
      <c r="VRO1017" s="304"/>
      <c r="VRP1017" s="304"/>
      <c r="VRQ1017" s="304"/>
      <c r="VRR1017" s="304"/>
      <c r="VRS1017" s="304"/>
      <c r="VRT1017" s="304"/>
      <c r="VRU1017" s="304"/>
      <c r="VRV1017" s="304"/>
      <c r="VRW1017" s="304"/>
      <c r="VRX1017" s="304"/>
      <c r="VRY1017" s="304"/>
      <c r="VRZ1017" s="304"/>
      <c r="VSA1017" s="304"/>
      <c r="VSB1017" s="304"/>
      <c r="VSC1017" s="304"/>
      <c r="VSD1017" s="304"/>
      <c r="VSE1017" s="304"/>
      <c r="VSF1017" s="304"/>
      <c r="VSG1017" s="304"/>
      <c r="VSH1017" s="304"/>
      <c r="VSI1017" s="304"/>
      <c r="VSJ1017" s="304"/>
      <c r="VSK1017" s="304"/>
      <c r="VSL1017" s="304"/>
      <c r="VSM1017" s="304"/>
      <c r="VSN1017" s="304"/>
      <c r="VSO1017" s="304"/>
      <c r="VSP1017" s="304"/>
      <c r="VSQ1017" s="304"/>
      <c r="VSR1017" s="304"/>
      <c r="VSS1017" s="304"/>
      <c r="VST1017" s="304"/>
      <c r="VSU1017" s="304"/>
      <c r="VSV1017" s="304"/>
      <c r="VSW1017" s="304"/>
      <c r="VSX1017" s="304"/>
      <c r="VSY1017" s="304"/>
      <c r="VSZ1017" s="304"/>
      <c r="VTA1017" s="304"/>
      <c r="VTB1017" s="304"/>
      <c r="VTC1017" s="304"/>
      <c r="VTD1017" s="304"/>
      <c r="VTE1017" s="304"/>
      <c r="VTF1017" s="304"/>
      <c r="VTG1017" s="304"/>
      <c r="VTH1017" s="304"/>
      <c r="VTI1017" s="304"/>
      <c r="VTJ1017" s="304"/>
      <c r="VTK1017" s="304"/>
      <c r="VTL1017" s="304"/>
      <c r="VTM1017" s="304"/>
      <c r="VTN1017" s="304"/>
      <c r="VTO1017" s="304"/>
      <c r="VTP1017" s="304"/>
      <c r="VTQ1017" s="304"/>
      <c r="VTR1017" s="304"/>
      <c r="VTS1017" s="304"/>
      <c r="VTT1017" s="304"/>
      <c r="VTU1017" s="304"/>
      <c r="VTV1017" s="304"/>
      <c r="VTW1017" s="304"/>
      <c r="VTX1017" s="304"/>
      <c r="VTY1017" s="304"/>
      <c r="VTZ1017" s="304"/>
      <c r="VUA1017" s="304"/>
      <c r="VUB1017" s="304"/>
      <c r="VUC1017" s="304"/>
      <c r="VUD1017" s="304"/>
      <c r="VUE1017" s="304"/>
      <c r="VUF1017" s="304"/>
      <c r="VUG1017" s="304"/>
      <c r="VUH1017" s="304"/>
      <c r="VUI1017" s="304"/>
      <c r="VUJ1017" s="304"/>
      <c r="VUK1017" s="304"/>
      <c r="VUL1017" s="304"/>
      <c r="VUM1017" s="304"/>
      <c r="VUN1017" s="304"/>
      <c r="VUO1017" s="304"/>
      <c r="VUP1017" s="304"/>
      <c r="VUQ1017" s="304"/>
      <c r="VUR1017" s="304"/>
      <c r="VUS1017" s="304"/>
      <c r="VUT1017" s="304"/>
      <c r="VUU1017" s="304"/>
      <c r="VUV1017" s="304"/>
      <c r="VUW1017" s="304"/>
      <c r="VUX1017" s="304"/>
      <c r="VUY1017" s="304"/>
      <c r="VUZ1017" s="304"/>
      <c r="VVA1017" s="304"/>
      <c r="VVB1017" s="304"/>
      <c r="VVC1017" s="304"/>
      <c r="VVD1017" s="304"/>
      <c r="VVE1017" s="304"/>
      <c r="VVF1017" s="304"/>
      <c r="VVG1017" s="304"/>
      <c r="VVH1017" s="304"/>
      <c r="VVI1017" s="304"/>
      <c r="VVJ1017" s="304"/>
      <c r="VVK1017" s="304"/>
      <c r="VVL1017" s="304"/>
      <c r="VVM1017" s="304"/>
      <c r="VVN1017" s="304"/>
      <c r="VVO1017" s="304"/>
      <c r="VVP1017" s="304"/>
      <c r="VVQ1017" s="304"/>
      <c r="VVR1017" s="304"/>
      <c r="VVS1017" s="304"/>
      <c r="VVT1017" s="304"/>
      <c r="VVU1017" s="304"/>
      <c r="VVV1017" s="304"/>
      <c r="VVW1017" s="304"/>
      <c r="VVX1017" s="304"/>
      <c r="VVY1017" s="304"/>
      <c r="VVZ1017" s="304"/>
      <c r="VWA1017" s="304"/>
      <c r="VWB1017" s="304"/>
      <c r="VWC1017" s="304"/>
      <c r="VWD1017" s="304"/>
      <c r="VWE1017" s="304"/>
      <c r="VWF1017" s="304"/>
      <c r="VWG1017" s="304"/>
      <c r="VWH1017" s="304"/>
      <c r="VWI1017" s="304"/>
      <c r="VWJ1017" s="304"/>
      <c r="VWK1017" s="304"/>
      <c r="VWL1017" s="304"/>
      <c r="VWM1017" s="304"/>
      <c r="VWN1017" s="304"/>
      <c r="VWO1017" s="304"/>
      <c r="VWP1017" s="304"/>
      <c r="VWQ1017" s="304"/>
      <c r="VWR1017" s="304"/>
      <c r="VWS1017" s="304"/>
      <c r="VWT1017" s="304"/>
      <c r="VWU1017" s="304"/>
      <c r="VWV1017" s="304"/>
      <c r="VWW1017" s="304"/>
      <c r="VWX1017" s="304"/>
      <c r="VWY1017" s="304"/>
      <c r="VWZ1017" s="304"/>
      <c r="VXA1017" s="304"/>
      <c r="VXB1017" s="304"/>
      <c r="VXC1017" s="304"/>
      <c r="VXD1017" s="304"/>
      <c r="VXE1017" s="304"/>
      <c r="VXF1017" s="304"/>
      <c r="VXG1017" s="304"/>
      <c r="VXH1017" s="304"/>
      <c r="VXI1017" s="304"/>
      <c r="VXJ1017" s="304"/>
      <c r="VXK1017" s="304"/>
      <c r="VXL1017" s="304"/>
      <c r="VXM1017" s="304"/>
      <c r="VXN1017" s="304"/>
      <c r="VXO1017" s="304"/>
      <c r="VXP1017" s="304"/>
      <c r="VXQ1017" s="304"/>
      <c r="VXR1017" s="304"/>
      <c r="VXS1017" s="304"/>
      <c r="VXT1017" s="304"/>
      <c r="VXU1017" s="304"/>
      <c r="VXV1017" s="304"/>
      <c r="VXW1017" s="304"/>
      <c r="VXX1017" s="304"/>
      <c r="VXY1017" s="304"/>
      <c r="VXZ1017" s="304"/>
      <c r="VYA1017" s="304"/>
      <c r="VYB1017" s="304"/>
      <c r="VYC1017" s="304"/>
      <c r="VYD1017" s="304"/>
      <c r="VYE1017" s="304"/>
      <c r="VYF1017" s="304"/>
      <c r="VYG1017" s="304"/>
      <c r="VYH1017" s="304"/>
      <c r="VYI1017" s="304"/>
      <c r="VYJ1017" s="304"/>
      <c r="VYK1017" s="304"/>
      <c r="VYL1017" s="304"/>
      <c r="VYM1017" s="304"/>
      <c r="VYN1017" s="304"/>
      <c r="VYO1017" s="304"/>
      <c r="VYP1017" s="304"/>
      <c r="VYQ1017" s="304"/>
      <c r="VYR1017" s="304"/>
      <c r="VYS1017" s="304"/>
      <c r="VYT1017" s="304"/>
      <c r="VYU1017" s="304"/>
      <c r="VYV1017" s="304"/>
      <c r="VYW1017" s="304"/>
      <c r="VYX1017" s="304"/>
      <c r="VYY1017" s="304"/>
      <c r="VYZ1017" s="304"/>
      <c r="VZA1017" s="304"/>
      <c r="VZB1017" s="304"/>
      <c r="VZC1017" s="304"/>
      <c r="VZD1017" s="304"/>
      <c r="VZE1017" s="304"/>
      <c r="VZF1017" s="304"/>
      <c r="VZG1017" s="304"/>
      <c r="VZH1017" s="304"/>
      <c r="VZI1017" s="304"/>
      <c r="VZJ1017" s="304"/>
      <c r="VZK1017" s="304"/>
      <c r="VZL1017" s="304"/>
      <c r="VZM1017" s="304"/>
      <c r="VZN1017" s="304"/>
      <c r="VZO1017" s="304"/>
      <c r="VZP1017" s="304"/>
      <c r="VZQ1017" s="304"/>
      <c r="VZR1017" s="304"/>
      <c r="VZS1017" s="304"/>
      <c r="VZT1017" s="304"/>
      <c r="VZU1017" s="304"/>
      <c r="VZV1017" s="304"/>
      <c r="VZW1017" s="304"/>
      <c r="VZX1017" s="304"/>
      <c r="VZY1017" s="304"/>
      <c r="VZZ1017" s="304"/>
      <c r="WAA1017" s="304"/>
      <c r="WAB1017" s="304"/>
      <c r="WAC1017" s="304"/>
      <c r="WAD1017" s="304"/>
      <c r="WAE1017" s="304"/>
      <c r="WAF1017" s="304"/>
      <c r="WAG1017" s="304"/>
      <c r="WAH1017" s="304"/>
      <c r="WAI1017" s="304"/>
      <c r="WAJ1017" s="304"/>
      <c r="WAK1017" s="304"/>
      <c r="WAL1017" s="304"/>
      <c r="WAM1017" s="304"/>
      <c r="WAN1017" s="304"/>
      <c r="WAO1017" s="304"/>
      <c r="WAP1017" s="304"/>
      <c r="WAQ1017" s="304"/>
      <c r="WAR1017" s="304"/>
      <c r="WAS1017" s="304"/>
      <c r="WAT1017" s="304"/>
      <c r="WAU1017" s="304"/>
      <c r="WAV1017" s="304"/>
      <c r="WAW1017" s="304"/>
      <c r="WAX1017" s="304"/>
      <c r="WAY1017" s="304"/>
      <c r="WAZ1017" s="304"/>
      <c r="WBA1017" s="304"/>
      <c r="WBB1017" s="304"/>
      <c r="WBC1017" s="304"/>
      <c r="WBD1017" s="304"/>
      <c r="WBE1017" s="304"/>
      <c r="WBF1017" s="304"/>
      <c r="WBG1017" s="304"/>
      <c r="WBH1017" s="304"/>
      <c r="WBI1017" s="304"/>
      <c r="WBJ1017" s="304"/>
      <c r="WBK1017" s="304"/>
      <c r="WBL1017" s="304"/>
      <c r="WBM1017" s="304"/>
      <c r="WBN1017" s="304"/>
      <c r="WBO1017" s="304"/>
      <c r="WBP1017" s="304"/>
      <c r="WBQ1017" s="304"/>
      <c r="WBR1017" s="304"/>
      <c r="WBS1017" s="304"/>
      <c r="WBT1017" s="304"/>
      <c r="WBU1017" s="304"/>
      <c r="WBV1017" s="304"/>
      <c r="WBW1017" s="304"/>
      <c r="WBX1017" s="304"/>
      <c r="WBY1017" s="304"/>
      <c r="WBZ1017" s="304"/>
      <c r="WCA1017" s="304"/>
      <c r="WCB1017" s="304"/>
      <c r="WCC1017" s="304"/>
      <c r="WCD1017" s="304"/>
      <c r="WCE1017" s="304"/>
      <c r="WCF1017" s="304"/>
      <c r="WCG1017" s="304"/>
      <c r="WCH1017" s="304"/>
      <c r="WCI1017" s="304"/>
      <c r="WCJ1017" s="304"/>
      <c r="WCK1017" s="304"/>
      <c r="WCL1017" s="304"/>
      <c r="WCM1017" s="304"/>
      <c r="WCN1017" s="304"/>
      <c r="WCO1017" s="304"/>
      <c r="WCP1017" s="304"/>
      <c r="WCQ1017" s="304"/>
      <c r="WCR1017" s="304"/>
      <c r="WCS1017" s="304"/>
      <c r="WCT1017" s="304"/>
      <c r="WCU1017" s="304"/>
      <c r="WCV1017" s="304"/>
      <c r="WCW1017" s="304"/>
      <c r="WCX1017" s="304"/>
      <c r="WCY1017" s="304"/>
      <c r="WCZ1017" s="304"/>
      <c r="WDA1017" s="304"/>
      <c r="WDB1017" s="304"/>
      <c r="WDC1017" s="304"/>
      <c r="WDD1017" s="304"/>
      <c r="WDE1017" s="304"/>
      <c r="WDF1017" s="304"/>
      <c r="WDG1017" s="304"/>
      <c r="WDH1017" s="304"/>
      <c r="WDI1017" s="304"/>
      <c r="WDJ1017" s="304"/>
      <c r="WDK1017" s="304"/>
      <c r="WDL1017" s="304"/>
      <c r="WDM1017" s="304"/>
      <c r="WDN1017" s="304"/>
      <c r="WDO1017" s="304"/>
      <c r="WDP1017" s="304"/>
      <c r="WDQ1017" s="304"/>
      <c r="WDR1017" s="304"/>
      <c r="WDS1017" s="304"/>
      <c r="WDT1017" s="304"/>
      <c r="WDU1017" s="304"/>
      <c r="WDV1017" s="304"/>
      <c r="WDW1017" s="304"/>
      <c r="WDX1017" s="304"/>
      <c r="WDY1017" s="304"/>
      <c r="WDZ1017" s="304"/>
      <c r="WEA1017" s="304"/>
      <c r="WEB1017" s="304"/>
      <c r="WEC1017" s="304"/>
      <c r="WED1017" s="304"/>
      <c r="WEE1017" s="304"/>
      <c r="WEF1017" s="304"/>
      <c r="WEG1017" s="304"/>
      <c r="WEH1017" s="304"/>
      <c r="WEI1017" s="304"/>
      <c r="WEJ1017" s="304"/>
      <c r="WEK1017" s="304"/>
      <c r="WEL1017" s="304"/>
      <c r="WEM1017" s="304"/>
      <c r="WEN1017" s="304"/>
      <c r="WEO1017" s="304"/>
      <c r="WEP1017" s="304"/>
      <c r="WEQ1017" s="304"/>
      <c r="WER1017" s="304"/>
      <c r="WES1017" s="304"/>
      <c r="WET1017" s="304"/>
      <c r="WEU1017" s="304"/>
      <c r="WEV1017" s="304"/>
      <c r="WEW1017" s="304"/>
      <c r="WEX1017" s="304"/>
      <c r="WEY1017" s="304"/>
      <c r="WEZ1017" s="304"/>
      <c r="WFA1017" s="304"/>
      <c r="WFB1017" s="304"/>
      <c r="WFC1017" s="304"/>
      <c r="WFD1017" s="304"/>
      <c r="WFE1017" s="304"/>
      <c r="WFF1017" s="304"/>
      <c r="WFG1017" s="304"/>
      <c r="WFH1017" s="304"/>
      <c r="WFI1017" s="304"/>
      <c r="WFJ1017" s="304"/>
      <c r="WFK1017" s="304"/>
      <c r="WFL1017" s="304"/>
      <c r="WFM1017" s="304"/>
      <c r="WFN1017" s="304"/>
      <c r="WFO1017" s="304"/>
      <c r="WFP1017" s="304"/>
      <c r="WFQ1017" s="304"/>
      <c r="WFR1017" s="304"/>
      <c r="WFS1017" s="304"/>
      <c r="WFT1017" s="304"/>
      <c r="WFU1017" s="304"/>
      <c r="WFV1017" s="304"/>
      <c r="WFW1017" s="304"/>
      <c r="WFX1017" s="304"/>
      <c r="WFY1017" s="304"/>
      <c r="WFZ1017" s="304"/>
      <c r="WGA1017" s="304"/>
      <c r="WGB1017" s="304"/>
      <c r="WGC1017" s="304"/>
      <c r="WGD1017" s="304"/>
      <c r="WGE1017" s="304"/>
      <c r="WGF1017" s="304"/>
      <c r="WGG1017" s="304"/>
      <c r="WGH1017" s="304"/>
      <c r="WGI1017" s="304"/>
      <c r="WGJ1017" s="304"/>
      <c r="WGK1017" s="304"/>
      <c r="WGL1017" s="304"/>
      <c r="WGM1017" s="304"/>
      <c r="WGN1017" s="304"/>
      <c r="WGO1017" s="304"/>
      <c r="WGP1017" s="304"/>
      <c r="WGQ1017" s="304"/>
      <c r="WGR1017" s="304"/>
      <c r="WGS1017" s="304"/>
      <c r="WGT1017" s="304"/>
      <c r="WGU1017" s="304"/>
      <c r="WGV1017" s="304"/>
      <c r="WGW1017" s="304"/>
      <c r="WGX1017" s="304"/>
      <c r="WGY1017" s="304"/>
      <c r="WGZ1017" s="304"/>
      <c r="WHA1017" s="304"/>
      <c r="WHB1017" s="304"/>
      <c r="WHC1017" s="304"/>
      <c r="WHD1017" s="304"/>
      <c r="WHE1017" s="304"/>
      <c r="WHF1017" s="304"/>
      <c r="WHG1017" s="304"/>
      <c r="WHH1017" s="304"/>
      <c r="WHI1017" s="304"/>
      <c r="WHJ1017" s="304"/>
      <c r="WHK1017" s="304"/>
      <c r="WHL1017" s="304"/>
      <c r="WHM1017" s="304"/>
      <c r="WHN1017" s="304"/>
      <c r="WHO1017" s="304"/>
      <c r="WHP1017" s="304"/>
      <c r="WHQ1017" s="304"/>
      <c r="WHR1017" s="304"/>
      <c r="WHS1017" s="304"/>
      <c r="WHT1017" s="304"/>
      <c r="WHU1017" s="304"/>
      <c r="WHV1017" s="304"/>
      <c r="WHW1017" s="304"/>
      <c r="WHX1017" s="304"/>
      <c r="WHY1017" s="304"/>
      <c r="WHZ1017" s="304"/>
      <c r="WIA1017" s="304"/>
      <c r="WIB1017" s="304"/>
      <c r="WIC1017" s="304"/>
      <c r="WID1017" s="304"/>
      <c r="WIE1017" s="304"/>
      <c r="WIF1017" s="304"/>
      <c r="WIG1017" s="304"/>
      <c r="WIH1017" s="304"/>
      <c r="WII1017" s="304"/>
      <c r="WIJ1017" s="304"/>
      <c r="WIK1017" s="304"/>
      <c r="WIL1017" s="304"/>
      <c r="WIM1017" s="304"/>
      <c r="WIN1017" s="304"/>
      <c r="WIO1017" s="304"/>
      <c r="WIP1017" s="304"/>
      <c r="WIQ1017" s="304"/>
      <c r="WIR1017" s="304"/>
      <c r="WIS1017" s="304"/>
      <c r="WIT1017" s="304"/>
      <c r="WIU1017" s="304"/>
      <c r="WIV1017" s="304"/>
      <c r="WIW1017" s="304"/>
      <c r="WIX1017" s="304"/>
      <c r="WIY1017" s="304"/>
      <c r="WIZ1017" s="304"/>
      <c r="WJA1017" s="304"/>
      <c r="WJB1017" s="304"/>
      <c r="WJC1017" s="304"/>
      <c r="WJD1017" s="304"/>
      <c r="WJE1017" s="304"/>
      <c r="WJF1017" s="304"/>
      <c r="WJG1017" s="304"/>
      <c r="WJH1017" s="304"/>
      <c r="WJI1017" s="304"/>
      <c r="WJJ1017" s="304"/>
      <c r="WJK1017" s="304"/>
      <c r="WJL1017" s="304"/>
      <c r="WJM1017" s="304"/>
      <c r="WJN1017" s="304"/>
      <c r="WJO1017" s="304"/>
      <c r="WJP1017" s="304"/>
      <c r="WJQ1017" s="304"/>
      <c r="WJR1017" s="304"/>
      <c r="WJS1017" s="304"/>
      <c r="WJT1017" s="304"/>
      <c r="WJU1017" s="304"/>
      <c r="WJV1017" s="304"/>
      <c r="WJW1017" s="304"/>
      <c r="WJX1017" s="304"/>
      <c r="WJY1017" s="304"/>
      <c r="WJZ1017" s="304"/>
      <c r="WKA1017" s="304"/>
      <c r="WKB1017" s="304"/>
      <c r="WKC1017" s="304"/>
      <c r="WKD1017" s="304"/>
      <c r="WKE1017" s="304"/>
      <c r="WKF1017" s="304"/>
      <c r="WKG1017" s="304"/>
      <c r="WKH1017" s="304"/>
      <c r="WKI1017" s="304"/>
      <c r="WKJ1017" s="304"/>
      <c r="WKK1017" s="304"/>
      <c r="WKL1017" s="304"/>
      <c r="WKM1017" s="304"/>
      <c r="WKN1017" s="304"/>
      <c r="WKO1017" s="304"/>
      <c r="WKP1017" s="304"/>
      <c r="WKQ1017" s="304"/>
      <c r="WKR1017" s="304"/>
      <c r="WKS1017" s="304"/>
      <c r="WKT1017" s="304"/>
      <c r="WKU1017" s="304"/>
      <c r="WKV1017" s="304"/>
      <c r="WKW1017" s="304"/>
      <c r="WKX1017" s="304"/>
      <c r="WKY1017" s="304"/>
      <c r="WKZ1017" s="304"/>
      <c r="WLA1017" s="304"/>
      <c r="WLB1017" s="304"/>
      <c r="WLC1017" s="304"/>
      <c r="WLD1017" s="304"/>
      <c r="WLE1017" s="304"/>
      <c r="WLF1017" s="304"/>
      <c r="WLG1017" s="304"/>
      <c r="WLH1017" s="304"/>
      <c r="WLI1017" s="304"/>
      <c r="WLJ1017" s="304"/>
      <c r="WLK1017" s="304"/>
      <c r="WLL1017" s="304"/>
      <c r="WLM1017" s="304"/>
      <c r="WLN1017" s="304"/>
      <c r="WLO1017" s="304"/>
      <c r="WLP1017" s="304"/>
      <c r="WLQ1017" s="304"/>
      <c r="WLR1017" s="304"/>
      <c r="WLS1017" s="304"/>
      <c r="WLT1017" s="304"/>
      <c r="WLU1017" s="304"/>
      <c r="WLV1017" s="304"/>
      <c r="WLW1017" s="304"/>
      <c r="WLX1017" s="304"/>
      <c r="WLY1017" s="304"/>
      <c r="WLZ1017" s="304"/>
      <c r="WMA1017" s="304"/>
      <c r="WMB1017" s="304"/>
      <c r="WMC1017" s="304"/>
      <c r="WMD1017" s="304"/>
      <c r="WME1017" s="304"/>
      <c r="WMF1017" s="304"/>
      <c r="WMG1017" s="304"/>
      <c r="WMH1017" s="304"/>
      <c r="WMI1017" s="304"/>
      <c r="WMJ1017" s="304"/>
      <c r="WMK1017" s="304"/>
      <c r="WML1017" s="304"/>
      <c r="WMM1017" s="304"/>
      <c r="WMN1017" s="304"/>
      <c r="WMO1017" s="304"/>
      <c r="WMP1017" s="304"/>
      <c r="WMQ1017" s="304"/>
      <c r="WMR1017" s="304"/>
      <c r="WMS1017" s="304"/>
      <c r="WMT1017" s="304"/>
      <c r="WMU1017" s="304"/>
      <c r="WMV1017" s="304"/>
      <c r="WMW1017" s="304"/>
      <c r="WMX1017" s="304"/>
      <c r="WMY1017" s="304"/>
      <c r="WMZ1017" s="304"/>
      <c r="WNA1017" s="304"/>
      <c r="WNB1017" s="304"/>
      <c r="WNC1017" s="304"/>
      <c r="WND1017" s="304"/>
      <c r="WNE1017" s="304"/>
      <c r="WNF1017" s="304"/>
      <c r="WNG1017" s="304"/>
      <c r="WNH1017" s="304"/>
      <c r="WNI1017" s="304"/>
      <c r="WNJ1017" s="304"/>
      <c r="WNK1017" s="304"/>
      <c r="WNL1017" s="304"/>
      <c r="WNM1017" s="304"/>
      <c r="WNN1017" s="304"/>
      <c r="WNO1017" s="304"/>
      <c r="WNP1017" s="304"/>
      <c r="WNQ1017" s="304"/>
      <c r="WNR1017" s="304"/>
      <c r="WNS1017" s="304"/>
      <c r="WNT1017" s="304"/>
      <c r="WNU1017" s="304"/>
      <c r="WNV1017" s="304"/>
      <c r="WNW1017" s="304"/>
      <c r="WNX1017" s="304"/>
      <c r="WNY1017" s="304"/>
      <c r="WNZ1017" s="304"/>
      <c r="WOA1017" s="304"/>
      <c r="WOB1017" s="304"/>
      <c r="WOC1017" s="304"/>
      <c r="WOD1017" s="304"/>
      <c r="WOE1017" s="304"/>
      <c r="WOF1017" s="304"/>
      <c r="WOG1017" s="304"/>
      <c r="WOH1017" s="304"/>
      <c r="WOI1017" s="304"/>
      <c r="WOJ1017" s="304"/>
      <c r="WOK1017" s="304"/>
      <c r="WOL1017" s="304"/>
      <c r="WOM1017" s="304"/>
      <c r="WON1017" s="304"/>
      <c r="WOO1017" s="304"/>
      <c r="WOP1017" s="304"/>
      <c r="WOQ1017" s="304"/>
      <c r="WOR1017" s="304"/>
      <c r="WOS1017" s="304"/>
      <c r="WOT1017" s="304"/>
      <c r="WOU1017" s="304"/>
      <c r="WOV1017" s="304"/>
      <c r="WOW1017" s="304"/>
      <c r="WOX1017" s="304"/>
      <c r="WOY1017" s="304"/>
      <c r="WOZ1017" s="304"/>
      <c r="WPA1017" s="304"/>
      <c r="WPB1017" s="304"/>
      <c r="WPC1017" s="304"/>
      <c r="WPD1017" s="304"/>
      <c r="WPE1017" s="304"/>
      <c r="WPF1017" s="304"/>
      <c r="WPG1017" s="304"/>
      <c r="WPH1017" s="304"/>
      <c r="WPI1017" s="304"/>
      <c r="WPJ1017" s="304"/>
      <c r="WPK1017" s="304"/>
      <c r="WPL1017" s="304"/>
      <c r="WPM1017" s="304"/>
      <c r="WPN1017" s="304"/>
      <c r="WPO1017" s="304"/>
      <c r="WPP1017" s="304"/>
      <c r="WPQ1017" s="304"/>
      <c r="WPR1017" s="304"/>
      <c r="WPS1017" s="304"/>
      <c r="WPT1017" s="304"/>
      <c r="WPU1017" s="304"/>
      <c r="WPV1017" s="304"/>
      <c r="WPW1017" s="304"/>
      <c r="WPX1017" s="304"/>
      <c r="WPY1017" s="304"/>
      <c r="WPZ1017" s="304"/>
      <c r="WQA1017" s="304"/>
      <c r="WQB1017" s="304"/>
      <c r="WQC1017" s="304"/>
      <c r="WQD1017" s="304"/>
      <c r="WQE1017" s="304"/>
      <c r="WQF1017" s="304"/>
      <c r="WQG1017" s="304"/>
      <c r="WQH1017" s="304"/>
      <c r="WQI1017" s="304"/>
      <c r="WQJ1017" s="304"/>
      <c r="WQK1017" s="304"/>
      <c r="WQL1017" s="304"/>
      <c r="WQM1017" s="304"/>
      <c r="WQN1017" s="304"/>
      <c r="WQO1017" s="304"/>
      <c r="WQP1017" s="304"/>
      <c r="WQQ1017" s="304"/>
      <c r="WQR1017" s="304"/>
      <c r="WQS1017" s="304"/>
      <c r="WQT1017" s="304"/>
      <c r="WQU1017" s="304"/>
      <c r="WQV1017" s="304"/>
      <c r="WQW1017" s="304"/>
      <c r="WQX1017" s="304"/>
      <c r="WQY1017" s="304"/>
      <c r="WQZ1017" s="304"/>
      <c r="WRA1017" s="304"/>
      <c r="WRB1017" s="304"/>
      <c r="WRC1017" s="304"/>
      <c r="WRD1017" s="304"/>
      <c r="WRE1017" s="304"/>
      <c r="WRF1017" s="304"/>
      <c r="WRG1017" s="304"/>
      <c r="WRH1017" s="304"/>
      <c r="WRI1017" s="304"/>
      <c r="WRJ1017" s="304"/>
      <c r="WRK1017" s="304"/>
      <c r="WRL1017" s="304"/>
      <c r="WRM1017" s="304"/>
      <c r="WRN1017" s="304"/>
      <c r="WRO1017" s="304"/>
      <c r="WRP1017" s="304"/>
      <c r="WRQ1017" s="304"/>
      <c r="WRR1017" s="304"/>
      <c r="WRS1017" s="304"/>
      <c r="WRT1017" s="304"/>
      <c r="WRU1017" s="304"/>
      <c r="WRV1017" s="304"/>
      <c r="WRW1017" s="304"/>
      <c r="WRX1017" s="304"/>
      <c r="WRY1017" s="304"/>
      <c r="WRZ1017" s="304"/>
      <c r="WSA1017" s="304"/>
      <c r="WSB1017" s="304"/>
      <c r="WSC1017" s="304"/>
      <c r="WSD1017" s="304"/>
      <c r="WSE1017" s="304"/>
      <c r="WSF1017" s="304"/>
      <c r="WSG1017" s="304"/>
      <c r="WSH1017" s="304"/>
      <c r="WSI1017" s="304"/>
      <c r="WSJ1017" s="304"/>
      <c r="WSK1017" s="304"/>
      <c r="WSL1017" s="304"/>
      <c r="WSM1017" s="304"/>
      <c r="WSN1017" s="304"/>
      <c r="WSO1017" s="304"/>
      <c r="WSP1017" s="304"/>
      <c r="WSQ1017" s="304"/>
      <c r="WSR1017" s="304"/>
      <c r="WSS1017" s="304"/>
      <c r="WST1017" s="304"/>
      <c r="WSU1017" s="304"/>
      <c r="WSV1017" s="304"/>
      <c r="WSW1017" s="304"/>
      <c r="WSX1017" s="304"/>
      <c r="WSY1017" s="304"/>
      <c r="WSZ1017" s="304"/>
      <c r="WTA1017" s="304"/>
      <c r="WTB1017" s="304"/>
      <c r="WTC1017" s="304"/>
      <c r="WTD1017" s="304"/>
      <c r="WTE1017" s="304"/>
      <c r="WTF1017" s="304"/>
      <c r="WTG1017" s="304"/>
      <c r="WTH1017" s="304"/>
      <c r="WTI1017" s="304"/>
      <c r="WTJ1017" s="304"/>
      <c r="WTK1017" s="304"/>
      <c r="WTL1017" s="304"/>
      <c r="WTM1017" s="304"/>
      <c r="WTN1017" s="304"/>
      <c r="WTO1017" s="304"/>
      <c r="WTP1017" s="304"/>
      <c r="WTQ1017" s="304"/>
      <c r="WTR1017" s="304"/>
      <c r="WTS1017" s="304"/>
      <c r="WTT1017" s="304"/>
      <c r="WTU1017" s="304"/>
      <c r="WTV1017" s="304"/>
      <c r="WTW1017" s="304"/>
      <c r="WTX1017" s="304"/>
      <c r="WTY1017" s="304"/>
      <c r="WTZ1017" s="304"/>
      <c r="WUA1017" s="304"/>
      <c r="WUB1017" s="304"/>
      <c r="WUC1017" s="304"/>
      <c r="WUD1017" s="304"/>
      <c r="WUE1017" s="304"/>
      <c r="WUF1017" s="304"/>
      <c r="WUG1017" s="304"/>
      <c r="WUH1017" s="304"/>
      <c r="WUI1017" s="304"/>
      <c r="WUJ1017" s="304"/>
      <c r="WUK1017" s="304"/>
      <c r="WUL1017" s="304"/>
      <c r="WUM1017" s="304"/>
      <c r="WUN1017" s="304"/>
      <c r="WUO1017" s="304"/>
      <c r="WUP1017" s="304"/>
      <c r="WUQ1017" s="304"/>
      <c r="WUR1017" s="304"/>
      <c r="WUS1017" s="304"/>
      <c r="WUT1017" s="304"/>
      <c r="WUU1017" s="304"/>
      <c r="WUV1017" s="304"/>
      <c r="WUW1017" s="304"/>
      <c r="WUX1017" s="304"/>
      <c r="WUY1017" s="304"/>
      <c r="WUZ1017" s="304"/>
      <c r="WVA1017" s="304"/>
      <c r="WVB1017" s="304"/>
      <c r="WVC1017" s="304"/>
      <c r="WVD1017" s="304"/>
      <c r="WVE1017" s="304"/>
      <c r="WVF1017" s="304"/>
      <c r="WVG1017" s="304"/>
      <c r="WVH1017" s="304"/>
      <c r="WVI1017" s="304"/>
      <c r="WVJ1017" s="304"/>
      <c r="WVK1017" s="304"/>
      <c r="WVL1017" s="304"/>
      <c r="WVM1017" s="304"/>
      <c r="WVN1017" s="304"/>
      <c r="WVO1017" s="304"/>
      <c r="WVP1017" s="304"/>
      <c r="WVQ1017" s="304"/>
      <c r="WVR1017" s="304"/>
      <c r="WVS1017" s="304"/>
      <c r="WVT1017" s="304"/>
      <c r="WVU1017" s="304"/>
      <c r="WVV1017" s="304"/>
      <c r="WVW1017" s="304"/>
      <c r="WVX1017" s="304"/>
      <c r="WVY1017" s="304"/>
      <c r="WVZ1017" s="304"/>
      <c r="WWA1017" s="304"/>
      <c r="WWB1017" s="304"/>
      <c r="WWC1017" s="304"/>
      <c r="WWD1017" s="304"/>
      <c r="WWE1017" s="304"/>
      <c r="WWF1017" s="304"/>
      <c r="WWG1017" s="304"/>
      <c r="WWH1017" s="304"/>
      <c r="WWI1017" s="304"/>
      <c r="WWJ1017" s="304"/>
      <c r="WWK1017" s="304"/>
      <c r="WWL1017" s="304"/>
      <c r="WWM1017" s="304"/>
      <c r="WWN1017" s="304"/>
      <c r="WWO1017" s="304"/>
      <c r="WWP1017" s="304"/>
      <c r="WWQ1017" s="304"/>
      <c r="WWR1017" s="304"/>
      <c r="WWS1017" s="304"/>
      <c r="WWT1017" s="304"/>
      <c r="WWU1017" s="304"/>
      <c r="WWV1017" s="304"/>
      <c r="WWW1017" s="304"/>
      <c r="WWX1017" s="304"/>
      <c r="WWY1017" s="304"/>
      <c r="WWZ1017" s="304"/>
      <c r="WXA1017" s="304"/>
      <c r="WXB1017" s="304"/>
      <c r="WXC1017" s="304"/>
      <c r="WXD1017" s="304"/>
      <c r="WXE1017" s="304"/>
      <c r="WXF1017" s="304"/>
      <c r="WXG1017" s="304"/>
      <c r="WXH1017" s="304"/>
      <c r="WXI1017" s="304"/>
      <c r="WXJ1017" s="304"/>
      <c r="WXK1017" s="304"/>
      <c r="WXL1017" s="304"/>
      <c r="WXM1017" s="304"/>
      <c r="WXN1017" s="304"/>
      <c r="WXO1017" s="304"/>
      <c r="WXP1017" s="304"/>
      <c r="WXQ1017" s="304"/>
      <c r="WXR1017" s="304"/>
      <c r="WXS1017" s="304"/>
      <c r="WXT1017" s="304"/>
      <c r="WXU1017" s="304"/>
      <c r="WXV1017" s="304"/>
      <c r="WXW1017" s="304"/>
      <c r="WXX1017" s="304"/>
      <c r="WXY1017" s="304"/>
      <c r="WXZ1017" s="304"/>
      <c r="WYA1017" s="304"/>
      <c r="WYB1017" s="304"/>
      <c r="WYC1017" s="304"/>
      <c r="WYD1017" s="304"/>
      <c r="WYE1017" s="304"/>
      <c r="WYF1017" s="304"/>
      <c r="WYG1017" s="304"/>
      <c r="WYH1017" s="304"/>
      <c r="WYI1017" s="304"/>
      <c r="WYJ1017" s="304"/>
      <c r="WYK1017" s="304"/>
      <c r="WYL1017" s="304"/>
      <c r="WYM1017" s="304"/>
      <c r="WYN1017" s="304"/>
      <c r="WYO1017" s="304"/>
      <c r="WYP1017" s="304"/>
      <c r="WYQ1017" s="304"/>
      <c r="WYR1017" s="304"/>
      <c r="WYS1017" s="304"/>
      <c r="WYT1017" s="304"/>
      <c r="WYU1017" s="304"/>
      <c r="WYV1017" s="304"/>
      <c r="WYW1017" s="304"/>
      <c r="WYX1017" s="304"/>
      <c r="WYY1017" s="304"/>
      <c r="WYZ1017" s="304"/>
      <c r="WZA1017" s="304"/>
      <c r="WZB1017" s="304"/>
      <c r="WZC1017" s="304"/>
      <c r="WZD1017" s="304"/>
      <c r="WZE1017" s="304"/>
      <c r="WZF1017" s="304"/>
      <c r="WZG1017" s="304"/>
      <c r="WZH1017" s="304"/>
      <c r="WZI1017" s="304"/>
      <c r="WZJ1017" s="304"/>
      <c r="WZK1017" s="304"/>
      <c r="WZL1017" s="304"/>
      <c r="WZM1017" s="304"/>
      <c r="WZN1017" s="304"/>
      <c r="WZO1017" s="304"/>
      <c r="WZP1017" s="304"/>
      <c r="WZQ1017" s="304"/>
      <c r="WZR1017" s="304"/>
      <c r="WZS1017" s="304"/>
      <c r="WZT1017" s="304"/>
      <c r="WZU1017" s="304"/>
      <c r="WZV1017" s="304"/>
      <c r="WZW1017" s="304"/>
      <c r="WZX1017" s="304"/>
      <c r="WZY1017" s="304"/>
      <c r="WZZ1017" s="304"/>
      <c r="XAA1017" s="304"/>
      <c r="XAB1017" s="304"/>
      <c r="XAC1017" s="304"/>
      <c r="XAD1017" s="304"/>
      <c r="XAE1017" s="304"/>
      <c r="XAF1017" s="304"/>
      <c r="XAG1017" s="304"/>
      <c r="XAH1017" s="304"/>
      <c r="XAI1017" s="304"/>
      <c r="XAJ1017" s="304"/>
      <c r="XAK1017" s="304"/>
      <c r="XAL1017" s="304"/>
      <c r="XAM1017" s="304"/>
      <c r="XAN1017" s="304"/>
      <c r="XAO1017" s="304"/>
      <c r="XAP1017" s="304"/>
      <c r="XAQ1017" s="304"/>
      <c r="XAR1017" s="304"/>
      <c r="XAS1017" s="304"/>
      <c r="XAT1017" s="304"/>
      <c r="XAU1017" s="304"/>
      <c r="XAV1017" s="304"/>
      <c r="XAW1017" s="304"/>
      <c r="XAX1017" s="304"/>
      <c r="XAY1017" s="304"/>
      <c r="XAZ1017" s="304"/>
      <c r="XBA1017" s="304"/>
      <c r="XBB1017" s="304"/>
      <c r="XBC1017" s="304"/>
      <c r="XBD1017" s="304"/>
      <c r="XBE1017" s="304"/>
      <c r="XBF1017" s="304"/>
      <c r="XBG1017" s="304"/>
      <c r="XBH1017" s="304"/>
      <c r="XBI1017" s="304"/>
      <c r="XBJ1017" s="304"/>
      <c r="XBK1017" s="304"/>
      <c r="XBL1017" s="304"/>
      <c r="XBM1017" s="304"/>
      <c r="XBN1017" s="304"/>
      <c r="XBO1017" s="304"/>
      <c r="XBP1017" s="304"/>
      <c r="XBQ1017" s="304"/>
      <c r="XBR1017" s="304"/>
      <c r="XBS1017" s="304"/>
      <c r="XBT1017" s="304"/>
      <c r="XBU1017" s="304"/>
      <c r="XBV1017" s="304"/>
      <c r="XBW1017" s="304"/>
      <c r="XBX1017" s="304"/>
      <c r="XBY1017" s="304"/>
      <c r="XBZ1017" s="304"/>
      <c r="XCA1017" s="304"/>
      <c r="XCB1017" s="304"/>
      <c r="XCC1017" s="304"/>
      <c r="XCD1017" s="304"/>
      <c r="XCE1017" s="304"/>
      <c r="XCF1017" s="304"/>
      <c r="XCG1017" s="304"/>
      <c r="XCH1017" s="304"/>
      <c r="XCI1017" s="304"/>
      <c r="XCJ1017" s="304"/>
      <c r="XCK1017" s="304"/>
      <c r="XCL1017" s="304"/>
      <c r="XCM1017" s="304"/>
      <c r="XCN1017" s="304"/>
      <c r="XCO1017" s="304"/>
      <c r="XCP1017" s="304"/>
      <c r="XCQ1017" s="304"/>
      <c r="XCR1017" s="304"/>
      <c r="XCS1017" s="304"/>
      <c r="XCT1017" s="304"/>
      <c r="XCU1017" s="304"/>
      <c r="XCV1017" s="304"/>
      <c r="XCW1017" s="304"/>
      <c r="XCX1017" s="304"/>
      <c r="XCY1017" s="304"/>
      <c r="XCZ1017" s="304"/>
      <c r="XDA1017" s="304"/>
      <c r="XDB1017" s="304"/>
      <c r="XDC1017" s="304"/>
      <c r="XDD1017" s="304"/>
      <c r="XDE1017" s="304"/>
      <c r="XDF1017" s="304"/>
      <c r="XDG1017" s="304"/>
      <c r="XDH1017" s="304"/>
      <c r="XDI1017" s="304"/>
      <c r="XDJ1017" s="304"/>
      <c r="XDK1017" s="304"/>
      <c r="XDL1017" s="304"/>
      <c r="XDM1017" s="304"/>
      <c r="XDN1017" s="304"/>
      <c r="XDO1017" s="304"/>
      <c r="XDP1017" s="304"/>
      <c r="XDQ1017" s="304"/>
      <c r="XDR1017" s="304"/>
      <c r="XDS1017" s="304"/>
      <c r="XDT1017" s="304"/>
      <c r="XDU1017" s="304"/>
      <c r="XDV1017" s="304"/>
      <c r="XDW1017" s="304"/>
      <c r="XDX1017" s="304"/>
      <c r="XDY1017" s="304"/>
      <c r="XDZ1017" s="304"/>
      <c r="XEA1017" s="304"/>
      <c r="XEB1017" s="304"/>
      <c r="XEC1017" s="304"/>
      <c r="XED1017" s="304"/>
      <c r="XEE1017" s="304"/>
      <c r="XEF1017" s="304"/>
      <c r="XEG1017" s="304"/>
      <c r="XEH1017" s="304"/>
    </row>
    <row r="1018" spans="1:16362" s="305" customFormat="1" ht="12.75" hidden="1" customHeight="1" outlineLevel="2">
      <c r="A1018" s="275"/>
      <c r="B1018" s="306"/>
      <c r="C1018" s="276"/>
      <c r="D1018" s="277"/>
      <c r="E1018" s="278" t="str">
        <f xml:space="preserve"> E39</f>
        <v>Bilateral entry adjustment (BEA) - WRZ 1</v>
      </c>
      <c r="F1018" s="278" t="str">
        <f t="shared" ref="F1018" si="556" xml:space="preserve"> F39</f>
        <v>BEA - WRZ 1</v>
      </c>
      <c r="G1018" s="278" t="str">
        <f xml:space="preserve"> G39</f>
        <v>£</v>
      </c>
      <c r="H1018" s="285">
        <f xml:space="preserve"> H39</f>
        <v>0</v>
      </c>
      <c r="I1018" s="278"/>
      <c r="J1018" s="289">
        <f xml:space="preserve"> J39</f>
        <v>0</v>
      </c>
      <c r="K1018" s="289">
        <f xml:space="preserve"> K39</f>
        <v>0</v>
      </c>
      <c r="L1018" s="289">
        <f xml:space="preserve"> L39</f>
        <v>0</v>
      </c>
      <c r="M1018" s="289">
        <f xml:space="preserve"> M39</f>
        <v>0</v>
      </c>
      <c r="N1018" s="289">
        <f xml:space="preserve"> N39</f>
        <v>0</v>
      </c>
      <c r="O1018" s="274"/>
      <c r="P1018" s="274"/>
      <c r="Q1018" s="304"/>
      <c r="R1018" s="304"/>
      <c r="S1018" s="304"/>
      <c r="T1018" s="304"/>
      <c r="U1018" s="304"/>
      <c r="V1018" s="304"/>
      <c r="W1018" s="304"/>
      <c r="X1018" s="304"/>
      <c r="Y1018" s="304"/>
      <c r="Z1018" s="304"/>
      <c r="AA1018" s="304"/>
      <c r="AB1018" s="304"/>
      <c r="AC1018" s="304"/>
      <c r="AD1018" s="304"/>
      <c r="AE1018" s="304"/>
      <c r="AF1018" s="304"/>
      <c r="AG1018" s="304"/>
      <c r="AH1018" s="304"/>
      <c r="AI1018" s="304"/>
      <c r="AJ1018" s="304"/>
      <c r="AK1018" s="304"/>
      <c r="AL1018" s="304"/>
      <c r="AM1018" s="304"/>
      <c r="AN1018" s="304"/>
      <c r="AO1018" s="304"/>
      <c r="AP1018" s="304"/>
      <c r="AQ1018" s="304"/>
      <c r="AR1018" s="304"/>
      <c r="AS1018" s="304"/>
      <c r="AT1018" s="304"/>
      <c r="AU1018" s="304"/>
      <c r="AV1018" s="304"/>
      <c r="AW1018" s="304"/>
      <c r="AX1018" s="304"/>
      <c r="AY1018" s="304"/>
      <c r="AZ1018" s="304"/>
      <c r="BA1018" s="304"/>
      <c r="BB1018" s="304"/>
      <c r="BC1018" s="304"/>
      <c r="BD1018" s="304"/>
      <c r="BE1018" s="304"/>
      <c r="BF1018" s="304"/>
      <c r="BG1018" s="304"/>
      <c r="BH1018" s="304"/>
      <c r="BI1018" s="304"/>
      <c r="BJ1018" s="304"/>
      <c r="BK1018" s="304"/>
      <c r="BL1018" s="304"/>
      <c r="BM1018" s="304"/>
      <c r="BN1018" s="304"/>
      <c r="BO1018" s="304"/>
      <c r="BP1018" s="304"/>
      <c r="BQ1018" s="304"/>
      <c r="BR1018" s="304"/>
      <c r="BS1018" s="304"/>
      <c r="BT1018" s="304"/>
      <c r="BU1018" s="304"/>
      <c r="BV1018" s="304"/>
      <c r="BW1018" s="304"/>
      <c r="BX1018" s="304"/>
      <c r="BY1018" s="304"/>
      <c r="BZ1018" s="304"/>
      <c r="CA1018" s="304"/>
      <c r="CB1018" s="304"/>
      <c r="CC1018" s="304"/>
      <c r="CD1018" s="304"/>
      <c r="CE1018" s="304"/>
      <c r="CF1018" s="304"/>
      <c r="CG1018" s="304"/>
      <c r="CH1018" s="304"/>
      <c r="CI1018" s="304"/>
      <c r="CJ1018" s="304"/>
      <c r="CK1018" s="304"/>
      <c r="CL1018" s="304"/>
      <c r="CM1018" s="304"/>
      <c r="CN1018" s="304"/>
      <c r="CO1018" s="304"/>
      <c r="CP1018" s="304"/>
      <c r="CQ1018" s="304"/>
      <c r="CR1018" s="304"/>
      <c r="CS1018" s="304"/>
      <c r="CT1018" s="304"/>
      <c r="CU1018" s="304"/>
      <c r="CV1018" s="304"/>
      <c r="CW1018" s="304"/>
      <c r="CX1018" s="304"/>
      <c r="CY1018" s="304"/>
      <c r="CZ1018" s="304"/>
      <c r="DA1018" s="304"/>
      <c r="DB1018" s="304"/>
      <c r="DC1018" s="304"/>
      <c r="DD1018" s="304"/>
      <c r="DE1018" s="304"/>
      <c r="DF1018" s="304"/>
      <c r="DG1018" s="304"/>
      <c r="DH1018" s="304"/>
      <c r="DI1018" s="304"/>
      <c r="DJ1018" s="304"/>
      <c r="DK1018" s="304"/>
      <c r="DL1018" s="304"/>
      <c r="DM1018" s="304"/>
      <c r="DN1018" s="304"/>
      <c r="DO1018" s="304"/>
      <c r="DP1018" s="304"/>
      <c r="DQ1018" s="304"/>
      <c r="DR1018" s="304"/>
      <c r="DS1018" s="304"/>
      <c r="DT1018" s="304"/>
      <c r="DU1018" s="304"/>
      <c r="DV1018" s="304"/>
      <c r="DW1018" s="304"/>
      <c r="DX1018" s="304"/>
      <c r="DY1018" s="304"/>
      <c r="DZ1018" s="304"/>
      <c r="EA1018" s="304"/>
      <c r="EB1018" s="304"/>
      <c r="EC1018" s="304"/>
      <c r="ED1018" s="304"/>
      <c r="EE1018" s="304"/>
      <c r="EF1018" s="304"/>
      <c r="EG1018" s="304"/>
      <c r="EH1018" s="304"/>
      <c r="EI1018" s="304"/>
      <c r="EJ1018" s="304"/>
      <c r="EK1018" s="304"/>
      <c r="EL1018" s="304"/>
      <c r="EM1018" s="304"/>
      <c r="EN1018" s="304"/>
      <c r="EO1018" s="304"/>
      <c r="EP1018" s="304"/>
      <c r="EQ1018" s="304"/>
      <c r="ER1018" s="304"/>
      <c r="ES1018" s="304"/>
      <c r="ET1018" s="304"/>
      <c r="EU1018" s="304"/>
      <c r="EV1018" s="304"/>
      <c r="EW1018" s="304"/>
      <c r="EX1018" s="304"/>
      <c r="EY1018" s="304"/>
      <c r="EZ1018" s="304"/>
      <c r="FA1018" s="304"/>
      <c r="FB1018" s="304"/>
      <c r="FC1018" s="304"/>
      <c r="FD1018" s="304"/>
      <c r="FE1018" s="304"/>
      <c r="FF1018" s="304"/>
      <c r="FG1018" s="304"/>
      <c r="FH1018" s="304"/>
      <c r="FI1018" s="304"/>
      <c r="FJ1018" s="304"/>
      <c r="FK1018" s="304"/>
      <c r="FL1018" s="304"/>
      <c r="FM1018" s="304"/>
      <c r="FN1018" s="304"/>
      <c r="FO1018" s="304"/>
      <c r="FP1018" s="304"/>
      <c r="FQ1018" s="304"/>
      <c r="FR1018" s="304"/>
      <c r="FS1018" s="304"/>
      <c r="FT1018" s="304"/>
      <c r="FU1018" s="304"/>
      <c r="FV1018" s="304"/>
      <c r="FW1018" s="304"/>
      <c r="FX1018" s="304"/>
      <c r="FY1018" s="304"/>
      <c r="FZ1018" s="304"/>
      <c r="GA1018" s="304"/>
      <c r="GB1018" s="304"/>
      <c r="GC1018" s="304"/>
      <c r="GD1018" s="304"/>
      <c r="GE1018" s="304"/>
      <c r="GF1018" s="304"/>
      <c r="GG1018" s="304"/>
      <c r="GH1018" s="304"/>
      <c r="GI1018" s="304"/>
      <c r="GJ1018" s="304"/>
      <c r="GK1018" s="304"/>
      <c r="GL1018" s="304"/>
      <c r="GM1018" s="304"/>
      <c r="GN1018" s="304"/>
      <c r="GO1018" s="304"/>
      <c r="GP1018" s="304"/>
      <c r="GQ1018" s="304"/>
      <c r="GR1018" s="304"/>
      <c r="GS1018" s="304"/>
      <c r="GT1018" s="304"/>
      <c r="GU1018" s="304"/>
      <c r="GV1018" s="304"/>
      <c r="GW1018" s="304"/>
      <c r="GX1018" s="304"/>
      <c r="GY1018" s="304"/>
      <c r="GZ1018" s="304"/>
      <c r="HA1018" s="304"/>
      <c r="HB1018" s="304"/>
      <c r="HC1018" s="304"/>
      <c r="HD1018" s="304"/>
      <c r="HE1018" s="304"/>
      <c r="HF1018" s="304"/>
      <c r="HG1018" s="304"/>
      <c r="HH1018" s="304"/>
      <c r="HI1018" s="304"/>
      <c r="HJ1018" s="304"/>
      <c r="HK1018" s="304"/>
      <c r="HL1018" s="304"/>
      <c r="HM1018" s="304"/>
      <c r="HN1018" s="304"/>
      <c r="HO1018" s="304"/>
      <c r="HP1018" s="304"/>
      <c r="HQ1018" s="304"/>
      <c r="HR1018" s="304"/>
      <c r="HS1018" s="304"/>
      <c r="HT1018" s="304"/>
      <c r="HU1018" s="304"/>
      <c r="HV1018" s="304"/>
      <c r="HW1018" s="304"/>
      <c r="HX1018" s="304"/>
      <c r="HY1018" s="304"/>
      <c r="HZ1018" s="304"/>
      <c r="IA1018" s="304"/>
      <c r="IB1018" s="304"/>
      <c r="IC1018" s="304"/>
      <c r="ID1018" s="304"/>
      <c r="IE1018" s="304"/>
      <c r="IF1018" s="304"/>
      <c r="IG1018" s="304"/>
      <c r="IH1018" s="304"/>
      <c r="II1018" s="304"/>
      <c r="IJ1018" s="304"/>
      <c r="IK1018" s="304"/>
      <c r="IL1018" s="304"/>
      <c r="IM1018" s="304"/>
      <c r="IN1018" s="304"/>
      <c r="IO1018" s="304"/>
      <c r="IP1018" s="304"/>
      <c r="IQ1018" s="304"/>
      <c r="IR1018" s="304"/>
      <c r="IS1018" s="304"/>
      <c r="IT1018" s="304"/>
      <c r="IU1018" s="304"/>
      <c r="IV1018" s="304"/>
      <c r="IW1018" s="304"/>
      <c r="IX1018" s="304"/>
      <c r="IY1018" s="304"/>
      <c r="IZ1018" s="304"/>
      <c r="JA1018" s="304"/>
      <c r="JB1018" s="304"/>
      <c r="JC1018" s="304"/>
      <c r="JD1018" s="304"/>
      <c r="JE1018" s="304"/>
      <c r="JF1018" s="304"/>
      <c r="JG1018" s="304"/>
      <c r="JH1018" s="304"/>
      <c r="JI1018" s="304"/>
      <c r="JJ1018" s="304"/>
      <c r="JK1018" s="304"/>
      <c r="JL1018" s="304"/>
      <c r="JM1018" s="304"/>
      <c r="JN1018" s="304"/>
      <c r="JO1018" s="304"/>
      <c r="JP1018" s="304"/>
      <c r="JQ1018" s="304"/>
      <c r="JR1018" s="304"/>
      <c r="JS1018" s="304"/>
      <c r="JT1018" s="304"/>
      <c r="JU1018" s="304"/>
      <c r="JV1018" s="304"/>
      <c r="JW1018" s="304"/>
      <c r="JX1018" s="304"/>
      <c r="JY1018" s="304"/>
      <c r="JZ1018" s="304"/>
      <c r="KA1018" s="304"/>
      <c r="KB1018" s="304"/>
      <c r="KC1018" s="304"/>
      <c r="KD1018" s="304"/>
      <c r="KE1018" s="304"/>
      <c r="KF1018" s="304"/>
      <c r="KG1018" s="304"/>
      <c r="KH1018" s="304"/>
      <c r="KI1018" s="304"/>
      <c r="KJ1018" s="304"/>
      <c r="KK1018" s="304"/>
      <c r="KL1018" s="304"/>
      <c r="KM1018" s="304"/>
      <c r="KN1018" s="304"/>
      <c r="KO1018" s="304"/>
      <c r="KP1018" s="304"/>
      <c r="KQ1018" s="304"/>
      <c r="KR1018" s="304"/>
      <c r="KS1018" s="304"/>
      <c r="KT1018" s="304"/>
      <c r="KU1018" s="304"/>
      <c r="KV1018" s="304"/>
      <c r="KW1018" s="304"/>
      <c r="KX1018" s="304"/>
      <c r="KY1018" s="304"/>
      <c r="KZ1018" s="304"/>
      <c r="LA1018" s="304"/>
      <c r="LB1018" s="304"/>
      <c r="LC1018" s="304"/>
      <c r="LD1018" s="304"/>
      <c r="LE1018" s="304"/>
      <c r="LF1018" s="304"/>
      <c r="LG1018" s="304"/>
      <c r="LH1018" s="304"/>
      <c r="LI1018" s="304"/>
      <c r="LJ1018" s="304"/>
      <c r="LK1018" s="304"/>
      <c r="LL1018" s="304"/>
      <c r="LM1018" s="304"/>
      <c r="LN1018" s="304"/>
      <c r="LO1018" s="304"/>
      <c r="LP1018" s="304"/>
      <c r="LQ1018" s="304"/>
      <c r="LR1018" s="304"/>
      <c r="LS1018" s="304"/>
      <c r="LT1018" s="304"/>
      <c r="LU1018" s="304"/>
      <c r="LV1018" s="304"/>
      <c r="LW1018" s="304"/>
      <c r="LX1018" s="304"/>
      <c r="LY1018" s="304"/>
      <c r="LZ1018" s="304"/>
      <c r="MA1018" s="304"/>
      <c r="MB1018" s="304"/>
      <c r="MC1018" s="304"/>
      <c r="MD1018" s="304"/>
      <c r="ME1018" s="304"/>
      <c r="MF1018" s="304"/>
      <c r="MG1018" s="304"/>
      <c r="MH1018" s="304"/>
      <c r="MI1018" s="304"/>
      <c r="MJ1018" s="304"/>
      <c r="MK1018" s="304"/>
      <c r="ML1018" s="304"/>
      <c r="MM1018" s="304"/>
      <c r="MN1018" s="304"/>
      <c r="MO1018" s="304"/>
      <c r="MP1018" s="304"/>
      <c r="MQ1018" s="304"/>
      <c r="MR1018" s="304"/>
      <c r="MS1018" s="304"/>
      <c r="MT1018" s="304"/>
      <c r="MU1018" s="304"/>
      <c r="MV1018" s="304"/>
      <c r="MW1018" s="304"/>
      <c r="MX1018" s="304"/>
      <c r="MY1018" s="304"/>
      <c r="MZ1018" s="304"/>
      <c r="NA1018" s="304"/>
      <c r="NB1018" s="304"/>
      <c r="NC1018" s="304"/>
      <c r="ND1018" s="304"/>
      <c r="NE1018" s="304"/>
      <c r="NF1018" s="304"/>
      <c r="NG1018" s="304"/>
      <c r="NH1018" s="304"/>
      <c r="NI1018" s="304"/>
      <c r="NJ1018" s="304"/>
      <c r="NK1018" s="304"/>
      <c r="NL1018" s="304"/>
      <c r="NM1018" s="304"/>
      <c r="NN1018" s="304"/>
      <c r="NO1018" s="304"/>
      <c r="NP1018" s="304"/>
      <c r="NQ1018" s="304"/>
      <c r="NR1018" s="304"/>
      <c r="NS1018" s="304"/>
      <c r="NT1018" s="304"/>
      <c r="NU1018" s="304"/>
      <c r="NV1018" s="304"/>
      <c r="NW1018" s="304"/>
      <c r="NX1018" s="304"/>
      <c r="NY1018" s="304"/>
      <c r="NZ1018" s="304"/>
      <c r="OA1018" s="304"/>
      <c r="OB1018" s="304"/>
      <c r="OC1018" s="304"/>
      <c r="OD1018" s="304"/>
      <c r="OE1018" s="304"/>
      <c r="OF1018" s="304"/>
      <c r="OG1018" s="304"/>
      <c r="OH1018" s="304"/>
      <c r="OI1018" s="304"/>
      <c r="OJ1018" s="304"/>
      <c r="OK1018" s="304"/>
      <c r="OL1018" s="304"/>
      <c r="OM1018" s="304"/>
      <c r="ON1018" s="304"/>
      <c r="OO1018" s="304"/>
      <c r="OP1018" s="304"/>
      <c r="OQ1018" s="304"/>
      <c r="OR1018" s="304"/>
      <c r="OS1018" s="304"/>
      <c r="OT1018" s="304"/>
      <c r="OU1018" s="304"/>
      <c r="OV1018" s="304"/>
      <c r="OW1018" s="304"/>
      <c r="OX1018" s="304"/>
      <c r="OY1018" s="304"/>
      <c r="OZ1018" s="304"/>
      <c r="PA1018" s="304"/>
      <c r="PB1018" s="304"/>
      <c r="PC1018" s="304"/>
      <c r="PD1018" s="304"/>
      <c r="PE1018" s="304"/>
      <c r="PF1018" s="304"/>
      <c r="PG1018" s="304"/>
      <c r="PH1018" s="304"/>
      <c r="PI1018" s="304"/>
      <c r="PJ1018" s="304"/>
      <c r="PK1018" s="304"/>
      <c r="PL1018" s="304"/>
      <c r="PM1018" s="304"/>
      <c r="PN1018" s="304"/>
      <c r="PO1018" s="304"/>
      <c r="PP1018" s="304"/>
      <c r="PQ1018" s="304"/>
      <c r="PR1018" s="304"/>
      <c r="PS1018" s="304"/>
      <c r="PT1018" s="304"/>
      <c r="PU1018" s="304"/>
      <c r="PV1018" s="304"/>
      <c r="PW1018" s="304"/>
      <c r="PX1018" s="304"/>
      <c r="PY1018" s="304"/>
      <c r="PZ1018" s="304"/>
      <c r="QA1018" s="304"/>
      <c r="QB1018" s="304"/>
      <c r="QC1018" s="304"/>
      <c r="QD1018" s="304"/>
      <c r="QE1018" s="304"/>
      <c r="QF1018" s="304"/>
      <c r="QG1018" s="304"/>
      <c r="QH1018" s="304"/>
      <c r="QI1018" s="304"/>
      <c r="QJ1018" s="304"/>
      <c r="QK1018" s="304"/>
      <c r="QL1018" s="304"/>
      <c r="QM1018" s="304"/>
      <c r="QN1018" s="304"/>
      <c r="QO1018" s="304"/>
      <c r="QP1018" s="304"/>
      <c r="QQ1018" s="304"/>
      <c r="QR1018" s="304"/>
      <c r="QS1018" s="304"/>
      <c r="QT1018" s="304"/>
      <c r="QU1018" s="304"/>
      <c r="QV1018" s="304"/>
      <c r="QW1018" s="304"/>
      <c r="QX1018" s="304"/>
      <c r="QY1018" s="304"/>
      <c r="QZ1018" s="304"/>
      <c r="RA1018" s="304"/>
      <c r="RB1018" s="304"/>
      <c r="RC1018" s="304"/>
      <c r="RD1018" s="304"/>
      <c r="RE1018" s="304"/>
      <c r="RF1018" s="304"/>
      <c r="RG1018" s="304"/>
      <c r="RH1018" s="304"/>
      <c r="RI1018" s="304"/>
      <c r="RJ1018" s="304"/>
      <c r="RK1018" s="304"/>
      <c r="RL1018" s="304"/>
      <c r="RM1018" s="304"/>
      <c r="RN1018" s="304"/>
      <c r="RO1018" s="304"/>
      <c r="RP1018" s="304"/>
      <c r="RQ1018" s="304"/>
      <c r="RR1018" s="304"/>
      <c r="RS1018" s="304"/>
      <c r="RT1018" s="304"/>
      <c r="RU1018" s="304"/>
      <c r="RV1018" s="304"/>
      <c r="RW1018" s="304"/>
      <c r="RX1018" s="304"/>
      <c r="RY1018" s="304"/>
      <c r="RZ1018" s="304"/>
      <c r="SA1018" s="304"/>
      <c r="SB1018" s="304"/>
      <c r="SC1018" s="304"/>
      <c r="SD1018" s="304"/>
      <c r="SE1018" s="304"/>
      <c r="SF1018" s="304"/>
      <c r="SG1018" s="304"/>
      <c r="SH1018" s="304"/>
      <c r="SI1018" s="304"/>
      <c r="SJ1018" s="304"/>
      <c r="SK1018" s="304"/>
      <c r="SL1018" s="304"/>
      <c r="SM1018" s="304"/>
      <c r="SN1018" s="304"/>
      <c r="SO1018" s="304"/>
      <c r="SP1018" s="304"/>
      <c r="SQ1018" s="304"/>
      <c r="SR1018" s="304"/>
      <c r="SS1018" s="304"/>
      <c r="ST1018" s="304"/>
      <c r="SU1018" s="304"/>
      <c r="SV1018" s="304"/>
      <c r="SW1018" s="304"/>
      <c r="SX1018" s="304"/>
      <c r="SY1018" s="304"/>
      <c r="SZ1018" s="304"/>
      <c r="TA1018" s="304"/>
      <c r="TB1018" s="304"/>
      <c r="TC1018" s="304"/>
      <c r="TD1018" s="304"/>
      <c r="TE1018" s="304"/>
      <c r="TF1018" s="304"/>
      <c r="TG1018" s="304"/>
      <c r="TH1018" s="304"/>
      <c r="TI1018" s="304"/>
      <c r="TJ1018" s="304"/>
      <c r="TK1018" s="304"/>
      <c r="TL1018" s="304"/>
      <c r="TM1018" s="304"/>
      <c r="TN1018" s="304"/>
      <c r="TO1018" s="304"/>
      <c r="TP1018" s="304"/>
      <c r="TQ1018" s="304"/>
      <c r="TR1018" s="304"/>
      <c r="TS1018" s="304"/>
      <c r="TT1018" s="304"/>
      <c r="TU1018" s="304"/>
      <c r="TV1018" s="304"/>
      <c r="TW1018" s="304"/>
      <c r="TX1018" s="304"/>
      <c r="TY1018" s="304"/>
      <c r="TZ1018" s="304"/>
      <c r="UA1018" s="304"/>
      <c r="UB1018" s="304"/>
      <c r="UC1018" s="304"/>
      <c r="UD1018" s="304"/>
      <c r="UE1018" s="304"/>
      <c r="UF1018" s="304"/>
      <c r="UG1018" s="304"/>
      <c r="UH1018" s="304"/>
      <c r="UI1018" s="304"/>
      <c r="UJ1018" s="304"/>
      <c r="UK1018" s="304"/>
      <c r="UL1018" s="304"/>
      <c r="UM1018" s="304"/>
      <c r="UN1018" s="304"/>
      <c r="UO1018" s="304"/>
      <c r="UP1018" s="304"/>
      <c r="UQ1018" s="304"/>
      <c r="UR1018" s="304"/>
      <c r="US1018" s="304"/>
      <c r="UT1018" s="304"/>
      <c r="UU1018" s="304"/>
      <c r="UV1018" s="304"/>
      <c r="UW1018" s="304"/>
      <c r="UX1018" s="304"/>
      <c r="UY1018" s="304"/>
      <c r="UZ1018" s="304"/>
      <c r="VA1018" s="304"/>
      <c r="VB1018" s="304"/>
      <c r="VC1018" s="304"/>
      <c r="VD1018" s="304"/>
      <c r="VE1018" s="304"/>
      <c r="VF1018" s="304"/>
      <c r="VG1018" s="304"/>
      <c r="VH1018" s="304"/>
      <c r="VI1018" s="304"/>
      <c r="VJ1018" s="304"/>
      <c r="VK1018" s="304"/>
      <c r="VL1018" s="304"/>
      <c r="VM1018" s="304"/>
      <c r="VN1018" s="304"/>
      <c r="VO1018" s="304"/>
      <c r="VP1018" s="304"/>
      <c r="VQ1018" s="304"/>
      <c r="VR1018" s="304"/>
      <c r="VS1018" s="304"/>
      <c r="VT1018" s="304"/>
      <c r="VU1018" s="304"/>
      <c r="VV1018" s="304"/>
      <c r="VW1018" s="304"/>
      <c r="VX1018" s="304"/>
      <c r="VY1018" s="304"/>
      <c r="VZ1018" s="304"/>
      <c r="WA1018" s="304"/>
      <c r="WB1018" s="304"/>
      <c r="WC1018" s="304"/>
      <c r="WD1018" s="304"/>
      <c r="WE1018" s="304"/>
      <c r="WF1018" s="304"/>
      <c r="WG1018" s="304"/>
      <c r="WH1018" s="304"/>
      <c r="WI1018" s="304"/>
      <c r="WJ1018" s="304"/>
      <c r="WK1018" s="304"/>
      <c r="WL1018" s="304"/>
      <c r="WM1018" s="304"/>
      <c r="WN1018" s="304"/>
      <c r="WO1018" s="304"/>
      <c r="WP1018" s="304"/>
      <c r="WQ1018" s="304"/>
      <c r="WR1018" s="304"/>
      <c r="WS1018" s="304"/>
      <c r="WT1018" s="304"/>
      <c r="WU1018" s="304"/>
      <c r="WV1018" s="304"/>
      <c r="WW1018" s="304"/>
      <c r="WX1018" s="304"/>
      <c r="WY1018" s="304"/>
      <c r="WZ1018" s="304"/>
      <c r="XA1018" s="304"/>
      <c r="XB1018" s="304"/>
      <c r="XC1018" s="304"/>
      <c r="XD1018" s="304"/>
      <c r="XE1018" s="304"/>
      <c r="XF1018" s="304"/>
      <c r="XG1018" s="304"/>
      <c r="XH1018" s="304"/>
      <c r="XI1018" s="304"/>
      <c r="XJ1018" s="304"/>
      <c r="XK1018" s="304"/>
      <c r="XL1018" s="304"/>
      <c r="XM1018" s="304"/>
      <c r="XN1018" s="304"/>
      <c r="XO1018" s="304"/>
      <c r="XP1018" s="304"/>
      <c r="XQ1018" s="304"/>
      <c r="XR1018" s="304"/>
      <c r="XS1018" s="304"/>
      <c r="XT1018" s="304"/>
      <c r="XU1018" s="304"/>
      <c r="XV1018" s="304"/>
      <c r="XW1018" s="304"/>
      <c r="XX1018" s="304"/>
      <c r="XY1018" s="304"/>
      <c r="XZ1018" s="304"/>
      <c r="YA1018" s="304"/>
      <c r="YB1018" s="304"/>
      <c r="YC1018" s="304"/>
      <c r="YD1018" s="304"/>
      <c r="YE1018" s="304"/>
      <c r="YF1018" s="304"/>
      <c r="YG1018" s="304"/>
      <c r="YH1018" s="304"/>
      <c r="YI1018" s="304"/>
      <c r="YJ1018" s="304"/>
      <c r="YK1018" s="304"/>
      <c r="YL1018" s="304"/>
      <c r="YM1018" s="304"/>
      <c r="YN1018" s="304"/>
      <c r="YO1018" s="304"/>
      <c r="YP1018" s="304"/>
      <c r="YQ1018" s="304"/>
      <c r="YR1018" s="304"/>
      <c r="YS1018" s="304"/>
      <c r="YT1018" s="304"/>
      <c r="YU1018" s="304"/>
      <c r="YV1018" s="304"/>
      <c r="YW1018" s="304"/>
      <c r="YX1018" s="304"/>
      <c r="YY1018" s="304"/>
      <c r="YZ1018" s="304"/>
      <c r="ZA1018" s="304"/>
      <c r="ZB1018" s="304"/>
      <c r="ZC1018" s="304"/>
      <c r="ZD1018" s="304"/>
      <c r="ZE1018" s="304"/>
      <c r="ZF1018" s="304"/>
      <c r="ZG1018" s="304"/>
      <c r="ZH1018" s="304"/>
      <c r="ZI1018" s="304"/>
      <c r="ZJ1018" s="304"/>
      <c r="ZK1018" s="304"/>
      <c r="ZL1018" s="304"/>
      <c r="ZM1018" s="304"/>
      <c r="ZN1018" s="304"/>
      <c r="ZO1018" s="304"/>
      <c r="ZP1018" s="304"/>
      <c r="ZQ1018" s="304"/>
      <c r="ZR1018" s="304"/>
      <c r="ZS1018" s="304"/>
      <c r="ZT1018" s="304"/>
      <c r="ZU1018" s="304"/>
      <c r="ZV1018" s="304"/>
      <c r="ZW1018" s="304"/>
      <c r="ZX1018" s="304"/>
      <c r="ZY1018" s="304"/>
      <c r="ZZ1018" s="304"/>
      <c r="AAA1018" s="304"/>
      <c r="AAB1018" s="304"/>
      <c r="AAC1018" s="304"/>
      <c r="AAD1018" s="304"/>
      <c r="AAE1018" s="304"/>
      <c r="AAF1018" s="304"/>
      <c r="AAG1018" s="304"/>
      <c r="AAH1018" s="304"/>
      <c r="AAI1018" s="304"/>
      <c r="AAJ1018" s="304"/>
      <c r="AAK1018" s="304"/>
      <c r="AAL1018" s="304"/>
      <c r="AAM1018" s="304"/>
      <c r="AAN1018" s="304"/>
      <c r="AAO1018" s="304"/>
      <c r="AAP1018" s="304"/>
      <c r="AAQ1018" s="304"/>
      <c r="AAR1018" s="304"/>
      <c r="AAS1018" s="304"/>
      <c r="AAT1018" s="304"/>
      <c r="AAU1018" s="304"/>
      <c r="AAV1018" s="304"/>
      <c r="AAW1018" s="304"/>
      <c r="AAX1018" s="304"/>
      <c r="AAY1018" s="304"/>
      <c r="AAZ1018" s="304"/>
      <c r="ABA1018" s="304"/>
      <c r="ABB1018" s="304"/>
      <c r="ABC1018" s="304"/>
      <c r="ABD1018" s="304"/>
      <c r="ABE1018" s="304"/>
      <c r="ABF1018" s="304"/>
      <c r="ABG1018" s="304"/>
      <c r="ABH1018" s="304"/>
      <c r="ABI1018" s="304"/>
      <c r="ABJ1018" s="304"/>
      <c r="ABK1018" s="304"/>
      <c r="ABL1018" s="304"/>
      <c r="ABM1018" s="304"/>
      <c r="ABN1018" s="304"/>
      <c r="ABO1018" s="304"/>
      <c r="ABP1018" s="304"/>
      <c r="ABQ1018" s="304"/>
      <c r="ABR1018" s="304"/>
      <c r="ABS1018" s="304"/>
      <c r="ABT1018" s="304"/>
      <c r="ABU1018" s="304"/>
      <c r="ABV1018" s="304"/>
      <c r="ABW1018" s="304"/>
      <c r="ABX1018" s="304"/>
      <c r="ABY1018" s="304"/>
      <c r="ABZ1018" s="304"/>
      <c r="ACA1018" s="304"/>
      <c r="ACB1018" s="304"/>
      <c r="ACC1018" s="304"/>
      <c r="ACD1018" s="304"/>
      <c r="ACE1018" s="304"/>
      <c r="ACF1018" s="304"/>
      <c r="ACG1018" s="304"/>
      <c r="ACH1018" s="304"/>
      <c r="ACI1018" s="304"/>
      <c r="ACJ1018" s="304"/>
      <c r="ACK1018" s="304"/>
      <c r="ACL1018" s="304"/>
      <c r="ACM1018" s="304"/>
      <c r="ACN1018" s="304"/>
      <c r="ACO1018" s="304"/>
      <c r="ACP1018" s="304"/>
      <c r="ACQ1018" s="304"/>
      <c r="ACR1018" s="304"/>
      <c r="ACS1018" s="304"/>
      <c r="ACT1018" s="304"/>
      <c r="ACU1018" s="304"/>
      <c r="ACV1018" s="304"/>
      <c r="ACW1018" s="304"/>
      <c r="ACX1018" s="304"/>
      <c r="ACY1018" s="304"/>
      <c r="ACZ1018" s="304"/>
      <c r="ADA1018" s="304"/>
      <c r="ADB1018" s="304"/>
      <c r="ADC1018" s="304"/>
      <c r="ADD1018" s="304"/>
      <c r="ADE1018" s="304"/>
      <c r="ADF1018" s="304"/>
      <c r="ADG1018" s="304"/>
      <c r="ADH1018" s="304"/>
      <c r="ADI1018" s="304"/>
      <c r="ADJ1018" s="304"/>
      <c r="ADK1018" s="304"/>
      <c r="ADL1018" s="304"/>
      <c r="ADM1018" s="304"/>
      <c r="ADN1018" s="304"/>
      <c r="ADO1018" s="304"/>
      <c r="ADP1018" s="304"/>
      <c r="ADQ1018" s="304"/>
      <c r="ADR1018" s="304"/>
      <c r="ADS1018" s="304"/>
      <c r="ADT1018" s="304"/>
      <c r="ADU1018" s="304"/>
      <c r="ADV1018" s="304"/>
      <c r="ADW1018" s="304"/>
      <c r="ADX1018" s="304"/>
      <c r="ADY1018" s="304"/>
      <c r="ADZ1018" s="304"/>
      <c r="AEA1018" s="304"/>
      <c r="AEB1018" s="304"/>
      <c r="AEC1018" s="304"/>
      <c r="AED1018" s="304"/>
      <c r="AEE1018" s="304"/>
      <c r="AEF1018" s="304"/>
      <c r="AEG1018" s="304"/>
      <c r="AEH1018" s="304"/>
      <c r="AEI1018" s="304"/>
      <c r="AEJ1018" s="304"/>
      <c r="AEK1018" s="304"/>
      <c r="AEL1018" s="304"/>
      <c r="AEM1018" s="304"/>
      <c r="AEN1018" s="304"/>
      <c r="AEO1018" s="304"/>
      <c r="AEP1018" s="304"/>
      <c r="AEQ1018" s="304"/>
      <c r="AER1018" s="304"/>
      <c r="AES1018" s="304"/>
      <c r="AET1018" s="304"/>
      <c r="AEU1018" s="304"/>
      <c r="AEV1018" s="304"/>
      <c r="AEW1018" s="304"/>
      <c r="AEX1018" s="304"/>
      <c r="AEY1018" s="304"/>
      <c r="AEZ1018" s="304"/>
      <c r="AFA1018" s="304"/>
      <c r="AFB1018" s="304"/>
      <c r="AFC1018" s="304"/>
      <c r="AFD1018" s="304"/>
      <c r="AFE1018" s="304"/>
      <c r="AFF1018" s="304"/>
      <c r="AFG1018" s="304"/>
      <c r="AFH1018" s="304"/>
      <c r="AFI1018" s="304"/>
      <c r="AFJ1018" s="304"/>
      <c r="AFK1018" s="304"/>
      <c r="AFL1018" s="304"/>
      <c r="AFM1018" s="304"/>
      <c r="AFN1018" s="304"/>
      <c r="AFO1018" s="304"/>
      <c r="AFP1018" s="304"/>
      <c r="AFQ1018" s="304"/>
      <c r="AFR1018" s="304"/>
      <c r="AFS1018" s="304"/>
      <c r="AFT1018" s="304"/>
      <c r="AFU1018" s="304"/>
      <c r="AFV1018" s="304"/>
      <c r="AFW1018" s="304"/>
      <c r="AFX1018" s="304"/>
      <c r="AFY1018" s="304"/>
      <c r="AFZ1018" s="304"/>
      <c r="AGA1018" s="304"/>
      <c r="AGB1018" s="304"/>
      <c r="AGC1018" s="304"/>
      <c r="AGD1018" s="304"/>
      <c r="AGE1018" s="304"/>
      <c r="AGF1018" s="304"/>
      <c r="AGG1018" s="304"/>
      <c r="AGH1018" s="304"/>
      <c r="AGI1018" s="304"/>
      <c r="AGJ1018" s="304"/>
      <c r="AGK1018" s="304"/>
      <c r="AGL1018" s="304"/>
      <c r="AGM1018" s="304"/>
      <c r="AGN1018" s="304"/>
      <c r="AGO1018" s="304"/>
      <c r="AGP1018" s="304"/>
      <c r="AGQ1018" s="304"/>
      <c r="AGR1018" s="304"/>
      <c r="AGS1018" s="304"/>
      <c r="AGT1018" s="304"/>
      <c r="AGU1018" s="304"/>
      <c r="AGV1018" s="304"/>
      <c r="AGW1018" s="304"/>
      <c r="AGX1018" s="304"/>
      <c r="AGY1018" s="304"/>
      <c r="AGZ1018" s="304"/>
      <c r="AHA1018" s="304"/>
      <c r="AHB1018" s="304"/>
      <c r="AHC1018" s="304"/>
      <c r="AHD1018" s="304"/>
      <c r="AHE1018" s="304"/>
      <c r="AHF1018" s="304"/>
      <c r="AHG1018" s="304"/>
      <c r="AHH1018" s="304"/>
      <c r="AHI1018" s="304"/>
      <c r="AHJ1018" s="304"/>
      <c r="AHK1018" s="304"/>
      <c r="AHL1018" s="304"/>
      <c r="AHM1018" s="304"/>
      <c r="AHN1018" s="304"/>
      <c r="AHO1018" s="304"/>
      <c r="AHP1018" s="304"/>
      <c r="AHQ1018" s="304"/>
      <c r="AHR1018" s="304"/>
      <c r="AHS1018" s="304"/>
      <c r="AHT1018" s="304"/>
      <c r="AHU1018" s="304"/>
      <c r="AHV1018" s="304"/>
      <c r="AHW1018" s="304"/>
      <c r="AHX1018" s="304"/>
      <c r="AHY1018" s="304"/>
      <c r="AHZ1018" s="304"/>
      <c r="AIA1018" s="304"/>
      <c r="AIB1018" s="304"/>
      <c r="AIC1018" s="304"/>
      <c r="AID1018" s="304"/>
      <c r="AIE1018" s="304"/>
      <c r="AIF1018" s="304"/>
      <c r="AIG1018" s="304"/>
      <c r="AIH1018" s="304"/>
      <c r="AII1018" s="304"/>
      <c r="AIJ1018" s="304"/>
      <c r="AIK1018" s="304"/>
      <c r="AIL1018" s="304"/>
      <c r="AIM1018" s="304"/>
      <c r="AIN1018" s="304"/>
      <c r="AIO1018" s="304"/>
      <c r="AIP1018" s="304"/>
      <c r="AIQ1018" s="304"/>
      <c r="AIR1018" s="304"/>
      <c r="AIS1018" s="304"/>
      <c r="AIT1018" s="304"/>
      <c r="AIU1018" s="304"/>
      <c r="AIV1018" s="304"/>
      <c r="AIW1018" s="304"/>
      <c r="AIX1018" s="304"/>
      <c r="AIY1018" s="304"/>
      <c r="AIZ1018" s="304"/>
      <c r="AJA1018" s="304"/>
      <c r="AJB1018" s="304"/>
      <c r="AJC1018" s="304"/>
      <c r="AJD1018" s="304"/>
      <c r="AJE1018" s="304"/>
      <c r="AJF1018" s="304"/>
      <c r="AJG1018" s="304"/>
      <c r="AJH1018" s="304"/>
      <c r="AJI1018" s="304"/>
      <c r="AJJ1018" s="304"/>
      <c r="AJK1018" s="304"/>
      <c r="AJL1018" s="304"/>
      <c r="AJM1018" s="304"/>
      <c r="AJN1018" s="304"/>
      <c r="AJO1018" s="304"/>
      <c r="AJP1018" s="304"/>
      <c r="AJQ1018" s="304"/>
      <c r="AJR1018" s="304"/>
      <c r="AJS1018" s="304"/>
      <c r="AJT1018" s="304"/>
      <c r="AJU1018" s="304"/>
      <c r="AJV1018" s="304"/>
      <c r="AJW1018" s="304"/>
      <c r="AJX1018" s="304"/>
      <c r="AJY1018" s="304"/>
      <c r="AJZ1018" s="304"/>
      <c r="AKA1018" s="304"/>
      <c r="AKB1018" s="304"/>
      <c r="AKC1018" s="304"/>
      <c r="AKD1018" s="304"/>
      <c r="AKE1018" s="304"/>
      <c r="AKF1018" s="304"/>
      <c r="AKG1018" s="304"/>
      <c r="AKH1018" s="304"/>
      <c r="AKI1018" s="304"/>
      <c r="AKJ1018" s="304"/>
      <c r="AKK1018" s="304"/>
      <c r="AKL1018" s="304"/>
      <c r="AKM1018" s="304"/>
      <c r="AKN1018" s="304"/>
      <c r="AKO1018" s="304"/>
      <c r="AKP1018" s="304"/>
      <c r="AKQ1018" s="304"/>
      <c r="AKR1018" s="304"/>
      <c r="AKS1018" s="304"/>
      <c r="AKT1018" s="304"/>
      <c r="AKU1018" s="304"/>
      <c r="AKV1018" s="304"/>
      <c r="AKW1018" s="304"/>
      <c r="AKX1018" s="304"/>
      <c r="AKY1018" s="304"/>
      <c r="AKZ1018" s="304"/>
      <c r="ALA1018" s="304"/>
      <c r="ALB1018" s="304"/>
      <c r="ALC1018" s="304"/>
      <c r="ALD1018" s="304"/>
      <c r="ALE1018" s="304"/>
      <c r="ALF1018" s="304"/>
      <c r="ALG1018" s="304"/>
      <c r="ALH1018" s="304"/>
      <c r="ALI1018" s="304"/>
      <c r="ALJ1018" s="304"/>
      <c r="ALK1018" s="304"/>
      <c r="ALL1018" s="304"/>
      <c r="ALM1018" s="304"/>
      <c r="ALN1018" s="304"/>
      <c r="ALO1018" s="304"/>
      <c r="ALP1018" s="304"/>
      <c r="ALQ1018" s="304"/>
      <c r="ALR1018" s="304"/>
      <c r="ALS1018" s="304"/>
      <c r="ALT1018" s="304"/>
      <c r="ALU1018" s="304"/>
      <c r="ALV1018" s="304"/>
      <c r="ALW1018" s="304"/>
      <c r="ALX1018" s="304"/>
      <c r="ALY1018" s="304"/>
      <c r="ALZ1018" s="304"/>
      <c r="AMA1018" s="304"/>
      <c r="AMB1018" s="304"/>
      <c r="AMC1018" s="304"/>
      <c r="AMD1018" s="304"/>
      <c r="AME1018" s="304"/>
      <c r="AMF1018" s="304"/>
      <c r="AMG1018" s="304"/>
      <c r="AMH1018" s="304"/>
      <c r="AMI1018" s="304"/>
      <c r="AMJ1018" s="304"/>
      <c r="AMK1018" s="304"/>
      <c r="AML1018" s="304"/>
      <c r="AMM1018" s="304"/>
      <c r="AMN1018" s="304"/>
      <c r="AMO1018" s="304"/>
      <c r="AMP1018" s="304"/>
      <c r="AMQ1018" s="304"/>
      <c r="AMR1018" s="304"/>
      <c r="AMS1018" s="304"/>
      <c r="AMT1018" s="304"/>
      <c r="AMU1018" s="304"/>
      <c r="AMV1018" s="304"/>
      <c r="AMW1018" s="304"/>
      <c r="AMX1018" s="304"/>
      <c r="AMY1018" s="304"/>
      <c r="AMZ1018" s="304"/>
      <c r="ANA1018" s="304"/>
      <c r="ANB1018" s="304"/>
      <c r="ANC1018" s="304"/>
      <c r="AND1018" s="304"/>
      <c r="ANE1018" s="304"/>
      <c r="ANF1018" s="304"/>
      <c r="ANG1018" s="304"/>
      <c r="ANH1018" s="304"/>
      <c r="ANI1018" s="304"/>
      <c r="ANJ1018" s="304"/>
      <c r="ANK1018" s="304"/>
      <c r="ANL1018" s="304"/>
      <c r="ANM1018" s="304"/>
      <c r="ANN1018" s="304"/>
      <c r="ANO1018" s="304"/>
      <c r="ANP1018" s="304"/>
      <c r="ANQ1018" s="304"/>
      <c r="ANR1018" s="304"/>
      <c r="ANS1018" s="304"/>
      <c r="ANT1018" s="304"/>
      <c r="ANU1018" s="304"/>
      <c r="ANV1018" s="304"/>
      <c r="ANW1018" s="304"/>
      <c r="ANX1018" s="304"/>
      <c r="ANY1018" s="304"/>
      <c r="ANZ1018" s="304"/>
      <c r="AOA1018" s="304"/>
      <c r="AOB1018" s="304"/>
      <c r="AOC1018" s="304"/>
      <c r="AOD1018" s="304"/>
      <c r="AOE1018" s="304"/>
      <c r="AOF1018" s="304"/>
      <c r="AOG1018" s="304"/>
      <c r="AOH1018" s="304"/>
      <c r="AOI1018" s="304"/>
      <c r="AOJ1018" s="304"/>
      <c r="AOK1018" s="304"/>
      <c r="AOL1018" s="304"/>
      <c r="AOM1018" s="304"/>
      <c r="AON1018" s="304"/>
      <c r="AOO1018" s="304"/>
      <c r="AOP1018" s="304"/>
      <c r="AOQ1018" s="304"/>
      <c r="AOR1018" s="304"/>
      <c r="AOS1018" s="304"/>
      <c r="AOT1018" s="304"/>
      <c r="AOU1018" s="304"/>
      <c r="AOV1018" s="304"/>
      <c r="AOW1018" s="304"/>
      <c r="AOX1018" s="304"/>
      <c r="AOY1018" s="304"/>
      <c r="AOZ1018" s="304"/>
      <c r="APA1018" s="304"/>
      <c r="APB1018" s="304"/>
      <c r="APC1018" s="304"/>
      <c r="APD1018" s="304"/>
      <c r="APE1018" s="304"/>
      <c r="APF1018" s="304"/>
      <c r="APG1018" s="304"/>
      <c r="APH1018" s="304"/>
      <c r="API1018" s="304"/>
      <c r="APJ1018" s="304"/>
      <c r="APK1018" s="304"/>
      <c r="APL1018" s="304"/>
      <c r="APM1018" s="304"/>
      <c r="APN1018" s="304"/>
      <c r="APO1018" s="304"/>
      <c r="APP1018" s="304"/>
      <c r="APQ1018" s="304"/>
      <c r="APR1018" s="304"/>
      <c r="APS1018" s="304"/>
      <c r="APT1018" s="304"/>
      <c r="APU1018" s="304"/>
      <c r="APV1018" s="304"/>
      <c r="APW1018" s="304"/>
      <c r="APX1018" s="304"/>
      <c r="APY1018" s="304"/>
      <c r="APZ1018" s="304"/>
      <c r="AQA1018" s="304"/>
      <c r="AQB1018" s="304"/>
      <c r="AQC1018" s="304"/>
      <c r="AQD1018" s="304"/>
      <c r="AQE1018" s="304"/>
      <c r="AQF1018" s="304"/>
      <c r="AQG1018" s="304"/>
      <c r="AQH1018" s="304"/>
      <c r="AQI1018" s="304"/>
      <c r="AQJ1018" s="304"/>
      <c r="AQK1018" s="304"/>
      <c r="AQL1018" s="304"/>
      <c r="AQM1018" s="304"/>
      <c r="AQN1018" s="304"/>
      <c r="AQO1018" s="304"/>
      <c r="AQP1018" s="304"/>
      <c r="AQQ1018" s="304"/>
      <c r="AQR1018" s="304"/>
      <c r="AQS1018" s="304"/>
      <c r="AQT1018" s="304"/>
      <c r="AQU1018" s="304"/>
      <c r="AQV1018" s="304"/>
      <c r="AQW1018" s="304"/>
      <c r="AQX1018" s="304"/>
      <c r="AQY1018" s="304"/>
      <c r="AQZ1018" s="304"/>
      <c r="ARA1018" s="304"/>
      <c r="ARB1018" s="304"/>
      <c r="ARC1018" s="304"/>
      <c r="ARD1018" s="304"/>
      <c r="ARE1018" s="304"/>
      <c r="ARF1018" s="304"/>
      <c r="ARG1018" s="304"/>
      <c r="ARH1018" s="304"/>
      <c r="ARI1018" s="304"/>
      <c r="ARJ1018" s="304"/>
      <c r="ARK1018" s="304"/>
      <c r="ARL1018" s="304"/>
      <c r="ARM1018" s="304"/>
      <c r="ARN1018" s="304"/>
      <c r="ARO1018" s="304"/>
      <c r="ARP1018" s="304"/>
      <c r="ARQ1018" s="304"/>
      <c r="ARR1018" s="304"/>
      <c r="ARS1018" s="304"/>
      <c r="ART1018" s="304"/>
      <c r="ARU1018" s="304"/>
      <c r="ARV1018" s="304"/>
      <c r="ARW1018" s="304"/>
      <c r="ARX1018" s="304"/>
      <c r="ARY1018" s="304"/>
      <c r="ARZ1018" s="304"/>
      <c r="ASA1018" s="304"/>
      <c r="ASB1018" s="304"/>
      <c r="ASC1018" s="304"/>
      <c r="ASD1018" s="304"/>
      <c r="ASE1018" s="304"/>
      <c r="ASF1018" s="304"/>
      <c r="ASG1018" s="304"/>
      <c r="ASH1018" s="304"/>
      <c r="ASI1018" s="304"/>
      <c r="ASJ1018" s="304"/>
      <c r="ASK1018" s="304"/>
      <c r="ASL1018" s="304"/>
      <c r="ASM1018" s="304"/>
      <c r="ASN1018" s="304"/>
      <c r="ASO1018" s="304"/>
      <c r="ASP1018" s="304"/>
      <c r="ASQ1018" s="304"/>
      <c r="ASR1018" s="304"/>
      <c r="ASS1018" s="304"/>
      <c r="AST1018" s="304"/>
      <c r="ASU1018" s="304"/>
      <c r="ASV1018" s="304"/>
      <c r="ASW1018" s="304"/>
      <c r="ASX1018" s="304"/>
      <c r="ASY1018" s="304"/>
      <c r="ASZ1018" s="304"/>
      <c r="ATA1018" s="304"/>
      <c r="ATB1018" s="304"/>
      <c r="ATC1018" s="304"/>
      <c r="ATD1018" s="304"/>
      <c r="ATE1018" s="304"/>
      <c r="ATF1018" s="304"/>
      <c r="ATG1018" s="304"/>
      <c r="ATH1018" s="304"/>
      <c r="ATI1018" s="304"/>
      <c r="ATJ1018" s="304"/>
      <c r="ATK1018" s="304"/>
      <c r="ATL1018" s="304"/>
      <c r="ATM1018" s="304"/>
      <c r="ATN1018" s="304"/>
      <c r="ATO1018" s="304"/>
      <c r="ATP1018" s="304"/>
      <c r="ATQ1018" s="304"/>
      <c r="ATR1018" s="304"/>
      <c r="ATS1018" s="304"/>
      <c r="ATT1018" s="304"/>
      <c r="ATU1018" s="304"/>
      <c r="ATV1018" s="304"/>
      <c r="ATW1018" s="304"/>
      <c r="ATX1018" s="304"/>
      <c r="ATY1018" s="304"/>
      <c r="ATZ1018" s="304"/>
      <c r="AUA1018" s="304"/>
      <c r="AUB1018" s="304"/>
      <c r="AUC1018" s="304"/>
      <c r="AUD1018" s="304"/>
      <c r="AUE1018" s="304"/>
      <c r="AUF1018" s="304"/>
      <c r="AUG1018" s="304"/>
      <c r="AUH1018" s="304"/>
      <c r="AUI1018" s="304"/>
      <c r="AUJ1018" s="304"/>
      <c r="AUK1018" s="304"/>
      <c r="AUL1018" s="304"/>
      <c r="AUM1018" s="304"/>
      <c r="AUN1018" s="304"/>
      <c r="AUO1018" s="304"/>
      <c r="AUP1018" s="304"/>
      <c r="AUQ1018" s="304"/>
      <c r="AUR1018" s="304"/>
      <c r="AUS1018" s="304"/>
      <c r="AUT1018" s="304"/>
      <c r="AUU1018" s="304"/>
      <c r="AUV1018" s="304"/>
      <c r="AUW1018" s="304"/>
      <c r="AUX1018" s="304"/>
      <c r="AUY1018" s="304"/>
      <c r="AUZ1018" s="304"/>
      <c r="AVA1018" s="304"/>
      <c r="AVB1018" s="304"/>
      <c r="AVC1018" s="304"/>
      <c r="AVD1018" s="304"/>
      <c r="AVE1018" s="304"/>
      <c r="AVF1018" s="304"/>
      <c r="AVG1018" s="304"/>
      <c r="AVH1018" s="304"/>
      <c r="AVI1018" s="304"/>
      <c r="AVJ1018" s="304"/>
      <c r="AVK1018" s="304"/>
      <c r="AVL1018" s="304"/>
      <c r="AVM1018" s="304"/>
      <c r="AVN1018" s="304"/>
      <c r="AVO1018" s="304"/>
      <c r="AVP1018" s="304"/>
      <c r="AVQ1018" s="304"/>
      <c r="AVR1018" s="304"/>
      <c r="AVS1018" s="304"/>
      <c r="AVT1018" s="304"/>
      <c r="AVU1018" s="304"/>
      <c r="AVV1018" s="304"/>
      <c r="AVW1018" s="304"/>
      <c r="AVX1018" s="304"/>
      <c r="AVY1018" s="304"/>
      <c r="AVZ1018" s="304"/>
      <c r="AWA1018" s="304"/>
      <c r="AWB1018" s="304"/>
      <c r="AWC1018" s="304"/>
      <c r="AWD1018" s="304"/>
      <c r="AWE1018" s="304"/>
      <c r="AWF1018" s="304"/>
      <c r="AWG1018" s="304"/>
      <c r="AWH1018" s="304"/>
      <c r="AWI1018" s="304"/>
      <c r="AWJ1018" s="304"/>
      <c r="AWK1018" s="304"/>
      <c r="AWL1018" s="304"/>
      <c r="AWM1018" s="304"/>
      <c r="AWN1018" s="304"/>
      <c r="AWO1018" s="304"/>
      <c r="AWP1018" s="304"/>
      <c r="AWQ1018" s="304"/>
      <c r="AWR1018" s="304"/>
      <c r="AWS1018" s="304"/>
      <c r="AWT1018" s="304"/>
      <c r="AWU1018" s="304"/>
      <c r="AWV1018" s="304"/>
      <c r="AWW1018" s="304"/>
      <c r="AWX1018" s="304"/>
      <c r="AWY1018" s="304"/>
      <c r="AWZ1018" s="304"/>
      <c r="AXA1018" s="304"/>
      <c r="AXB1018" s="304"/>
      <c r="AXC1018" s="304"/>
      <c r="AXD1018" s="304"/>
      <c r="AXE1018" s="304"/>
      <c r="AXF1018" s="304"/>
      <c r="AXG1018" s="304"/>
      <c r="AXH1018" s="304"/>
      <c r="AXI1018" s="304"/>
      <c r="AXJ1018" s="304"/>
      <c r="AXK1018" s="304"/>
      <c r="AXL1018" s="304"/>
      <c r="AXM1018" s="304"/>
      <c r="AXN1018" s="304"/>
      <c r="AXO1018" s="304"/>
      <c r="AXP1018" s="304"/>
      <c r="AXQ1018" s="304"/>
      <c r="AXR1018" s="304"/>
      <c r="AXS1018" s="304"/>
      <c r="AXT1018" s="304"/>
      <c r="AXU1018" s="304"/>
      <c r="AXV1018" s="304"/>
      <c r="AXW1018" s="304"/>
      <c r="AXX1018" s="304"/>
      <c r="AXY1018" s="304"/>
      <c r="AXZ1018" s="304"/>
      <c r="AYA1018" s="304"/>
      <c r="AYB1018" s="304"/>
      <c r="AYC1018" s="304"/>
      <c r="AYD1018" s="304"/>
      <c r="AYE1018" s="304"/>
      <c r="AYF1018" s="304"/>
      <c r="AYG1018" s="304"/>
      <c r="AYH1018" s="304"/>
      <c r="AYI1018" s="304"/>
      <c r="AYJ1018" s="304"/>
      <c r="AYK1018" s="304"/>
      <c r="AYL1018" s="304"/>
      <c r="AYM1018" s="304"/>
      <c r="AYN1018" s="304"/>
      <c r="AYO1018" s="304"/>
      <c r="AYP1018" s="304"/>
      <c r="AYQ1018" s="304"/>
      <c r="AYR1018" s="304"/>
      <c r="AYS1018" s="304"/>
      <c r="AYT1018" s="304"/>
      <c r="AYU1018" s="304"/>
      <c r="AYV1018" s="304"/>
      <c r="AYW1018" s="304"/>
      <c r="AYX1018" s="304"/>
      <c r="AYY1018" s="304"/>
      <c r="AYZ1018" s="304"/>
      <c r="AZA1018" s="304"/>
      <c r="AZB1018" s="304"/>
      <c r="AZC1018" s="304"/>
      <c r="AZD1018" s="304"/>
      <c r="AZE1018" s="304"/>
      <c r="AZF1018" s="304"/>
      <c r="AZG1018" s="304"/>
      <c r="AZH1018" s="304"/>
      <c r="AZI1018" s="304"/>
      <c r="AZJ1018" s="304"/>
      <c r="AZK1018" s="304"/>
      <c r="AZL1018" s="304"/>
      <c r="AZM1018" s="304"/>
      <c r="AZN1018" s="304"/>
      <c r="AZO1018" s="304"/>
      <c r="AZP1018" s="304"/>
      <c r="AZQ1018" s="304"/>
      <c r="AZR1018" s="304"/>
      <c r="AZS1018" s="304"/>
      <c r="AZT1018" s="304"/>
      <c r="AZU1018" s="304"/>
      <c r="AZV1018" s="304"/>
      <c r="AZW1018" s="304"/>
      <c r="AZX1018" s="304"/>
      <c r="AZY1018" s="304"/>
      <c r="AZZ1018" s="304"/>
      <c r="BAA1018" s="304"/>
      <c r="BAB1018" s="304"/>
      <c r="BAC1018" s="304"/>
      <c r="BAD1018" s="304"/>
      <c r="BAE1018" s="304"/>
      <c r="BAF1018" s="304"/>
      <c r="BAG1018" s="304"/>
      <c r="BAH1018" s="304"/>
      <c r="BAI1018" s="304"/>
      <c r="BAJ1018" s="304"/>
      <c r="BAK1018" s="304"/>
      <c r="BAL1018" s="304"/>
      <c r="BAM1018" s="304"/>
      <c r="BAN1018" s="304"/>
      <c r="BAO1018" s="304"/>
      <c r="BAP1018" s="304"/>
      <c r="BAQ1018" s="304"/>
      <c r="BAR1018" s="304"/>
      <c r="BAS1018" s="304"/>
      <c r="BAT1018" s="304"/>
      <c r="BAU1018" s="304"/>
      <c r="BAV1018" s="304"/>
      <c r="BAW1018" s="304"/>
      <c r="BAX1018" s="304"/>
      <c r="BAY1018" s="304"/>
      <c r="BAZ1018" s="304"/>
      <c r="BBA1018" s="304"/>
      <c r="BBB1018" s="304"/>
      <c r="BBC1018" s="304"/>
      <c r="BBD1018" s="304"/>
      <c r="BBE1018" s="304"/>
      <c r="BBF1018" s="304"/>
      <c r="BBG1018" s="304"/>
      <c r="BBH1018" s="304"/>
      <c r="BBI1018" s="304"/>
      <c r="BBJ1018" s="304"/>
      <c r="BBK1018" s="304"/>
      <c r="BBL1018" s="304"/>
      <c r="BBM1018" s="304"/>
      <c r="BBN1018" s="304"/>
      <c r="BBO1018" s="304"/>
      <c r="BBP1018" s="304"/>
      <c r="BBQ1018" s="304"/>
      <c r="BBR1018" s="304"/>
      <c r="BBS1018" s="304"/>
      <c r="BBT1018" s="304"/>
      <c r="BBU1018" s="304"/>
      <c r="BBV1018" s="304"/>
      <c r="BBW1018" s="304"/>
      <c r="BBX1018" s="304"/>
      <c r="BBY1018" s="304"/>
      <c r="BBZ1018" s="304"/>
      <c r="BCA1018" s="304"/>
      <c r="BCB1018" s="304"/>
      <c r="BCC1018" s="304"/>
      <c r="BCD1018" s="304"/>
      <c r="BCE1018" s="304"/>
      <c r="BCF1018" s="304"/>
      <c r="BCG1018" s="304"/>
      <c r="BCH1018" s="304"/>
      <c r="BCI1018" s="304"/>
      <c r="BCJ1018" s="304"/>
      <c r="BCK1018" s="304"/>
      <c r="BCL1018" s="304"/>
      <c r="BCM1018" s="304"/>
      <c r="BCN1018" s="304"/>
      <c r="BCO1018" s="304"/>
      <c r="BCP1018" s="304"/>
      <c r="BCQ1018" s="304"/>
      <c r="BCR1018" s="304"/>
      <c r="BCS1018" s="304"/>
      <c r="BCT1018" s="304"/>
      <c r="BCU1018" s="304"/>
      <c r="BCV1018" s="304"/>
      <c r="BCW1018" s="304"/>
      <c r="BCX1018" s="304"/>
      <c r="BCY1018" s="304"/>
      <c r="BCZ1018" s="304"/>
      <c r="BDA1018" s="304"/>
      <c r="BDB1018" s="304"/>
      <c r="BDC1018" s="304"/>
      <c r="BDD1018" s="304"/>
      <c r="BDE1018" s="304"/>
      <c r="BDF1018" s="304"/>
      <c r="BDG1018" s="304"/>
      <c r="BDH1018" s="304"/>
      <c r="BDI1018" s="304"/>
      <c r="BDJ1018" s="304"/>
      <c r="BDK1018" s="304"/>
      <c r="BDL1018" s="304"/>
      <c r="BDM1018" s="304"/>
      <c r="BDN1018" s="304"/>
      <c r="BDO1018" s="304"/>
      <c r="BDP1018" s="304"/>
      <c r="BDQ1018" s="304"/>
      <c r="BDR1018" s="304"/>
      <c r="BDS1018" s="304"/>
      <c r="BDT1018" s="304"/>
      <c r="BDU1018" s="304"/>
      <c r="BDV1018" s="304"/>
      <c r="BDW1018" s="304"/>
      <c r="BDX1018" s="304"/>
      <c r="BDY1018" s="304"/>
      <c r="BDZ1018" s="304"/>
      <c r="BEA1018" s="304"/>
      <c r="BEB1018" s="304"/>
      <c r="BEC1018" s="304"/>
      <c r="BED1018" s="304"/>
      <c r="BEE1018" s="304"/>
      <c r="BEF1018" s="304"/>
      <c r="BEG1018" s="304"/>
      <c r="BEH1018" s="304"/>
      <c r="BEI1018" s="304"/>
      <c r="BEJ1018" s="304"/>
      <c r="BEK1018" s="304"/>
      <c r="BEL1018" s="304"/>
      <c r="BEM1018" s="304"/>
      <c r="BEN1018" s="304"/>
      <c r="BEO1018" s="304"/>
      <c r="BEP1018" s="304"/>
      <c r="BEQ1018" s="304"/>
      <c r="BER1018" s="304"/>
      <c r="BES1018" s="304"/>
      <c r="BET1018" s="304"/>
      <c r="BEU1018" s="304"/>
      <c r="BEV1018" s="304"/>
      <c r="BEW1018" s="304"/>
      <c r="BEX1018" s="304"/>
      <c r="BEY1018" s="304"/>
      <c r="BEZ1018" s="304"/>
      <c r="BFA1018" s="304"/>
      <c r="BFB1018" s="304"/>
      <c r="BFC1018" s="304"/>
      <c r="BFD1018" s="304"/>
      <c r="BFE1018" s="304"/>
      <c r="BFF1018" s="304"/>
      <c r="BFG1018" s="304"/>
      <c r="BFH1018" s="304"/>
      <c r="BFI1018" s="304"/>
      <c r="BFJ1018" s="304"/>
      <c r="BFK1018" s="304"/>
      <c r="BFL1018" s="304"/>
      <c r="BFM1018" s="304"/>
      <c r="BFN1018" s="304"/>
      <c r="BFO1018" s="304"/>
      <c r="BFP1018" s="304"/>
      <c r="BFQ1018" s="304"/>
      <c r="BFR1018" s="304"/>
      <c r="BFS1018" s="304"/>
      <c r="BFT1018" s="304"/>
      <c r="BFU1018" s="304"/>
      <c r="BFV1018" s="304"/>
      <c r="BFW1018" s="304"/>
      <c r="BFX1018" s="304"/>
      <c r="BFY1018" s="304"/>
      <c r="BFZ1018" s="304"/>
      <c r="BGA1018" s="304"/>
      <c r="BGB1018" s="304"/>
      <c r="BGC1018" s="304"/>
      <c r="BGD1018" s="304"/>
      <c r="BGE1018" s="304"/>
      <c r="BGF1018" s="304"/>
      <c r="BGG1018" s="304"/>
      <c r="BGH1018" s="304"/>
      <c r="BGI1018" s="304"/>
      <c r="BGJ1018" s="304"/>
      <c r="BGK1018" s="304"/>
      <c r="BGL1018" s="304"/>
      <c r="BGM1018" s="304"/>
      <c r="BGN1018" s="304"/>
      <c r="BGO1018" s="304"/>
      <c r="BGP1018" s="304"/>
      <c r="BGQ1018" s="304"/>
      <c r="BGR1018" s="304"/>
      <c r="BGS1018" s="304"/>
      <c r="BGT1018" s="304"/>
      <c r="BGU1018" s="304"/>
      <c r="BGV1018" s="304"/>
      <c r="BGW1018" s="304"/>
      <c r="BGX1018" s="304"/>
      <c r="BGY1018" s="304"/>
      <c r="BGZ1018" s="304"/>
      <c r="BHA1018" s="304"/>
      <c r="BHB1018" s="304"/>
      <c r="BHC1018" s="304"/>
      <c r="BHD1018" s="304"/>
      <c r="BHE1018" s="304"/>
      <c r="BHF1018" s="304"/>
      <c r="BHG1018" s="304"/>
      <c r="BHH1018" s="304"/>
      <c r="BHI1018" s="304"/>
      <c r="BHJ1018" s="304"/>
      <c r="BHK1018" s="304"/>
      <c r="BHL1018" s="304"/>
      <c r="BHM1018" s="304"/>
      <c r="BHN1018" s="304"/>
      <c r="BHO1018" s="304"/>
      <c r="BHP1018" s="304"/>
      <c r="BHQ1018" s="304"/>
      <c r="BHR1018" s="304"/>
      <c r="BHS1018" s="304"/>
      <c r="BHT1018" s="304"/>
      <c r="BHU1018" s="304"/>
      <c r="BHV1018" s="304"/>
      <c r="BHW1018" s="304"/>
      <c r="BHX1018" s="304"/>
      <c r="BHY1018" s="304"/>
      <c r="BHZ1018" s="304"/>
      <c r="BIA1018" s="304"/>
      <c r="BIB1018" s="304"/>
      <c r="BIC1018" s="304"/>
      <c r="BID1018" s="304"/>
      <c r="BIE1018" s="304"/>
      <c r="BIF1018" s="304"/>
      <c r="BIG1018" s="304"/>
      <c r="BIH1018" s="304"/>
      <c r="BII1018" s="304"/>
      <c r="BIJ1018" s="304"/>
      <c r="BIK1018" s="304"/>
      <c r="BIL1018" s="304"/>
      <c r="BIM1018" s="304"/>
      <c r="BIN1018" s="304"/>
      <c r="BIO1018" s="304"/>
      <c r="BIP1018" s="304"/>
      <c r="BIQ1018" s="304"/>
      <c r="BIR1018" s="304"/>
      <c r="BIS1018" s="304"/>
      <c r="BIT1018" s="304"/>
      <c r="BIU1018" s="304"/>
      <c r="BIV1018" s="304"/>
      <c r="BIW1018" s="304"/>
      <c r="BIX1018" s="304"/>
      <c r="BIY1018" s="304"/>
      <c r="BIZ1018" s="304"/>
      <c r="BJA1018" s="304"/>
      <c r="BJB1018" s="304"/>
      <c r="BJC1018" s="304"/>
      <c r="BJD1018" s="304"/>
      <c r="BJE1018" s="304"/>
      <c r="BJF1018" s="304"/>
      <c r="BJG1018" s="304"/>
      <c r="BJH1018" s="304"/>
      <c r="BJI1018" s="304"/>
      <c r="BJJ1018" s="304"/>
      <c r="BJK1018" s="304"/>
      <c r="BJL1018" s="304"/>
      <c r="BJM1018" s="304"/>
      <c r="BJN1018" s="304"/>
      <c r="BJO1018" s="304"/>
      <c r="BJP1018" s="304"/>
      <c r="BJQ1018" s="304"/>
      <c r="BJR1018" s="304"/>
      <c r="BJS1018" s="304"/>
      <c r="BJT1018" s="304"/>
      <c r="BJU1018" s="304"/>
      <c r="BJV1018" s="304"/>
      <c r="BJW1018" s="304"/>
      <c r="BJX1018" s="304"/>
      <c r="BJY1018" s="304"/>
      <c r="BJZ1018" s="304"/>
      <c r="BKA1018" s="304"/>
      <c r="BKB1018" s="304"/>
      <c r="BKC1018" s="304"/>
      <c r="BKD1018" s="304"/>
      <c r="BKE1018" s="304"/>
      <c r="BKF1018" s="304"/>
      <c r="BKG1018" s="304"/>
      <c r="BKH1018" s="304"/>
      <c r="BKI1018" s="304"/>
      <c r="BKJ1018" s="304"/>
      <c r="BKK1018" s="304"/>
      <c r="BKL1018" s="304"/>
      <c r="BKM1018" s="304"/>
      <c r="BKN1018" s="304"/>
      <c r="BKO1018" s="304"/>
      <c r="BKP1018" s="304"/>
      <c r="BKQ1018" s="304"/>
      <c r="BKR1018" s="304"/>
      <c r="BKS1018" s="304"/>
      <c r="BKT1018" s="304"/>
      <c r="BKU1018" s="304"/>
      <c r="BKV1018" s="304"/>
      <c r="BKW1018" s="304"/>
      <c r="BKX1018" s="304"/>
      <c r="BKY1018" s="304"/>
      <c r="BKZ1018" s="304"/>
      <c r="BLA1018" s="304"/>
      <c r="BLB1018" s="304"/>
      <c r="BLC1018" s="304"/>
      <c r="BLD1018" s="304"/>
      <c r="BLE1018" s="304"/>
      <c r="BLF1018" s="304"/>
      <c r="BLG1018" s="304"/>
      <c r="BLH1018" s="304"/>
      <c r="BLI1018" s="304"/>
      <c r="BLJ1018" s="304"/>
      <c r="BLK1018" s="304"/>
      <c r="BLL1018" s="304"/>
      <c r="BLM1018" s="304"/>
      <c r="BLN1018" s="304"/>
      <c r="BLO1018" s="304"/>
      <c r="BLP1018" s="304"/>
      <c r="BLQ1018" s="304"/>
      <c r="BLR1018" s="304"/>
      <c r="BLS1018" s="304"/>
      <c r="BLT1018" s="304"/>
      <c r="BLU1018" s="304"/>
      <c r="BLV1018" s="304"/>
      <c r="BLW1018" s="304"/>
      <c r="BLX1018" s="304"/>
      <c r="BLY1018" s="304"/>
      <c r="BLZ1018" s="304"/>
      <c r="BMA1018" s="304"/>
      <c r="BMB1018" s="304"/>
      <c r="BMC1018" s="304"/>
      <c r="BMD1018" s="304"/>
      <c r="BME1018" s="304"/>
      <c r="BMF1018" s="304"/>
      <c r="BMG1018" s="304"/>
      <c r="BMH1018" s="304"/>
      <c r="BMI1018" s="304"/>
      <c r="BMJ1018" s="304"/>
      <c r="BMK1018" s="304"/>
      <c r="BML1018" s="304"/>
      <c r="BMM1018" s="304"/>
      <c r="BMN1018" s="304"/>
      <c r="BMO1018" s="304"/>
      <c r="BMP1018" s="304"/>
      <c r="BMQ1018" s="304"/>
      <c r="BMR1018" s="304"/>
      <c r="BMS1018" s="304"/>
      <c r="BMT1018" s="304"/>
      <c r="BMU1018" s="304"/>
      <c r="BMV1018" s="304"/>
      <c r="BMW1018" s="304"/>
      <c r="BMX1018" s="304"/>
      <c r="BMY1018" s="304"/>
      <c r="BMZ1018" s="304"/>
      <c r="BNA1018" s="304"/>
      <c r="BNB1018" s="304"/>
      <c r="BNC1018" s="304"/>
      <c r="BND1018" s="304"/>
      <c r="BNE1018" s="304"/>
      <c r="BNF1018" s="304"/>
      <c r="BNG1018" s="304"/>
      <c r="BNH1018" s="304"/>
      <c r="BNI1018" s="304"/>
      <c r="BNJ1018" s="304"/>
      <c r="BNK1018" s="304"/>
      <c r="BNL1018" s="304"/>
      <c r="BNM1018" s="304"/>
      <c r="BNN1018" s="304"/>
      <c r="BNO1018" s="304"/>
      <c r="BNP1018" s="304"/>
      <c r="BNQ1018" s="304"/>
      <c r="BNR1018" s="304"/>
      <c r="BNS1018" s="304"/>
      <c r="BNT1018" s="304"/>
      <c r="BNU1018" s="304"/>
      <c r="BNV1018" s="304"/>
      <c r="BNW1018" s="304"/>
      <c r="BNX1018" s="304"/>
      <c r="BNY1018" s="304"/>
      <c r="BNZ1018" s="304"/>
      <c r="BOA1018" s="304"/>
      <c r="BOB1018" s="304"/>
      <c r="BOC1018" s="304"/>
      <c r="BOD1018" s="304"/>
      <c r="BOE1018" s="304"/>
      <c r="BOF1018" s="304"/>
      <c r="BOG1018" s="304"/>
      <c r="BOH1018" s="304"/>
      <c r="BOI1018" s="304"/>
      <c r="BOJ1018" s="304"/>
      <c r="BOK1018" s="304"/>
      <c r="BOL1018" s="304"/>
      <c r="BOM1018" s="304"/>
      <c r="BON1018" s="304"/>
      <c r="BOO1018" s="304"/>
      <c r="BOP1018" s="304"/>
      <c r="BOQ1018" s="304"/>
      <c r="BOR1018" s="304"/>
      <c r="BOS1018" s="304"/>
      <c r="BOT1018" s="304"/>
      <c r="BOU1018" s="304"/>
      <c r="BOV1018" s="304"/>
      <c r="BOW1018" s="304"/>
      <c r="BOX1018" s="304"/>
      <c r="BOY1018" s="304"/>
      <c r="BOZ1018" s="304"/>
      <c r="BPA1018" s="304"/>
      <c r="BPB1018" s="304"/>
      <c r="BPC1018" s="304"/>
      <c r="BPD1018" s="304"/>
      <c r="BPE1018" s="304"/>
      <c r="BPF1018" s="304"/>
      <c r="BPG1018" s="304"/>
      <c r="BPH1018" s="304"/>
      <c r="BPI1018" s="304"/>
      <c r="BPJ1018" s="304"/>
      <c r="BPK1018" s="304"/>
      <c r="BPL1018" s="304"/>
      <c r="BPM1018" s="304"/>
      <c r="BPN1018" s="304"/>
      <c r="BPO1018" s="304"/>
      <c r="BPP1018" s="304"/>
      <c r="BPQ1018" s="304"/>
      <c r="BPR1018" s="304"/>
      <c r="BPS1018" s="304"/>
      <c r="BPT1018" s="304"/>
      <c r="BPU1018" s="304"/>
      <c r="BPV1018" s="304"/>
      <c r="BPW1018" s="304"/>
      <c r="BPX1018" s="304"/>
      <c r="BPY1018" s="304"/>
      <c r="BPZ1018" s="304"/>
      <c r="BQA1018" s="304"/>
      <c r="BQB1018" s="304"/>
      <c r="BQC1018" s="304"/>
      <c r="BQD1018" s="304"/>
      <c r="BQE1018" s="304"/>
      <c r="BQF1018" s="304"/>
      <c r="BQG1018" s="304"/>
      <c r="BQH1018" s="304"/>
      <c r="BQI1018" s="304"/>
      <c r="BQJ1018" s="304"/>
      <c r="BQK1018" s="304"/>
      <c r="BQL1018" s="304"/>
      <c r="BQM1018" s="304"/>
      <c r="BQN1018" s="304"/>
      <c r="BQO1018" s="304"/>
      <c r="BQP1018" s="304"/>
      <c r="BQQ1018" s="304"/>
      <c r="BQR1018" s="304"/>
      <c r="BQS1018" s="304"/>
      <c r="BQT1018" s="304"/>
      <c r="BQU1018" s="304"/>
      <c r="BQV1018" s="304"/>
      <c r="BQW1018" s="304"/>
      <c r="BQX1018" s="304"/>
      <c r="BQY1018" s="304"/>
      <c r="BQZ1018" s="304"/>
      <c r="BRA1018" s="304"/>
      <c r="BRB1018" s="304"/>
      <c r="BRC1018" s="304"/>
      <c r="BRD1018" s="304"/>
      <c r="BRE1018" s="304"/>
      <c r="BRF1018" s="304"/>
      <c r="BRG1018" s="304"/>
      <c r="BRH1018" s="304"/>
      <c r="BRI1018" s="304"/>
      <c r="BRJ1018" s="304"/>
      <c r="BRK1018" s="304"/>
      <c r="BRL1018" s="304"/>
      <c r="BRM1018" s="304"/>
      <c r="BRN1018" s="304"/>
      <c r="BRO1018" s="304"/>
      <c r="BRP1018" s="304"/>
      <c r="BRQ1018" s="304"/>
      <c r="BRR1018" s="304"/>
      <c r="BRS1018" s="304"/>
      <c r="BRT1018" s="304"/>
      <c r="BRU1018" s="304"/>
      <c r="BRV1018" s="304"/>
      <c r="BRW1018" s="304"/>
      <c r="BRX1018" s="304"/>
      <c r="BRY1018" s="304"/>
      <c r="BRZ1018" s="304"/>
      <c r="BSA1018" s="304"/>
      <c r="BSB1018" s="304"/>
      <c r="BSC1018" s="304"/>
      <c r="BSD1018" s="304"/>
      <c r="BSE1018" s="304"/>
      <c r="BSF1018" s="304"/>
      <c r="BSG1018" s="304"/>
      <c r="BSH1018" s="304"/>
      <c r="BSI1018" s="304"/>
      <c r="BSJ1018" s="304"/>
      <c r="BSK1018" s="304"/>
      <c r="BSL1018" s="304"/>
      <c r="BSM1018" s="304"/>
      <c r="BSN1018" s="304"/>
      <c r="BSO1018" s="304"/>
      <c r="BSP1018" s="304"/>
      <c r="BSQ1018" s="304"/>
      <c r="BSR1018" s="304"/>
      <c r="BSS1018" s="304"/>
      <c r="BST1018" s="304"/>
      <c r="BSU1018" s="304"/>
      <c r="BSV1018" s="304"/>
      <c r="BSW1018" s="304"/>
      <c r="BSX1018" s="304"/>
      <c r="BSY1018" s="304"/>
      <c r="BSZ1018" s="304"/>
      <c r="BTA1018" s="304"/>
      <c r="BTB1018" s="304"/>
      <c r="BTC1018" s="304"/>
      <c r="BTD1018" s="304"/>
      <c r="BTE1018" s="304"/>
      <c r="BTF1018" s="304"/>
      <c r="BTG1018" s="304"/>
      <c r="BTH1018" s="304"/>
      <c r="BTI1018" s="304"/>
      <c r="BTJ1018" s="304"/>
      <c r="BTK1018" s="304"/>
      <c r="BTL1018" s="304"/>
      <c r="BTM1018" s="304"/>
      <c r="BTN1018" s="304"/>
      <c r="BTO1018" s="304"/>
      <c r="BTP1018" s="304"/>
      <c r="BTQ1018" s="304"/>
      <c r="BTR1018" s="304"/>
      <c r="BTS1018" s="304"/>
      <c r="BTT1018" s="304"/>
      <c r="BTU1018" s="304"/>
      <c r="BTV1018" s="304"/>
      <c r="BTW1018" s="304"/>
      <c r="BTX1018" s="304"/>
      <c r="BTY1018" s="304"/>
      <c r="BTZ1018" s="304"/>
      <c r="BUA1018" s="304"/>
      <c r="BUB1018" s="304"/>
      <c r="BUC1018" s="304"/>
      <c r="BUD1018" s="304"/>
      <c r="BUE1018" s="304"/>
      <c r="BUF1018" s="304"/>
      <c r="BUG1018" s="304"/>
      <c r="BUH1018" s="304"/>
      <c r="BUI1018" s="304"/>
      <c r="BUJ1018" s="304"/>
      <c r="BUK1018" s="304"/>
      <c r="BUL1018" s="304"/>
      <c r="BUM1018" s="304"/>
      <c r="BUN1018" s="304"/>
      <c r="BUO1018" s="304"/>
      <c r="BUP1018" s="304"/>
      <c r="BUQ1018" s="304"/>
      <c r="BUR1018" s="304"/>
      <c r="BUS1018" s="304"/>
      <c r="BUT1018" s="304"/>
      <c r="BUU1018" s="304"/>
      <c r="BUV1018" s="304"/>
      <c r="BUW1018" s="304"/>
      <c r="BUX1018" s="304"/>
      <c r="BUY1018" s="304"/>
      <c r="BUZ1018" s="304"/>
      <c r="BVA1018" s="304"/>
      <c r="BVB1018" s="304"/>
      <c r="BVC1018" s="304"/>
      <c r="BVD1018" s="304"/>
      <c r="BVE1018" s="304"/>
      <c r="BVF1018" s="304"/>
      <c r="BVG1018" s="304"/>
      <c r="BVH1018" s="304"/>
      <c r="BVI1018" s="304"/>
      <c r="BVJ1018" s="304"/>
      <c r="BVK1018" s="304"/>
      <c r="BVL1018" s="304"/>
      <c r="BVM1018" s="304"/>
      <c r="BVN1018" s="304"/>
      <c r="BVO1018" s="304"/>
      <c r="BVP1018" s="304"/>
      <c r="BVQ1018" s="304"/>
      <c r="BVR1018" s="304"/>
      <c r="BVS1018" s="304"/>
      <c r="BVT1018" s="304"/>
      <c r="BVU1018" s="304"/>
      <c r="BVV1018" s="304"/>
      <c r="BVW1018" s="304"/>
      <c r="BVX1018" s="304"/>
      <c r="BVY1018" s="304"/>
      <c r="BVZ1018" s="304"/>
      <c r="BWA1018" s="304"/>
      <c r="BWB1018" s="304"/>
      <c r="BWC1018" s="304"/>
      <c r="BWD1018" s="304"/>
      <c r="BWE1018" s="304"/>
      <c r="BWF1018" s="304"/>
      <c r="BWG1018" s="304"/>
      <c r="BWH1018" s="304"/>
      <c r="BWI1018" s="304"/>
      <c r="BWJ1018" s="304"/>
      <c r="BWK1018" s="304"/>
      <c r="BWL1018" s="304"/>
      <c r="BWM1018" s="304"/>
      <c r="BWN1018" s="304"/>
      <c r="BWO1018" s="304"/>
      <c r="BWP1018" s="304"/>
      <c r="BWQ1018" s="304"/>
      <c r="BWR1018" s="304"/>
      <c r="BWS1018" s="304"/>
      <c r="BWT1018" s="304"/>
      <c r="BWU1018" s="304"/>
      <c r="BWV1018" s="304"/>
      <c r="BWW1018" s="304"/>
      <c r="BWX1018" s="304"/>
      <c r="BWY1018" s="304"/>
      <c r="BWZ1018" s="304"/>
      <c r="BXA1018" s="304"/>
      <c r="BXB1018" s="304"/>
      <c r="BXC1018" s="304"/>
      <c r="BXD1018" s="304"/>
      <c r="BXE1018" s="304"/>
      <c r="BXF1018" s="304"/>
      <c r="BXG1018" s="304"/>
      <c r="BXH1018" s="304"/>
      <c r="BXI1018" s="304"/>
      <c r="BXJ1018" s="304"/>
      <c r="BXK1018" s="304"/>
      <c r="BXL1018" s="304"/>
      <c r="BXM1018" s="304"/>
      <c r="BXN1018" s="304"/>
      <c r="BXO1018" s="304"/>
      <c r="BXP1018" s="304"/>
      <c r="BXQ1018" s="304"/>
      <c r="BXR1018" s="304"/>
      <c r="BXS1018" s="304"/>
      <c r="BXT1018" s="304"/>
      <c r="BXU1018" s="304"/>
      <c r="BXV1018" s="304"/>
      <c r="BXW1018" s="304"/>
      <c r="BXX1018" s="304"/>
      <c r="BXY1018" s="304"/>
      <c r="BXZ1018" s="304"/>
      <c r="BYA1018" s="304"/>
      <c r="BYB1018" s="304"/>
      <c r="BYC1018" s="304"/>
      <c r="BYD1018" s="304"/>
      <c r="BYE1018" s="304"/>
      <c r="BYF1018" s="304"/>
      <c r="BYG1018" s="304"/>
      <c r="BYH1018" s="304"/>
      <c r="BYI1018" s="304"/>
      <c r="BYJ1018" s="304"/>
      <c r="BYK1018" s="304"/>
      <c r="BYL1018" s="304"/>
      <c r="BYM1018" s="304"/>
      <c r="BYN1018" s="304"/>
      <c r="BYO1018" s="304"/>
      <c r="BYP1018" s="304"/>
      <c r="BYQ1018" s="304"/>
      <c r="BYR1018" s="304"/>
      <c r="BYS1018" s="304"/>
      <c r="BYT1018" s="304"/>
      <c r="BYU1018" s="304"/>
      <c r="BYV1018" s="304"/>
      <c r="BYW1018" s="304"/>
      <c r="BYX1018" s="304"/>
      <c r="BYY1018" s="304"/>
      <c r="BYZ1018" s="304"/>
      <c r="BZA1018" s="304"/>
      <c r="BZB1018" s="304"/>
      <c r="BZC1018" s="304"/>
      <c r="BZD1018" s="304"/>
      <c r="BZE1018" s="304"/>
      <c r="BZF1018" s="304"/>
      <c r="BZG1018" s="304"/>
      <c r="BZH1018" s="304"/>
      <c r="BZI1018" s="304"/>
      <c r="BZJ1018" s="304"/>
      <c r="BZK1018" s="304"/>
      <c r="BZL1018" s="304"/>
      <c r="BZM1018" s="304"/>
      <c r="BZN1018" s="304"/>
      <c r="BZO1018" s="304"/>
      <c r="BZP1018" s="304"/>
      <c r="BZQ1018" s="304"/>
      <c r="BZR1018" s="304"/>
      <c r="BZS1018" s="304"/>
      <c r="BZT1018" s="304"/>
      <c r="BZU1018" s="304"/>
      <c r="BZV1018" s="304"/>
      <c r="BZW1018" s="304"/>
      <c r="BZX1018" s="304"/>
      <c r="BZY1018" s="304"/>
      <c r="BZZ1018" s="304"/>
      <c r="CAA1018" s="304"/>
      <c r="CAB1018" s="304"/>
      <c r="CAC1018" s="304"/>
      <c r="CAD1018" s="304"/>
      <c r="CAE1018" s="304"/>
      <c r="CAF1018" s="304"/>
      <c r="CAG1018" s="304"/>
      <c r="CAH1018" s="304"/>
      <c r="CAI1018" s="304"/>
      <c r="CAJ1018" s="304"/>
      <c r="CAK1018" s="304"/>
      <c r="CAL1018" s="304"/>
      <c r="CAM1018" s="304"/>
      <c r="CAN1018" s="304"/>
      <c r="CAO1018" s="304"/>
      <c r="CAP1018" s="304"/>
      <c r="CAQ1018" s="304"/>
      <c r="CAR1018" s="304"/>
      <c r="CAS1018" s="304"/>
      <c r="CAT1018" s="304"/>
      <c r="CAU1018" s="304"/>
      <c r="CAV1018" s="304"/>
      <c r="CAW1018" s="304"/>
      <c r="CAX1018" s="304"/>
      <c r="CAY1018" s="304"/>
      <c r="CAZ1018" s="304"/>
      <c r="CBA1018" s="304"/>
      <c r="CBB1018" s="304"/>
      <c r="CBC1018" s="304"/>
      <c r="CBD1018" s="304"/>
      <c r="CBE1018" s="304"/>
      <c r="CBF1018" s="304"/>
      <c r="CBG1018" s="304"/>
      <c r="CBH1018" s="304"/>
      <c r="CBI1018" s="304"/>
      <c r="CBJ1018" s="304"/>
      <c r="CBK1018" s="304"/>
      <c r="CBL1018" s="304"/>
      <c r="CBM1018" s="304"/>
      <c r="CBN1018" s="304"/>
      <c r="CBO1018" s="304"/>
      <c r="CBP1018" s="304"/>
      <c r="CBQ1018" s="304"/>
      <c r="CBR1018" s="304"/>
      <c r="CBS1018" s="304"/>
      <c r="CBT1018" s="304"/>
      <c r="CBU1018" s="304"/>
      <c r="CBV1018" s="304"/>
      <c r="CBW1018" s="304"/>
      <c r="CBX1018" s="304"/>
      <c r="CBY1018" s="304"/>
      <c r="CBZ1018" s="304"/>
      <c r="CCA1018" s="304"/>
      <c r="CCB1018" s="304"/>
      <c r="CCC1018" s="304"/>
      <c r="CCD1018" s="304"/>
      <c r="CCE1018" s="304"/>
      <c r="CCF1018" s="304"/>
      <c r="CCG1018" s="304"/>
      <c r="CCH1018" s="304"/>
      <c r="CCI1018" s="304"/>
      <c r="CCJ1018" s="304"/>
      <c r="CCK1018" s="304"/>
      <c r="CCL1018" s="304"/>
      <c r="CCM1018" s="304"/>
      <c r="CCN1018" s="304"/>
      <c r="CCO1018" s="304"/>
      <c r="CCP1018" s="304"/>
      <c r="CCQ1018" s="304"/>
      <c r="CCR1018" s="304"/>
      <c r="CCS1018" s="304"/>
      <c r="CCT1018" s="304"/>
      <c r="CCU1018" s="304"/>
      <c r="CCV1018" s="304"/>
      <c r="CCW1018" s="304"/>
      <c r="CCX1018" s="304"/>
      <c r="CCY1018" s="304"/>
      <c r="CCZ1018" s="304"/>
      <c r="CDA1018" s="304"/>
      <c r="CDB1018" s="304"/>
      <c r="CDC1018" s="304"/>
      <c r="CDD1018" s="304"/>
      <c r="CDE1018" s="304"/>
      <c r="CDF1018" s="304"/>
      <c r="CDG1018" s="304"/>
      <c r="CDH1018" s="304"/>
      <c r="CDI1018" s="304"/>
      <c r="CDJ1018" s="304"/>
      <c r="CDK1018" s="304"/>
      <c r="CDL1018" s="304"/>
      <c r="CDM1018" s="304"/>
      <c r="CDN1018" s="304"/>
      <c r="CDO1018" s="304"/>
      <c r="CDP1018" s="304"/>
      <c r="CDQ1018" s="304"/>
      <c r="CDR1018" s="304"/>
      <c r="CDS1018" s="304"/>
      <c r="CDT1018" s="304"/>
      <c r="CDU1018" s="304"/>
      <c r="CDV1018" s="304"/>
      <c r="CDW1018" s="304"/>
      <c r="CDX1018" s="304"/>
      <c r="CDY1018" s="304"/>
      <c r="CDZ1018" s="304"/>
      <c r="CEA1018" s="304"/>
      <c r="CEB1018" s="304"/>
      <c r="CEC1018" s="304"/>
      <c r="CED1018" s="304"/>
      <c r="CEE1018" s="304"/>
      <c r="CEF1018" s="304"/>
      <c r="CEG1018" s="304"/>
      <c r="CEH1018" s="304"/>
      <c r="CEI1018" s="304"/>
      <c r="CEJ1018" s="304"/>
      <c r="CEK1018" s="304"/>
      <c r="CEL1018" s="304"/>
      <c r="CEM1018" s="304"/>
      <c r="CEN1018" s="304"/>
      <c r="CEO1018" s="304"/>
      <c r="CEP1018" s="304"/>
      <c r="CEQ1018" s="304"/>
      <c r="CER1018" s="304"/>
      <c r="CES1018" s="304"/>
      <c r="CET1018" s="304"/>
      <c r="CEU1018" s="304"/>
      <c r="CEV1018" s="304"/>
      <c r="CEW1018" s="304"/>
      <c r="CEX1018" s="304"/>
      <c r="CEY1018" s="304"/>
      <c r="CEZ1018" s="304"/>
      <c r="CFA1018" s="304"/>
      <c r="CFB1018" s="304"/>
      <c r="CFC1018" s="304"/>
      <c r="CFD1018" s="304"/>
      <c r="CFE1018" s="304"/>
      <c r="CFF1018" s="304"/>
      <c r="CFG1018" s="304"/>
      <c r="CFH1018" s="304"/>
      <c r="CFI1018" s="304"/>
      <c r="CFJ1018" s="304"/>
      <c r="CFK1018" s="304"/>
      <c r="CFL1018" s="304"/>
      <c r="CFM1018" s="304"/>
      <c r="CFN1018" s="304"/>
      <c r="CFO1018" s="304"/>
      <c r="CFP1018" s="304"/>
      <c r="CFQ1018" s="304"/>
      <c r="CFR1018" s="304"/>
      <c r="CFS1018" s="304"/>
      <c r="CFT1018" s="304"/>
      <c r="CFU1018" s="304"/>
      <c r="CFV1018" s="304"/>
      <c r="CFW1018" s="304"/>
      <c r="CFX1018" s="304"/>
      <c r="CFY1018" s="304"/>
      <c r="CFZ1018" s="304"/>
      <c r="CGA1018" s="304"/>
      <c r="CGB1018" s="304"/>
      <c r="CGC1018" s="304"/>
      <c r="CGD1018" s="304"/>
      <c r="CGE1018" s="304"/>
      <c r="CGF1018" s="304"/>
      <c r="CGG1018" s="304"/>
      <c r="CGH1018" s="304"/>
      <c r="CGI1018" s="304"/>
      <c r="CGJ1018" s="304"/>
      <c r="CGK1018" s="304"/>
      <c r="CGL1018" s="304"/>
      <c r="CGM1018" s="304"/>
      <c r="CGN1018" s="304"/>
      <c r="CGO1018" s="304"/>
      <c r="CGP1018" s="304"/>
      <c r="CGQ1018" s="304"/>
      <c r="CGR1018" s="304"/>
      <c r="CGS1018" s="304"/>
      <c r="CGT1018" s="304"/>
      <c r="CGU1018" s="304"/>
      <c r="CGV1018" s="304"/>
      <c r="CGW1018" s="304"/>
      <c r="CGX1018" s="304"/>
      <c r="CGY1018" s="304"/>
      <c r="CGZ1018" s="304"/>
      <c r="CHA1018" s="304"/>
      <c r="CHB1018" s="304"/>
      <c r="CHC1018" s="304"/>
      <c r="CHD1018" s="304"/>
      <c r="CHE1018" s="304"/>
      <c r="CHF1018" s="304"/>
      <c r="CHG1018" s="304"/>
      <c r="CHH1018" s="304"/>
      <c r="CHI1018" s="304"/>
      <c r="CHJ1018" s="304"/>
      <c r="CHK1018" s="304"/>
      <c r="CHL1018" s="304"/>
      <c r="CHM1018" s="304"/>
      <c r="CHN1018" s="304"/>
      <c r="CHO1018" s="304"/>
      <c r="CHP1018" s="304"/>
      <c r="CHQ1018" s="304"/>
      <c r="CHR1018" s="304"/>
      <c r="CHS1018" s="304"/>
      <c r="CHT1018" s="304"/>
      <c r="CHU1018" s="304"/>
      <c r="CHV1018" s="304"/>
      <c r="CHW1018" s="304"/>
      <c r="CHX1018" s="304"/>
      <c r="CHY1018" s="304"/>
      <c r="CHZ1018" s="304"/>
      <c r="CIA1018" s="304"/>
      <c r="CIB1018" s="304"/>
      <c r="CIC1018" s="304"/>
      <c r="CID1018" s="304"/>
      <c r="CIE1018" s="304"/>
      <c r="CIF1018" s="304"/>
      <c r="CIG1018" s="304"/>
      <c r="CIH1018" s="304"/>
      <c r="CII1018" s="304"/>
      <c r="CIJ1018" s="304"/>
      <c r="CIK1018" s="304"/>
      <c r="CIL1018" s="304"/>
      <c r="CIM1018" s="304"/>
      <c r="CIN1018" s="304"/>
      <c r="CIO1018" s="304"/>
      <c r="CIP1018" s="304"/>
      <c r="CIQ1018" s="304"/>
      <c r="CIR1018" s="304"/>
      <c r="CIS1018" s="304"/>
      <c r="CIT1018" s="304"/>
      <c r="CIU1018" s="304"/>
      <c r="CIV1018" s="304"/>
      <c r="CIW1018" s="304"/>
      <c r="CIX1018" s="304"/>
      <c r="CIY1018" s="304"/>
      <c r="CIZ1018" s="304"/>
      <c r="CJA1018" s="304"/>
      <c r="CJB1018" s="304"/>
      <c r="CJC1018" s="304"/>
      <c r="CJD1018" s="304"/>
      <c r="CJE1018" s="304"/>
      <c r="CJF1018" s="304"/>
      <c r="CJG1018" s="304"/>
      <c r="CJH1018" s="304"/>
      <c r="CJI1018" s="304"/>
      <c r="CJJ1018" s="304"/>
      <c r="CJK1018" s="304"/>
      <c r="CJL1018" s="304"/>
      <c r="CJM1018" s="304"/>
      <c r="CJN1018" s="304"/>
      <c r="CJO1018" s="304"/>
      <c r="CJP1018" s="304"/>
      <c r="CJQ1018" s="304"/>
      <c r="CJR1018" s="304"/>
      <c r="CJS1018" s="304"/>
      <c r="CJT1018" s="304"/>
      <c r="CJU1018" s="304"/>
      <c r="CJV1018" s="304"/>
      <c r="CJW1018" s="304"/>
      <c r="CJX1018" s="304"/>
      <c r="CJY1018" s="304"/>
      <c r="CJZ1018" s="304"/>
      <c r="CKA1018" s="304"/>
      <c r="CKB1018" s="304"/>
      <c r="CKC1018" s="304"/>
      <c r="CKD1018" s="304"/>
      <c r="CKE1018" s="304"/>
      <c r="CKF1018" s="304"/>
      <c r="CKG1018" s="304"/>
      <c r="CKH1018" s="304"/>
      <c r="CKI1018" s="304"/>
      <c r="CKJ1018" s="304"/>
      <c r="CKK1018" s="304"/>
      <c r="CKL1018" s="304"/>
      <c r="CKM1018" s="304"/>
      <c r="CKN1018" s="304"/>
      <c r="CKO1018" s="304"/>
      <c r="CKP1018" s="304"/>
      <c r="CKQ1018" s="304"/>
      <c r="CKR1018" s="304"/>
      <c r="CKS1018" s="304"/>
      <c r="CKT1018" s="304"/>
      <c r="CKU1018" s="304"/>
      <c r="CKV1018" s="304"/>
      <c r="CKW1018" s="304"/>
      <c r="CKX1018" s="304"/>
      <c r="CKY1018" s="304"/>
      <c r="CKZ1018" s="304"/>
      <c r="CLA1018" s="304"/>
      <c r="CLB1018" s="304"/>
      <c r="CLC1018" s="304"/>
      <c r="CLD1018" s="304"/>
      <c r="CLE1018" s="304"/>
      <c r="CLF1018" s="304"/>
      <c r="CLG1018" s="304"/>
      <c r="CLH1018" s="304"/>
      <c r="CLI1018" s="304"/>
      <c r="CLJ1018" s="304"/>
      <c r="CLK1018" s="304"/>
      <c r="CLL1018" s="304"/>
      <c r="CLM1018" s="304"/>
      <c r="CLN1018" s="304"/>
      <c r="CLO1018" s="304"/>
      <c r="CLP1018" s="304"/>
      <c r="CLQ1018" s="304"/>
      <c r="CLR1018" s="304"/>
      <c r="CLS1018" s="304"/>
      <c r="CLT1018" s="304"/>
      <c r="CLU1018" s="304"/>
      <c r="CLV1018" s="304"/>
      <c r="CLW1018" s="304"/>
      <c r="CLX1018" s="304"/>
      <c r="CLY1018" s="304"/>
      <c r="CLZ1018" s="304"/>
      <c r="CMA1018" s="304"/>
      <c r="CMB1018" s="304"/>
      <c r="CMC1018" s="304"/>
      <c r="CMD1018" s="304"/>
      <c r="CME1018" s="304"/>
      <c r="CMF1018" s="304"/>
      <c r="CMG1018" s="304"/>
      <c r="CMH1018" s="304"/>
      <c r="CMI1018" s="304"/>
      <c r="CMJ1018" s="304"/>
      <c r="CMK1018" s="304"/>
      <c r="CML1018" s="304"/>
      <c r="CMM1018" s="304"/>
      <c r="CMN1018" s="304"/>
      <c r="CMO1018" s="304"/>
      <c r="CMP1018" s="304"/>
      <c r="CMQ1018" s="304"/>
      <c r="CMR1018" s="304"/>
      <c r="CMS1018" s="304"/>
      <c r="CMT1018" s="304"/>
      <c r="CMU1018" s="304"/>
      <c r="CMV1018" s="304"/>
      <c r="CMW1018" s="304"/>
      <c r="CMX1018" s="304"/>
      <c r="CMY1018" s="304"/>
      <c r="CMZ1018" s="304"/>
      <c r="CNA1018" s="304"/>
      <c r="CNB1018" s="304"/>
      <c r="CNC1018" s="304"/>
      <c r="CND1018" s="304"/>
      <c r="CNE1018" s="304"/>
      <c r="CNF1018" s="304"/>
      <c r="CNG1018" s="304"/>
      <c r="CNH1018" s="304"/>
      <c r="CNI1018" s="304"/>
      <c r="CNJ1018" s="304"/>
      <c r="CNK1018" s="304"/>
      <c r="CNL1018" s="304"/>
      <c r="CNM1018" s="304"/>
      <c r="CNN1018" s="304"/>
      <c r="CNO1018" s="304"/>
      <c r="CNP1018" s="304"/>
      <c r="CNQ1018" s="304"/>
      <c r="CNR1018" s="304"/>
      <c r="CNS1018" s="304"/>
      <c r="CNT1018" s="304"/>
      <c r="CNU1018" s="304"/>
      <c r="CNV1018" s="304"/>
      <c r="CNW1018" s="304"/>
      <c r="CNX1018" s="304"/>
      <c r="CNY1018" s="304"/>
      <c r="CNZ1018" s="304"/>
      <c r="COA1018" s="304"/>
      <c r="COB1018" s="304"/>
      <c r="COC1018" s="304"/>
      <c r="COD1018" s="304"/>
      <c r="COE1018" s="304"/>
      <c r="COF1018" s="304"/>
      <c r="COG1018" s="304"/>
      <c r="COH1018" s="304"/>
      <c r="COI1018" s="304"/>
      <c r="COJ1018" s="304"/>
      <c r="COK1018" s="304"/>
      <c r="COL1018" s="304"/>
      <c r="COM1018" s="304"/>
      <c r="CON1018" s="304"/>
      <c r="COO1018" s="304"/>
      <c r="COP1018" s="304"/>
      <c r="COQ1018" s="304"/>
      <c r="COR1018" s="304"/>
      <c r="COS1018" s="304"/>
      <c r="COT1018" s="304"/>
      <c r="COU1018" s="304"/>
      <c r="COV1018" s="304"/>
      <c r="COW1018" s="304"/>
      <c r="COX1018" s="304"/>
      <c r="COY1018" s="304"/>
      <c r="COZ1018" s="304"/>
      <c r="CPA1018" s="304"/>
      <c r="CPB1018" s="304"/>
      <c r="CPC1018" s="304"/>
      <c r="CPD1018" s="304"/>
      <c r="CPE1018" s="304"/>
      <c r="CPF1018" s="304"/>
      <c r="CPG1018" s="304"/>
      <c r="CPH1018" s="304"/>
      <c r="CPI1018" s="304"/>
      <c r="CPJ1018" s="304"/>
      <c r="CPK1018" s="304"/>
      <c r="CPL1018" s="304"/>
      <c r="CPM1018" s="304"/>
      <c r="CPN1018" s="304"/>
      <c r="CPO1018" s="304"/>
      <c r="CPP1018" s="304"/>
      <c r="CPQ1018" s="304"/>
      <c r="CPR1018" s="304"/>
      <c r="CPS1018" s="304"/>
      <c r="CPT1018" s="304"/>
      <c r="CPU1018" s="304"/>
      <c r="CPV1018" s="304"/>
      <c r="CPW1018" s="304"/>
      <c r="CPX1018" s="304"/>
      <c r="CPY1018" s="304"/>
      <c r="CPZ1018" s="304"/>
      <c r="CQA1018" s="304"/>
      <c r="CQB1018" s="304"/>
      <c r="CQC1018" s="304"/>
      <c r="CQD1018" s="304"/>
      <c r="CQE1018" s="304"/>
      <c r="CQF1018" s="304"/>
      <c r="CQG1018" s="304"/>
      <c r="CQH1018" s="304"/>
      <c r="CQI1018" s="304"/>
      <c r="CQJ1018" s="304"/>
      <c r="CQK1018" s="304"/>
      <c r="CQL1018" s="304"/>
      <c r="CQM1018" s="304"/>
      <c r="CQN1018" s="304"/>
      <c r="CQO1018" s="304"/>
      <c r="CQP1018" s="304"/>
      <c r="CQQ1018" s="304"/>
      <c r="CQR1018" s="304"/>
      <c r="CQS1018" s="304"/>
      <c r="CQT1018" s="304"/>
      <c r="CQU1018" s="304"/>
      <c r="CQV1018" s="304"/>
      <c r="CQW1018" s="304"/>
      <c r="CQX1018" s="304"/>
      <c r="CQY1018" s="304"/>
      <c r="CQZ1018" s="304"/>
      <c r="CRA1018" s="304"/>
      <c r="CRB1018" s="304"/>
      <c r="CRC1018" s="304"/>
      <c r="CRD1018" s="304"/>
      <c r="CRE1018" s="304"/>
      <c r="CRF1018" s="304"/>
      <c r="CRG1018" s="304"/>
      <c r="CRH1018" s="304"/>
      <c r="CRI1018" s="304"/>
      <c r="CRJ1018" s="304"/>
      <c r="CRK1018" s="304"/>
      <c r="CRL1018" s="304"/>
      <c r="CRM1018" s="304"/>
      <c r="CRN1018" s="304"/>
      <c r="CRO1018" s="304"/>
      <c r="CRP1018" s="304"/>
      <c r="CRQ1018" s="304"/>
      <c r="CRR1018" s="304"/>
      <c r="CRS1018" s="304"/>
      <c r="CRT1018" s="304"/>
      <c r="CRU1018" s="304"/>
      <c r="CRV1018" s="304"/>
      <c r="CRW1018" s="304"/>
      <c r="CRX1018" s="304"/>
      <c r="CRY1018" s="304"/>
      <c r="CRZ1018" s="304"/>
      <c r="CSA1018" s="304"/>
      <c r="CSB1018" s="304"/>
      <c r="CSC1018" s="304"/>
      <c r="CSD1018" s="304"/>
      <c r="CSE1018" s="304"/>
      <c r="CSF1018" s="304"/>
      <c r="CSG1018" s="304"/>
      <c r="CSH1018" s="304"/>
      <c r="CSI1018" s="304"/>
      <c r="CSJ1018" s="304"/>
      <c r="CSK1018" s="304"/>
      <c r="CSL1018" s="304"/>
      <c r="CSM1018" s="304"/>
      <c r="CSN1018" s="304"/>
      <c r="CSO1018" s="304"/>
      <c r="CSP1018" s="304"/>
      <c r="CSQ1018" s="304"/>
      <c r="CSR1018" s="304"/>
      <c r="CSS1018" s="304"/>
      <c r="CST1018" s="304"/>
      <c r="CSU1018" s="304"/>
      <c r="CSV1018" s="304"/>
      <c r="CSW1018" s="304"/>
      <c r="CSX1018" s="304"/>
      <c r="CSY1018" s="304"/>
      <c r="CSZ1018" s="304"/>
      <c r="CTA1018" s="304"/>
      <c r="CTB1018" s="304"/>
      <c r="CTC1018" s="304"/>
      <c r="CTD1018" s="304"/>
      <c r="CTE1018" s="304"/>
      <c r="CTF1018" s="304"/>
      <c r="CTG1018" s="304"/>
      <c r="CTH1018" s="304"/>
      <c r="CTI1018" s="304"/>
      <c r="CTJ1018" s="304"/>
      <c r="CTK1018" s="304"/>
      <c r="CTL1018" s="304"/>
      <c r="CTM1018" s="304"/>
      <c r="CTN1018" s="304"/>
      <c r="CTO1018" s="304"/>
      <c r="CTP1018" s="304"/>
      <c r="CTQ1018" s="304"/>
      <c r="CTR1018" s="304"/>
      <c r="CTS1018" s="304"/>
      <c r="CTT1018" s="304"/>
      <c r="CTU1018" s="304"/>
      <c r="CTV1018" s="304"/>
      <c r="CTW1018" s="304"/>
      <c r="CTX1018" s="304"/>
      <c r="CTY1018" s="304"/>
      <c r="CTZ1018" s="304"/>
      <c r="CUA1018" s="304"/>
      <c r="CUB1018" s="304"/>
      <c r="CUC1018" s="304"/>
      <c r="CUD1018" s="304"/>
      <c r="CUE1018" s="304"/>
      <c r="CUF1018" s="304"/>
      <c r="CUG1018" s="304"/>
      <c r="CUH1018" s="304"/>
      <c r="CUI1018" s="304"/>
      <c r="CUJ1018" s="304"/>
      <c r="CUK1018" s="304"/>
      <c r="CUL1018" s="304"/>
      <c r="CUM1018" s="304"/>
      <c r="CUN1018" s="304"/>
      <c r="CUO1018" s="304"/>
      <c r="CUP1018" s="304"/>
      <c r="CUQ1018" s="304"/>
      <c r="CUR1018" s="304"/>
      <c r="CUS1018" s="304"/>
      <c r="CUT1018" s="304"/>
      <c r="CUU1018" s="304"/>
      <c r="CUV1018" s="304"/>
      <c r="CUW1018" s="304"/>
      <c r="CUX1018" s="304"/>
      <c r="CUY1018" s="304"/>
      <c r="CUZ1018" s="304"/>
      <c r="CVA1018" s="304"/>
      <c r="CVB1018" s="304"/>
      <c r="CVC1018" s="304"/>
      <c r="CVD1018" s="304"/>
      <c r="CVE1018" s="304"/>
      <c r="CVF1018" s="304"/>
      <c r="CVG1018" s="304"/>
      <c r="CVH1018" s="304"/>
      <c r="CVI1018" s="304"/>
      <c r="CVJ1018" s="304"/>
      <c r="CVK1018" s="304"/>
      <c r="CVL1018" s="304"/>
      <c r="CVM1018" s="304"/>
      <c r="CVN1018" s="304"/>
      <c r="CVO1018" s="304"/>
      <c r="CVP1018" s="304"/>
      <c r="CVQ1018" s="304"/>
      <c r="CVR1018" s="304"/>
      <c r="CVS1018" s="304"/>
      <c r="CVT1018" s="304"/>
      <c r="CVU1018" s="304"/>
      <c r="CVV1018" s="304"/>
      <c r="CVW1018" s="304"/>
      <c r="CVX1018" s="304"/>
      <c r="CVY1018" s="304"/>
      <c r="CVZ1018" s="304"/>
      <c r="CWA1018" s="304"/>
      <c r="CWB1018" s="304"/>
      <c r="CWC1018" s="304"/>
      <c r="CWD1018" s="304"/>
      <c r="CWE1018" s="304"/>
      <c r="CWF1018" s="304"/>
      <c r="CWG1018" s="304"/>
      <c r="CWH1018" s="304"/>
      <c r="CWI1018" s="304"/>
      <c r="CWJ1018" s="304"/>
      <c r="CWK1018" s="304"/>
      <c r="CWL1018" s="304"/>
      <c r="CWM1018" s="304"/>
      <c r="CWN1018" s="304"/>
      <c r="CWO1018" s="304"/>
      <c r="CWP1018" s="304"/>
      <c r="CWQ1018" s="304"/>
      <c r="CWR1018" s="304"/>
      <c r="CWS1018" s="304"/>
      <c r="CWT1018" s="304"/>
      <c r="CWU1018" s="304"/>
      <c r="CWV1018" s="304"/>
      <c r="CWW1018" s="304"/>
      <c r="CWX1018" s="304"/>
      <c r="CWY1018" s="304"/>
      <c r="CWZ1018" s="304"/>
      <c r="CXA1018" s="304"/>
      <c r="CXB1018" s="304"/>
      <c r="CXC1018" s="304"/>
      <c r="CXD1018" s="304"/>
      <c r="CXE1018" s="304"/>
      <c r="CXF1018" s="304"/>
      <c r="CXG1018" s="304"/>
      <c r="CXH1018" s="304"/>
      <c r="CXI1018" s="304"/>
      <c r="CXJ1018" s="304"/>
      <c r="CXK1018" s="304"/>
      <c r="CXL1018" s="304"/>
      <c r="CXM1018" s="304"/>
      <c r="CXN1018" s="304"/>
      <c r="CXO1018" s="304"/>
      <c r="CXP1018" s="304"/>
      <c r="CXQ1018" s="304"/>
      <c r="CXR1018" s="304"/>
      <c r="CXS1018" s="304"/>
      <c r="CXT1018" s="304"/>
      <c r="CXU1018" s="304"/>
      <c r="CXV1018" s="304"/>
      <c r="CXW1018" s="304"/>
      <c r="CXX1018" s="304"/>
      <c r="CXY1018" s="304"/>
      <c r="CXZ1018" s="304"/>
      <c r="CYA1018" s="304"/>
      <c r="CYB1018" s="304"/>
      <c r="CYC1018" s="304"/>
      <c r="CYD1018" s="304"/>
      <c r="CYE1018" s="304"/>
      <c r="CYF1018" s="304"/>
      <c r="CYG1018" s="304"/>
      <c r="CYH1018" s="304"/>
      <c r="CYI1018" s="304"/>
      <c r="CYJ1018" s="304"/>
      <c r="CYK1018" s="304"/>
      <c r="CYL1018" s="304"/>
      <c r="CYM1018" s="304"/>
      <c r="CYN1018" s="304"/>
      <c r="CYO1018" s="304"/>
      <c r="CYP1018" s="304"/>
      <c r="CYQ1018" s="304"/>
      <c r="CYR1018" s="304"/>
      <c r="CYS1018" s="304"/>
      <c r="CYT1018" s="304"/>
      <c r="CYU1018" s="304"/>
      <c r="CYV1018" s="304"/>
      <c r="CYW1018" s="304"/>
      <c r="CYX1018" s="304"/>
      <c r="CYY1018" s="304"/>
      <c r="CYZ1018" s="304"/>
      <c r="CZA1018" s="304"/>
      <c r="CZB1018" s="304"/>
      <c r="CZC1018" s="304"/>
      <c r="CZD1018" s="304"/>
      <c r="CZE1018" s="304"/>
      <c r="CZF1018" s="304"/>
      <c r="CZG1018" s="304"/>
      <c r="CZH1018" s="304"/>
      <c r="CZI1018" s="304"/>
      <c r="CZJ1018" s="304"/>
      <c r="CZK1018" s="304"/>
      <c r="CZL1018" s="304"/>
      <c r="CZM1018" s="304"/>
      <c r="CZN1018" s="304"/>
      <c r="CZO1018" s="304"/>
      <c r="CZP1018" s="304"/>
      <c r="CZQ1018" s="304"/>
      <c r="CZR1018" s="304"/>
      <c r="CZS1018" s="304"/>
      <c r="CZT1018" s="304"/>
      <c r="CZU1018" s="304"/>
      <c r="CZV1018" s="304"/>
      <c r="CZW1018" s="304"/>
      <c r="CZX1018" s="304"/>
      <c r="CZY1018" s="304"/>
      <c r="CZZ1018" s="304"/>
      <c r="DAA1018" s="304"/>
      <c r="DAB1018" s="304"/>
      <c r="DAC1018" s="304"/>
      <c r="DAD1018" s="304"/>
      <c r="DAE1018" s="304"/>
      <c r="DAF1018" s="304"/>
      <c r="DAG1018" s="304"/>
      <c r="DAH1018" s="304"/>
      <c r="DAI1018" s="304"/>
      <c r="DAJ1018" s="304"/>
      <c r="DAK1018" s="304"/>
      <c r="DAL1018" s="304"/>
      <c r="DAM1018" s="304"/>
      <c r="DAN1018" s="304"/>
      <c r="DAO1018" s="304"/>
      <c r="DAP1018" s="304"/>
      <c r="DAQ1018" s="304"/>
      <c r="DAR1018" s="304"/>
      <c r="DAS1018" s="304"/>
      <c r="DAT1018" s="304"/>
      <c r="DAU1018" s="304"/>
      <c r="DAV1018" s="304"/>
      <c r="DAW1018" s="304"/>
      <c r="DAX1018" s="304"/>
      <c r="DAY1018" s="304"/>
      <c r="DAZ1018" s="304"/>
      <c r="DBA1018" s="304"/>
      <c r="DBB1018" s="304"/>
      <c r="DBC1018" s="304"/>
      <c r="DBD1018" s="304"/>
      <c r="DBE1018" s="304"/>
      <c r="DBF1018" s="304"/>
      <c r="DBG1018" s="304"/>
      <c r="DBH1018" s="304"/>
      <c r="DBI1018" s="304"/>
      <c r="DBJ1018" s="304"/>
      <c r="DBK1018" s="304"/>
      <c r="DBL1018" s="304"/>
      <c r="DBM1018" s="304"/>
      <c r="DBN1018" s="304"/>
      <c r="DBO1018" s="304"/>
      <c r="DBP1018" s="304"/>
      <c r="DBQ1018" s="304"/>
      <c r="DBR1018" s="304"/>
      <c r="DBS1018" s="304"/>
      <c r="DBT1018" s="304"/>
      <c r="DBU1018" s="304"/>
      <c r="DBV1018" s="304"/>
      <c r="DBW1018" s="304"/>
      <c r="DBX1018" s="304"/>
      <c r="DBY1018" s="304"/>
      <c r="DBZ1018" s="304"/>
      <c r="DCA1018" s="304"/>
      <c r="DCB1018" s="304"/>
      <c r="DCC1018" s="304"/>
      <c r="DCD1018" s="304"/>
      <c r="DCE1018" s="304"/>
      <c r="DCF1018" s="304"/>
      <c r="DCG1018" s="304"/>
      <c r="DCH1018" s="304"/>
      <c r="DCI1018" s="304"/>
      <c r="DCJ1018" s="304"/>
      <c r="DCK1018" s="304"/>
      <c r="DCL1018" s="304"/>
      <c r="DCM1018" s="304"/>
      <c r="DCN1018" s="304"/>
      <c r="DCO1018" s="304"/>
      <c r="DCP1018" s="304"/>
      <c r="DCQ1018" s="304"/>
      <c r="DCR1018" s="304"/>
      <c r="DCS1018" s="304"/>
      <c r="DCT1018" s="304"/>
      <c r="DCU1018" s="304"/>
      <c r="DCV1018" s="304"/>
      <c r="DCW1018" s="304"/>
      <c r="DCX1018" s="304"/>
      <c r="DCY1018" s="304"/>
      <c r="DCZ1018" s="304"/>
      <c r="DDA1018" s="304"/>
      <c r="DDB1018" s="304"/>
      <c r="DDC1018" s="304"/>
      <c r="DDD1018" s="304"/>
      <c r="DDE1018" s="304"/>
      <c r="DDF1018" s="304"/>
      <c r="DDG1018" s="304"/>
      <c r="DDH1018" s="304"/>
      <c r="DDI1018" s="304"/>
      <c r="DDJ1018" s="304"/>
      <c r="DDK1018" s="304"/>
      <c r="DDL1018" s="304"/>
      <c r="DDM1018" s="304"/>
      <c r="DDN1018" s="304"/>
      <c r="DDO1018" s="304"/>
      <c r="DDP1018" s="304"/>
      <c r="DDQ1018" s="304"/>
      <c r="DDR1018" s="304"/>
      <c r="DDS1018" s="304"/>
      <c r="DDT1018" s="304"/>
      <c r="DDU1018" s="304"/>
      <c r="DDV1018" s="304"/>
      <c r="DDW1018" s="304"/>
      <c r="DDX1018" s="304"/>
      <c r="DDY1018" s="304"/>
      <c r="DDZ1018" s="304"/>
      <c r="DEA1018" s="304"/>
      <c r="DEB1018" s="304"/>
      <c r="DEC1018" s="304"/>
      <c r="DED1018" s="304"/>
      <c r="DEE1018" s="304"/>
      <c r="DEF1018" s="304"/>
      <c r="DEG1018" s="304"/>
      <c r="DEH1018" s="304"/>
      <c r="DEI1018" s="304"/>
      <c r="DEJ1018" s="304"/>
      <c r="DEK1018" s="304"/>
      <c r="DEL1018" s="304"/>
      <c r="DEM1018" s="304"/>
      <c r="DEN1018" s="304"/>
      <c r="DEO1018" s="304"/>
      <c r="DEP1018" s="304"/>
      <c r="DEQ1018" s="304"/>
      <c r="DER1018" s="304"/>
      <c r="DES1018" s="304"/>
      <c r="DET1018" s="304"/>
      <c r="DEU1018" s="304"/>
      <c r="DEV1018" s="304"/>
      <c r="DEW1018" s="304"/>
      <c r="DEX1018" s="304"/>
      <c r="DEY1018" s="304"/>
      <c r="DEZ1018" s="304"/>
      <c r="DFA1018" s="304"/>
      <c r="DFB1018" s="304"/>
      <c r="DFC1018" s="304"/>
      <c r="DFD1018" s="304"/>
      <c r="DFE1018" s="304"/>
      <c r="DFF1018" s="304"/>
      <c r="DFG1018" s="304"/>
      <c r="DFH1018" s="304"/>
      <c r="DFI1018" s="304"/>
      <c r="DFJ1018" s="304"/>
      <c r="DFK1018" s="304"/>
      <c r="DFL1018" s="304"/>
      <c r="DFM1018" s="304"/>
      <c r="DFN1018" s="304"/>
      <c r="DFO1018" s="304"/>
      <c r="DFP1018" s="304"/>
      <c r="DFQ1018" s="304"/>
      <c r="DFR1018" s="304"/>
      <c r="DFS1018" s="304"/>
      <c r="DFT1018" s="304"/>
      <c r="DFU1018" s="304"/>
      <c r="DFV1018" s="304"/>
      <c r="DFW1018" s="304"/>
      <c r="DFX1018" s="304"/>
      <c r="DFY1018" s="304"/>
      <c r="DFZ1018" s="304"/>
      <c r="DGA1018" s="304"/>
      <c r="DGB1018" s="304"/>
      <c r="DGC1018" s="304"/>
      <c r="DGD1018" s="304"/>
      <c r="DGE1018" s="304"/>
      <c r="DGF1018" s="304"/>
      <c r="DGG1018" s="304"/>
      <c r="DGH1018" s="304"/>
      <c r="DGI1018" s="304"/>
      <c r="DGJ1018" s="304"/>
      <c r="DGK1018" s="304"/>
      <c r="DGL1018" s="304"/>
      <c r="DGM1018" s="304"/>
      <c r="DGN1018" s="304"/>
      <c r="DGO1018" s="304"/>
      <c r="DGP1018" s="304"/>
      <c r="DGQ1018" s="304"/>
      <c r="DGR1018" s="304"/>
      <c r="DGS1018" s="304"/>
      <c r="DGT1018" s="304"/>
      <c r="DGU1018" s="304"/>
      <c r="DGV1018" s="304"/>
      <c r="DGW1018" s="304"/>
      <c r="DGX1018" s="304"/>
      <c r="DGY1018" s="304"/>
      <c r="DGZ1018" s="304"/>
      <c r="DHA1018" s="304"/>
      <c r="DHB1018" s="304"/>
      <c r="DHC1018" s="304"/>
      <c r="DHD1018" s="304"/>
      <c r="DHE1018" s="304"/>
      <c r="DHF1018" s="304"/>
      <c r="DHG1018" s="304"/>
      <c r="DHH1018" s="304"/>
      <c r="DHI1018" s="304"/>
      <c r="DHJ1018" s="304"/>
      <c r="DHK1018" s="304"/>
      <c r="DHL1018" s="304"/>
      <c r="DHM1018" s="304"/>
      <c r="DHN1018" s="304"/>
      <c r="DHO1018" s="304"/>
      <c r="DHP1018" s="304"/>
      <c r="DHQ1018" s="304"/>
      <c r="DHR1018" s="304"/>
      <c r="DHS1018" s="304"/>
      <c r="DHT1018" s="304"/>
      <c r="DHU1018" s="304"/>
      <c r="DHV1018" s="304"/>
      <c r="DHW1018" s="304"/>
      <c r="DHX1018" s="304"/>
      <c r="DHY1018" s="304"/>
      <c r="DHZ1018" s="304"/>
      <c r="DIA1018" s="304"/>
      <c r="DIB1018" s="304"/>
      <c r="DIC1018" s="304"/>
      <c r="DID1018" s="304"/>
      <c r="DIE1018" s="304"/>
      <c r="DIF1018" s="304"/>
      <c r="DIG1018" s="304"/>
      <c r="DIH1018" s="304"/>
      <c r="DII1018" s="304"/>
      <c r="DIJ1018" s="304"/>
      <c r="DIK1018" s="304"/>
      <c r="DIL1018" s="304"/>
      <c r="DIM1018" s="304"/>
      <c r="DIN1018" s="304"/>
      <c r="DIO1018" s="304"/>
      <c r="DIP1018" s="304"/>
      <c r="DIQ1018" s="304"/>
      <c r="DIR1018" s="304"/>
      <c r="DIS1018" s="304"/>
      <c r="DIT1018" s="304"/>
      <c r="DIU1018" s="304"/>
      <c r="DIV1018" s="304"/>
      <c r="DIW1018" s="304"/>
      <c r="DIX1018" s="304"/>
      <c r="DIY1018" s="304"/>
      <c r="DIZ1018" s="304"/>
      <c r="DJA1018" s="304"/>
      <c r="DJB1018" s="304"/>
      <c r="DJC1018" s="304"/>
      <c r="DJD1018" s="304"/>
      <c r="DJE1018" s="304"/>
      <c r="DJF1018" s="304"/>
      <c r="DJG1018" s="304"/>
      <c r="DJH1018" s="304"/>
      <c r="DJI1018" s="304"/>
      <c r="DJJ1018" s="304"/>
      <c r="DJK1018" s="304"/>
      <c r="DJL1018" s="304"/>
      <c r="DJM1018" s="304"/>
      <c r="DJN1018" s="304"/>
      <c r="DJO1018" s="304"/>
      <c r="DJP1018" s="304"/>
      <c r="DJQ1018" s="304"/>
      <c r="DJR1018" s="304"/>
      <c r="DJS1018" s="304"/>
      <c r="DJT1018" s="304"/>
      <c r="DJU1018" s="304"/>
      <c r="DJV1018" s="304"/>
      <c r="DJW1018" s="304"/>
      <c r="DJX1018" s="304"/>
      <c r="DJY1018" s="304"/>
      <c r="DJZ1018" s="304"/>
      <c r="DKA1018" s="304"/>
      <c r="DKB1018" s="304"/>
      <c r="DKC1018" s="304"/>
      <c r="DKD1018" s="304"/>
      <c r="DKE1018" s="304"/>
      <c r="DKF1018" s="304"/>
      <c r="DKG1018" s="304"/>
      <c r="DKH1018" s="304"/>
      <c r="DKI1018" s="304"/>
      <c r="DKJ1018" s="304"/>
      <c r="DKK1018" s="304"/>
      <c r="DKL1018" s="304"/>
      <c r="DKM1018" s="304"/>
      <c r="DKN1018" s="304"/>
      <c r="DKO1018" s="304"/>
      <c r="DKP1018" s="304"/>
      <c r="DKQ1018" s="304"/>
      <c r="DKR1018" s="304"/>
      <c r="DKS1018" s="304"/>
      <c r="DKT1018" s="304"/>
      <c r="DKU1018" s="304"/>
      <c r="DKV1018" s="304"/>
      <c r="DKW1018" s="304"/>
      <c r="DKX1018" s="304"/>
      <c r="DKY1018" s="304"/>
      <c r="DKZ1018" s="304"/>
      <c r="DLA1018" s="304"/>
      <c r="DLB1018" s="304"/>
      <c r="DLC1018" s="304"/>
      <c r="DLD1018" s="304"/>
      <c r="DLE1018" s="304"/>
      <c r="DLF1018" s="304"/>
      <c r="DLG1018" s="304"/>
      <c r="DLH1018" s="304"/>
      <c r="DLI1018" s="304"/>
      <c r="DLJ1018" s="304"/>
      <c r="DLK1018" s="304"/>
      <c r="DLL1018" s="304"/>
      <c r="DLM1018" s="304"/>
      <c r="DLN1018" s="304"/>
      <c r="DLO1018" s="304"/>
      <c r="DLP1018" s="304"/>
      <c r="DLQ1018" s="304"/>
      <c r="DLR1018" s="304"/>
      <c r="DLS1018" s="304"/>
      <c r="DLT1018" s="304"/>
      <c r="DLU1018" s="304"/>
      <c r="DLV1018" s="304"/>
      <c r="DLW1018" s="304"/>
      <c r="DLX1018" s="304"/>
      <c r="DLY1018" s="304"/>
      <c r="DLZ1018" s="304"/>
      <c r="DMA1018" s="304"/>
      <c r="DMB1018" s="304"/>
      <c r="DMC1018" s="304"/>
      <c r="DMD1018" s="304"/>
      <c r="DME1018" s="304"/>
      <c r="DMF1018" s="304"/>
      <c r="DMG1018" s="304"/>
      <c r="DMH1018" s="304"/>
      <c r="DMI1018" s="304"/>
      <c r="DMJ1018" s="304"/>
      <c r="DMK1018" s="304"/>
      <c r="DML1018" s="304"/>
      <c r="DMM1018" s="304"/>
      <c r="DMN1018" s="304"/>
      <c r="DMO1018" s="304"/>
      <c r="DMP1018" s="304"/>
      <c r="DMQ1018" s="304"/>
      <c r="DMR1018" s="304"/>
      <c r="DMS1018" s="304"/>
      <c r="DMT1018" s="304"/>
      <c r="DMU1018" s="304"/>
      <c r="DMV1018" s="304"/>
      <c r="DMW1018" s="304"/>
      <c r="DMX1018" s="304"/>
      <c r="DMY1018" s="304"/>
      <c r="DMZ1018" s="304"/>
      <c r="DNA1018" s="304"/>
      <c r="DNB1018" s="304"/>
      <c r="DNC1018" s="304"/>
      <c r="DND1018" s="304"/>
      <c r="DNE1018" s="304"/>
      <c r="DNF1018" s="304"/>
      <c r="DNG1018" s="304"/>
      <c r="DNH1018" s="304"/>
      <c r="DNI1018" s="304"/>
      <c r="DNJ1018" s="304"/>
      <c r="DNK1018" s="304"/>
      <c r="DNL1018" s="304"/>
      <c r="DNM1018" s="304"/>
      <c r="DNN1018" s="304"/>
      <c r="DNO1018" s="304"/>
      <c r="DNP1018" s="304"/>
      <c r="DNQ1018" s="304"/>
      <c r="DNR1018" s="304"/>
      <c r="DNS1018" s="304"/>
      <c r="DNT1018" s="304"/>
      <c r="DNU1018" s="304"/>
      <c r="DNV1018" s="304"/>
      <c r="DNW1018" s="304"/>
      <c r="DNX1018" s="304"/>
      <c r="DNY1018" s="304"/>
      <c r="DNZ1018" s="304"/>
      <c r="DOA1018" s="304"/>
      <c r="DOB1018" s="304"/>
      <c r="DOC1018" s="304"/>
      <c r="DOD1018" s="304"/>
      <c r="DOE1018" s="304"/>
      <c r="DOF1018" s="304"/>
      <c r="DOG1018" s="304"/>
      <c r="DOH1018" s="304"/>
      <c r="DOI1018" s="304"/>
      <c r="DOJ1018" s="304"/>
      <c r="DOK1018" s="304"/>
      <c r="DOL1018" s="304"/>
      <c r="DOM1018" s="304"/>
      <c r="DON1018" s="304"/>
      <c r="DOO1018" s="304"/>
      <c r="DOP1018" s="304"/>
      <c r="DOQ1018" s="304"/>
      <c r="DOR1018" s="304"/>
      <c r="DOS1018" s="304"/>
      <c r="DOT1018" s="304"/>
      <c r="DOU1018" s="304"/>
      <c r="DOV1018" s="304"/>
      <c r="DOW1018" s="304"/>
      <c r="DOX1018" s="304"/>
      <c r="DOY1018" s="304"/>
      <c r="DOZ1018" s="304"/>
      <c r="DPA1018" s="304"/>
      <c r="DPB1018" s="304"/>
      <c r="DPC1018" s="304"/>
      <c r="DPD1018" s="304"/>
      <c r="DPE1018" s="304"/>
      <c r="DPF1018" s="304"/>
      <c r="DPG1018" s="304"/>
      <c r="DPH1018" s="304"/>
      <c r="DPI1018" s="304"/>
      <c r="DPJ1018" s="304"/>
      <c r="DPK1018" s="304"/>
      <c r="DPL1018" s="304"/>
      <c r="DPM1018" s="304"/>
      <c r="DPN1018" s="304"/>
      <c r="DPO1018" s="304"/>
      <c r="DPP1018" s="304"/>
      <c r="DPQ1018" s="304"/>
      <c r="DPR1018" s="304"/>
      <c r="DPS1018" s="304"/>
      <c r="DPT1018" s="304"/>
      <c r="DPU1018" s="304"/>
      <c r="DPV1018" s="304"/>
      <c r="DPW1018" s="304"/>
      <c r="DPX1018" s="304"/>
      <c r="DPY1018" s="304"/>
      <c r="DPZ1018" s="304"/>
      <c r="DQA1018" s="304"/>
      <c r="DQB1018" s="304"/>
      <c r="DQC1018" s="304"/>
      <c r="DQD1018" s="304"/>
      <c r="DQE1018" s="304"/>
      <c r="DQF1018" s="304"/>
      <c r="DQG1018" s="304"/>
      <c r="DQH1018" s="304"/>
      <c r="DQI1018" s="304"/>
      <c r="DQJ1018" s="304"/>
      <c r="DQK1018" s="304"/>
      <c r="DQL1018" s="304"/>
      <c r="DQM1018" s="304"/>
      <c r="DQN1018" s="304"/>
      <c r="DQO1018" s="304"/>
      <c r="DQP1018" s="304"/>
      <c r="DQQ1018" s="304"/>
      <c r="DQR1018" s="304"/>
      <c r="DQS1018" s="304"/>
      <c r="DQT1018" s="304"/>
      <c r="DQU1018" s="304"/>
      <c r="DQV1018" s="304"/>
      <c r="DQW1018" s="304"/>
      <c r="DQX1018" s="304"/>
      <c r="DQY1018" s="304"/>
      <c r="DQZ1018" s="304"/>
      <c r="DRA1018" s="304"/>
      <c r="DRB1018" s="304"/>
      <c r="DRC1018" s="304"/>
      <c r="DRD1018" s="304"/>
      <c r="DRE1018" s="304"/>
      <c r="DRF1018" s="304"/>
      <c r="DRG1018" s="304"/>
      <c r="DRH1018" s="304"/>
      <c r="DRI1018" s="304"/>
      <c r="DRJ1018" s="304"/>
      <c r="DRK1018" s="304"/>
      <c r="DRL1018" s="304"/>
      <c r="DRM1018" s="304"/>
      <c r="DRN1018" s="304"/>
      <c r="DRO1018" s="304"/>
      <c r="DRP1018" s="304"/>
      <c r="DRQ1018" s="304"/>
      <c r="DRR1018" s="304"/>
      <c r="DRS1018" s="304"/>
      <c r="DRT1018" s="304"/>
      <c r="DRU1018" s="304"/>
      <c r="DRV1018" s="304"/>
      <c r="DRW1018" s="304"/>
      <c r="DRX1018" s="304"/>
      <c r="DRY1018" s="304"/>
      <c r="DRZ1018" s="304"/>
      <c r="DSA1018" s="304"/>
      <c r="DSB1018" s="304"/>
      <c r="DSC1018" s="304"/>
      <c r="DSD1018" s="304"/>
      <c r="DSE1018" s="304"/>
      <c r="DSF1018" s="304"/>
      <c r="DSG1018" s="304"/>
      <c r="DSH1018" s="304"/>
      <c r="DSI1018" s="304"/>
      <c r="DSJ1018" s="304"/>
      <c r="DSK1018" s="304"/>
      <c r="DSL1018" s="304"/>
      <c r="DSM1018" s="304"/>
      <c r="DSN1018" s="304"/>
      <c r="DSO1018" s="304"/>
      <c r="DSP1018" s="304"/>
      <c r="DSQ1018" s="304"/>
      <c r="DSR1018" s="304"/>
      <c r="DSS1018" s="304"/>
      <c r="DST1018" s="304"/>
      <c r="DSU1018" s="304"/>
      <c r="DSV1018" s="304"/>
      <c r="DSW1018" s="304"/>
      <c r="DSX1018" s="304"/>
      <c r="DSY1018" s="304"/>
      <c r="DSZ1018" s="304"/>
      <c r="DTA1018" s="304"/>
      <c r="DTB1018" s="304"/>
      <c r="DTC1018" s="304"/>
      <c r="DTD1018" s="304"/>
      <c r="DTE1018" s="304"/>
      <c r="DTF1018" s="304"/>
      <c r="DTG1018" s="304"/>
      <c r="DTH1018" s="304"/>
      <c r="DTI1018" s="304"/>
      <c r="DTJ1018" s="304"/>
      <c r="DTK1018" s="304"/>
      <c r="DTL1018" s="304"/>
      <c r="DTM1018" s="304"/>
      <c r="DTN1018" s="304"/>
      <c r="DTO1018" s="304"/>
      <c r="DTP1018" s="304"/>
      <c r="DTQ1018" s="304"/>
      <c r="DTR1018" s="304"/>
      <c r="DTS1018" s="304"/>
      <c r="DTT1018" s="304"/>
      <c r="DTU1018" s="304"/>
      <c r="DTV1018" s="304"/>
      <c r="DTW1018" s="304"/>
      <c r="DTX1018" s="304"/>
      <c r="DTY1018" s="304"/>
      <c r="DTZ1018" s="304"/>
      <c r="DUA1018" s="304"/>
      <c r="DUB1018" s="304"/>
      <c r="DUC1018" s="304"/>
      <c r="DUD1018" s="304"/>
      <c r="DUE1018" s="304"/>
      <c r="DUF1018" s="304"/>
      <c r="DUG1018" s="304"/>
      <c r="DUH1018" s="304"/>
      <c r="DUI1018" s="304"/>
      <c r="DUJ1018" s="304"/>
      <c r="DUK1018" s="304"/>
      <c r="DUL1018" s="304"/>
      <c r="DUM1018" s="304"/>
      <c r="DUN1018" s="304"/>
      <c r="DUO1018" s="304"/>
      <c r="DUP1018" s="304"/>
      <c r="DUQ1018" s="304"/>
      <c r="DUR1018" s="304"/>
      <c r="DUS1018" s="304"/>
      <c r="DUT1018" s="304"/>
      <c r="DUU1018" s="304"/>
      <c r="DUV1018" s="304"/>
      <c r="DUW1018" s="304"/>
      <c r="DUX1018" s="304"/>
      <c r="DUY1018" s="304"/>
      <c r="DUZ1018" s="304"/>
      <c r="DVA1018" s="304"/>
      <c r="DVB1018" s="304"/>
      <c r="DVC1018" s="304"/>
      <c r="DVD1018" s="304"/>
      <c r="DVE1018" s="304"/>
      <c r="DVF1018" s="304"/>
      <c r="DVG1018" s="304"/>
      <c r="DVH1018" s="304"/>
      <c r="DVI1018" s="304"/>
      <c r="DVJ1018" s="304"/>
      <c r="DVK1018" s="304"/>
      <c r="DVL1018" s="304"/>
      <c r="DVM1018" s="304"/>
      <c r="DVN1018" s="304"/>
      <c r="DVO1018" s="304"/>
      <c r="DVP1018" s="304"/>
      <c r="DVQ1018" s="304"/>
      <c r="DVR1018" s="304"/>
      <c r="DVS1018" s="304"/>
      <c r="DVT1018" s="304"/>
      <c r="DVU1018" s="304"/>
      <c r="DVV1018" s="304"/>
      <c r="DVW1018" s="304"/>
      <c r="DVX1018" s="304"/>
      <c r="DVY1018" s="304"/>
      <c r="DVZ1018" s="304"/>
      <c r="DWA1018" s="304"/>
      <c r="DWB1018" s="304"/>
      <c r="DWC1018" s="304"/>
      <c r="DWD1018" s="304"/>
      <c r="DWE1018" s="304"/>
      <c r="DWF1018" s="304"/>
      <c r="DWG1018" s="304"/>
      <c r="DWH1018" s="304"/>
      <c r="DWI1018" s="304"/>
      <c r="DWJ1018" s="304"/>
      <c r="DWK1018" s="304"/>
      <c r="DWL1018" s="304"/>
      <c r="DWM1018" s="304"/>
      <c r="DWN1018" s="304"/>
      <c r="DWO1018" s="304"/>
      <c r="DWP1018" s="304"/>
      <c r="DWQ1018" s="304"/>
      <c r="DWR1018" s="304"/>
      <c r="DWS1018" s="304"/>
      <c r="DWT1018" s="304"/>
      <c r="DWU1018" s="304"/>
      <c r="DWV1018" s="304"/>
      <c r="DWW1018" s="304"/>
      <c r="DWX1018" s="304"/>
      <c r="DWY1018" s="304"/>
      <c r="DWZ1018" s="304"/>
      <c r="DXA1018" s="304"/>
      <c r="DXB1018" s="304"/>
      <c r="DXC1018" s="304"/>
      <c r="DXD1018" s="304"/>
      <c r="DXE1018" s="304"/>
      <c r="DXF1018" s="304"/>
      <c r="DXG1018" s="304"/>
      <c r="DXH1018" s="304"/>
      <c r="DXI1018" s="304"/>
      <c r="DXJ1018" s="304"/>
      <c r="DXK1018" s="304"/>
      <c r="DXL1018" s="304"/>
      <c r="DXM1018" s="304"/>
      <c r="DXN1018" s="304"/>
      <c r="DXO1018" s="304"/>
      <c r="DXP1018" s="304"/>
      <c r="DXQ1018" s="304"/>
      <c r="DXR1018" s="304"/>
      <c r="DXS1018" s="304"/>
      <c r="DXT1018" s="304"/>
      <c r="DXU1018" s="304"/>
      <c r="DXV1018" s="304"/>
      <c r="DXW1018" s="304"/>
      <c r="DXX1018" s="304"/>
      <c r="DXY1018" s="304"/>
      <c r="DXZ1018" s="304"/>
      <c r="DYA1018" s="304"/>
      <c r="DYB1018" s="304"/>
      <c r="DYC1018" s="304"/>
      <c r="DYD1018" s="304"/>
      <c r="DYE1018" s="304"/>
      <c r="DYF1018" s="304"/>
      <c r="DYG1018" s="304"/>
      <c r="DYH1018" s="304"/>
      <c r="DYI1018" s="304"/>
      <c r="DYJ1018" s="304"/>
      <c r="DYK1018" s="304"/>
      <c r="DYL1018" s="304"/>
      <c r="DYM1018" s="304"/>
      <c r="DYN1018" s="304"/>
      <c r="DYO1018" s="304"/>
      <c r="DYP1018" s="304"/>
      <c r="DYQ1018" s="304"/>
      <c r="DYR1018" s="304"/>
      <c r="DYS1018" s="304"/>
      <c r="DYT1018" s="304"/>
      <c r="DYU1018" s="304"/>
      <c r="DYV1018" s="304"/>
      <c r="DYW1018" s="304"/>
      <c r="DYX1018" s="304"/>
      <c r="DYY1018" s="304"/>
      <c r="DYZ1018" s="304"/>
      <c r="DZA1018" s="304"/>
      <c r="DZB1018" s="304"/>
      <c r="DZC1018" s="304"/>
      <c r="DZD1018" s="304"/>
      <c r="DZE1018" s="304"/>
      <c r="DZF1018" s="304"/>
      <c r="DZG1018" s="304"/>
      <c r="DZH1018" s="304"/>
      <c r="DZI1018" s="304"/>
      <c r="DZJ1018" s="304"/>
      <c r="DZK1018" s="304"/>
      <c r="DZL1018" s="304"/>
      <c r="DZM1018" s="304"/>
      <c r="DZN1018" s="304"/>
      <c r="DZO1018" s="304"/>
      <c r="DZP1018" s="304"/>
      <c r="DZQ1018" s="304"/>
      <c r="DZR1018" s="304"/>
      <c r="DZS1018" s="304"/>
      <c r="DZT1018" s="304"/>
      <c r="DZU1018" s="304"/>
      <c r="DZV1018" s="304"/>
      <c r="DZW1018" s="304"/>
      <c r="DZX1018" s="304"/>
      <c r="DZY1018" s="304"/>
      <c r="DZZ1018" s="304"/>
      <c r="EAA1018" s="304"/>
      <c r="EAB1018" s="304"/>
      <c r="EAC1018" s="304"/>
      <c r="EAD1018" s="304"/>
      <c r="EAE1018" s="304"/>
      <c r="EAF1018" s="304"/>
      <c r="EAG1018" s="304"/>
      <c r="EAH1018" s="304"/>
      <c r="EAI1018" s="304"/>
      <c r="EAJ1018" s="304"/>
      <c r="EAK1018" s="304"/>
      <c r="EAL1018" s="304"/>
      <c r="EAM1018" s="304"/>
      <c r="EAN1018" s="304"/>
      <c r="EAO1018" s="304"/>
      <c r="EAP1018" s="304"/>
      <c r="EAQ1018" s="304"/>
      <c r="EAR1018" s="304"/>
      <c r="EAS1018" s="304"/>
      <c r="EAT1018" s="304"/>
      <c r="EAU1018" s="304"/>
      <c r="EAV1018" s="304"/>
      <c r="EAW1018" s="304"/>
      <c r="EAX1018" s="304"/>
      <c r="EAY1018" s="304"/>
      <c r="EAZ1018" s="304"/>
      <c r="EBA1018" s="304"/>
      <c r="EBB1018" s="304"/>
      <c r="EBC1018" s="304"/>
      <c r="EBD1018" s="304"/>
      <c r="EBE1018" s="304"/>
      <c r="EBF1018" s="304"/>
      <c r="EBG1018" s="304"/>
      <c r="EBH1018" s="304"/>
      <c r="EBI1018" s="304"/>
      <c r="EBJ1018" s="304"/>
      <c r="EBK1018" s="304"/>
      <c r="EBL1018" s="304"/>
      <c r="EBM1018" s="304"/>
      <c r="EBN1018" s="304"/>
      <c r="EBO1018" s="304"/>
      <c r="EBP1018" s="304"/>
      <c r="EBQ1018" s="304"/>
      <c r="EBR1018" s="304"/>
      <c r="EBS1018" s="304"/>
      <c r="EBT1018" s="304"/>
      <c r="EBU1018" s="304"/>
      <c r="EBV1018" s="304"/>
      <c r="EBW1018" s="304"/>
      <c r="EBX1018" s="304"/>
      <c r="EBY1018" s="304"/>
      <c r="EBZ1018" s="304"/>
      <c r="ECA1018" s="304"/>
      <c r="ECB1018" s="304"/>
      <c r="ECC1018" s="304"/>
      <c r="ECD1018" s="304"/>
      <c r="ECE1018" s="304"/>
      <c r="ECF1018" s="304"/>
      <c r="ECG1018" s="304"/>
      <c r="ECH1018" s="304"/>
      <c r="ECI1018" s="304"/>
      <c r="ECJ1018" s="304"/>
      <c r="ECK1018" s="304"/>
      <c r="ECL1018" s="304"/>
      <c r="ECM1018" s="304"/>
      <c r="ECN1018" s="304"/>
      <c r="ECO1018" s="304"/>
      <c r="ECP1018" s="304"/>
      <c r="ECQ1018" s="304"/>
      <c r="ECR1018" s="304"/>
      <c r="ECS1018" s="304"/>
      <c r="ECT1018" s="304"/>
      <c r="ECU1018" s="304"/>
      <c r="ECV1018" s="304"/>
      <c r="ECW1018" s="304"/>
      <c r="ECX1018" s="304"/>
      <c r="ECY1018" s="304"/>
      <c r="ECZ1018" s="304"/>
      <c r="EDA1018" s="304"/>
      <c r="EDB1018" s="304"/>
      <c r="EDC1018" s="304"/>
      <c r="EDD1018" s="304"/>
      <c r="EDE1018" s="304"/>
      <c r="EDF1018" s="304"/>
      <c r="EDG1018" s="304"/>
      <c r="EDH1018" s="304"/>
      <c r="EDI1018" s="304"/>
      <c r="EDJ1018" s="304"/>
      <c r="EDK1018" s="304"/>
      <c r="EDL1018" s="304"/>
      <c r="EDM1018" s="304"/>
      <c r="EDN1018" s="304"/>
      <c r="EDO1018" s="304"/>
      <c r="EDP1018" s="304"/>
      <c r="EDQ1018" s="304"/>
      <c r="EDR1018" s="304"/>
      <c r="EDS1018" s="304"/>
      <c r="EDT1018" s="304"/>
      <c r="EDU1018" s="304"/>
      <c r="EDV1018" s="304"/>
      <c r="EDW1018" s="304"/>
      <c r="EDX1018" s="304"/>
      <c r="EDY1018" s="304"/>
      <c r="EDZ1018" s="304"/>
      <c r="EEA1018" s="304"/>
      <c r="EEB1018" s="304"/>
      <c r="EEC1018" s="304"/>
      <c r="EED1018" s="304"/>
      <c r="EEE1018" s="304"/>
      <c r="EEF1018" s="304"/>
      <c r="EEG1018" s="304"/>
      <c r="EEH1018" s="304"/>
      <c r="EEI1018" s="304"/>
      <c r="EEJ1018" s="304"/>
      <c r="EEK1018" s="304"/>
      <c r="EEL1018" s="304"/>
      <c r="EEM1018" s="304"/>
      <c r="EEN1018" s="304"/>
      <c r="EEO1018" s="304"/>
      <c r="EEP1018" s="304"/>
      <c r="EEQ1018" s="304"/>
      <c r="EER1018" s="304"/>
      <c r="EES1018" s="304"/>
      <c r="EET1018" s="304"/>
      <c r="EEU1018" s="304"/>
      <c r="EEV1018" s="304"/>
      <c r="EEW1018" s="304"/>
      <c r="EEX1018" s="304"/>
      <c r="EEY1018" s="304"/>
      <c r="EEZ1018" s="304"/>
      <c r="EFA1018" s="304"/>
      <c r="EFB1018" s="304"/>
      <c r="EFC1018" s="304"/>
      <c r="EFD1018" s="304"/>
      <c r="EFE1018" s="304"/>
      <c r="EFF1018" s="304"/>
      <c r="EFG1018" s="304"/>
      <c r="EFH1018" s="304"/>
      <c r="EFI1018" s="304"/>
      <c r="EFJ1018" s="304"/>
      <c r="EFK1018" s="304"/>
      <c r="EFL1018" s="304"/>
      <c r="EFM1018" s="304"/>
      <c r="EFN1018" s="304"/>
      <c r="EFO1018" s="304"/>
      <c r="EFP1018" s="304"/>
      <c r="EFQ1018" s="304"/>
      <c r="EFR1018" s="304"/>
      <c r="EFS1018" s="304"/>
      <c r="EFT1018" s="304"/>
      <c r="EFU1018" s="304"/>
      <c r="EFV1018" s="304"/>
      <c r="EFW1018" s="304"/>
      <c r="EFX1018" s="304"/>
      <c r="EFY1018" s="304"/>
      <c r="EFZ1018" s="304"/>
      <c r="EGA1018" s="304"/>
      <c r="EGB1018" s="304"/>
      <c r="EGC1018" s="304"/>
      <c r="EGD1018" s="304"/>
      <c r="EGE1018" s="304"/>
      <c r="EGF1018" s="304"/>
      <c r="EGG1018" s="304"/>
      <c r="EGH1018" s="304"/>
      <c r="EGI1018" s="304"/>
      <c r="EGJ1018" s="304"/>
      <c r="EGK1018" s="304"/>
      <c r="EGL1018" s="304"/>
      <c r="EGM1018" s="304"/>
      <c r="EGN1018" s="304"/>
      <c r="EGO1018" s="304"/>
      <c r="EGP1018" s="304"/>
      <c r="EGQ1018" s="304"/>
      <c r="EGR1018" s="304"/>
      <c r="EGS1018" s="304"/>
      <c r="EGT1018" s="304"/>
      <c r="EGU1018" s="304"/>
      <c r="EGV1018" s="304"/>
      <c r="EGW1018" s="304"/>
      <c r="EGX1018" s="304"/>
      <c r="EGY1018" s="304"/>
      <c r="EGZ1018" s="304"/>
      <c r="EHA1018" s="304"/>
      <c r="EHB1018" s="304"/>
      <c r="EHC1018" s="304"/>
      <c r="EHD1018" s="304"/>
      <c r="EHE1018" s="304"/>
      <c r="EHF1018" s="304"/>
      <c r="EHG1018" s="304"/>
      <c r="EHH1018" s="304"/>
      <c r="EHI1018" s="304"/>
      <c r="EHJ1018" s="304"/>
      <c r="EHK1018" s="304"/>
      <c r="EHL1018" s="304"/>
      <c r="EHM1018" s="304"/>
      <c r="EHN1018" s="304"/>
      <c r="EHO1018" s="304"/>
      <c r="EHP1018" s="304"/>
      <c r="EHQ1018" s="304"/>
      <c r="EHR1018" s="304"/>
      <c r="EHS1018" s="304"/>
      <c r="EHT1018" s="304"/>
      <c r="EHU1018" s="304"/>
      <c r="EHV1018" s="304"/>
      <c r="EHW1018" s="304"/>
      <c r="EHX1018" s="304"/>
      <c r="EHY1018" s="304"/>
      <c r="EHZ1018" s="304"/>
      <c r="EIA1018" s="304"/>
      <c r="EIB1018" s="304"/>
      <c r="EIC1018" s="304"/>
      <c r="EID1018" s="304"/>
      <c r="EIE1018" s="304"/>
      <c r="EIF1018" s="304"/>
      <c r="EIG1018" s="304"/>
      <c r="EIH1018" s="304"/>
      <c r="EII1018" s="304"/>
      <c r="EIJ1018" s="304"/>
      <c r="EIK1018" s="304"/>
      <c r="EIL1018" s="304"/>
      <c r="EIM1018" s="304"/>
      <c r="EIN1018" s="304"/>
      <c r="EIO1018" s="304"/>
      <c r="EIP1018" s="304"/>
      <c r="EIQ1018" s="304"/>
      <c r="EIR1018" s="304"/>
      <c r="EIS1018" s="304"/>
      <c r="EIT1018" s="304"/>
      <c r="EIU1018" s="304"/>
      <c r="EIV1018" s="304"/>
      <c r="EIW1018" s="304"/>
      <c r="EIX1018" s="304"/>
      <c r="EIY1018" s="304"/>
      <c r="EIZ1018" s="304"/>
      <c r="EJA1018" s="304"/>
      <c r="EJB1018" s="304"/>
      <c r="EJC1018" s="304"/>
      <c r="EJD1018" s="304"/>
      <c r="EJE1018" s="304"/>
      <c r="EJF1018" s="304"/>
      <c r="EJG1018" s="304"/>
      <c r="EJH1018" s="304"/>
      <c r="EJI1018" s="304"/>
      <c r="EJJ1018" s="304"/>
      <c r="EJK1018" s="304"/>
      <c r="EJL1018" s="304"/>
      <c r="EJM1018" s="304"/>
      <c r="EJN1018" s="304"/>
      <c r="EJO1018" s="304"/>
      <c r="EJP1018" s="304"/>
      <c r="EJQ1018" s="304"/>
      <c r="EJR1018" s="304"/>
      <c r="EJS1018" s="304"/>
      <c r="EJT1018" s="304"/>
      <c r="EJU1018" s="304"/>
      <c r="EJV1018" s="304"/>
      <c r="EJW1018" s="304"/>
      <c r="EJX1018" s="304"/>
      <c r="EJY1018" s="304"/>
      <c r="EJZ1018" s="304"/>
      <c r="EKA1018" s="304"/>
      <c r="EKB1018" s="304"/>
      <c r="EKC1018" s="304"/>
      <c r="EKD1018" s="304"/>
      <c r="EKE1018" s="304"/>
      <c r="EKF1018" s="304"/>
      <c r="EKG1018" s="304"/>
      <c r="EKH1018" s="304"/>
      <c r="EKI1018" s="304"/>
      <c r="EKJ1018" s="304"/>
      <c r="EKK1018" s="304"/>
      <c r="EKL1018" s="304"/>
      <c r="EKM1018" s="304"/>
      <c r="EKN1018" s="304"/>
      <c r="EKO1018" s="304"/>
      <c r="EKP1018" s="304"/>
      <c r="EKQ1018" s="304"/>
      <c r="EKR1018" s="304"/>
      <c r="EKS1018" s="304"/>
      <c r="EKT1018" s="304"/>
      <c r="EKU1018" s="304"/>
      <c r="EKV1018" s="304"/>
      <c r="EKW1018" s="304"/>
      <c r="EKX1018" s="304"/>
      <c r="EKY1018" s="304"/>
      <c r="EKZ1018" s="304"/>
      <c r="ELA1018" s="304"/>
      <c r="ELB1018" s="304"/>
      <c r="ELC1018" s="304"/>
      <c r="ELD1018" s="304"/>
      <c r="ELE1018" s="304"/>
      <c r="ELF1018" s="304"/>
      <c r="ELG1018" s="304"/>
      <c r="ELH1018" s="304"/>
      <c r="ELI1018" s="304"/>
      <c r="ELJ1018" s="304"/>
      <c r="ELK1018" s="304"/>
      <c r="ELL1018" s="304"/>
      <c r="ELM1018" s="304"/>
      <c r="ELN1018" s="304"/>
      <c r="ELO1018" s="304"/>
      <c r="ELP1018" s="304"/>
      <c r="ELQ1018" s="304"/>
      <c r="ELR1018" s="304"/>
      <c r="ELS1018" s="304"/>
      <c r="ELT1018" s="304"/>
      <c r="ELU1018" s="304"/>
      <c r="ELV1018" s="304"/>
      <c r="ELW1018" s="304"/>
      <c r="ELX1018" s="304"/>
      <c r="ELY1018" s="304"/>
      <c r="ELZ1018" s="304"/>
      <c r="EMA1018" s="304"/>
      <c r="EMB1018" s="304"/>
      <c r="EMC1018" s="304"/>
      <c r="EMD1018" s="304"/>
      <c r="EME1018" s="304"/>
      <c r="EMF1018" s="304"/>
      <c r="EMG1018" s="304"/>
      <c r="EMH1018" s="304"/>
      <c r="EMI1018" s="304"/>
      <c r="EMJ1018" s="304"/>
      <c r="EMK1018" s="304"/>
      <c r="EML1018" s="304"/>
      <c r="EMM1018" s="304"/>
      <c r="EMN1018" s="304"/>
      <c r="EMO1018" s="304"/>
      <c r="EMP1018" s="304"/>
      <c r="EMQ1018" s="304"/>
      <c r="EMR1018" s="304"/>
      <c r="EMS1018" s="304"/>
      <c r="EMT1018" s="304"/>
      <c r="EMU1018" s="304"/>
      <c r="EMV1018" s="304"/>
      <c r="EMW1018" s="304"/>
      <c r="EMX1018" s="304"/>
      <c r="EMY1018" s="304"/>
      <c r="EMZ1018" s="304"/>
      <c r="ENA1018" s="304"/>
      <c r="ENB1018" s="304"/>
      <c r="ENC1018" s="304"/>
      <c r="END1018" s="304"/>
      <c r="ENE1018" s="304"/>
      <c r="ENF1018" s="304"/>
      <c r="ENG1018" s="304"/>
      <c r="ENH1018" s="304"/>
      <c r="ENI1018" s="304"/>
      <c r="ENJ1018" s="304"/>
      <c r="ENK1018" s="304"/>
      <c r="ENL1018" s="304"/>
      <c r="ENM1018" s="304"/>
      <c r="ENN1018" s="304"/>
      <c r="ENO1018" s="304"/>
      <c r="ENP1018" s="304"/>
      <c r="ENQ1018" s="304"/>
      <c r="ENR1018" s="304"/>
      <c r="ENS1018" s="304"/>
      <c r="ENT1018" s="304"/>
      <c r="ENU1018" s="304"/>
      <c r="ENV1018" s="304"/>
      <c r="ENW1018" s="304"/>
      <c r="ENX1018" s="304"/>
      <c r="ENY1018" s="304"/>
      <c r="ENZ1018" s="304"/>
      <c r="EOA1018" s="304"/>
      <c r="EOB1018" s="304"/>
      <c r="EOC1018" s="304"/>
      <c r="EOD1018" s="304"/>
      <c r="EOE1018" s="304"/>
      <c r="EOF1018" s="304"/>
      <c r="EOG1018" s="304"/>
      <c r="EOH1018" s="304"/>
      <c r="EOI1018" s="304"/>
      <c r="EOJ1018" s="304"/>
      <c r="EOK1018" s="304"/>
      <c r="EOL1018" s="304"/>
      <c r="EOM1018" s="304"/>
      <c r="EON1018" s="304"/>
      <c r="EOO1018" s="304"/>
      <c r="EOP1018" s="304"/>
      <c r="EOQ1018" s="304"/>
      <c r="EOR1018" s="304"/>
      <c r="EOS1018" s="304"/>
      <c r="EOT1018" s="304"/>
      <c r="EOU1018" s="304"/>
      <c r="EOV1018" s="304"/>
      <c r="EOW1018" s="304"/>
      <c r="EOX1018" s="304"/>
      <c r="EOY1018" s="304"/>
      <c r="EOZ1018" s="304"/>
      <c r="EPA1018" s="304"/>
      <c r="EPB1018" s="304"/>
      <c r="EPC1018" s="304"/>
      <c r="EPD1018" s="304"/>
      <c r="EPE1018" s="304"/>
      <c r="EPF1018" s="304"/>
      <c r="EPG1018" s="304"/>
      <c r="EPH1018" s="304"/>
      <c r="EPI1018" s="304"/>
      <c r="EPJ1018" s="304"/>
      <c r="EPK1018" s="304"/>
      <c r="EPL1018" s="304"/>
      <c r="EPM1018" s="304"/>
      <c r="EPN1018" s="304"/>
      <c r="EPO1018" s="304"/>
      <c r="EPP1018" s="304"/>
      <c r="EPQ1018" s="304"/>
      <c r="EPR1018" s="304"/>
      <c r="EPS1018" s="304"/>
      <c r="EPT1018" s="304"/>
      <c r="EPU1018" s="304"/>
      <c r="EPV1018" s="304"/>
      <c r="EPW1018" s="304"/>
      <c r="EPX1018" s="304"/>
      <c r="EPY1018" s="304"/>
      <c r="EPZ1018" s="304"/>
      <c r="EQA1018" s="304"/>
      <c r="EQB1018" s="304"/>
      <c r="EQC1018" s="304"/>
      <c r="EQD1018" s="304"/>
      <c r="EQE1018" s="304"/>
      <c r="EQF1018" s="304"/>
      <c r="EQG1018" s="304"/>
      <c r="EQH1018" s="304"/>
      <c r="EQI1018" s="304"/>
      <c r="EQJ1018" s="304"/>
      <c r="EQK1018" s="304"/>
      <c r="EQL1018" s="304"/>
      <c r="EQM1018" s="304"/>
      <c r="EQN1018" s="304"/>
      <c r="EQO1018" s="304"/>
      <c r="EQP1018" s="304"/>
      <c r="EQQ1018" s="304"/>
      <c r="EQR1018" s="304"/>
      <c r="EQS1018" s="304"/>
      <c r="EQT1018" s="304"/>
      <c r="EQU1018" s="304"/>
      <c r="EQV1018" s="304"/>
      <c r="EQW1018" s="304"/>
      <c r="EQX1018" s="304"/>
      <c r="EQY1018" s="304"/>
      <c r="EQZ1018" s="304"/>
      <c r="ERA1018" s="304"/>
      <c r="ERB1018" s="304"/>
      <c r="ERC1018" s="304"/>
      <c r="ERD1018" s="304"/>
      <c r="ERE1018" s="304"/>
      <c r="ERF1018" s="304"/>
      <c r="ERG1018" s="304"/>
      <c r="ERH1018" s="304"/>
      <c r="ERI1018" s="304"/>
      <c r="ERJ1018" s="304"/>
      <c r="ERK1018" s="304"/>
      <c r="ERL1018" s="304"/>
      <c r="ERM1018" s="304"/>
      <c r="ERN1018" s="304"/>
      <c r="ERO1018" s="304"/>
      <c r="ERP1018" s="304"/>
      <c r="ERQ1018" s="304"/>
      <c r="ERR1018" s="304"/>
      <c r="ERS1018" s="304"/>
      <c r="ERT1018" s="304"/>
      <c r="ERU1018" s="304"/>
      <c r="ERV1018" s="304"/>
      <c r="ERW1018" s="304"/>
      <c r="ERX1018" s="304"/>
      <c r="ERY1018" s="304"/>
      <c r="ERZ1018" s="304"/>
      <c r="ESA1018" s="304"/>
      <c r="ESB1018" s="304"/>
      <c r="ESC1018" s="304"/>
      <c r="ESD1018" s="304"/>
      <c r="ESE1018" s="304"/>
      <c r="ESF1018" s="304"/>
      <c r="ESG1018" s="304"/>
      <c r="ESH1018" s="304"/>
      <c r="ESI1018" s="304"/>
      <c r="ESJ1018" s="304"/>
      <c r="ESK1018" s="304"/>
      <c r="ESL1018" s="304"/>
      <c r="ESM1018" s="304"/>
      <c r="ESN1018" s="304"/>
      <c r="ESO1018" s="304"/>
      <c r="ESP1018" s="304"/>
      <c r="ESQ1018" s="304"/>
      <c r="ESR1018" s="304"/>
      <c r="ESS1018" s="304"/>
      <c r="EST1018" s="304"/>
      <c r="ESU1018" s="304"/>
      <c r="ESV1018" s="304"/>
      <c r="ESW1018" s="304"/>
      <c r="ESX1018" s="304"/>
      <c r="ESY1018" s="304"/>
      <c r="ESZ1018" s="304"/>
      <c r="ETA1018" s="304"/>
      <c r="ETB1018" s="304"/>
      <c r="ETC1018" s="304"/>
      <c r="ETD1018" s="304"/>
      <c r="ETE1018" s="304"/>
      <c r="ETF1018" s="304"/>
      <c r="ETG1018" s="304"/>
      <c r="ETH1018" s="304"/>
      <c r="ETI1018" s="304"/>
      <c r="ETJ1018" s="304"/>
      <c r="ETK1018" s="304"/>
      <c r="ETL1018" s="304"/>
      <c r="ETM1018" s="304"/>
      <c r="ETN1018" s="304"/>
      <c r="ETO1018" s="304"/>
      <c r="ETP1018" s="304"/>
      <c r="ETQ1018" s="304"/>
      <c r="ETR1018" s="304"/>
      <c r="ETS1018" s="304"/>
      <c r="ETT1018" s="304"/>
      <c r="ETU1018" s="304"/>
      <c r="ETV1018" s="304"/>
      <c r="ETW1018" s="304"/>
      <c r="ETX1018" s="304"/>
      <c r="ETY1018" s="304"/>
      <c r="ETZ1018" s="304"/>
      <c r="EUA1018" s="304"/>
      <c r="EUB1018" s="304"/>
      <c r="EUC1018" s="304"/>
      <c r="EUD1018" s="304"/>
      <c r="EUE1018" s="304"/>
      <c r="EUF1018" s="304"/>
      <c r="EUG1018" s="304"/>
      <c r="EUH1018" s="304"/>
      <c r="EUI1018" s="304"/>
      <c r="EUJ1018" s="304"/>
      <c r="EUK1018" s="304"/>
      <c r="EUL1018" s="304"/>
      <c r="EUM1018" s="304"/>
      <c r="EUN1018" s="304"/>
      <c r="EUO1018" s="304"/>
      <c r="EUP1018" s="304"/>
      <c r="EUQ1018" s="304"/>
      <c r="EUR1018" s="304"/>
      <c r="EUS1018" s="304"/>
      <c r="EUT1018" s="304"/>
      <c r="EUU1018" s="304"/>
      <c r="EUV1018" s="304"/>
      <c r="EUW1018" s="304"/>
      <c r="EUX1018" s="304"/>
      <c r="EUY1018" s="304"/>
      <c r="EUZ1018" s="304"/>
      <c r="EVA1018" s="304"/>
      <c r="EVB1018" s="304"/>
      <c r="EVC1018" s="304"/>
      <c r="EVD1018" s="304"/>
      <c r="EVE1018" s="304"/>
      <c r="EVF1018" s="304"/>
      <c r="EVG1018" s="304"/>
      <c r="EVH1018" s="304"/>
      <c r="EVI1018" s="304"/>
      <c r="EVJ1018" s="304"/>
      <c r="EVK1018" s="304"/>
      <c r="EVL1018" s="304"/>
      <c r="EVM1018" s="304"/>
      <c r="EVN1018" s="304"/>
      <c r="EVO1018" s="304"/>
      <c r="EVP1018" s="304"/>
      <c r="EVQ1018" s="304"/>
      <c r="EVR1018" s="304"/>
      <c r="EVS1018" s="304"/>
      <c r="EVT1018" s="304"/>
      <c r="EVU1018" s="304"/>
      <c r="EVV1018" s="304"/>
      <c r="EVW1018" s="304"/>
      <c r="EVX1018" s="304"/>
      <c r="EVY1018" s="304"/>
      <c r="EVZ1018" s="304"/>
      <c r="EWA1018" s="304"/>
      <c r="EWB1018" s="304"/>
      <c r="EWC1018" s="304"/>
      <c r="EWD1018" s="304"/>
      <c r="EWE1018" s="304"/>
      <c r="EWF1018" s="304"/>
      <c r="EWG1018" s="304"/>
      <c r="EWH1018" s="304"/>
      <c r="EWI1018" s="304"/>
      <c r="EWJ1018" s="304"/>
      <c r="EWK1018" s="304"/>
      <c r="EWL1018" s="304"/>
      <c r="EWM1018" s="304"/>
      <c r="EWN1018" s="304"/>
      <c r="EWO1018" s="304"/>
      <c r="EWP1018" s="304"/>
      <c r="EWQ1018" s="304"/>
      <c r="EWR1018" s="304"/>
      <c r="EWS1018" s="304"/>
      <c r="EWT1018" s="304"/>
      <c r="EWU1018" s="304"/>
      <c r="EWV1018" s="304"/>
      <c r="EWW1018" s="304"/>
      <c r="EWX1018" s="304"/>
      <c r="EWY1018" s="304"/>
      <c r="EWZ1018" s="304"/>
      <c r="EXA1018" s="304"/>
      <c r="EXB1018" s="304"/>
      <c r="EXC1018" s="304"/>
      <c r="EXD1018" s="304"/>
      <c r="EXE1018" s="304"/>
      <c r="EXF1018" s="304"/>
      <c r="EXG1018" s="304"/>
      <c r="EXH1018" s="304"/>
      <c r="EXI1018" s="304"/>
      <c r="EXJ1018" s="304"/>
      <c r="EXK1018" s="304"/>
      <c r="EXL1018" s="304"/>
      <c r="EXM1018" s="304"/>
      <c r="EXN1018" s="304"/>
      <c r="EXO1018" s="304"/>
      <c r="EXP1018" s="304"/>
      <c r="EXQ1018" s="304"/>
      <c r="EXR1018" s="304"/>
      <c r="EXS1018" s="304"/>
      <c r="EXT1018" s="304"/>
      <c r="EXU1018" s="304"/>
      <c r="EXV1018" s="304"/>
      <c r="EXW1018" s="304"/>
      <c r="EXX1018" s="304"/>
      <c r="EXY1018" s="304"/>
      <c r="EXZ1018" s="304"/>
      <c r="EYA1018" s="304"/>
      <c r="EYB1018" s="304"/>
      <c r="EYC1018" s="304"/>
      <c r="EYD1018" s="304"/>
      <c r="EYE1018" s="304"/>
      <c r="EYF1018" s="304"/>
      <c r="EYG1018" s="304"/>
      <c r="EYH1018" s="304"/>
      <c r="EYI1018" s="304"/>
      <c r="EYJ1018" s="304"/>
      <c r="EYK1018" s="304"/>
      <c r="EYL1018" s="304"/>
      <c r="EYM1018" s="304"/>
      <c r="EYN1018" s="304"/>
      <c r="EYO1018" s="304"/>
      <c r="EYP1018" s="304"/>
      <c r="EYQ1018" s="304"/>
      <c r="EYR1018" s="304"/>
      <c r="EYS1018" s="304"/>
      <c r="EYT1018" s="304"/>
      <c r="EYU1018" s="304"/>
      <c r="EYV1018" s="304"/>
      <c r="EYW1018" s="304"/>
      <c r="EYX1018" s="304"/>
      <c r="EYY1018" s="304"/>
      <c r="EYZ1018" s="304"/>
      <c r="EZA1018" s="304"/>
      <c r="EZB1018" s="304"/>
      <c r="EZC1018" s="304"/>
      <c r="EZD1018" s="304"/>
      <c r="EZE1018" s="304"/>
      <c r="EZF1018" s="304"/>
      <c r="EZG1018" s="304"/>
      <c r="EZH1018" s="304"/>
      <c r="EZI1018" s="304"/>
      <c r="EZJ1018" s="304"/>
      <c r="EZK1018" s="304"/>
      <c r="EZL1018" s="304"/>
      <c r="EZM1018" s="304"/>
      <c r="EZN1018" s="304"/>
      <c r="EZO1018" s="304"/>
      <c r="EZP1018" s="304"/>
      <c r="EZQ1018" s="304"/>
      <c r="EZR1018" s="304"/>
      <c r="EZS1018" s="304"/>
      <c r="EZT1018" s="304"/>
      <c r="EZU1018" s="304"/>
      <c r="EZV1018" s="304"/>
      <c r="EZW1018" s="304"/>
      <c r="EZX1018" s="304"/>
      <c r="EZY1018" s="304"/>
      <c r="EZZ1018" s="304"/>
      <c r="FAA1018" s="304"/>
      <c r="FAB1018" s="304"/>
      <c r="FAC1018" s="304"/>
      <c r="FAD1018" s="304"/>
      <c r="FAE1018" s="304"/>
      <c r="FAF1018" s="304"/>
      <c r="FAG1018" s="304"/>
      <c r="FAH1018" s="304"/>
      <c r="FAI1018" s="304"/>
      <c r="FAJ1018" s="304"/>
      <c r="FAK1018" s="304"/>
      <c r="FAL1018" s="304"/>
      <c r="FAM1018" s="304"/>
      <c r="FAN1018" s="304"/>
      <c r="FAO1018" s="304"/>
      <c r="FAP1018" s="304"/>
      <c r="FAQ1018" s="304"/>
      <c r="FAR1018" s="304"/>
      <c r="FAS1018" s="304"/>
      <c r="FAT1018" s="304"/>
      <c r="FAU1018" s="304"/>
      <c r="FAV1018" s="304"/>
      <c r="FAW1018" s="304"/>
      <c r="FAX1018" s="304"/>
      <c r="FAY1018" s="304"/>
      <c r="FAZ1018" s="304"/>
      <c r="FBA1018" s="304"/>
      <c r="FBB1018" s="304"/>
      <c r="FBC1018" s="304"/>
      <c r="FBD1018" s="304"/>
      <c r="FBE1018" s="304"/>
      <c r="FBF1018" s="304"/>
      <c r="FBG1018" s="304"/>
      <c r="FBH1018" s="304"/>
      <c r="FBI1018" s="304"/>
      <c r="FBJ1018" s="304"/>
      <c r="FBK1018" s="304"/>
      <c r="FBL1018" s="304"/>
      <c r="FBM1018" s="304"/>
      <c r="FBN1018" s="304"/>
      <c r="FBO1018" s="304"/>
      <c r="FBP1018" s="304"/>
      <c r="FBQ1018" s="304"/>
      <c r="FBR1018" s="304"/>
      <c r="FBS1018" s="304"/>
      <c r="FBT1018" s="304"/>
      <c r="FBU1018" s="304"/>
      <c r="FBV1018" s="304"/>
      <c r="FBW1018" s="304"/>
      <c r="FBX1018" s="304"/>
      <c r="FBY1018" s="304"/>
      <c r="FBZ1018" s="304"/>
      <c r="FCA1018" s="304"/>
      <c r="FCB1018" s="304"/>
      <c r="FCC1018" s="304"/>
      <c r="FCD1018" s="304"/>
      <c r="FCE1018" s="304"/>
      <c r="FCF1018" s="304"/>
      <c r="FCG1018" s="304"/>
      <c r="FCH1018" s="304"/>
      <c r="FCI1018" s="304"/>
      <c r="FCJ1018" s="304"/>
      <c r="FCK1018" s="304"/>
      <c r="FCL1018" s="304"/>
      <c r="FCM1018" s="304"/>
      <c r="FCN1018" s="304"/>
      <c r="FCO1018" s="304"/>
      <c r="FCP1018" s="304"/>
      <c r="FCQ1018" s="304"/>
      <c r="FCR1018" s="304"/>
      <c r="FCS1018" s="304"/>
      <c r="FCT1018" s="304"/>
      <c r="FCU1018" s="304"/>
      <c r="FCV1018" s="304"/>
      <c r="FCW1018" s="304"/>
      <c r="FCX1018" s="304"/>
      <c r="FCY1018" s="304"/>
      <c r="FCZ1018" s="304"/>
      <c r="FDA1018" s="304"/>
      <c r="FDB1018" s="304"/>
      <c r="FDC1018" s="304"/>
      <c r="FDD1018" s="304"/>
      <c r="FDE1018" s="304"/>
      <c r="FDF1018" s="304"/>
      <c r="FDG1018" s="304"/>
      <c r="FDH1018" s="304"/>
      <c r="FDI1018" s="304"/>
      <c r="FDJ1018" s="304"/>
      <c r="FDK1018" s="304"/>
      <c r="FDL1018" s="304"/>
      <c r="FDM1018" s="304"/>
      <c r="FDN1018" s="304"/>
      <c r="FDO1018" s="304"/>
      <c r="FDP1018" s="304"/>
      <c r="FDQ1018" s="304"/>
      <c r="FDR1018" s="304"/>
      <c r="FDS1018" s="304"/>
      <c r="FDT1018" s="304"/>
      <c r="FDU1018" s="304"/>
      <c r="FDV1018" s="304"/>
      <c r="FDW1018" s="304"/>
      <c r="FDX1018" s="304"/>
      <c r="FDY1018" s="304"/>
      <c r="FDZ1018" s="304"/>
      <c r="FEA1018" s="304"/>
      <c r="FEB1018" s="304"/>
      <c r="FEC1018" s="304"/>
      <c r="FED1018" s="304"/>
      <c r="FEE1018" s="304"/>
      <c r="FEF1018" s="304"/>
      <c r="FEG1018" s="304"/>
      <c r="FEH1018" s="304"/>
      <c r="FEI1018" s="304"/>
      <c r="FEJ1018" s="304"/>
      <c r="FEK1018" s="304"/>
      <c r="FEL1018" s="304"/>
      <c r="FEM1018" s="304"/>
      <c r="FEN1018" s="304"/>
      <c r="FEO1018" s="304"/>
      <c r="FEP1018" s="304"/>
      <c r="FEQ1018" s="304"/>
      <c r="FER1018" s="304"/>
      <c r="FES1018" s="304"/>
      <c r="FET1018" s="304"/>
      <c r="FEU1018" s="304"/>
      <c r="FEV1018" s="304"/>
      <c r="FEW1018" s="304"/>
      <c r="FEX1018" s="304"/>
      <c r="FEY1018" s="304"/>
      <c r="FEZ1018" s="304"/>
      <c r="FFA1018" s="304"/>
      <c r="FFB1018" s="304"/>
      <c r="FFC1018" s="304"/>
      <c r="FFD1018" s="304"/>
      <c r="FFE1018" s="304"/>
      <c r="FFF1018" s="304"/>
      <c r="FFG1018" s="304"/>
      <c r="FFH1018" s="304"/>
      <c r="FFI1018" s="304"/>
      <c r="FFJ1018" s="304"/>
      <c r="FFK1018" s="304"/>
      <c r="FFL1018" s="304"/>
      <c r="FFM1018" s="304"/>
      <c r="FFN1018" s="304"/>
      <c r="FFO1018" s="304"/>
      <c r="FFP1018" s="304"/>
      <c r="FFQ1018" s="304"/>
      <c r="FFR1018" s="304"/>
      <c r="FFS1018" s="304"/>
      <c r="FFT1018" s="304"/>
      <c r="FFU1018" s="304"/>
      <c r="FFV1018" s="304"/>
      <c r="FFW1018" s="304"/>
      <c r="FFX1018" s="304"/>
      <c r="FFY1018" s="304"/>
      <c r="FFZ1018" s="304"/>
      <c r="FGA1018" s="304"/>
      <c r="FGB1018" s="304"/>
      <c r="FGC1018" s="304"/>
      <c r="FGD1018" s="304"/>
      <c r="FGE1018" s="304"/>
      <c r="FGF1018" s="304"/>
      <c r="FGG1018" s="304"/>
      <c r="FGH1018" s="304"/>
      <c r="FGI1018" s="304"/>
      <c r="FGJ1018" s="304"/>
      <c r="FGK1018" s="304"/>
      <c r="FGL1018" s="304"/>
      <c r="FGM1018" s="304"/>
      <c r="FGN1018" s="304"/>
      <c r="FGO1018" s="304"/>
      <c r="FGP1018" s="304"/>
      <c r="FGQ1018" s="304"/>
      <c r="FGR1018" s="304"/>
      <c r="FGS1018" s="304"/>
      <c r="FGT1018" s="304"/>
      <c r="FGU1018" s="304"/>
      <c r="FGV1018" s="304"/>
      <c r="FGW1018" s="304"/>
      <c r="FGX1018" s="304"/>
      <c r="FGY1018" s="304"/>
      <c r="FGZ1018" s="304"/>
      <c r="FHA1018" s="304"/>
      <c r="FHB1018" s="304"/>
      <c r="FHC1018" s="304"/>
      <c r="FHD1018" s="304"/>
      <c r="FHE1018" s="304"/>
      <c r="FHF1018" s="304"/>
      <c r="FHG1018" s="304"/>
      <c r="FHH1018" s="304"/>
      <c r="FHI1018" s="304"/>
      <c r="FHJ1018" s="304"/>
      <c r="FHK1018" s="304"/>
      <c r="FHL1018" s="304"/>
      <c r="FHM1018" s="304"/>
      <c r="FHN1018" s="304"/>
      <c r="FHO1018" s="304"/>
      <c r="FHP1018" s="304"/>
      <c r="FHQ1018" s="304"/>
      <c r="FHR1018" s="304"/>
      <c r="FHS1018" s="304"/>
      <c r="FHT1018" s="304"/>
      <c r="FHU1018" s="304"/>
      <c r="FHV1018" s="304"/>
      <c r="FHW1018" s="304"/>
      <c r="FHX1018" s="304"/>
      <c r="FHY1018" s="304"/>
      <c r="FHZ1018" s="304"/>
      <c r="FIA1018" s="304"/>
      <c r="FIB1018" s="304"/>
      <c r="FIC1018" s="304"/>
      <c r="FID1018" s="304"/>
      <c r="FIE1018" s="304"/>
      <c r="FIF1018" s="304"/>
      <c r="FIG1018" s="304"/>
      <c r="FIH1018" s="304"/>
      <c r="FII1018" s="304"/>
      <c r="FIJ1018" s="304"/>
      <c r="FIK1018" s="304"/>
      <c r="FIL1018" s="304"/>
      <c r="FIM1018" s="304"/>
      <c r="FIN1018" s="304"/>
      <c r="FIO1018" s="304"/>
      <c r="FIP1018" s="304"/>
      <c r="FIQ1018" s="304"/>
      <c r="FIR1018" s="304"/>
      <c r="FIS1018" s="304"/>
      <c r="FIT1018" s="304"/>
      <c r="FIU1018" s="304"/>
      <c r="FIV1018" s="304"/>
      <c r="FIW1018" s="304"/>
      <c r="FIX1018" s="304"/>
      <c r="FIY1018" s="304"/>
      <c r="FIZ1018" s="304"/>
      <c r="FJA1018" s="304"/>
      <c r="FJB1018" s="304"/>
      <c r="FJC1018" s="304"/>
      <c r="FJD1018" s="304"/>
      <c r="FJE1018" s="304"/>
      <c r="FJF1018" s="304"/>
      <c r="FJG1018" s="304"/>
      <c r="FJH1018" s="304"/>
      <c r="FJI1018" s="304"/>
      <c r="FJJ1018" s="304"/>
      <c r="FJK1018" s="304"/>
      <c r="FJL1018" s="304"/>
      <c r="FJM1018" s="304"/>
      <c r="FJN1018" s="304"/>
      <c r="FJO1018" s="304"/>
      <c r="FJP1018" s="304"/>
      <c r="FJQ1018" s="304"/>
      <c r="FJR1018" s="304"/>
      <c r="FJS1018" s="304"/>
      <c r="FJT1018" s="304"/>
      <c r="FJU1018" s="304"/>
      <c r="FJV1018" s="304"/>
      <c r="FJW1018" s="304"/>
      <c r="FJX1018" s="304"/>
      <c r="FJY1018" s="304"/>
      <c r="FJZ1018" s="304"/>
      <c r="FKA1018" s="304"/>
      <c r="FKB1018" s="304"/>
      <c r="FKC1018" s="304"/>
      <c r="FKD1018" s="304"/>
      <c r="FKE1018" s="304"/>
      <c r="FKF1018" s="304"/>
      <c r="FKG1018" s="304"/>
      <c r="FKH1018" s="304"/>
      <c r="FKI1018" s="304"/>
      <c r="FKJ1018" s="304"/>
      <c r="FKK1018" s="304"/>
      <c r="FKL1018" s="304"/>
      <c r="FKM1018" s="304"/>
      <c r="FKN1018" s="304"/>
      <c r="FKO1018" s="304"/>
      <c r="FKP1018" s="304"/>
      <c r="FKQ1018" s="304"/>
      <c r="FKR1018" s="304"/>
      <c r="FKS1018" s="304"/>
      <c r="FKT1018" s="304"/>
      <c r="FKU1018" s="304"/>
      <c r="FKV1018" s="304"/>
      <c r="FKW1018" s="304"/>
      <c r="FKX1018" s="304"/>
      <c r="FKY1018" s="304"/>
      <c r="FKZ1018" s="304"/>
      <c r="FLA1018" s="304"/>
      <c r="FLB1018" s="304"/>
      <c r="FLC1018" s="304"/>
      <c r="FLD1018" s="304"/>
      <c r="FLE1018" s="304"/>
      <c r="FLF1018" s="304"/>
      <c r="FLG1018" s="304"/>
      <c r="FLH1018" s="304"/>
      <c r="FLI1018" s="304"/>
      <c r="FLJ1018" s="304"/>
      <c r="FLK1018" s="304"/>
      <c r="FLL1018" s="304"/>
      <c r="FLM1018" s="304"/>
      <c r="FLN1018" s="304"/>
      <c r="FLO1018" s="304"/>
      <c r="FLP1018" s="304"/>
      <c r="FLQ1018" s="304"/>
      <c r="FLR1018" s="304"/>
      <c r="FLS1018" s="304"/>
      <c r="FLT1018" s="304"/>
      <c r="FLU1018" s="304"/>
      <c r="FLV1018" s="304"/>
      <c r="FLW1018" s="304"/>
      <c r="FLX1018" s="304"/>
      <c r="FLY1018" s="304"/>
      <c r="FLZ1018" s="304"/>
      <c r="FMA1018" s="304"/>
      <c r="FMB1018" s="304"/>
      <c r="FMC1018" s="304"/>
      <c r="FMD1018" s="304"/>
      <c r="FME1018" s="304"/>
      <c r="FMF1018" s="304"/>
      <c r="FMG1018" s="304"/>
      <c r="FMH1018" s="304"/>
      <c r="FMI1018" s="304"/>
      <c r="FMJ1018" s="304"/>
      <c r="FMK1018" s="304"/>
      <c r="FML1018" s="304"/>
      <c r="FMM1018" s="304"/>
      <c r="FMN1018" s="304"/>
      <c r="FMO1018" s="304"/>
      <c r="FMP1018" s="304"/>
      <c r="FMQ1018" s="304"/>
      <c r="FMR1018" s="304"/>
      <c r="FMS1018" s="304"/>
      <c r="FMT1018" s="304"/>
      <c r="FMU1018" s="304"/>
      <c r="FMV1018" s="304"/>
      <c r="FMW1018" s="304"/>
      <c r="FMX1018" s="304"/>
      <c r="FMY1018" s="304"/>
      <c r="FMZ1018" s="304"/>
      <c r="FNA1018" s="304"/>
      <c r="FNB1018" s="304"/>
      <c r="FNC1018" s="304"/>
      <c r="FND1018" s="304"/>
      <c r="FNE1018" s="304"/>
      <c r="FNF1018" s="304"/>
      <c r="FNG1018" s="304"/>
      <c r="FNH1018" s="304"/>
      <c r="FNI1018" s="304"/>
      <c r="FNJ1018" s="304"/>
      <c r="FNK1018" s="304"/>
      <c r="FNL1018" s="304"/>
      <c r="FNM1018" s="304"/>
      <c r="FNN1018" s="304"/>
      <c r="FNO1018" s="304"/>
      <c r="FNP1018" s="304"/>
      <c r="FNQ1018" s="304"/>
      <c r="FNR1018" s="304"/>
      <c r="FNS1018" s="304"/>
      <c r="FNT1018" s="304"/>
      <c r="FNU1018" s="304"/>
      <c r="FNV1018" s="304"/>
      <c r="FNW1018" s="304"/>
      <c r="FNX1018" s="304"/>
      <c r="FNY1018" s="304"/>
      <c r="FNZ1018" s="304"/>
      <c r="FOA1018" s="304"/>
      <c r="FOB1018" s="304"/>
      <c r="FOC1018" s="304"/>
      <c r="FOD1018" s="304"/>
      <c r="FOE1018" s="304"/>
      <c r="FOF1018" s="304"/>
      <c r="FOG1018" s="304"/>
      <c r="FOH1018" s="304"/>
      <c r="FOI1018" s="304"/>
      <c r="FOJ1018" s="304"/>
      <c r="FOK1018" s="304"/>
      <c r="FOL1018" s="304"/>
      <c r="FOM1018" s="304"/>
      <c r="FON1018" s="304"/>
      <c r="FOO1018" s="304"/>
      <c r="FOP1018" s="304"/>
      <c r="FOQ1018" s="304"/>
      <c r="FOR1018" s="304"/>
      <c r="FOS1018" s="304"/>
      <c r="FOT1018" s="304"/>
      <c r="FOU1018" s="304"/>
      <c r="FOV1018" s="304"/>
      <c r="FOW1018" s="304"/>
      <c r="FOX1018" s="304"/>
      <c r="FOY1018" s="304"/>
      <c r="FOZ1018" s="304"/>
      <c r="FPA1018" s="304"/>
      <c r="FPB1018" s="304"/>
      <c r="FPC1018" s="304"/>
      <c r="FPD1018" s="304"/>
      <c r="FPE1018" s="304"/>
      <c r="FPF1018" s="304"/>
      <c r="FPG1018" s="304"/>
      <c r="FPH1018" s="304"/>
      <c r="FPI1018" s="304"/>
      <c r="FPJ1018" s="304"/>
      <c r="FPK1018" s="304"/>
      <c r="FPL1018" s="304"/>
      <c r="FPM1018" s="304"/>
      <c r="FPN1018" s="304"/>
      <c r="FPO1018" s="304"/>
      <c r="FPP1018" s="304"/>
      <c r="FPQ1018" s="304"/>
      <c r="FPR1018" s="304"/>
      <c r="FPS1018" s="304"/>
      <c r="FPT1018" s="304"/>
      <c r="FPU1018" s="304"/>
      <c r="FPV1018" s="304"/>
      <c r="FPW1018" s="304"/>
      <c r="FPX1018" s="304"/>
      <c r="FPY1018" s="304"/>
      <c r="FPZ1018" s="304"/>
      <c r="FQA1018" s="304"/>
      <c r="FQB1018" s="304"/>
      <c r="FQC1018" s="304"/>
      <c r="FQD1018" s="304"/>
      <c r="FQE1018" s="304"/>
      <c r="FQF1018" s="304"/>
      <c r="FQG1018" s="304"/>
      <c r="FQH1018" s="304"/>
      <c r="FQI1018" s="304"/>
      <c r="FQJ1018" s="304"/>
      <c r="FQK1018" s="304"/>
      <c r="FQL1018" s="304"/>
      <c r="FQM1018" s="304"/>
      <c r="FQN1018" s="304"/>
      <c r="FQO1018" s="304"/>
      <c r="FQP1018" s="304"/>
      <c r="FQQ1018" s="304"/>
      <c r="FQR1018" s="304"/>
      <c r="FQS1018" s="304"/>
      <c r="FQT1018" s="304"/>
      <c r="FQU1018" s="304"/>
      <c r="FQV1018" s="304"/>
      <c r="FQW1018" s="304"/>
      <c r="FQX1018" s="304"/>
      <c r="FQY1018" s="304"/>
      <c r="FQZ1018" s="304"/>
      <c r="FRA1018" s="304"/>
      <c r="FRB1018" s="304"/>
      <c r="FRC1018" s="304"/>
      <c r="FRD1018" s="304"/>
      <c r="FRE1018" s="304"/>
      <c r="FRF1018" s="304"/>
      <c r="FRG1018" s="304"/>
      <c r="FRH1018" s="304"/>
      <c r="FRI1018" s="304"/>
      <c r="FRJ1018" s="304"/>
      <c r="FRK1018" s="304"/>
      <c r="FRL1018" s="304"/>
      <c r="FRM1018" s="304"/>
      <c r="FRN1018" s="304"/>
      <c r="FRO1018" s="304"/>
      <c r="FRP1018" s="304"/>
      <c r="FRQ1018" s="304"/>
      <c r="FRR1018" s="304"/>
      <c r="FRS1018" s="304"/>
      <c r="FRT1018" s="304"/>
      <c r="FRU1018" s="304"/>
      <c r="FRV1018" s="304"/>
      <c r="FRW1018" s="304"/>
      <c r="FRX1018" s="304"/>
      <c r="FRY1018" s="304"/>
      <c r="FRZ1018" s="304"/>
      <c r="FSA1018" s="304"/>
      <c r="FSB1018" s="304"/>
      <c r="FSC1018" s="304"/>
      <c r="FSD1018" s="304"/>
      <c r="FSE1018" s="304"/>
      <c r="FSF1018" s="304"/>
      <c r="FSG1018" s="304"/>
      <c r="FSH1018" s="304"/>
      <c r="FSI1018" s="304"/>
      <c r="FSJ1018" s="304"/>
      <c r="FSK1018" s="304"/>
      <c r="FSL1018" s="304"/>
      <c r="FSM1018" s="304"/>
      <c r="FSN1018" s="304"/>
      <c r="FSO1018" s="304"/>
      <c r="FSP1018" s="304"/>
      <c r="FSQ1018" s="304"/>
      <c r="FSR1018" s="304"/>
      <c r="FSS1018" s="304"/>
      <c r="FST1018" s="304"/>
      <c r="FSU1018" s="304"/>
      <c r="FSV1018" s="304"/>
      <c r="FSW1018" s="304"/>
      <c r="FSX1018" s="304"/>
      <c r="FSY1018" s="304"/>
      <c r="FSZ1018" s="304"/>
      <c r="FTA1018" s="304"/>
      <c r="FTB1018" s="304"/>
      <c r="FTC1018" s="304"/>
      <c r="FTD1018" s="304"/>
      <c r="FTE1018" s="304"/>
      <c r="FTF1018" s="304"/>
      <c r="FTG1018" s="304"/>
      <c r="FTH1018" s="304"/>
      <c r="FTI1018" s="304"/>
      <c r="FTJ1018" s="304"/>
      <c r="FTK1018" s="304"/>
      <c r="FTL1018" s="304"/>
      <c r="FTM1018" s="304"/>
      <c r="FTN1018" s="304"/>
      <c r="FTO1018" s="304"/>
      <c r="FTP1018" s="304"/>
      <c r="FTQ1018" s="304"/>
      <c r="FTR1018" s="304"/>
      <c r="FTS1018" s="304"/>
      <c r="FTT1018" s="304"/>
      <c r="FTU1018" s="304"/>
      <c r="FTV1018" s="304"/>
      <c r="FTW1018" s="304"/>
      <c r="FTX1018" s="304"/>
      <c r="FTY1018" s="304"/>
      <c r="FTZ1018" s="304"/>
      <c r="FUA1018" s="304"/>
      <c r="FUB1018" s="304"/>
      <c r="FUC1018" s="304"/>
      <c r="FUD1018" s="304"/>
      <c r="FUE1018" s="304"/>
      <c r="FUF1018" s="304"/>
      <c r="FUG1018" s="304"/>
      <c r="FUH1018" s="304"/>
      <c r="FUI1018" s="304"/>
      <c r="FUJ1018" s="304"/>
      <c r="FUK1018" s="304"/>
      <c r="FUL1018" s="304"/>
      <c r="FUM1018" s="304"/>
      <c r="FUN1018" s="304"/>
      <c r="FUO1018" s="304"/>
      <c r="FUP1018" s="304"/>
      <c r="FUQ1018" s="304"/>
      <c r="FUR1018" s="304"/>
      <c r="FUS1018" s="304"/>
      <c r="FUT1018" s="304"/>
      <c r="FUU1018" s="304"/>
      <c r="FUV1018" s="304"/>
      <c r="FUW1018" s="304"/>
      <c r="FUX1018" s="304"/>
      <c r="FUY1018" s="304"/>
      <c r="FUZ1018" s="304"/>
      <c r="FVA1018" s="304"/>
      <c r="FVB1018" s="304"/>
      <c r="FVC1018" s="304"/>
      <c r="FVD1018" s="304"/>
      <c r="FVE1018" s="304"/>
      <c r="FVF1018" s="304"/>
      <c r="FVG1018" s="304"/>
      <c r="FVH1018" s="304"/>
      <c r="FVI1018" s="304"/>
      <c r="FVJ1018" s="304"/>
      <c r="FVK1018" s="304"/>
      <c r="FVL1018" s="304"/>
      <c r="FVM1018" s="304"/>
      <c r="FVN1018" s="304"/>
      <c r="FVO1018" s="304"/>
      <c r="FVP1018" s="304"/>
      <c r="FVQ1018" s="304"/>
      <c r="FVR1018" s="304"/>
      <c r="FVS1018" s="304"/>
      <c r="FVT1018" s="304"/>
      <c r="FVU1018" s="304"/>
      <c r="FVV1018" s="304"/>
      <c r="FVW1018" s="304"/>
      <c r="FVX1018" s="304"/>
      <c r="FVY1018" s="304"/>
      <c r="FVZ1018" s="304"/>
      <c r="FWA1018" s="304"/>
      <c r="FWB1018" s="304"/>
      <c r="FWC1018" s="304"/>
      <c r="FWD1018" s="304"/>
      <c r="FWE1018" s="304"/>
      <c r="FWF1018" s="304"/>
      <c r="FWG1018" s="304"/>
      <c r="FWH1018" s="304"/>
      <c r="FWI1018" s="304"/>
      <c r="FWJ1018" s="304"/>
      <c r="FWK1018" s="304"/>
      <c r="FWL1018" s="304"/>
      <c r="FWM1018" s="304"/>
      <c r="FWN1018" s="304"/>
      <c r="FWO1018" s="304"/>
      <c r="FWP1018" s="304"/>
      <c r="FWQ1018" s="304"/>
      <c r="FWR1018" s="304"/>
      <c r="FWS1018" s="304"/>
      <c r="FWT1018" s="304"/>
      <c r="FWU1018" s="304"/>
      <c r="FWV1018" s="304"/>
      <c r="FWW1018" s="304"/>
      <c r="FWX1018" s="304"/>
      <c r="FWY1018" s="304"/>
      <c r="FWZ1018" s="304"/>
      <c r="FXA1018" s="304"/>
      <c r="FXB1018" s="304"/>
      <c r="FXC1018" s="304"/>
      <c r="FXD1018" s="304"/>
      <c r="FXE1018" s="304"/>
      <c r="FXF1018" s="304"/>
      <c r="FXG1018" s="304"/>
      <c r="FXH1018" s="304"/>
      <c r="FXI1018" s="304"/>
      <c r="FXJ1018" s="304"/>
      <c r="FXK1018" s="304"/>
      <c r="FXL1018" s="304"/>
      <c r="FXM1018" s="304"/>
      <c r="FXN1018" s="304"/>
      <c r="FXO1018" s="304"/>
      <c r="FXP1018" s="304"/>
      <c r="FXQ1018" s="304"/>
      <c r="FXR1018" s="304"/>
      <c r="FXS1018" s="304"/>
      <c r="FXT1018" s="304"/>
      <c r="FXU1018" s="304"/>
      <c r="FXV1018" s="304"/>
      <c r="FXW1018" s="304"/>
      <c r="FXX1018" s="304"/>
      <c r="FXY1018" s="304"/>
      <c r="FXZ1018" s="304"/>
      <c r="FYA1018" s="304"/>
      <c r="FYB1018" s="304"/>
      <c r="FYC1018" s="304"/>
      <c r="FYD1018" s="304"/>
      <c r="FYE1018" s="304"/>
      <c r="FYF1018" s="304"/>
      <c r="FYG1018" s="304"/>
      <c r="FYH1018" s="304"/>
      <c r="FYI1018" s="304"/>
      <c r="FYJ1018" s="304"/>
      <c r="FYK1018" s="304"/>
      <c r="FYL1018" s="304"/>
      <c r="FYM1018" s="304"/>
      <c r="FYN1018" s="304"/>
      <c r="FYO1018" s="304"/>
      <c r="FYP1018" s="304"/>
      <c r="FYQ1018" s="304"/>
      <c r="FYR1018" s="304"/>
      <c r="FYS1018" s="304"/>
      <c r="FYT1018" s="304"/>
      <c r="FYU1018" s="304"/>
      <c r="FYV1018" s="304"/>
      <c r="FYW1018" s="304"/>
      <c r="FYX1018" s="304"/>
      <c r="FYY1018" s="304"/>
      <c r="FYZ1018" s="304"/>
      <c r="FZA1018" s="304"/>
      <c r="FZB1018" s="304"/>
      <c r="FZC1018" s="304"/>
      <c r="FZD1018" s="304"/>
      <c r="FZE1018" s="304"/>
      <c r="FZF1018" s="304"/>
      <c r="FZG1018" s="304"/>
      <c r="FZH1018" s="304"/>
      <c r="FZI1018" s="304"/>
      <c r="FZJ1018" s="304"/>
      <c r="FZK1018" s="304"/>
      <c r="FZL1018" s="304"/>
      <c r="FZM1018" s="304"/>
      <c r="FZN1018" s="304"/>
      <c r="FZO1018" s="304"/>
      <c r="FZP1018" s="304"/>
      <c r="FZQ1018" s="304"/>
      <c r="FZR1018" s="304"/>
      <c r="FZS1018" s="304"/>
      <c r="FZT1018" s="304"/>
      <c r="FZU1018" s="304"/>
      <c r="FZV1018" s="304"/>
      <c r="FZW1018" s="304"/>
      <c r="FZX1018" s="304"/>
      <c r="FZY1018" s="304"/>
      <c r="FZZ1018" s="304"/>
      <c r="GAA1018" s="304"/>
      <c r="GAB1018" s="304"/>
      <c r="GAC1018" s="304"/>
      <c r="GAD1018" s="304"/>
      <c r="GAE1018" s="304"/>
      <c r="GAF1018" s="304"/>
      <c r="GAG1018" s="304"/>
      <c r="GAH1018" s="304"/>
      <c r="GAI1018" s="304"/>
      <c r="GAJ1018" s="304"/>
      <c r="GAK1018" s="304"/>
      <c r="GAL1018" s="304"/>
      <c r="GAM1018" s="304"/>
      <c r="GAN1018" s="304"/>
      <c r="GAO1018" s="304"/>
      <c r="GAP1018" s="304"/>
      <c r="GAQ1018" s="304"/>
      <c r="GAR1018" s="304"/>
      <c r="GAS1018" s="304"/>
      <c r="GAT1018" s="304"/>
      <c r="GAU1018" s="304"/>
      <c r="GAV1018" s="304"/>
      <c r="GAW1018" s="304"/>
      <c r="GAX1018" s="304"/>
      <c r="GAY1018" s="304"/>
      <c r="GAZ1018" s="304"/>
      <c r="GBA1018" s="304"/>
      <c r="GBB1018" s="304"/>
      <c r="GBC1018" s="304"/>
      <c r="GBD1018" s="304"/>
      <c r="GBE1018" s="304"/>
      <c r="GBF1018" s="304"/>
      <c r="GBG1018" s="304"/>
      <c r="GBH1018" s="304"/>
      <c r="GBI1018" s="304"/>
      <c r="GBJ1018" s="304"/>
      <c r="GBK1018" s="304"/>
      <c r="GBL1018" s="304"/>
      <c r="GBM1018" s="304"/>
      <c r="GBN1018" s="304"/>
      <c r="GBO1018" s="304"/>
      <c r="GBP1018" s="304"/>
      <c r="GBQ1018" s="304"/>
      <c r="GBR1018" s="304"/>
      <c r="GBS1018" s="304"/>
      <c r="GBT1018" s="304"/>
      <c r="GBU1018" s="304"/>
      <c r="GBV1018" s="304"/>
      <c r="GBW1018" s="304"/>
      <c r="GBX1018" s="304"/>
      <c r="GBY1018" s="304"/>
      <c r="GBZ1018" s="304"/>
      <c r="GCA1018" s="304"/>
      <c r="GCB1018" s="304"/>
      <c r="GCC1018" s="304"/>
      <c r="GCD1018" s="304"/>
      <c r="GCE1018" s="304"/>
      <c r="GCF1018" s="304"/>
      <c r="GCG1018" s="304"/>
      <c r="GCH1018" s="304"/>
      <c r="GCI1018" s="304"/>
      <c r="GCJ1018" s="304"/>
      <c r="GCK1018" s="304"/>
      <c r="GCL1018" s="304"/>
      <c r="GCM1018" s="304"/>
      <c r="GCN1018" s="304"/>
      <c r="GCO1018" s="304"/>
      <c r="GCP1018" s="304"/>
      <c r="GCQ1018" s="304"/>
      <c r="GCR1018" s="304"/>
      <c r="GCS1018" s="304"/>
      <c r="GCT1018" s="304"/>
      <c r="GCU1018" s="304"/>
      <c r="GCV1018" s="304"/>
      <c r="GCW1018" s="304"/>
      <c r="GCX1018" s="304"/>
      <c r="GCY1018" s="304"/>
      <c r="GCZ1018" s="304"/>
      <c r="GDA1018" s="304"/>
      <c r="GDB1018" s="304"/>
      <c r="GDC1018" s="304"/>
      <c r="GDD1018" s="304"/>
      <c r="GDE1018" s="304"/>
      <c r="GDF1018" s="304"/>
      <c r="GDG1018" s="304"/>
      <c r="GDH1018" s="304"/>
      <c r="GDI1018" s="304"/>
      <c r="GDJ1018" s="304"/>
      <c r="GDK1018" s="304"/>
      <c r="GDL1018" s="304"/>
      <c r="GDM1018" s="304"/>
      <c r="GDN1018" s="304"/>
      <c r="GDO1018" s="304"/>
      <c r="GDP1018" s="304"/>
      <c r="GDQ1018" s="304"/>
      <c r="GDR1018" s="304"/>
      <c r="GDS1018" s="304"/>
      <c r="GDT1018" s="304"/>
      <c r="GDU1018" s="304"/>
      <c r="GDV1018" s="304"/>
      <c r="GDW1018" s="304"/>
      <c r="GDX1018" s="304"/>
      <c r="GDY1018" s="304"/>
      <c r="GDZ1018" s="304"/>
      <c r="GEA1018" s="304"/>
      <c r="GEB1018" s="304"/>
      <c r="GEC1018" s="304"/>
      <c r="GED1018" s="304"/>
      <c r="GEE1018" s="304"/>
      <c r="GEF1018" s="304"/>
      <c r="GEG1018" s="304"/>
      <c r="GEH1018" s="304"/>
      <c r="GEI1018" s="304"/>
      <c r="GEJ1018" s="304"/>
      <c r="GEK1018" s="304"/>
      <c r="GEL1018" s="304"/>
      <c r="GEM1018" s="304"/>
      <c r="GEN1018" s="304"/>
      <c r="GEO1018" s="304"/>
      <c r="GEP1018" s="304"/>
      <c r="GEQ1018" s="304"/>
      <c r="GER1018" s="304"/>
      <c r="GES1018" s="304"/>
      <c r="GET1018" s="304"/>
      <c r="GEU1018" s="304"/>
      <c r="GEV1018" s="304"/>
      <c r="GEW1018" s="304"/>
      <c r="GEX1018" s="304"/>
      <c r="GEY1018" s="304"/>
      <c r="GEZ1018" s="304"/>
      <c r="GFA1018" s="304"/>
      <c r="GFB1018" s="304"/>
      <c r="GFC1018" s="304"/>
      <c r="GFD1018" s="304"/>
      <c r="GFE1018" s="304"/>
      <c r="GFF1018" s="304"/>
      <c r="GFG1018" s="304"/>
      <c r="GFH1018" s="304"/>
      <c r="GFI1018" s="304"/>
      <c r="GFJ1018" s="304"/>
      <c r="GFK1018" s="304"/>
      <c r="GFL1018" s="304"/>
      <c r="GFM1018" s="304"/>
      <c r="GFN1018" s="304"/>
      <c r="GFO1018" s="304"/>
      <c r="GFP1018" s="304"/>
      <c r="GFQ1018" s="304"/>
      <c r="GFR1018" s="304"/>
      <c r="GFS1018" s="304"/>
      <c r="GFT1018" s="304"/>
      <c r="GFU1018" s="304"/>
      <c r="GFV1018" s="304"/>
      <c r="GFW1018" s="304"/>
      <c r="GFX1018" s="304"/>
      <c r="GFY1018" s="304"/>
      <c r="GFZ1018" s="304"/>
      <c r="GGA1018" s="304"/>
      <c r="GGB1018" s="304"/>
      <c r="GGC1018" s="304"/>
      <c r="GGD1018" s="304"/>
      <c r="GGE1018" s="304"/>
      <c r="GGF1018" s="304"/>
      <c r="GGG1018" s="304"/>
      <c r="GGH1018" s="304"/>
      <c r="GGI1018" s="304"/>
      <c r="GGJ1018" s="304"/>
      <c r="GGK1018" s="304"/>
      <c r="GGL1018" s="304"/>
      <c r="GGM1018" s="304"/>
      <c r="GGN1018" s="304"/>
      <c r="GGO1018" s="304"/>
      <c r="GGP1018" s="304"/>
      <c r="GGQ1018" s="304"/>
      <c r="GGR1018" s="304"/>
      <c r="GGS1018" s="304"/>
      <c r="GGT1018" s="304"/>
      <c r="GGU1018" s="304"/>
      <c r="GGV1018" s="304"/>
      <c r="GGW1018" s="304"/>
      <c r="GGX1018" s="304"/>
      <c r="GGY1018" s="304"/>
      <c r="GGZ1018" s="304"/>
      <c r="GHA1018" s="304"/>
      <c r="GHB1018" s="304"/>
      <c r="GHC1018" s="304"/>
      <c r="GHD1018" s="304"/>
      <c r="GHE1018" s="304"/>
      <c r="GHF1018" s="304"/>
      <c r="GHG1018" s="304"/>
      <c r="GHH1018" s="304"/>
      <c r="GHI1018" s="304"/>
      <c r="GHJ1018" s="304"/>
      <c r="GHK1018" s="304"/>
      <c r="GHL1018" s="304"/>
      <c r="GHM1018" s="304"/>
      <c r="GHN1018" s="304"/>
      <c r="GHO1018" s="304"/>
      <c r="GHP1018" s="304"/>
      <c r="GHQ1018" s="304"/>
      <c r="GHR1018" s="304"/>
      <c r="GHS1018" s="304"/>
      <c r="GHT1018" s="304"/>
      <c r="GHU1018" s="304"/>
      <c r="GHV1018" s="304"/>
      <c r="GHW1018" s="304"/>
      <c r="GHX1018" s="304"/>
      <c r="GHY1018" s="304"/>
      <c r="GHZ1018" s="304"/>
      <c r="GIA1018" s="304"/>
      <c r="GIB1018" s="304"/>
      <c r="GIC1018" s="304"/>
      <c r="GID1018" s="304"/>
      <c r="GIE1018" s="304"/>
      <c r="GIF1018" s="304"/>
      <c r="GIG1018" s="304"/>
      <c r="GIH1018" s="304"/>
      <c r="GII1018" s="304"/>
      <c r="GIJ1018" s="304"/>
      <c r="GIK1018" s="304"/>
      <c r="GIL1018" s="304"/>
      <c r="GIM1018" s="304"/>
      <c r="GIN1018" s="304"/>
      <c r="GIO1018" s="304"/>
      <c r="GIP1018" s="304"/>
      <c r="GIQ1018" s="304"/>
      <c r="GIR1018" s="304"/>
      <c r="GIS1018" s="304"/>
      <c r="GIT1018" s="304"/>
      <c r="GIU1018" s="304"/>
      <c r="GIV1018" s="304"/>
      <c r="GIW1018" s="304"/>
      <c r="GIX1018" s="304"/>
      <c r="GIY1018" s="304"/>
      <c r="GIZ1018" s="304"/>
      <c r="GJA1018" s="304"/>
      <c r="GJB1018" s="304"/>
      <c r="GJC1018" s="304"/>
      <c r="GJD1018" s="304"/>
      <c r="GJE1018" s="304"/>
      <c r="GJF1018" s="304"/>
      <c r="GJG1018" s="304"/>
      <c r="GJH1018" s="304"/>
      <c r="GJI1018" s="304"/>
      <c r="GJJ1018" s="304"/>
      <c r="GJK1018" s="304"/>
      <c r="GJL1018" s="304"/>
      <c r="GJM1018" s="304"/>
      <c r="GJN1018" s="304"/>
      <c r="GJO1018" s="304"/>
      <c r="GJP1018" s="304"/>
      <c r="GJQ1018" s="304"/>
      <c r="GJR1018" s="304"/>
      <c r="GJS1018" s="304"/>
      <c r="GJT1018" s="304"/>
      <c r="GJU1018" s="304"/>
      <c r="GJV1018" s="304"/>
      <c r="GJW1018" s="304"/>
      <c r="GJX1018" s="304"/>
      <c r="GJY1018" s="304"/>
      <c r="GJZ1018" s="304"/>
      <c r="GKA1018" s="304"/>
      <c r="GKB1018" s="304"/>
      <c r="GKC1018" s="304"/>
      <c r="GKD1018" s="304"/>
      <c r="GKE1018" s="304"/>
      <c r="GKF1018" s="304"/>
      <c r="GKG1018" s="304"/>
      <c r="GKH1018" s="304"/>
      <c r="GKI1018" s="304"/>
      <c r="GKJ1018" s="304"/>
      <c r="GKK1018" s="304"/>
      <c r="GKL1018" s="304"/>
      <c r="GKM1018" s="304"/>
      <c r="GKN1018" s="304"/>
      <c r="GKO1018" s="304"/>
      <c r="GKP1018" s="304"/>
      <c r="GKQ1018" s="304"/>
      <c r="GKR1018" s="304"/>
      <c r="GKS1018" s="304"/>
      <c r="GKT1018" s="304"/>
      <c r="GKU1018" s="304"/>
      <c r="GKV1018" s="304"/>
      <c r="GKW1018" s="304"/>
      <c r="GKX1018" s="304"/>
      <c r="GKY1018" s="304"/>
      <c r="GKZ1018" s="304"/>
      <c r="GLA1018" s="304"/>
      <c r="GLB1018" s="304"/>
      <c r="GLC1018" s="304"/>
      <c r="GLD1018" s="304"/>
      <c r="GLE1018" s="304"/>
      <c r="GLF1018" s="304"/>
      <c r="GLG1018" s="304"/>
      <c r="GLH1018" s="304"/>
      <c r="GLI1018" s="304"/>
      <c r="GLJ1018" s="304"/>
      <c r="GLK1018" s="304"/>
      <c r="GLL1018" s="304"/>
      <c r="GLM1018" s="304"/>
      <c r="GLN1018" s="304"/>
      <c r="GLO1018" s="304"/>
      <c r="GLP1018" s="304"/>
      <c r="GLQ1018" s="304"/>
      <c r="GLR1018" s="304"/>
      <c r="GLS1018" s="304"/>
      <c r="GLT1018" s="304"/>
      <c r="GLU1018" s="304"/>
      <c r="GLV1018" s="304"/>
      <c r="GLW1018" s="304"/>
      <c r="GLX1018" s="304"/>
      <c r="GLY1018" s="304"/>
      <c r="GLZ1018" s="304"/>
      <c r="GMA1018" s="304"/>
      <c r="GMB1018" s="304"/>
      <c r="GMC1018" s="304"/>
      <c r="GMD1018" s="304"/>
      <c r="GME1018" s="304"/>
      <c r="GMF1018" s="304"/>
      <c r="GMG1018" s="304"/>
      <c r="GMH1018" s="304"/>
      <c r="GMI1018" s="304"/>
      <c r="GMJ1018" s="304"/>
      <c r="GMK1018" s="304"/>
      <c r="GML1018" s="304"/>
      <c r="GMM1018" s="304"/>
      <c r="GMN1018" s="304"/>
      <c r="GMO1018" s="304"/>
      <c r="GMP1018" s="304"/>
      <c r="GMQ1018" s="304"/>
      <c r="GMR1018" s="304"/>
      <c r="GMS1018" s="304"/>
      <c r="GMT1018" s="304"/>
      <c r="GMU1018" s="304"/>
      <c r="GMV1018" s="304"/>
      <c r="GMW1018" s="304"/>
      <c r="GMX1018" s="304"/>
      <c r="GMY1018" s="304"/>
      <c r="GMZ1018" s="304"/>
      <c r="GNA1018" s="304"/>
      <c r="GNB1018" s="304"/>
      <c r="GNC1018" s="304"/>
      <c r="GND1018" s="304"/>
      <c r="GNE1018" s="304"/>
      <c r="GNF1018" s="304"/>
      <c r="GNG1018" s="304"/>
      <c r="GNH1018" s="304"/>
      <c r="GNI1018" s="304"/>
      <c r="GNJ1018" s="304"/>
      <c r="GNK1018" s="304"/>
      <c r="GNL1018" s="304"/>
      <c r="GNM1018" s="304"/>
      <c r="GNN1018" s="304"/>
      <c r="GNO1018" s="304"/>
      <c r="GNP1018" s="304"/>
      <c r="GNQ1018" s="304"/>
      <c r="GNR1018" s="304"/>
      <c r="GNS1018" s="304"/>
      <c r="GNT1018" s="304"/>
      <c r="GNU1018" s="304"/>
      <c r="GNV1018" s="304"/>
      <c r="GNW1018" s="304"/>
      <c r="GNX1018" s="304"/>
      <c r="GNY1018" s="304"/>
      <c r="GNZ1018" s="304"/>
      <c r="GOA1018" s="304"/>
      <c r="GOB1018" s="304"/>
      <c r="GOC1018" s="304"/>
      <c r="GOD1018" s="304"/>
      <c r="GOE1018" s="304"/>
      <c r="GOF1018" s="304"/>
      <c r="GOG1018" s="304"/>
      <c r="GOH1018" s="304"/>
      <c r="GOI1018" s="304"/>
      <c r="GOJ1018" s="304"/>
      <c r="GOK1018" s="304"/>
      <c r="GOL1018" s="304"/>
      <c r="GOM1018" s="304"/>
      <c r="GON1018" s="304"/>
      <c r="GOO1018" s="304"/>
      <c r="GOP1018" s="304"/>
      <c r="GOQ1018" s="304"/>
      <c r="GOR1018" s="304"/>
      <c r="GOS1018" s="304"/>
      <c r="GOT1018" s="304"/>
      <c r="GOU1018" s="304"/>
      <c r="GOV1018" s="304"/>
      <c r="GOW1018" s="304"/>
      <c r="GOX1018" s="304"/>
      <c r="GOY1018" s="304"/>
      <c r="GOZ1018" s="304"/>
      <c r="GPA1018" s="304"/>
      <c r="GPB1018" s="304"/>
      <c r="GPC1018" s="304"/>
      <c r="GPD1018" s="304"/>
      <c r="GPE1018" s="304"/>
      <c r="GPF1018" s="304"/>
      <c r="GPG1018" s="304"/>
      <c r="GPH1018" s="304"/>
      <c r="GPI1018" s="304"/>
      <c r="GPJ1018" s="304"/>
      <c r="GPK1018" s="304"/>
      <c r="GPL1018" s="304"/>
      <c r="GPM1018" s="304"/>
      <c r="GPN1018" s="304"/>
      <c r="GPO1018" s="304"/>
      <c r="GPP1018" s="304"/>
      <c r="GPQ1018" s="304"/>
      <c r="GPR1018" s="304"/>
      <c r="GPS1018" s="304"/>
      <c r="GPT1018" s="304"/>
      <c r="GPU1018" s="304"/>
      <c r="GPV1018" s="304"/>
      <c r="GPW1018" s="304"/>
      <c r="GPX1018" s="304"/>
      <c r="GPY1018" s="304"/>
      <c r="GPZ1018" s="304"/>
      <c r="GQA1018" s="304"/>
      <c r="GQB1018" s="304"/>
      <c r="GQC1018" s="304"/>
      <c r="GQD1018" s="304"/>
      <c r="GQE1018" s="304"/>
      <c r="GQF1018" s="304"/>
      <c r="GQG1018" s="304"/>
      <c r="GQH1018" s="304"/>
      <c r="GQI1018" s="304"/>
      <c r="GQJ1018" s="304"/>
      <c r="GQK1018" s="304"/>
      <c r="GQL1018" s="304"/>
      <c r="GQM1018" s="304"/>
      <c r="GQN1018" s="304"/>
      <c r="GQO1018" s="304"/>
      <c r="GQP1018" s="304"/>
      <c r="GQQ1018" s="304"/>
      <c r="GQR1018" s="304"/>
      <c r="GQS1018" s="304"/>
      <c r="GQT1018" s="304"/>
      <c r="GQU1018" s="304"/>
      <c r="GQV1018" s="304"/>
      <c r="GQW1018" s="304"/>
      <c r="GQX1018" s="304"/>
      <c r="GQY1018" s="304"/>
      <c r="GQZ1018" s="304"/>
      <c r="GRA1018" s="304"/>
      <c r="GRB1018" s="304"/>
      <c r="GRC1018" s="304"/>
      <c r="GRD1018" s="304"/>
      <c r="GRE1018" s="304"/>
      <c r="GRF1018" s="304"/>
      <c r="GRG1018" s="304"/>
      <c r="GRH1018" s="304"/>
      <c r="GRI1018" s="304"/>
      <c r="GRJ1018" s="304"/>
      <c r="GRK1018" s="304"/>
      <c r="GRL1018" s="304"/>
      <c r="GRM1018" s="304"/>
      <c r="GRN1018" s="304"/>
      <c r="GRO1018" s="304"/>
      <c r="GRP1018" s="304"/>
      <c r="GRQ1018" s="304"/>
      <c r="GRR1018" s="304"/>
      <c r="GRS1018" s="304"/>
      <c r="GRT1018" s="304"/>
      <c r="GRU1018" s="304"/>
      <c r="GRV1018" s="304"/>
      <c r="GRW1018" s="304"/>
      <c r="GRX1018" s="304"/>
      <c r="GRY1018" s="304"/>
      <c r="GRZ1018" s="304"/>
      <c r="GSA1018" s="304"/>
      <c r="GSB1018" s="304"/>
      <c r="GSC1018" s="304"/>
      <c r="GSD1018" s="304"/>
      <c r="GSE1018" s="304"/>
      <c r="GSF1018" s="304"/>
      <c r="GSG1018" s="304"/>
      <c r="GSH1018" s="304"/>
      <c r="GSI1018" s="304"/>
      <c r="GSJ1018" s="304"/>
      <c r="GSK1018" s="304"/>
      <c r="GSL1018" s="304"/>
      <c r="GSM1018" s="304"/>
      <c r="GSN1018" s="304"/>
      <c r="GSO1018" s="304"/>
      <c r="GSP1018" s="304"/>
      <c r="GSQ1018" s="304"/>
      <c r="GSR1018" s="304"/>
      <c r="GSS1018" s="304"/>
      <c r="GST1018" s="304"/>
      <c r="GSU1018" s="304"/>
      <c r="GSV1018" s="304"/>
      <c r="GSW1018" s="304"/>
      <c r="GSX1018" s="304"/>
      <c r="GSY1018" s="304"/>
      <c r="GSZ1018" s="304"/>
      <c r="GTA1018" s="304"/>
      <c r="GTB1018" s="304"/>
      <c r="GTC1018" s="304"/>
      <c r="GTD1018" s="304"/>
      <c r="GTE1018" s="304"/>
      <c r="GTF1018" s="304"/>
      <c r="GTG1018" s="304"/>
      <c r="GTH1018" s="304"/>
      <c r="GTI1018" s="304"/>
      <c r="GTJ1018" s="304"/>
      <c r="GTK1018" s="304"/>
      <c r="GTL1018" s="304"/>
      <c r="GTM1018" s="304"/>
      <c r="GTN1018" s="304"/>
      <c r="GTO1018" s="304"/>
      <c r="GTP1018" s="304"/>
      <c r="GTQ1018" s="304"/>
      <c r="GTR1018" s="304"/>
      <c r="GTS1018" s="304"/>
      <c r="GTT1018" s="304"/>
      <c r="GTU1018" s="304"/>
      <c r="GTV1018" s="304"/>
      <c r="GTW1018" s="304"/>
      <c r="GTX1018" s="304"/>
      <c r="GTY1018" s="304"/>
      <c r="GTZ1018" s="304"/>
      <c r="GUA1018" s="304"/>
      <c r="GUB1018" s="304"/>
      <c r="GUC1018" s="304"/>
      <c r="GUD1018" s="304"/>
      <c r="GUE1018" s="304"/>
      <c r="GUF1018" s="304"/>
      <c r="GUG1018" s="304"/>
      <c r="GUH1018" s="304"/>
      <c r="GUI1018" s="304"/>
      <c r="GUJ1018" s="304"/>
      <c r="GUK1018" s="304"/>
      <c r="GUL1018" s="304"/>
      <c r="GUM1018" s="304"/>
      <c r="GUN1018" s="304"/>
      <c r="GUO1018" s="304"/>
      <c r="GUP1018" s="304"/>
      <c r="GUQ1018" s="304"/>
      <c r="GUR1018" s="304"/>
      <c r="GUS1018" s="304"/>
      <c r="GUT1018" s="304"/>
      <c r="GUU1018" s="304"/>
      <c r="GUV1018" s="304"/>
      <c r="GUW1018" s="304"/>
      <c r="GUX1018" s="304"/>
      <c r="GUY1018" s="304"/>
      <c r="GUZ1018" s="304"/>
      <c r="GVA1018" s="304"/>
      <c r="GVB1018" s="304"/>
      <c r="GVC1018" s="304"/>
      <c r="GVD1018" s="304"/>
      <c r="GVE1018" s="304"/>
      <c r="GVF1018" s="304"/>
      <c r="GVG1018" s="304"/>
      <c r="GVH1018" s="304"/>
      <c r="GVI1018" s="304"/>
      <c r="GVJ1018" s="304"/>
      <c r="GVK1018" s="304"/>
      <c r="GVL1018" s="304"/>
      <c r="GVM1018" s="304"/>
      <c r="GVN1018" s="304"/>
      <c r="GVO1018" s="304"/>
      <c r="GVP1018" s="304"/>
      <c r="GVQ1018" s="304"/>
      <c r="GVR1018" s="304"/>
      <c r="GVS1018" s="304"/>
      <c r="GVT1018" s="304"/>
      <c r="GVU1018" s="304"/>
      <c r="GVV1018" s="304"/>
      <c r="GVW1018" s="304"/>
      <c r="GVX1018" s="304"/>
      <c r="GVY1018" s="304"/>
      <c r="GVZ1018" s="304"/>
      <c r="GWA1018" s="304"/>
      <c r="GWB1018" s="304"/>
      <c r="GWC1018" s="304"/>
      <c r="GWD1018" s="304"/>
      <c r="GWE1018" s="304"/>
      <c r="GWF1018" s="304"/>
      <c r="GWG1018" s="304"/>
      <c r="GWH1018" s="304"/>
      <c r="GWI1018" s="304"/>
      <c r="GWJ1018" s="304"/>
      <c r="GWK1018" s="304"/>
      <c r="GWL1018" s="304"/>
      <c r="GWM1018" s="304"/>
      <c r="GWN1018" s="304"/>
      <c r="GWO1018" s="304"/>
      <c r="GWP1018" s="304"/>
      <c r="GWQ1018" s="304"/>
      <c r="GWR1018" s="304"/>
      <c r="GWS1018" s="304"/>
      <c r="GWT1018" s="304"/>
      <c r="GWU1018" s="304"/>
      <c r="GWV1018" s="304"/>
      <c r="GWW1018" s="304"/>
      <c r="GWX1018" s="304"/>
      <c r="GWY1018" s="304"/>
      <c r="GWZ1018" s="304"/>
      <c r="GXA1018" s="304"/>
      <c r="GXB1018" s="304"/>
      <c r="GXC1018" s="304"/>
      <c r="GXD1018" s="304"/>
      <c r="GXE1018" s="304"/>
      <c r="GXF1018" s="304"/>
      <c r="GXG1018" s="304"/>
      <c r="GXH1018" s="304"/>
      <c r="GXI1018" s="304"/>
      <c r="GXJ1018" s="304"/>
      <c r="GXK1018" s="304"/>
      <c r="GXL1018" s="304"/>
      <c r="GXM1018" s="304"/>
      <c r="GXN1018" s="304"/>
      <c r="GXO1018" s="304"/>
      <c r="GXP1018" s="304"/>
      <c r="GXQ1018" s="304"/>
      <c r="GXR1018" s="304"/>
      <c r="GXS1018" s="304"/>
      <c r="GXT1018" s="304"/>
      <c r="GXU1018" s="304"/>
      <c r="GXV1018" s="304"/>
      <c r="GXW1018" s="304"/>
      <c r="GXX1018" s="304"/>
      <c r="GXY1018" s="304"/>
      <c r="GXZ1018" s="304"/>
      <c r="GYA1018" s="304"/>
      <c r="GYB1018" s="304"/>
      <c r="GYC1018" s="304"/>
      <c r="GYD1018" s="304"/>
      <c r="GYE1018" s="304"/>
      <c r="GYF1018" s="304"/>
      <c r="GYG1018" s="304"/>
      <c r="GYH1018" s="304"/>
      <c r="GYI1018" s="304"/>
      <c r="GYJ1018" s="304"/>
      <c r="GYK1018" s="304"/>
      <c r="GYL1018" s="304"/>
      <c r="GYM1018" s="304"/>
      <c r="GYN1018" s="304"/>
      <c r="GYO1018" s="304"/>
      <c r="GYP1018" s="304"/>
      <c r="GYQ1018" s="304"/>
      <c r="GYR1018" s="304"/>
      <c r="GYS1018" s="304"/>
      <c r="GYT1018" s="304"/>
      <c r="GYU1018" s="304"/>
      <c r="GYV1018" s="304"/>
      <c r="GYW1018" s="304"/>
      <c r="GYX1018" s="304"/>
      <c r="GYY1018" s="304"/>
      <c r="GYZ1018" s="304"/>
      <c r="GZA1018" s="304"/>
      <c r="GZB1018" s="304"/>
      <c r="GZC1018" s="304"/>
      <c r="GZD1018" s="304"/>
      <c r="GZE1018" s="304"/>
      <c r="GZF1018" s="304"/>
      <c r="GZG1018" s="304"/>
      <c r="GZH1018" s="304"/>
      <c r="GZI1018" s="304"/>
      <c r="GZJ1018" s="304"/>
      <c r="GZK1018" s="304"/>
      <c r="GZL1018" s="304"/>
      <c r="GZM1018" s="304"/>
      <c r="GZN1018" s="304"/>
      <c r="GZO1018" s="304"/>
      <c r="GZP1018" s="304"/>
      <c r="GZQ1018" s="304"/>
      <c r="GZR1018" s="304"/>
      <c r="GZS1018" s="304"/>
      <c r="GZT1018" s="304"/>
      <c r="GZU1018" s="304"/>
      <c r="GZV1018" s="304"/>
      <c r="GZW1018" s="304"/>
      <c r="GZX1018" s="304"/>
      <c r="GZY1018" s="304"/>
      <c r="GZZ1018" s="304"/>
      <c r="HAA1018" s="304"/>
      <c r="HAB1018" s="304"/>
      <c r="HAC1018" s="304"/>
      <c r="HAD1018" s="304"/>
      <c r="HAE1018" s="304"/>
      <c r="HAF1018" s="304"/>
      <c r="HAG1018" s="304"/>
      <c r="HAH1018" s="304"/>
      <c r="HAI1018" s="304"/>
      <c r="HAJ1018" s="304"/>
      <c r="HAK1018" s="304"/>
      <c r="HAL1018" s="304"/>
      <c r="HAM1018" s="304"/>
      <c r="HAN1018" s="304"/>
      <c r="HAO1018" s="304"/>
      <c r="HAP1018" s="304"/>
      <c r="HAQ1018" s="304"/>
      <c r="HAR1018" s="304"/>
      <c r="HAS1018" s="304"/>
      <c r="HAT1018" s="304"/>
      <c r="HAU1018" s="304"/>
      <c r="HAV1018" s="304"/>
      <c r="HAW1018" s="304"/>
      <c r="HAX1018" s="304"/>
      <c r="HAY1018" s="304"/>
      <c r="HAZ1018" s="304"/>
      <c r="HBA1018" s="304"/>
      <c r="HBB1018" s="304"/>
      <c r="HBC1018" s="304"/>
      <c r="HBD1018" s="304"/>
      <c r="HBE1018" s="304"/>
      <c r="HBF1018" s="304"/>
      <c r="HBG1018" s="304"/>
      <c r="HBH1018" s="304"/>
      <c r="HBI1018" s="304"/>
      <c r="HBJ1018" s="304"/>
      <c r="HBK1018" s="304"/>
      <c r="HBL1018" s="304"/>
      <c r="HBM1018" s="304"/>
      <c r="HBN1018" s="304"/>
      <c r="HBO1018" s="304"/>
      <c r="HBP1018" s="304"/>
      <c r="HBQ1018" s="304"/>
      <c r="HBR1018" s="304"/>
      <c r="HBS1018" s="304"/>
      <c r="HBT1018" s="304"/>
      <c r="HBU1018" s="304"/>
      <c r="HBV1018" s="304"/>
      <c r="HBW1018" s="304"/>
      <c r="HBX1018" s="304"/>
      <c r="HBY1018" s="304"/>
      <c r="HBZ1018" s="304"/>
      <c r="HCA1018" s="304"/>
      <c r="HCB1018" s="304"/>
      <c r="HCC1018" s="304"/>
      <c r="HCD1018" s="304"/>
      <c r="HCE1018" s="304"/>
      <c r="HCF1018" s="304"/>
      <c r="HCG1018" s="304"/>
      <c r="HCH1018" s="304"/>
      <c r="HCI1018" s="304"/>
      <c r="HCJ1018" s="304"/>
      <c r="HCK1018" s="304"/>
      <c r="HCL1018" s="304"/>
      <c r="HCM1018" s="304"/>
      <c r="HCN1018" s="304"/>
      <c r="HCO1018" s="304"/>
      <c r="HCP1018" s="304"/>
      <c r="HCQ1018" s="304"/>
      <c r="HCR1018" s="304"/>
      <c r="HCS1018" s="304"/>
      <c r="HCT1018" s="304"/>
      <c r="HCU1018" s="304"/>
      <c r="HCV1018" s="304"/>
      <c r="HCW1018" s="304"/>
      <c r="HCX1018" s="304"/>
      <c r="HCY1018" s="304"/>
      <c r="HCZ1018" s="304"/>
      <c r="HDA1018" s="304"/>
      <c r="HDB1018" s="304"/>
      <c r="HDC1018" s="304"/>
      <c r="HDD1018" s="304"/>
      <c r="HDE1018" s="304"/>
      <c r="HDF1018" s="304"/>
      <c r="HDG1018" s="304"/>
      <c r="HDH1018" s="304"/>
      <c r="HDI1018" s="304"/>
      <c r="HDJ1018" s="304"/>
      <c r="HDK1018" s="304"/>
      <c r="HDL1018" s="304"/>
      <c r="HDM1018" s="304"/>
      <c r="HDN1018" s="304"/>
      <c r="HDO1018" s="304"/>
      <c r="HDP1018" s="304"/>
      <c r="HDQ1018" s="304"/>
      <c r="HDR1018" s="304"/>
      <c r="HDS1018" s="304"/>
      <c r="HDT1018" s="304"/>
      <c r="HDU1018" s="304"/>
      <c r="HDV1018" s="304"/>
      <c r="HDW1018" s="304"/>
      <c r="HDX1018" s="304"/>
      <c r="HDY1018" s="304"/>
      <c r="HDZ1018" s="304"/>
      <c r="HEA1018" s="304"/>
      <c r="HEB1018" s="304"/>
      <c r="HEC1018" s="304"/>
      <c r="HED1018" s="304"/>
      <c r="HEE1018" s="304"/>
      <c r="HEF1018" s="304"/>
      <c r="HEG1018" s="304"/>
      <c r="HEH1018" s="304"/>
      <c r="HEI1018" s="304"/>
      <c r="HEJ1018" s="304"/>
      <c r="HEK1018" s="304"/>
      <c r="HEL1018" s="304"/>
      <c r="HEM1018" s="304"/>
      <c r="HEN1018" s="304"/>
      <c r="HEO1018" s="304"/>
      <c r="HEP1018" s="304"/>
      <c r="HEQ1018" s="304"/>
      <c r="HER1018" s="304"/>
      <c r="HES1018" s="304"/>
      <c r="HET1018" s="304"/>
      <c r="HEU1018" s="304"/>
      <c r="HEV1018" s="304"/>
      <c r="HEW1018" s="304"/>
      <c r="HEX1018" s="304"/>
      <c r="HEY1018" s="304"/>
      <c r="HEZ1018" s="304"/>
      <c r="HFA1018" s="304"/>
      <c r="HFB1018" s="304"/>
      <c r="HFC1018" s="304"/>
      <c r="HFD1018" s="304"/>
      <c r="HFE1018" s="304"/>
      <c r="HFF1018" s="304"/>
      <c r="HFG1018" s="304"/>
      <c r="HFH1018" s="304"/>
      <c r="HFI1018" s="304"/>
      <c r="HFJ1018" s="304"/>
      <c r="HFK1018" s="304"/>
      <c r="HFL1018" s="304"/>
      <c r="HFM1018" s="304"/>
      <c r="HFN1018" s="304"/>
      <c r="HFO1018" s="304"/>
      <c r="HFP1018" s="304"/>
      <c r="HFQ1018" s="304"/>
      <c r="HFR1018" s="304"/>
      <c r="HFS1018" s="304"/>
      <c r="HFT1018" s="304"/>
      <c r="HFU1018" s="304"/>
      <c r="HFV1018" s="304"/>
      <c r="HFW1018" s="304"/>
      <c r="HFX1018" s="304"/>
      <c r="HFY1018" s="304"/>
      <c r="HFZ1018" s="304"/>
      <c r="HGA1018" s="304"/>
      <c r="HGB1018" s="304"/>
      <c r="HGC1018" s="304"/>
      <c r="HGD1018" s="304"/>
      <c r="HGE1018" s="304"/>
      <c r="HGF1018" s="304"/>
      <c r="HGG1018" s="304"/>
      <c r="HGH1018" s="304"/>
      <c r="HGI1018" s="304"/>
      <c r="HGJ1018" s="304"/>
      <c r="HGK1018" s="304"/>
      <c r="HGL1018" s="304"/>
      <c r="HGM1018" s="304"/>
      <c r="HGN1018" s="304"/>
      <c r="HGO1018" s="304"/>
      <c r="HGP1018" s="304"/>
      <c r="HGQ1018" s="304"/>
      <c r="HGR1018" s="304"/>
      <c r="HGS1018" s="304"/>
      <c r="HGT1018" s="304"/>
      <c r="HGU1018" s="304"/>
      <c r="HGV1018" s="304"/>
      <c r="HGW1018" s="304"/>
      <c r="HGX1018" s="304"/>
      <c r="HGY1018" s="304"/>
      <c r="HGZ1018" s="304"/>
      <c r="HHA1018" s="304"/>
      <c r="HHB1018" s="304"/>
      <c r="HHC1018" s="304"/>
      <c r="HHD1018" s="304"/>
      <c r="HHE1018" s="304"/>
      <c r="HHF1018" s="304"/>
      <c r="HHG1018" s="304"/>
      <c r="HHH1018" s="304"/>
      <c r="HHI1018" s="304"/>
      <c r="HHJ1018" s="304"/>
      <c r="HHK1018" s="304"/>
      <c r="HHL1018" s="304"/>
      <c r="HHM1018" s="304"/>
      <c r="HHN1018" s="304"/>
      <c r="HHO1018" s="304"/>
      <c r="HHP1018" s="304"/>
      <c r="HHQ1018" s="304"/>
      <c r="HHR1018" s="304"/>
      <c r="HHS1018" s="304"/>
      <c r="HHT1018" s="304"/>
      <c r="HHU1018" s="304"/>
      <c r="HHV1018" s="304"/>
      <c r="HHW1018" s="304"/>
      <c r="HHX1018" s="304"/>
      <c r="HHY1018" s="304"/>
      <c r="HHZ1018" s="304"/>
      <c r="HIA1018" s="304"/>
      <c r="HIB1018" s="304"/>
      <c r="HIC1018" s="304"/>
      <c r="HID1018" s="304"/>
      <c r="HIE1018" s="304"/>
      <c r="HIF1018" s="304"/>
      <c r="HIG1018" s="304"/>
      <c r="HIH1018" s="304"/>
      <c r="HII1018" s="304"/>
      <c r="HIJ1018" s="304"/>
      <c r="HIK1018" s="304"/>
      <c r="HIL1018" s="304"/>
      <c r="HIM1018" s="304"/>
      <c r="HIN1018" s="304"/>
      <c r="HIO1018" s="304"/>
      <c r="HIP1018" s="304"/>
      <c r="HIQ1018" s="304"/>
      <c r="HIR1018" s="304"/>
      <c r="HIS1018" s="304"/>
      <c r="HIT1018" s="304"/>
      <c r="HIU1018" s="304"/>
      <c r="HIV1018" s="304"/>
      <c r="HIW1018" s="304"/>
      <c r="HIX1018" s="304"/>
      <c r="HIY1018" s="304"/>
      <c r="HIZ1018" s="304"/>
      <c r="HJA1018" s="304"/>
      <c r="HJB1018" s="304"/>
      <c r="HJC1018" s="304"/>
      <c r="HJD1018" s="304"/>
      <c r="HJE1018" s="304"/>
      <c r="HJF1018" s="304"/>
      <c r="HJG1018" s="304"/>
      <c r="HJH1018" s="304"/>
      <c r="HJI1018" s="304"/>
      <c r="HJJ1018" s="304"/>
      <c r="HJK1018" s="304"/>
      <c r="HJL1018" s="304"/>
      <c r="HJM1018" s="304"/>
      <c r="HJN1018" s="304"/>
      <c r="HJO1018" s="304"/>
      <c r="HJP1018" s="304"/>
      <c r="HJQ1018" s="304"/>
      <c r="HJR1018" s="304"/>
      <c r="HJS1018" s="304"/>
      <c r="HJT1018" s="304"/>
      <c r="HJU1018" s="304"/>
      <c r="HJV1018" s="304"/>
      <c r="HJW1018" s="304"/>
      <c r="HJX1018" s="304"/>
      <c r="HJY1018" s="304"/>
      <c r="HJZ1018" s="304"/>
      <c r="HKA1018" s="304"/>
      <c r="HKB1018" s="304"/>
      <c r="HKC1018" s="304"/>
      <c r="HKD1018" s="304"/>
      <c r="HKE1018" s="304"/>
      <c r="HKF1018" s="304"/>
      <c r="HKG1018" s="304"/>
      <c r="HKH1018" s="304"/>
      <c r="HKI1018" s="304"/>
      <c r="HKJ1018" s="304"/>
      <c r="HKK1018" s="304"/>
      <c r="HKL1018" s="304"/>
      <c r="HKM1018" s="304"/>
      <c r="HKN1018" s="304"/>
      <c r="HKO1018" s="304"/>
      <c r="HKP1018" s="304"/>
      <c r="HKQ1018" s="304"/>
      <c r="HKR1018" s="304"/>
      <c r="HKS1018" s="304"/>
      <c r="HKT1018" s="304"/>
      <c r="HKU1018" s="304"/>
      <c r="HKV1018" s="304"/>
      <c r="HKW1018" s="304"/>
      <c r="HKX1018" s="304"/>
      <c r="HKY1018" s="304"/>
      <c r="HKZ1018" s="304"/>
      <c r="HLA1018" s="304"/>
      <c r="HLB1018" s="304"/>
      <c r="HLC1018" s="304"/>
      <c r="HLD1018" s="304"/>
      <c r="HLE1018" s="304"/>
      <c r="HLF1018" s="304"/>
      <c r="HLG1018" s="304"/>
      <c r="HLH1018" s="304"/>
      <c r="HLI1018" s="304"/>
      <c r="HLJ1018" s="304"/>
      <c r="HLK1018" s="304"/>
      <c r="HLL1018" s="304"/>
      <c r="HLM1018" s="304"/>
      <c r="HLN1018" s="304"/>
      <c r="HLO1018" s="304"/>
      <c r="HLP1018" s="304"/>
      <c r="HLQ1018" s="304"/>
      <c r="HLR1018" s="304"/>
      <c r="HLS1018" s="304"/>
      <c r="HLT1018" s="304"/>
      <c r="HLU1018" s="304"/>
      <c r="HLV1018" s="304"/>
      <c r="HLW1018" s="304"/>
      <c r="HLX1018" s="304"/>
      <c r="HLY1018" s="304"/>
      <c r="HLZ1018" s="304"/>
      <c r="HMA1018" s="304"/>
      <c r="HMB1018" s="304"/>
      <c r="HMC1018" s="304"/>
      <c r="HMD1018" s="304"/>
      <c r="HME1018" s="304"/>
      <c r="HMF1018" s="304"/>
      <c r="HMG1018" s="304"/>
      <c r="HMH1018" s="304"/>
      <c r="HMI1018" s="304"/>
      <c r="HMJ1018" s="304"/>
      <c r="HMK1018" s="304"/>
      <c r="HML1018" s="304"/>
      <c r="HMM1018" s="304"/>
      <c r="HMN1018" s="304"/>
      <c r="HMO1018" s="304"/>
      <c r="HMP1018" s="304"/>
      <c r="HMQ1018" s="304"/>
      <c r="HMR1018" s="304"/>
      <c r="HMS1018" s="304"/>
      <c r="HMT1018" s="304"/>
      <c r="HMU1018" s="304"/>
      <c r="HMV1018" s="304"/>
      <c r="HMW1018" s="304"/>
      <c r="HMX1018" s="304"/>
      <c r="HMY1018" s="304"/>
      <c r="HMZ1018" s="304"/>
      <c r="HNA1018" s="304"/>
      <c r="HNB1018" s="304"/>
      <c r="HNC1018" s="304"/>
      <c r="HND1018" s="304"/>
      <c r="HNE1018" s="304"/>
      <c r="HNF1018" s="304"/>
      <c r="HNG1018" s="304"/>
      <c r="HNH1018" s="304"/>
      <c r="HNI1018" s="304"/>
      <c r="HNJ1018" s="304"/>
      <c r="HNK1018" s="304"/>
      <c r="HNL1018" s="304"/>
      <c r="HNM1018" s="304"/>
      <c r="HNN1018" s="304"/>
      <c r="HNO1018" s="304"/>
      <c r="HNP1018" s="304"/>
      <c r="HNQ1018" s="304"/>
      <c r="HNR1018" s="304"/>
      <c r="HNS1018" s="304"/>
      <c r="HNT1018" s="304"/>
      <c r="HNU1018" s="304"/>
      <c r="HNV1018" s="304"/>
      <c r="HNW1018" s="304"/>
      <c r="HNX1018" s="304"/>
      <c r="HNY1018" s="304"/>
      <c r="HNZ1018" s="304"/>
      <c r="HOA1018" s="304"/>
      <c r="HOB1018" s="304"/>
      <c r="HOC1018" s="304"/>
      <c r="HOD1018" s="304"/>
      <c r="HOE1018" s="304"/>
      <c r="HOF1018" s="304"/>
      <c r="HOG1018" s="304"/>
      <c r="HOH1018" s="304"/>
      <c r="HOI1018" s="304"/>
      <c r="HOJ1018" s="304"/>
      <c r="HOK1018" s="304"/>
      <c r="HOL1018" s="304"/>
      <c r="HOM1018" s="304"/>
      <c r="HON1018" s="304"/>
      <c r="HOO1018" s="304"/>
      <c r="HOP1018" s="304"/>
      <c r="HOQ1018" s="304"/>
      <c r="HOR1018" s="304"/>
      <c r="HOS1018" s="304"/>
      <c r="HOT1018" s="304"/>
      <c r="HOU1018" s="304"/>
      <c r="HOV1018" s="304"/>
      <c r="HOW1018" s="304"/>
      <c r="HOX1018" s="304"/>
      <c r="HOY1018" s="304"/>
      <c r="HOZ1018" s="304"/>
      <c r="HPA1018" s="304"/>
      <c r="HPB1018" s="304"/>
      <c r="HPC1018" s="304"/>
      <c r="HPD1018" s="304"/>
      <c r="HPE1018" s="304"/>
      <c r="HPF1018" s="304"/>
      <c r="HPG1018" s="304"/>
      <c r="HPH1018" s="304"/>
      <c r="HPI1018" s="304"/>
      <c r="HPJ1018" s="304"/>
      <c r="HPK1018" s="304"/>
      <c r="HPL1018" s="304"/>
      <c r="HPM1018" s="304"/>
      <c r="HPN1018" s="304"/>
      <c r="HPO1018" s="304"/>
      <c r="HPP1018" s="304"/>
      <c r="HPQ1018" s="304"/>
      <c r="HPR1018" s="304"/>
      <c r="HPS1018" s="304"/>
      <c r="HPT1018" s="304"/>
      <c r="HPU1018" s="304"/>
      <c r="HPV1018" s="304"/>
      <c r="HPW1018" s="304"/>
      <c r="HPX1018" s="304"/>
      <c r="HPY1018" s="304"/>
      <c r="HPZ1018" s="304"/>
      <c r="HQA1018" s="304"/>
      <c r="HQB1018" s="304"/>
      <c r="HQC1018" s="304"/>
      <c r="HQD1018" s="304"/>
      <c r="HQE1018" s="304"/>
      <c r="HQF1018" s="304"/>
      <c r="HQG1018" s="304"/>
      <c r="HQH1018" s="304"/>
      <c r="HQI1018" s="304"/>
      <c r="HQJ1018" s="304"/>
      <c r="HQK1018" s="304"/>
      <c r="HQL1018" s="304"/>
      <c r="HQM1018" s="304"/>
      <c r="HQN1018" s="304"/>
      <c r="HQO1018" s="304"/>
      <c r="HQP1018" s="304"/>
      <c r="HQQ1018" s="304"/>
      <c r="HQR1018" s="304"/>
      <c r="HQS1018" s="304"/>
      <c r="HQT1018" s="304"/>
      <c r="HQU1018" s="304"/>
      <c r="HQV1018" s="304"/>
      <c r="HQW1018" s="304"/>
      <c r="HQX1018" s="304"/>
      <c r="HQY1018" s="304"/>
      <c r="HQZ1018" s="304"/>
      <c r="HRA1018" s="304"/>
      <c r="HRB1018" s="304"/>
      <c r="HRC1018" s="304"/>
      <c r="HRD1018" s="304"/>
      <c r="HRE1018" s="304"/>
      <c r="HRF1018" s="304"/>
      <c r="HRG1018" s="304"/>
      <c r="HRH1018" s="304"/>
      <c r="HRI1018" s="304"/>
      <c r="HRJ1018" s="304"/>
      <c r="HRK1018" s="304"/>
      <c r="HRL1018" s="304"/>
      <c r="HRM1018" s="304"/>
      <c r="HRN1018" s="304"/>
      <c r="HRO1018" s="304"/>
      <c r="HRP1018" s="304"/>
      <c r="HRQ1018" s="304"/>
      <c r="HRR1018" s="304"/>
      <c r="HRS1018" s="304"/>
      <c r="HRT1018" s="304"/>
      <c r="HRU1018" s="304"/>
      <c r="HRV1018" s="304"/>
      <c r="HRW1018" s="304"/>
      <c r="HRX1018" s="304"/>
      <c r="HRY1018" s="304"/>
      <c r="HRZ1018" s="304"/>
      <c r="HSA1018" s="304"/>
      <c r="HSB1018" s="304"/>
      <c r="HSC1018" s="304"/>
      <c r="HSD1018" s="304"/>
      <c r="HSE1018" s="304"/>
      <c r="HSF1018" s="304"/>
      <c r="HSG1018" s="304"/>
      <c r="HSH1018" s="304"/>
      <c r="HSI1018" s="304"/>
      <c r="HSJ1018" s="304"/>
      <c r="HSK1018" s="304"/>
      <c r="HSL1018" s="304"/>
      <c r="HSM1018" s="304"/>
      <c r="HSN1018" s="304"/>
      <c r="HSO1018" s="304"/>
      <c r="HSP1018" s="304"/>
      <c r="HSQ1018" s="304"/>
      <c r="HSR1018" s="304"/>
      <c r="HSS1018" s="304"/>
      <c r="HST1018" s="304"/>
      <c r="HSU1018" s="304"/>
      <c r="HSV1018" s="304"/>
      <c r="HSW1018" s="304"/>
      <c r="HSX1018" s="304"/>
      <c r="HSY1018" s="304"/>
      <c r="HSZ1018" s="304"/>
      <c r="HTA1018" s="304"/>
      <c r="HTB1018" s="304"/>
      <c r="HTC1018" s="304"/>
      <c r="HTD1018" s="304"/>
      <c r="HTE1018" s="304"/>
      <c r="HTF1018" s="304"/>
      <c r="HTG1018" s="304"/>
      <c r="HTH1018" s="304"/>
      <c r="HTI1018" s="304"/>
      <c r="HTJ1018" s="304"/>
      <c r="HTK1018" s="304"/>
      <c r="HTL1018" s="304"/>
      <c r="HTM1018" s="304"/>
      <c r="HTN1018" s="304"/>
      <c r="HTO1018" s="304"/>
      <c r="HTP1018" s="304"/>
      <c r="HTQ1018" s="304"/>
      <c r="HTR1018" s="304"/>
      <c r="HTS1018" s="304"/>
      <c r="HTT1018" s="304"/>
      <c r="HTU1018" s="304"/>
      <c r="HTV1018" s="304"/>
      <c r="HTW1018" s="304"/>
      <c r="HTX1018" s="304"/>
      <c r="HTY1018" s="304"/>
      <c r="HTZ1018" s="304"/>
      <c r="HUA1018" s="304"/>
      <c r="HUB1018" s="304"/>
      <c r="HUC1018" s="304"/>
      <c r="HUD1018" s="304"/>
      <c r="HUE1018" s="304"/>
      <c r="HUF1018" s="304"/>
      <c r="HUG1018" s="304"/>
      <c r="HUH1018" s="304"/>
      <c r="HUI1018" s="304"/>
      <c r="HUJ1018" s="304"/>
      <c r="HUK1018" s="304"/>
      <c r="HUL1018" s="304"/>
      <c r="HUM1018" s="304"/>
      <c r="HUN1018" s="304"/>
      <c r="HUO1018" s="304"/>
      <c r="HUP1018" s="304"/>
      <c r="HUQ1018" s="304"/>
      <c r="HUR1018" s="304"/>
      <c r="HUS1018" s="304"/>
      <c r="HUT1018" s="304"/>
      <c r="HUU1018" s="304"/>
      <c r="HUV1018" s="304"/>
      <c r="HUW1018" s="304"/>
      <c r="HUX1018" s="304"/>
      <c r="HUY1018" s="304"/>
      <c r="HUZ1018" s="304"/>
      <c r="HVA1018" s="304"/>
      <c r="HVB1018" s="304"/>
      <c r="HVC1018" s="304"/>
      <c r="HVD1018" s="304"/>
      <c r="HVE1018" s="304"/>
      <c r="HVF1018" s="304"/>
      <c r="HVG1018" s="304"/>
      <c r="HVH1018" s="304"/>
      <c r="HVI1018" s="304"/>
      <c r="HVJ1018" s="304"/>
      <c r="HVK1018" s="304"/>
      <c r="HVL1018" s="304"/>
      <c r="HVM1018" s="304"/>
      <c r="HVN1018" s="304"/>
      <c r="HVO1018" s="304"/>
      <c r="HVP1018" s="304"/>
      <c r="HVQ1018" s="304"/>
      <c r="HVR1018" s="304"/>
      <c r="HVS1018" s="304"/>
      <c r="HVT1018" s="304"/>
      <c r="HVU1018" s="304"/>
      <c r="HVV1018" s="304"/>
      <c r="HVW1018" s="304"/>
      <c r="HVX1018" s="304"/>
      <c r="HVY1018" s="304"/>
      <c r="HVZ1018" s="304"/>
      <c r="HWA1018" s="304"/>
      <c r="HWB1018" s="304"/>
      <c r="HWC1018" s="304"/>
      <c r="HWD1018" s="304"/>
      <c r="HWE1018" s="304"/>
      <c r="HWF1018" s="304"/>
      <c r="HWG1018" s="304"/>
      <c r="HWH1018" s="304"/>
      <c r="HWI1018" s="304"/>
      <c r="HWJ1018" s="304"/>
      <c r="HWK1018" s="304"/>
      <c r="HWL1018" s="304"/>
      <c r="HWM1018" s="304"/>
      <c r="HWN1018" s="304"/>
      <c r="HWO1018" s="304"/>
      <c r="HWP1018" s="304"/>
      <c r="HWQ1018" s="304"/>
      <c r="HWR1018" s="304"/>
      <c r="HWS1018" s="304"/>
      <c r="HWT1018" s="304"/>
      <c r="HWU1018" s="304"/>
      <c r="HWV1018" s="304"/>
      <c r="HWW1018" s="304"/>
      <c r="HWX1018" s="304"/>
      <c r="HWY1018" s="304"/>
      <c r="HWZ1018" s="304"/>
      <c r="HXA1018" s="304"/>
      <c r="HXB1018" s="304"/>
      <c r="HXC1018" s="304"/>
      <c r="HXD1018" s="304"/>
      <c r="HXE1018" s="304"/>
      <c r="HXF1018" s="304"/>
      <c r="HXG1018" s="304"/>
      <c r="HXH1018" s="304"/>
      <c r="HXI1018" s="304"/>
      <c r="HXJ1018" s="304"/>
      <c r="HXK1018" s="304"/>
      <c r="HXL1018" s="304"/>
      <c r="HXM1018" s="304"/>
      <c r="HXN1018" s="304"/>
      <c r="HXO1018" s="304"/>
      <c r="HXP1018" s="304"/>
      <c r="HXQ1018" s="304"/>
      <c r="HXR1018" s="304"/>
      <c r="HXS1018" s="304"/>
      <c r="HXT1018" s="304"/>
      <c r="HXU1018" s="304"/>
      <c r="HXV1018" s="304"/>
      <c r="HXW1018" s="304"/>
      <c r="HXX1018" s="304"/>
      <c r="HXY1018" s="304"/>
      <c r="HXZ1018" s="304"/>
      <c r="HYA1018" s="304"/>
      <c r="HYB1018" s="304"/>
      <c r="HYC1018" s="304"/>
      <c r="HYD1018" s="304"/>
      <c r="HYE1018" s="304"/>
      <c r="HYF1018" s="304"/>
      <c r="HYG1018" s="304"/>
      <c r="HYH1018" s="304"/>
      <c r="HYI1018" s="304"/>
      <c r="HYJ1018" s="304"/>
      <c r="HYK1018" s="304"/>
      <c r="HYL1018" s="304"/>
      <c r="HYM1018" s="304"/>
      <c r="HYN1018" s="304"/>
      <c r="HYO1018" s="304"/>
      <c r="HYP1018" s="304"/>
      <c r="HYQ1018" s="304"/>
      <c r="HYR1018" s="304"/>
      <c r="HYS1018" s="304"/>
      <c r="HYT1018" s="304"/>
      <c r="HYU1018" s="304"/>
      <c r="HYV1018" s="304"/>
      <c r="HYW1018" s="304"/>
      <c r="HYX1018" s="304"/>
      <c r="HYY1018" s="304"/>
      <c r="HYZ1018" s="304"/>
      <c r="HZA1018" s="304"/>
      <c r="HZB1018" s="304"/>
      <c r="HZC1018" s="304"/>
      <c r="HZD1018" s="304"/>
      <c r="HZE1018" s="304"/>
      <c r="HZF1018" s="304"/>
      <c r="HZG1018" s="304"/>
      <c r="HZH1018" s="304"/>
      <c r="HZI1018" s="304"/>
      <c r="HZJ1018" s="304"/>
      <c r="HZK1018" s="304"/>
      <c r="HZL1018" s="304"/>
      <c r="HZM1018" s="304"/>
      <c r="HZN1018" s="304"/>
      <c r="HZO1018" s="304"/>
      <c r="HZP1018" s="304"/>
      <c r="HZQ1018" s="304"/>
      <c r="HZR1018" s="304"/>
      <c r="HZS1018" s="304"/>
      <c r="HZT1018" s="304"/>
      <c r="HZU1018" s="304"/>
      <c r="HZV1018" s="304"/>
      <c r="HZW1018" s="304"/>
      <c r="HZX1018" s="304"/>
      <c r="HZY1018" s="304"/>
      <c r="HZZ1018" s="304"/>
      <c r="IAA1018" s="304"/>
      <c r="IAB1018" s="304"/>
      <c r="IAC1018" s="304"/>
      <c r="IAD1018" s="304"/>
      <c r="IAE1018" s="304"/>
      <c r="IAF1018" s="304"/>
      <c r="IAG1018" s="304"/>
      <c r="IAH1018" s="304"/>
      <c r="IAI1018" s="304"/>
      <c r="IAJ1018" s="304"/>
      <c r="IAK1018" s="304"/>
      <c r="IAL1018" s="304"/>
      <c r="IAM1018" s="304"/>
      <c r="IAN1018" s="304"/>
      <c r="IAO1018" s="304"/>
      <c r="IAP1018" s="304"/>
      <c r="IAQ1018" s="304"/>
      <c r="IAR1018" s="304"/>
      <c r="IAS1018" s="304"/>
      <c r="IAT1018" s="304"/>
      <c r="IAU1018" s="304"/>
      <c r="IAV1018" s="304"/>
      <c r="IAW1018" s="304"/>
      <c r="IAX1018" s="304"/>
      <c r="IAY1018" s="304"/>
      <c r="IAZ1018" s="304"/>
      <c r="IBA1018" s="304"/>
      <c r="IBB1018" s="304"/>
      <c r="IBC1018" s="304"/>
      <c r="IBD1018" s="304"/>
      <c r="IBE1018" s="304"/>
      <c r="IBF1018" s="304"/>
      <c r="IBG1018" s="304"/>
      <c r="IBH1018" s="304"/>
      <c r="IBI1018" s="304"/>
      <c r="IBJ1018" s="304"/>
      <c r="IBK1018" s="304"/>
      <c r="IBL1018" s="304"/>
      <c r="IBM1018" s="304"/>
      <c r="IBN1018" s="304"/>
      <c r="IBO1018" s="304"/>
      <c r="IBP1018" s="304"/>
      <c r="IBQ1018" s="304"/>
      <c r="IBR1018" s="304"/>
      <c r="IBS1018" s="304"/>
      <c r="IBT1018" s="304"/>
      <c r="IBU1018" s="304"/>
      <c r="IBV1018" s="304"/>
      <c r="IBW1018" s="304"/>
      <c r="IBX1018" s="304"/>
      <c r="IBY1018" s="304"/>
      <c r="IBZ1018" s="304"/>
      <c r="ICA1018" s="304"/>
      <c r="ICB1018" s="304"/>
      <c r="ICC1018" s="304"/>
      <c r="ICD1018" s="304"/>
      <c r="ICE1018" s="304"/>
      <c r="ICF1018" s="304"/>
      <c r="ICG1018" s="304"/>
      <c r="ICH1018" s="304"/>
      <c r="ICI1018" s="304"/>
      <c r="ICJ1018" s="304"/>
      <c r="ICK1018" s="304"/>
      <c r="ICL1018" s="304"/>
      <c r="ICM1018" s="304"/>
      <c r="ICN1018" s="304"/>
      <c r="ICO1018" s="304"/>
      <c r="ICP1018" s="304"/>
      <c r="ICQ1018" s="304"/>
      <c r="ICR1018" s="304"/>
      <c r="ICS1018" s="304"/>
      <c r="ICT1018" s="304"/>
      <c r="ICU1018" s="304"/>
      <c r="ICV1018" s="304"/>
      <c r="ICW1018" s="304"/>
      <c r="ICX1018" s="304"/>
      <c r="ICY1018" s="304"/>
      <c r="ICZ1018" s="304"/>
      <c r="IDA1018" s="304"/>
      <c r="IDB1018" s="304"/>
      <c r="IDC1018" s="304"/>
      <c r="IDD1018" s="304"/>
      <c r="IDE1018" s="304"/>
      <c r="IDF1018" s="304"/>
      <c r="IDG1018" s="304"/>
      <c r="IDH1018" s="304"/>
      <c r="IDI1018" s="304"/>
      <c r="IDJ1018" s="304"/>
      <c r="IDK1018" s="304"/>
      <c r="IDL1018" s="304"/>
      <c r="IDM1018" s="304"/>
      <c r="IDN1018" s="304"/>
      <c r="IDO1018" s="304"/>
      <c r="IDP1018" s="304"/>
      <c r="IDQ1018" s="304"/>
      <c r="IDR1018" s="304"/>
      <c r="IDS1018" s="304"/>
      <c r="IDT1018" s="304"/>
      <c r="IDU1018" s="304"/>
      <c r="IDV1018" s="304"/>
      <c r="IDW1018" s="304"/>
      <c r="IDX1018" s="304"/>
      <c r="IDY1018" s="304"/>
      <c r="IDZ1018" s="304"/>
      <c r="IEA1018" s="304"/>
      <c r="IEB1018" s="304"/>
      <c r="IEC1018" s="304"/>
      <c r="IED1018" s="304"/>
      <c r="IEE1018" s="304"/>
      <c r="IEF1018" s="304"/>
      <c r="IEG1018" s="304"/>
      <c r="IEH1018" s="304"/>
      <c r="IEI1018" s="304"/>
      <c r="IEJ1018" s="304"/>
      <c r="IEK1018" s="304"/>
      <c r="IEL1018" s="304"/>
      <c r="IEM1018" s="304"/>
      <c r="IEN1018" s="304"/>
      <c r="IEO1018" s="304"/>
      <c r="IEP1018" s="304"/>
      <c r="IEQ1018" s="304"/>
      <c r="IER1018" s="304"/>
      <c r="IES1018" s="304"/>
      <c r="IET1018" s="304"/>
      <c r="IEU1018" s="304"/>
      <c r="IEV1018" s="304"/>
      <c r="IEW1018" s="304"/>
      <c r="IEX1018" s="304"/>
      <c r="IEY1018" s="304"/>
      <c r="IEZ1018" s="304"/>
      <c r="IFA1018" s="304"/>
      <c r="IFB1018" s="304"/>
      <c r="IFC1018" s="304"/>
      <c r="IFD1018" s="304"/>
      <c r="IFE1018" s="304"/>
      <c r="IFF1018" s="304"/>
      <c r="IFG1018" s="304"/>
      <c r="IFH1018" s="304"/>
      <c r="IFI1018" s="304"/>
      <c r="IFJ1018" s="304"/>
      <c r="IFK1018" s="304"/>
      <c r="IFL1018" s="304"/>
      <c r="IFM1018" s="304"/>
      <c r="IFN1018" s="304"/>
      <c r="IFO1018" s="304"/>
      <c r="IFP1018" s="304"/>
      <c r="IFQ1018" s="304"/>
      <c r="IFR1018" s="304"/>
      <c r="IFS1018" s="304"/>
      <c r="IFT1018" s="304"/>
      <c r="IFU1018" s="304"/>
      <c r="IFV1018" s="304"/>
      <c r="IFW1018" s="304"/>
      <c r="IFX1018" s="304"/>
      <c r="IFY1018" s="304"/>
      <c r="IFZ1018" s="304"/>
      <c r="IGA1018" s="304"/>
      <c r="IGB1018" s="304"/>
      <c r="IGC1018" s="304"/>
      <c r="IGD1018" s="304"/>
      <c r="IGE1018" s="304"/>
      <c r="IGF1018" s="304"/>
      <c r="IGG1018" s="304"/>
      <c r="IGH1018" s="304"/>
      <c r="IGI1018" s="304"/>
      <c r="IGJ1018" s="304"/>
      <c r="IGK1018" s="304"/>
      <c r="IGL1018" s="304"/>
      <c r="IGM1018" s="304"/>
      <c r="IGN1018" s="304"/>
      <c r="IGO1018" s="304"/>
      <c r="IGP1018" s="304"/>
      <c r="IGQ1018" s="304"/>
      <c r="IGR1018" s="304"/>
      <c r="IGS1018" s="304"/>
      <c r="IGT1018" s="304"/>
      <c r="IGU1018" s="304"/>
      <c r="IGV1018" s="304"/>
      <c r="IGW1018" s="304"/>
      <c r="IGX1018" s="304"/>
      <c r="IGY1018" s="304"/>
      <c r="IGZ1018" s="304"/>
      <c r="IHA1018" s="304"/>
      <c r="IHB1018" s="304"/>
      <c r="IHC1018" s="304"/>
      <c r="IHD1018" s="304"/>
      <c r="IHE1018" s="304"/>
      <c r="IHF1018" s="304"/>
      <c r="IHG1018" s="304"/>
      <c r="IHH1018" s="304"/>
      <c r="IHI1018" s="304"/>
      <c r="IHJ1018" s="304"/>
      <c r="IHK1018" s="304"/>
      <c r="IHL1018" s="304"/>
      <c r="IHM1018" s="304"/>
      <c r="IHN1018" s="304"/>
      <c r="IHO1018" s="304"/>
      <c r="IHP1018" s="304"/>
      <c r="IHQ1018" s="304"/>
      <c r="IHR1018" s="304"/>
      <c r="IHS1018" s="304"/>
      <c r="IHT1018" s="304"/>
      <c r="IHU1018" s="304"/>
      <c r="IHV1018" s="304"/>
      <c r="IHW1018" s="304"/>
      <c r="IHX1018" s="304"/>
      <c r="IHY1018" s="304"/>
      <c r="IHZ1018" s="304"/>
      <c r="IIA1018" s="304"/>
      <c r="IIB1018" s="304"/>
      <c r="IIC1018" s="304"/>
      <c r="IID1018" s="304"/>
      <c r="IIE1018" s="304"/>
      <c r="IIF1018" s="304"/>
      <c r="IIG1018" s="304"/>
      <c r="IIH1018" s="304"/>
      <c r="III1018" s="304"/>
      <c r="IIJ1018" s="304"/>
      <c r="IIK1018" s="304"/>
      <c r="IIL1018" s="304"/>
      <c r="IIM1018" s="304"/>
      <c r="IIN1018" s="304"/>
      <c r="IIO1018" s="304"/>
      <c r="IIP1018" s="304"/>
      <c r="IIQ1018" s="304"/>
      <c r="IIR1018" s="304"/>
      <c r="IIS1018" s="304"/>
      <c r="IIT1018" s="304"/>
      <c r="IIU1018" s="304"/>
      <c r="IIV1018" s="304"/>
      <c r="IIW1018" s="304"/>
      <c r="IIX1018" s="304"/>
      <c r="IIY1018" s="304"/>
      <c r="IIZ1018" s="304"/>
      <c r="IJA1018" s="304"/>
      <c r="IJB1018" s="304"/>
      <c r="IJC1018" s="304"/>
      <c r="IJD1018" s="304"/>
      <c r="IJE1018" s="304"/>
      <c r="IJF1018" s="304"/>
      <c r="IJG1018" s="304"/>
      <c r="IJH1018" s="304"/>
      <c r="IJI1018" s="304"/>
      <c r="IJJ1018" s="304"/>
      <c r="IJK1018" s="304"/>
      <c r="IJL1018" s="304"/>
      <c r="IJM1018" s="304"/>
      <c r="IJN1018" s="304"/>
      <c r="IJO1018" s="304"/>
      <c r="IJP1018" s="304"/>
      <c r="IJQ1018" s="304"/>
      <c r="IJR1018" s="304"/>
      <c r="IJS1018" s="304"/>
      <c r="IJT1018" s="304"/>
      <c r="IJU1018" s="304"/>
      <c r="IJV1018" s="304"/>
      <c r="IJW1018" s="304"/>
      <c r="IJX1018" s="304"/>
      <c r="IJY1018" s="304"/>
      <c r="IJZ1018" s="304"/>
      <c r="IKA1018" s="304"/>
      <c r="IKB1018" s="304"/>
      <c r="IKC1018" s="304"/>
      <c r="IKD1018" s="304"/>
      <c r="IKE1018" s="304"/>
      <c r="IKF1018" s="304"/>
      <c r="IKG1018" s="304"/>
      <c r="IKH1018" s="304"/>
      <c r="IKI1018" s="304"/>
      <c r="IKJ1018" s="304"/>
      <c r="IKK1018" s="304"/>
      <c r="IKL1018" s="304"/>
      <c r="IKM1018" s="304"/>
      <c r="IKN1018" s="304"/>
      <c r="IKO1018" s="304"/>
      <c r="IKP1018" s="304"/>
      <c r="IKQ1018" s="304"/>
      <c r="IKR1018" s="304"/>
      <c r="IKS1018" s="304"/>
      <c r="IKT1018" s="304"/>
      <c r="IKU1018" s="304"/>
      <c r="IKV1018" s="304"/>
      <c r="IKW1018" s="304"/>
      <c r="IKX1018" s="304"/>
      <c r="IKY1018" s="304"/>
      <c r="IKZ1018" s="304"/>
      <c r="ILA1018" s="304"/>
      <c r="ILB1018" s="304"/>
      <c r="ILC1018" s="304"/>
      <c r="ILD1018" s="304"/>
      <c r="ILE1018" s="304"/>
      <c r="ILF1018" s="304"/>
      <c r="ILG1018" s="304"/>
      <c r="ILH1018" s="304"/>
      <c r="ILI1018" s="304"/>
      <c r="ILJ1018" s="304"/>
      <c r="ILK1018" s="304"/>
      <c r="ILL1018" s="304"/>
      <c r="ILM1018" s="304"/>
      <c r="ILN1018" s="304"/>
      <c r="ILO1018" s="304"/>
      <c r="ILP1018" s="304"/>
      <c r="ILQ1018" s="304"/>
      <c r="ILR1018" s="304"/>
      <c r="ILS1018" s="304"/>
      <c r="ILT1018" s="304"/>
      <c r="ILU1018" s="304"/>
      <c r="ILV1018" s="304"/>
      <c r="ILW1018" s="304"/>
      <c r="ILX1018" s="304"/>
      <c r="ILY1018" s="304"/>
      <c r="ILZ1018" s="304"/>
      <c r="IMA1018" s="304"/>
      <c r="IMB1018" s="304"/>
      <c r="IMC1018" s="304"/>
      <c r="IMD1018" s="304"/>
      <c r="IME1018" s="304"/>
      <c r="IMF1018" s="304"/>
      <c r="IMG1018" s="304"/>
      <c r="IMH1018" s="304"/>
      <c r="IMI1018" s="304"/>
      <c r="IMJ1018" s="304"/>
      <c r="IMK1018" s="304"/>
      <c r="IML1018" s="304"/>
      <c r="IMM1018" s="304"/>
      <c r="IMN1018" s="304"/>
      <c r="IMO1018" s="304"/>
      <c r="IMP1018" s="304"/>
      <c r="IMQ1018" s="304"/>
      <c r="IMR1018" s="304"/>
      <c r="IMS1018" s="304"/>
      <c r="IMT1018" s="304"/>
      <c r="IMU1018" s="304"/>
      <c r="IMV1018" s="304"/>
      <c r="IMW1018" s="304"/>
      <c r="IMX1018" s="304"/>
      <c r="IMY1018" s="304"/>
      <c r="IMZ1018" s="304"/>
      <c r="INA1018" s="304"/>
      <c r="INB1018" s="304"/>
      <c r="INC1018" s="304"/>
      <c r="IND1018" s="304"/>
      <c r="INE1018" s="304"/>
      <c r="INF1018" s="304"/>
      <c r="ING1018" s="304"/>
      <c r="INH1018" s="304"/>
      <c r="INI1018" s="304"/>
      <c r="INJ1018" s="304"/>
      <c r="INK1018" s="304"/>
      <c r="INL1018" s="304"/>
      <c r="INM1018" s="304"/>
      <c r="INN1018" s="304"/>
      <c r="INO1018" s="304"/>
      <c r="INP1018" s="304"/>
      <c r="INQ1018" s="304"/>
      <c r="INR1018" s="304"/>
      <c r="INS1018" s="304"/>
      <c r="INT1018" s="304"/>
      <c r="INU1018" s="304"/>
      <c r="INV1018" s="304"/>
      <c r="INW1018" s="304"/>
      <c r="INX1018" s="304"/>
      <c r="INY1018" s="304"/>
      <c r="INZ1018" s="304"/>
      <c r="IOA1018" s="304"/>
      <c r="IOB1018" s="304"/>
      <c r="IOC1018" s="304"/>
      <c r="IOD1018" s="304"/>
      <c r="IOE1018" s="304"/>
      <c r="IOF1018" s="304"/>
      <c r="IOG1018" s="304"/>
      <c r="IOH1018" s="304"/>
      <c r="IOI1018" s="304"/>
      <c r="IOJ1018" s="304"/>
      <c r="IOK1018" s="304"/>
      <c r="IOL1018" s="304"/>
      <c r="IOM1018" s="304"/>
      <c r="ION1018" s="304"/>
      <c r="IOO1018" s="304"/>
      <c r="IOP1018" s="304"/>
      <c r="IOQ1018" s="304"/>
      <c r="IOR1018" s="304"/>
      <c r="IOS1018" s="304"/>
      <c r="IOT1018" s="304"/>
      <c r="IOU1018" s="304"/>
      <c r="IOV1018" s="304"/>
      <c r="IOW1018" s="304"/>
      <c r="IOX1018" s="304"/>
      <c r="IOY1018" s="304"/>
      <c r="IOZ1018" s="304"/>
      <c r="IPA1018" s="304"/>
      <c r="IPB1018" s="304"/>
      <c r="IPC1018" s="304"/>
      <c r="IPD1018" s="304"/>
      <c r="IPE1018" s="304"/>
      <c r="IPF1018" s="304"/>
      <c r="IPG1018" s="304"/>
      <c r="IPH1018" s="304"/>
      <c r="IPI1018" s="304"/>
      <c r="IPJ1018" s="304"/>
      <c r="IPK1018" s="304"/>
      <c r="IPL1018" s="304"/>
      <c r="IPM1018" s="304"/>
      <c r="IPN1018" s="304"/>
      <c r="IPO1018" s="304"/>
      <c r="IPP1018" s="304"/>
      <c r="IPQ1018" s="304"/>
      <c r="IPR1018" s="304"/>
      <c r="IPS1018" s="304"/>
      <c r="IPT1018" s="304"/>
      <c r="IPU1018" s="304"/>
      <c r="IPV1018" s="304"/>
      <c r="IPW1018" s="304"/>
      <c r="IPX1018" s="304"/>
      <c r="IPY1018" s="304"/>
      <c r="IPZ1018" s="304"/>
      <c r="IQA1018" s="304"/>
      <c r="IQB1018" s="304"/>
      <c r="IQC1018" s="304"/>
      <c r="IQD1018" s="304"/>
      <c r="IQE1018" s="304"/>
      <c r="IQF1018" s="304"/>
      <c r="IQG1018" s="304"/>
      <c r="IQH1018" s="304"/>
      <c r="IQI1018" s="304"/>
      <c r="IQJ1018" s="304"/>
      <c r="IQK1018" s="304"/>
      <c r="IQL1018" s="304"/>
      <c r="IQM1018" s="304"/>
      <c r="IQN1018" s="304"/>
      <c r="IQO1018" s="304"/>
      <c r="IQP1018" s="304"/>
      <c r="IQQ1018" s="304"/>
      <c r="IQR1018" s="304"/>
      <c r="IQS1018" s="304"/>
      <c r="IQT1018" s="304"/>
      <c r="IQU1018" s="304"/>
      <c r="IQV1018" s="304"/>
      <c r="IQW1018" s="304"/>
      <c r="IQX1018" s="304"/>
      <c r="IQY1018" s="304"/>
      <c r="IQZ1018" s="304"/>
      <c r="IRA1018" s="304"/>
      <c r="IRB1018" s="304"/>
      <c r="IRC1018" s="304"/>
      <c r="IRD1018" s="304"/>
      <c r="IRE1018" s="304"/>
      <c r="IRF1018" s="304"/>
      <c r="IRG1018" s="304"/>
      <c r="IRH1018" s="304"/>
      <c r="IRI1018" s="304"/>
      <c r="IRJ1018" s="304"/>
      <c r="IRK1018" s="304"/>
      <c r="IRL1018" s="304"/>
      <c r="IRM1018" s="304"/>
      <c r="IRN1018" s="304"/>
      <c r="IRO1018" s="304"/>
      <c r="IRP1018" s="304"/>
      <c r="IRQ1018" s="304"/>
      <c r="IRR1018" s="304"/>
      <c r="IRS1018" s="304"/>
      <c r="IRT1018" s="304"/>
      <c r="IRU1018" s="304"/>
      <c r="IRV1018" s="304"/>
      <c r="IRW1018" s="304"/>
      <c r="IRX1018" s="304"/>
      <c r="IRY1018" s="304"/>
      <c r="IRZ1018" s="304"/>
      <c r="ISA1018" s="304"/>
      <c r="ISB1018" s="304"/>
      <c r="ISC1018" s="304"/>
      <c r="ISD1018" s="304"/>
      <c r="ISE1018" s="304"/>
      <c r="ISF1018" s="304"/>
      <c r="ISG1018" s="304"/>
      <c r="ISH1018" s="304"/>
      <c r="ISI1018" s="304"/>
      <c r="ISJ1018" s="304"/>
      <c r="ISK1018" s="304"/>
      <c r="ISL1018" s="304"/>
      <c r="ISM1018" s="304"/>
      <c r="ISN1018" s="304"/>
      <c r="ISO1018" s="304"/>
      <c r="ISP1018" s="304"/>
      <c r="ISQ1018" s="304"/>
      <c r="ISR1018" s="304"/>
      <c r="ISS1018" s="304"/>
      <c r="IST1018" s="304"/>
      <c r="ISU1018" s="304"/>
      <c r="ISV1018" s="304"/>
      <c r="ISW1018" s="304"/>
      <c r="ISX1018" s="304"/>
      <c r="ISY1018" s="304"/>
      <c r="ISZ1018" s="304"/>
      <c r="ITA1018" s="304"/>
      <c r="ITB1018" s="304"/>
      <c r="ITC1018" s="304"/>
      <c r="ITD1018" s="304"/>
      <c r="ITE1018" s="304"/>
      <c r="ITF1018" s="304"/>
      <c r="ITG1018" s="304"/>
      <c r="ITH1018" s="304"/>
      <c r="ITI1018" s="304"/>
      <c r="ITJ1018" s="304"/>
      <c r="ITK1018" s="304"/>
      <c r="ITL1018" s="304"/>
      <c r="ITM1018" s="304"/>
      <c r="ITN1018" s="304"/>
      <c r="ITO1018" s="304"/>
      <c r="ITP1018" s="304"/>
      <c r="ITQ1018" s="304"/>
      <c r="ITR1018" s="304"/>
      <c r="ITS1018" s="304"/>
      <c r="ITT1018" s="304"/>
      <c r="ITU1018" s="304"/>
      <c r="ITV1018" s="304"/>
      <c r="ITW1018" s="304"/>
      <c r="ITX1018" s="304"/>
      <c r="ITY1018" s="304"/>
      <c r="ITZ1018" s="304"/>
      <c r="IUA1018" s="304"/>
      <c r="IUB1018" s="304"/>
      <c r="IUC1018" s="304"/>
      <c r="IUD1018" s="304"/>
      <c r="IUE1018" s="304"/>
      <c r="IUF1018" s="304"/>
      <c r="IUG1018" s="304"/>
      <c r="IUH1018" s="304"/>
      <c r="IUI1018" s="304"/>
      <c r="IUJ1018" s="304"/>
      <c r="IUK1018" s="304"/>
      <c r="IUL1018" s="304"/>
      <c r="IUM1018" s="304"/>
      <c r="IUN1018" s="304"/>
      <c r="IUO1018" s="304"/>
      <c r="IUP1018" s="304"/>
      <c r="IUQ1018" s="304"/>
      <c r="IUR1018" s="304"/>
      <c r="IUS1018" s="304"/>
      <c r="IUT1018" s="304"/>
      <c r="IUU1018" s="304"/>
      <c r="IUV1018" s="304"/>
      <c r="IUW1018" s="304"/>
      <c r="IUX1018" s="304"/>
      <c r="IUY1018" s="304"/>
      <c r="IUZ1018" s="304"/>
      <c r="IVA1018" s="304"/>
      <c r="IVB1018" s="304"/>
      <c r="IVC1018" s="304"/>
      <c r="IVD1018" s="304"/>
      <c r="IVE1018" s="304"/>
      <c r="IVF1018" s="304"/>
      <c r="IVG1018" s="304"/>
      <c r="IVH1018" s="304"/>
      <c r="IVI1018" s="304"/>
      <c r="IVJ1018" s="304"/>
      <c r="IVK1018" s="304"/>
      <c r="IVL1018" s="304"/>
      <c r="IVM1018" s="304"/>
      <c r="IVN1018" s="304"/>
      <c r="IVO1018" s="304"/>
      <c r="IVP1018" s="304"/>
      <c r="IVQ1018" s="304"/>
      <c r="IVR1018" s="304"/>
      <c r="IVS1018" s="304"/>
      <c r="IVT1018" s="304"/>
      <c r="IVU1018" s="304"/>
      <c r="IVV1018" s="304"/>
      <c r="IVW1018" s="304"/>
      <c r="IVX1018" s="304"/>
      <c r="IVY1018" s="304"/>
      <c r="IVZ1018" s="304"/>
      <c r="IWA1018" s="304"/>
      <c r="IWB1018" s="304"/>
      <c r="IWC1018" s="304"/>
      <c r="IWD1018" s="304"/>
      <c r="IWE1018" s="304"/>
      <c r="IWF1018" s="304"/>
      <c r="IWG1018" s="304"/>
      <c r="IWH1018" s="304"/>
      <c r="IWI1018" s="304"/>
      <c r="IWJ1018" s="304"/>
      <c r="IWK1018" s="304"/>
      <c r="IWL1018" s="304"/>
      <c r="IWM1018" s="304"/>
      <c r="IWN1018" s="304"/>
      <c r="IWO1018" s="304"/>
      <c r="IWP1018" s="304"/>
      <c r="IWQ1018" s="304"/>
      <c r="IWR1018" s="304"/>
      <c r="IWS1018" s="304"/>
      <c r="IWT1018" s="304"/>
      <c r="IWU1018" s="304"/>
      <c r="IWV1018" s="304"/>
      <c r="IWW1018" s="304"/>
      <c r="IWX1018" s="304"/>
      <c r="IWY1018" s="304"/>
      <c r="IWZ1018" s="304"/>
      <c r="IXA1018" s="304"/>
      <c r="IXB1018" s="304"/>
      <c r="IXC1018" s="304"/>
      <c r="IXD1018" s="304"/>
      <c r="IXE1018" s="304"/>
      <c r="IXF1018" s="304"/>
      <c r="IXG1018" s="304"/>
      <c r="IXH1018" s="304"/>
      <c r="IXI1018" s="304"/>
      <c r="IXJ1018" s="304"/>
      <c r="IXK1018" s="304"/>
      <c r="IXL1018" s="304"/>
      <c r="IXM1018" s="304"/>
      <c r="IXN1018" s="304"/>
      <c r="IXO1018" s="304"/>
      <c r="IXP1018" s="304"/>
      <c r="IXQ1018" s="304"/>
      <c r="IXR1018" s="304"/>
      <c r="IXS1018" s="304"/>
      <c r="IXT1018" s="304"/>
      <c r="IXU1018" s="304"/>
      <c r="IXV1018" s="304"/>
      <c r="IXW1018" s="304"/>
      <c r="IXX1018" s="304"/>
      <c r="IXY1018" s="304"/>
      <c r="IXZ1018" s="304"/>
      <c r="IYA1018" s="304"/>
      <c r="IYB1018" s="304"/>
      <c r="IYC1018" s="304"/>
      <c r="IYD1018" s="304"/>
      <c r="IYE1018" s="304"/>
      <c r="IYF1018" s="304"/>
      <c r="IYG1018" s="304"/>
      <c r="IYH1018" s="304"/>
      <c r="IYI1018" s="304"/>
      <c r="IYJ1018" s="304"/>
      <c r="IYK1018" s="304"/>
      <c r="IYL1018" s="304"/>
      <c r="IYM1018" s="304"/>
      <c r="IYN1018" s="304"/>
      <c r="IYO1018" s="304"/>
      <c r="IYP1018" s="304"/>
      <c r="IYQ1018" s="304"/>
      <c r="IYR1018" s="304"/>
      <c r="IYS1018" s="304"/>
      <c r="IYT1018" s="304"/>
      <c r="IYU1018" s="304"/>
      <c r="IYV1018" s="304"/>
      <c r="IYW1018" s="304"/>
      <c r="IYX1018" s="304"/>
      <c r="IYY1018" s="304"/>
      <c r="IYZ1018" s="304"/>
      <c r="IZA1018" s="304"/>
      <c r="IZB1018" s="304"/>
      <c r="IZC1018" s="304"/>
      <c r="IZD1018" s="304"/>
      <c r="IZE1018" s="304"/>
      <c r="IZF1018" s="304"/>
      <c r="IZG1018" s="304"/>
      <c r="IZH1018" s="304"/>
      <c r="IZI1018" s="304"/>
      <c r="IZJ1018" s="304"/>
      <c r="IZK1018" s="304"/>
      <c r="IZL1018" s="304"/>
      <c r="IZM1018" s="304"/>
      <c r="IZN1018" s="304"/>
      <c r="IZO1018" s="304"/>
      <c r="IZP1018" s="304"/>
      <c r="IZQ1018" s="304"/>
      <c r="IZR1018" s="304"/>
      <c r="IZS1018" s="304"/>
      <c r="IZT1018" s="304"/>
      <c r="IZU1018" s="304"/>
      <c r="IZV1018" s="304"/>
      <c r="IZW1018" s="304"/>
      <c r="IZX1018" s="304"/>
      <c r="IZY1018" s="304"/>
      <c r="IZZ1018" s="304"/>
      <c r="JAA1018" s="304"/>
      <c r="JAB1018" s="304"/>
      <c r="JAC1018" s="304"/>
      <c r="JAD1018" s="304"/>
      <c r="JAE1018" s="304"/>
      <c r="JAF1018" s="304"/>
      <c r="JAG1018" s="304"/>
      <c r="JAH1018" s="304"/>
      <c r="JAI1018" s="304"/>
      <c r="JAJ1018" s="304"/>
      <c r="JAK1018" s="304"/>
      <c r="JAL1018" s="304"/>
      <c r="JAM1018" s="304"/>
      <c r="JAN1018" s="304"/>
      <c r="JAO1018" s="304"/>
      <c r="JAP1018" s="304"/>
      <c r="JAQ1018" s="304"/>
      <c r="JAR1018" s="304"/>
      <c r="JAS1018" s="304"/>
      <c r="JAT1018" s="304"/>
      <c r="JAU1018" s="304"/>
      <c r="JAV1018" s="304"/>
      <c r="JAW1018" s="304"/>
      <c r="JAX1018" s="304"/>
      <c r="JAY1018" s="304"/>
      <c r="JAZ1018" s="304"/>
      <c r="JBA1018" s="304"/>
      <c r="JBB1018" s="304"/>
      <c r="JBC1018" s="304"/>
      <c r="JBD1018" s="304"/>
      <c r="JBE1018" s="304"/>
      <c r="JBF1018" s="304"/>
      <c r="JBG1018" s="304"/>
      <c r="JBH1018" s="304"/>
      <c r="JBI1018" s="304"/>
      <c r="JBJ1018" s="304"/>
      <c r="JBK1018" s="304"/>
      <c r="JBL1018" s="304"/>
      <c r="JBM1018" s="304"/>
      <c r="JBN1018" s="304"/>
      <c r="JBO1018" s="304"/>
      <c r="JBP1018" s="304"/>
      <c r="JBQ1018" s="304"/>
      <c r="JBR1018" s="304"/>
      <c r="JBS1018" s="304"/>
      <c r="JBT1018" s="304"/>
      <c r="JBU1018" s="304"/>
      <c r="JBV1018" s="304"/>
      <c r="JBW1018" s="304"/>
      <c r="JBX1018" s="304"/>
      <c r="JBY1018" s="304"/>
      <c r="JBZ1018" s="304"/>
      <c r="JCA1018" s="304"/>
      <c r="JCB1018" s="304"/>
      <c r="JCC1018" s="304"/>
      <c r="JCD1018" s="304"/>
      <c r="JCE1018" s="304"/>
      <c r="JCF1018" s="304"/>
      <c r="JCG1018" s="304"/>
      <c r="JCH1018" s="304"/>
      <c r="JCI1018" s="304"/>
      <c r="JCJ1018" s="304"/>
      <c r="JCK1018" s="304"/>
      <c r="JCL1018" s="304"/>
      <c r="JCM1018" s="304"/>
      <c r="JCN1018" s="304"/>
      <c r="JCO1018" s="304"/>
      <c r="JCP1018" s="304"/>
      <c r="JCQ1018" s="304"/>
      <c r="JCR1018" s="304"/>
      <c r="JCS1018" s="304"/>
      <c r="JCT1018" s="304"/>
      <c r="JCU1018" s="304"/>
      <c r="JCV1018" s="304"/>
      <c r="JCW1018" s="304"/>
      <c r="JCX1018" s="304"/>
      <c r="JCY1018" s="304"/>
      <c r="JCZ1018" s="304"/>
      <c r="JDA1018" s="304"/>
      <c r="JDB1018" s="304"/>
      <c r="JDC1018" s="304"/>
      <c r="JDD1018" s="304"/>
      <c r="JDE1018" s="304"/>
      <c r="JDF1018" s="304"/>
      <c r="JDG1018" s="304"/>
      <c r="JDH1018" s="304"/>
      <c r="JDI1018" s="304"/>
      <c r="JDJ1018" s="304"/>
      <c r="JDK1018" s="304"/>
      <c r="JDL1018" s="304"/>
      <c r="JDM1018" s="304"/>
      <c r="JDN1018" s="304"/>
      <c r="JDO1018" s="304"/>
      <c r="JDP1018" s="304"/>
      <c r="JDQ1018" s="304"/>
      <c r="JDR1018" s="304"/>
      <c r="JDS1018" s="304"/>
      <c r="JDT1018" s="304"/>
      <c r="JDU1018" s="304"/>
      <c r="JDV1018" s="304"/>
      <c r="JDW1018" s="304"/>
      <c r="JDX1018" s="304"/>
      <c r="JDY1018" s="304"/>
      <c r="JDZ1018" s="304"/>
      <c r="JEA1018" s="304"/>
      <c r="JEB1018" s="304"/>
      <c r="JEC1018" s="304"/>
      <c r="JED1018" s="304"/>
      <c r="JEE1018" s="304"/>
      <c r="JEF1018" s="304"/>
      <c r="JEG1018" s="304"/>
      <c r="JEH1018" s="304"/>
      <c r="JEI1018" s="304"/>
      <c r="JEJ1018" s="304"/>
      <c r="JEK1018" s="304"/>
      <c r="JEL1018" s="304"/>
      <c r="JEM1018" s="304"/>
      <c r="JEN1018" s="304"/>
      <c r="JEO1018" s="304"/>
      <c r="JEP1018" s="304"/>
      <c r="JEQ1018" s="304"/>
      <c r="JER1018" s="304"/>
      <c r="JES1018" s="304"/>
      <c r="JET1018" s="304"/>
      <c r="JEU1018" s="304"/>
      <c r="JEV1018" s="304"/>
      <c r="JEW1018" s="304"/>
      <c r="JEX1018" s="304"/>
      <c r="JEY1018" s="304"/>
      <c r="JEZ1018" s="304"/>
      <c r="JFA1018" s="304"/>
      <c r="JFB1018" s="304"/>
      <c r="JFC1018" s="304"/>
      <c r="JFD1018" s="304"/>
      <c r="JFE1018" s="304"/>
      <c r="JFF1018" s="304"/>
      <c r="JFG1018" s="304"/>
      <c r="JFH1018" s="304"/>
      <c r="JFI1018" s="304"/>
      <c r="JFJ1018" s="304"/>
      <c r="JFK1018" s="304"/>
      <c r="JFL1018" s="304"/>
      <c r="JFM1018" s="304"/>
      <c r="JFN1018" s="304"/>
      <c r="JFO1018" s="304"/>
      <c r="JFP1018" s="304"/>
      <c r="JFQ1018" s="304"/>
      <c r="JFR1018" s="304"/>
      <c r="JFS1018" s="304"/>
      <c r="JFT1018" s="304"/>
      <c r="JFU1018" s="304"/>
      <c r="JFV1018" s="304"/>
      <c r="JFW1018" s="304"/>
      <c r="JFX1018" s="304"/>
      <c r="JFY1018" s="304"/>
      <c r="JFZ1018" s="304"/>
      <c r="JGA1018" s="304"/>
      <c r="JGB1018" s="304"/>
      <c r="JGC1018" s="304"/>
      <c r="JGD1018" s="304"/>
      <c r="JGE1018" s="304"/>
      <c r="JGF1018" s="304"/>
      <c r="JGG1018" s="304"/>
      <c r="JGH1018" s="304"/>
      <c r="JGI1018" s="304"/>
      <c r="JGJ1018" s="304"/>
      <c r="JGK1018" s="304"/>
      <c r="JGL1018" s="304"/>
      <c r="JGM1018" s="304"/>
      <c r="JGN1018" s="304"/>
      <c r="JGO1018" s="304"/>
      <c r="JGP1018" s="304"/>
      <c r="JGQ1018" s="304"/>
      <c r="JGR1018" s="304"/>
      <c r="JGS1018" s="304"/>
      <c r="JGT1018" s="304"/>
      <c r="JGU1018" s="304"/>
      <c r="JGV1018" s="304"/>
      <c r="JGW1018" s="304"/>
      <c r="JGX1018" s="304"/>
      <c r="JGY1018" s="304"/>
      <c r="JGZ1018" s="304"/>
      <c r="JHA1018" s="304"/>
      <c r="JHB1018" s="304"/>
      <c r="JHC1018" s="304"/>
      <c r="JHD1018" s="304"/>
      <c r="JHE1018" s="304"/>
      <c r="JHF1018" s="304"/>
      <c r="JHG1018" s="304"/>
      <c r="JHH1018" s="304"/>
      <c r="JHI1018" s="304"/>
      <c r="JHJ1018" s="304"/>
      <c r="JHK1018" s="304"/>
      <c r="JHL1018" s="304"/>
      <c r="JHM1018" s="304"/>
      <c r="JHN1018" s="304"/>
      <c r="JHO1018" s="304"/>
      <c r="JHP1018" s="304"/>
      <c r="JHQ1018" s="304"/>
      <c r="JHR1018" s="304"/>
      <c r="JHS1018" s="304"/>
      <c r="JHT1018" s="304"/>
      <c r="JHU1018" s="304"/>
      <c r="JHV1018" s="304"/>
      <c r="JHW1018" s="304"/>
      <c r="JHX1018" s="304"/>
      <c r="JHY1018" s="304"/>
      <c r="JHZ1018" s="304"/>
      <c r="JIA1018" s="304"/>
      <c r="JIB1018" s="304"/>
      <c r="JIC1018" s="304"/>
      <c r="JID1018" s="304"/>
      <c r="JIE1018" s="304"/>
      <c r="JIF1018" s="304"/>
      <c r="JIG1018" s="304"/>
      <c r="JIH1018" s="304"/>
      <c r="JII1018" s="304"/>
      <c r="JIJ1018" s="304"/>
      <c r="JIK1018" s="304"/>
      <c r="JIL1018" s="304"/>
      <c r="JIM1018" s="304"/>
      <c r="JIN1018" s="304"/>
      <c r="JIO1018" s="304"/>
      <c r="JIP1018" s="304"/>
      <c r="JIQ1018" s="304"/>
      <c r="JIR1018" s="304"/>
      <c r="JIS1018" s="304"/>
      <c r="JIT1018" s="304"/>
      <c r="JIU1018" s="304"/>
      <c r="JIV1018" s="304"/>
      <c r="JIW1018" s="304"/>
      <c r="JIX1018" s="304"/>
      <c r="JIY1018" s="304"/>
      <c r="JIZ1018" s="304"/>
      <c r="JJA1018" s="304"/>
      <c r="JJB1018" s="304"/>
      <c r="JJC1018" s="304"/>
      <c r="JJD1018" s="304"/>
      <c r="JJE1018" s="304"/>
      <c r="JJF1018" s="304"/>
      <c r="JJG1018" s="304"/>
      <c r="JJH1018" s="304"/>
      <c r="JJI1018" s="304"/>
      <c r="JJJ1018" s="304"/>
      <c r="JJK1018" s="304"/>
      <c r="JJL1018" s="304"/>
      <c r="JJM1018" s="304"/>
      <c r="JJN1018" s="304"/>
      <c r="JJO1018" s="304"/>
      <c r="JJP1018" s="304"/>
      <c r="JJQ1018" s="304"/>
      <c r="JJR1018" s="304"/>
      <c r="JJS1018" s="304"/>
      <c r="JJT1018" s="304"/>
      <c r="JJU1018" s="304"/>
      <c r="JJV1018" s="304"/>
      <c r="JJW1018" s="304"/>
      <c r="JJX1018" s="304"/>
      <c r="JJY1018" s="304"/>
      <c r="JJZ1018" s="304"/>
      <c r="JKA1018" s="304"/>
      <c r="JKB1018" s="304"/>
      <c r="JKC1018" s="304"/>
      <c r="JKD1018" s="304"/>
      <c r="JKE1018" s="304"/>
      <c r="JKF1018" s="304"/>
      <c r="JKG1018" s="304"/>
      <c r="JKH1018" s="304"/>
      <c r="JKI1018" s="304"/>
      <c r="JKJ1018" s="304"/>
      <c r="JKK1018" s="304"/>
      <c r="JKL1018" s="304"/>
      <c r="JKM1018" s="304"/>
      <c r="JKN1018" s="304"/>
      <c r="JKO1018" s="304"/>
      <c r="JKP1018" s="304"/>
      <c r="JKQ1018" s="304"/>
      <c r="JKR1018" s="304"/>
      <c r="JKS1018" s="304"/>
      <c r="JKT1018" s="304"/>
      <c r="JKU1018" s="304"/>
      <c r="JKV1018" s="304"/>
      <c r="JKW1018" s="304"/>
      <c r="JKX1018" s="304"/>
      <c r="JKY1018" s="304"/>
      <c r="JKZ1018" s="304"/>
      <c r="JLA1018" s="304"/>
      <c r="JLB1018" s="304"/>
      <c r="JLC1018" s="304"/>
      <c r="JLD1018" s="304"/>
      <c r="JLE1018" s="304"/>
      <c r="JLF1018" s="304"/>
      <c r="JLG1018" s="304"/>
      <c r="JLH1018" s="304"/>
      <c r="JLI1018" s="304"/>
      <c r="JLJ1018" s="304"/>
      <c r="JLK1018" s="304"/>
      <c r="JLL1018" s="304"/>
      <c r="JLM1018" s="304"/>
      <c r="JLN1018" s="304"/>
      <c r="JLO1018" s="304"/>
      <c r="JLP1018" s="304"/>
      <c r="JLQ1018" s="304"/>
      <c r="JLR1018" s="304"/>
      <c r="JLS1018" s="304"/>
      <c r="JLT1018" s="304"/>
      <c r="JLU1018" s="304"/>
      <c r="JLV1018" s="304"/>
      <c r="JLW1018" s="304"/>
      <c r="JLX1018" s="304"/>
      <c r="JLY1018" s="304"/>
      <c r="JLZ1018" s="304"/>
      <c r="JMA1018" s="304"/>
      <c r="JMB1018" s="304"/>
      <c r="JMC1018" s="304"/>
      <c r="JMD1018" s="304"/>
      <c r="JME1018" s="304"/>
      <c r="JMF1018" s="304"/>
      <c r="JMG1018" s="304"/>
      <c r="JMH1018" s="304"/>
      <c r="JMI1018" s="304"/>
      <c r="JMJ1018" s="304"/>
      <c r="JMK1018" s="304"/>
      <c r="JML1018" s="304"/>
      <c r="JMM1018" s="304"/>
      <c r="JMN1018" s="304"/>
      <c r="JMO1018" s="304"/>
      <c r="JMP1018" s="304"/>
      <c r="JMQ1018" s="304"/>
      <c r="JMR1018" s="304"/>
      <c r="JMS1018" s="304"/>
      <c r="JMT1018" s="304"/>
      <c r="JMU1018" s="304"/>
      <c r="JMV1018" s="304"/>
      <c r="JMW1018" s="304"/>
      <c r="JMX1018" s="304"/>
      <c r="JMY1018" s="304"/>
      <c r="JMZ1018" s="304"/>
      <c r="JNA1018" s="304"/>
      <c r="JNB1018" s="304"/>
      <c r="JNC1018" s="304"/>
      <c r="JND1018" s="304"/>
      <c r="JNE1018" s="304"/>
      <c r="JNF1018" s="304"/>
      <c r="JNG1018" s="304"/>
      <c r="JNH1018" s="304"/>
      <c r="JNI1018" s="304"/>
      <c r="JNJ1018" s="304"/>
      <c r="JNK1018" s="304"/>
      <c r="JNL1018" s="304"/>
      <c r="JNM1018" s="304"/>
      <c r="JNN1018" s="304"/>
      <c r="JNO1018" s="304"/>
      <c r="JNP1018" s="304"/>
      <c r="JNQ1018" s="304"/>
      <c r="JNR1018" s="304"/>
      <c r="JNS1018" s="304"/>
      <c r="JNT1018" s="304"/>
      <c r="JNU1018" s="304"/>
      <c r="JNV1018" s="304"/>
      <c r="JNW1018" s="304"/>
      <c r="JNX1018" s="304"/>
      <c r="JNY1018" s="304"/>
      <c r="JNZ1018" s="304"/>
      <c r="JOA1018" s="304"/>
      <c r="JOB1018" s="304"/>
      <c r="JOC1018" s="304"/>
      <c r="JOD1018" s="304"/>
      <c r="JOE1018" s="304"/>
      <c r="JOF1018" s="304"/>
      <c r="JOG1018" s="304"/>
      <c r="JOH1018" s="304"/>
      <c r="JOI1018" s="304"/>
      <c r="JOJ1018" s="304"/>
      <c r="JOK1018" s="304"/>
      <c r="JOL1018" s="304"/>
      <c r="JOM1018" s="304"/>
      <c r="JON1018" s="304"/>
      <c r="JOO1018" s="304"/>
      <c r="JOP1018" s="304"/>
      <c r="JOQ1018" s="304"/>
      <c r="JOR1018" s="304"/>
      <c r="JOS1018" s="304"/>
      <c r="JOT1018" s="304"/>
      <c r="JOU1018" s="304"/>
      <c r="JOV1018" s="304"/>
      <c r="JOW1018" s="304"/>
      <c r="JOX1018" s="304"/>
      <c r="JOY1018" s="304"/>
      <c r="JOZ1018" s="304"/>
      <c r="JPA1018" s="304"/>
      <c r="JPB1018" s="304"/>
      <c r="JPC1018" s="304"/>
      <c r="JPD1018" s="304"/>
      <c r="JPE1018" s="304"/>
      <c r="JPF1018" s="304"/>
      <c r="JPG1018" s="304"/>
      <c r="JPH1018" s="304"/>
      <c r="JPI1018" s="304"/>
      <c r="JPJ1018" s="304"/>
      <c r="JPK1018" s="304"/>
      <c r="JPL1018" s="304"/>
      <c r="JPM1018" s="304"/>
      <c r="JPN1018" s="304"/>
      <c r="JPO1018" s="304"/>
      <c r="JPP1018" s="304"/>
      <c r="JPQ1018" s="304"/>
      <c r="JPR1018" s="304"/>
      <c r="JPS1018" s="304"/>
      <c r="JPT1018" s="304"/>
      <c r="JPU1018" s="304"/>
      <c r="JPV1018" s="304"/>
      <c r="JPW1018" s="304"/>
      <c r="JPX1018" s="304"/>
      <c r="JPY1018" s="304"/>
      <c r="JPZ1018" s="304"/>
      <c r="JQA1018" s="304"/>
      <c r="JQB1018" s="304"/>
      <c r="JQC1018" s="304"/>
      <c r="JQD1018" s="304"/>
      <c r="JQE1018" s="304"/>
      <c r="JQF1018" s="304"/>
      <c r="JQG1018" s="304"/>
      <c r="JQH1018" s="304"/>
      <c r="JQI1018" s="304"/>
      <c r="JQJ1018" s="304"/>
      <c r="JQK1018" s="304"/>
      <c r="JQL1018" s="304"/>
      <c r="JQM1018" s="304"/>
      <c r="JQN1018" s="304"/>
      <c r="JQO1018" s="304"/>
      <c r="JQP1018" s="304"/>
      <c r="JQQ1018" s="304"/>
      <c r="JQR1018" s="304"/>
      <c r="JQS1018" s="304"/>
      <c r="JQT1018" s="304"/>
      <c r="JQU1018" s="304"/>
      <c r="JQV1018" s="304"/>
      <c r="JQW1018" s="304"/>
      <c r="JQX1018" s="304"/>
      <c r="JQY1018" s="304"/>
      <c r="JQZ1018" s="304"/>
      <c r="JRA1018" s="304"/>
      <c r="JRB1018" s="304"/>
      <c r="JRC1018" s="304"/>
      <c r="JRD1018" s="304"/>
      <c r="JRE1018" s="304"/>
      <c r="JRF1018" s="304"/>
      <c r="JRG1018" s="304"/>
      <c r="JRH1018" s="304"/>
      <c r="JRI1018" s="304"/>
      <c r="JRJ1018" s="304"/>
      <c r="JRK1018" s="304"/>
      <c r="JRL1018" s="304"/>
      <c r="JRM1018" s="304"/>
      <c r="JRN1018" s="304"/>
      <c r="JRO1018" s="304"/>
      <c r="JRP1018" s="304"/>
      <c r="JRQ1018" s="304"/>
      <c r="JRR1018" s="304"/>
      <c r="JRS1018" s="304"/>
      <c r="JRT1018" s="304"/>
      <c r="JRU1018" s="304"/>
      <c r="JRV1018" s="304"/>
      <c r="JRW1018" s="304"/>
      <c r="JRX1018" s="304"/>
      <c r="JRY1018" s="304"/>
      <c r="JRZ1018" s="304"/>
      <c r="JSA1018" s="304"/>
      <c r="JSB1018" s="304"/>
      <c r="JSC1018" s="304"/>
      <c r="JSD1018" s="304"/>
      <c r="JSE1018" s="304"/>
      <c r="JSF1018" s="304"/>
      <c r="JSG1018" s="304"/>
      <c r="JSH1018" s="304"/>
      <c r="JSI1018" s="304"/>
      <c r="JSJ1018" s="304"/>
      <c r="JSK1018" s="304"/>
      <c r="JSL1018" s="304"/>
      <c r="JSM1018" s="304"/>
      <c r="JSN1018" s="304"/>
      <c r="JSO1018" s="304"/>
      <c r="JSP1018" s="304"/>
      <c r="JSQ1018" s="304"/>
      <c r="JSR1018" s="304"/>
      <c r="JSS1018" s="304"/>
      <c r="JST1018" s="304"/>
      <c r="JSU1018" s="304"/>
      <c r="JSV1018" s="304"/>
      <c r="JSW1018" s="304"/>
      <c r="JSX1018" s="304"/>
      <c r="JSY1018" s="304"/>
      <c r="JSZ1018" s="304"/>
      <c r="JTA1018" s="304"/>
      <c r="JTB1018" s="304"/>
      <c r="JTC1018" s="304"/>
      <c r="JTD1018" s="304"/>
      <c r="JTE1018" s="304"/>
      <c r="JTF1018" s="304"/>
      <c r="JTG1018" s="304"/>
      <c r="JTH1018" s="304"/>
      <c r="JTI1018" s="304"/>
      <c r="JTJ1018" s="304"/>
      <c r="JTK1018" s="304"/>
      <c r="JTL1018" s="304"/>
      <c r="JTM1018" s="304"/>
      <c r="JTN1018" s="304"/>
      <c r="JTO1018" s="304"/>
      <c r="JTP1018" s="304"/>
      <c r="JTQ1018" s="304"/>
      <c r="JTR1018" s="304"/>
      <c r="JTS1018" s="304"/>
      <c r="JTT1018" s="304"/>
      <c r="JTU1018" s="304"/>
      <c r="JTV1018" s="304"/>
      <c r="JTW1018" s="304"/>
      <c r="JTX1018" s="304"/>
      <c r="JTY1018" s="304"/>
      <c r="JTZ1018" s="304"/>
      <c r="JUA1018" s="304"/>
      <c r="JUB1018" s="304"/>
      <c r="JUC1018" s="304"/>
      <c r="JUD1018" s="304"/>
      <c r="JUE1018" s="304"/>
      <c r="JUF1018" s="304"/>
      <c r="JUG1018" s="304"/>
      <c r="JUH1018" s="304"/>
      <c r="JUI1018" s="304"/>
      <c r="JUJ1018" s="304"/>
      <c r="JUK1018" s="304"/>
      <c r="JUL1018" s="304"/>
      <c r="JUM1018" s="304"/>
      <c r="JUN1018" s="304"/>
      <c r="JUO1018" s="304"/>
      <c r="JUP1018" s="304"/>
      <c r="JUQ1018" s="304"/>
      <c r="JUR1018" s="304"/>
      <c r="JUS1018" s="304"/>
      <c r="JUT1018" s="304"/>
      <c r="JUU1018" s="304"/>
      <c r="JUV1018" s="304"/>
      <c r="JUW1018" s="304"/>
      <c r="JUX1018" s="304"/>
      <c r="JUY1018" s="304"/>
      <c r="JUZ1018" s="304"/>
      <c r="JVA1018" s="304"/>
      <c r="JVB1018" s="304"/>
      <c r="JVC1018" s="304"/>
      <c r="JVD1018" s="304"/>
      <c r="JVE1018" s="304"/>
      <c r="JVF1018" s="304"/>
      <c r="JVG1018" s="304"/>
      <c r="JVH1018" s="304"/>
      <c r="JVI1018" s="304"/>
      <c r="JVJ1018" s="304"/>
      <c r="JVK1018" s="304"/>
      <c r="JVL1018" s="304"/>
      <c r="JVM1018" s="304"/>
      <c r="JVN1018" s="304"/>
      <c r="JVO1018" s="304"/>
      <c r="JVP1018" s="304"/>
      <c r="JVQ1018" s="304"/>
      <c r="JVR1018" s="304"/>
      <c r="JVS1018" s="304"/>
      <c r="JVT1018" s="304"/>
      <c r="JVU1018" s="304"/>
      <c r="JVV1018" s="304"/>
      <c r="JVW1018" s="304"/>
      <c r="JVX1018" s="304"/>
      <c r="JVY1018" s="304"/>
      <c r="JVZ1018" s="304"/>
      <c r="JWA1018" s="304"/>
      <c r="JWB1018" s="304"/>
      <c r="JWC1018" s="304"/>
      <c r="JWD1018" s="304"/>
      <c r="JWE1018" s="304"/>
      <c r="JWF1018" s="304"/>
      <c r="JWG1018" s="304"/>
      <c r="JWH1018" s="304"/>
      <c r="JWI1018" s="304"/>
      <c r="JWJ1018" s="304"/>
      <c r="JWK1018" s="304"/>
      <c r="JWL1018" s="304"/>
      <c r="JWM1018" s="304"/>
      <c r="JWN1018" s="304"/>
      <c r="JWO1018" s="304"/>
      <c r="JWP1018" s="304"/>
      <c r="JWQ1018" s="304"/>
      <c r="JWR1018" s="304"/>
      <c r="JWS1018" s="304"/>
      <c r="JWT1018" s="304"/>
      <c r="JWU1018" s="304"/>
      <c r="JWV1018" s="304"/>
      <c r="JWW1018" s="304"/>
      <c r="JWX1018" s="304"/>
      <c r="JWY1018" s="304"/>
      <c r="JWZ1018" s="304"/>
      <c r="JXA1018" s="304"/>
      <c r="JXB1018" s="304"/>
      <c r="JXC1018" s="304"/>
      <c r="JXD1018" s="304"/>
      <c r="JXE1018" s="304"/>
      <c r="JXF1018" s="304"/>
      <c r="JXG1018" s="304"/>
      <c r="JXH1018" s="304"/>
      <c r="JXI1018" s="304"/>
      <c r="JXJ1018" s="304"/>
      <c r="JXK1018" s="304"/>
      <c r="JXL1018" s="304"/>
      <c r="JXM1018" s="304"/>
      <c r="JXN1018" s="304"/>
      <c r="JXO1018" s="304"/>
      <c r="JXP1018" s="304"/>
      <c r="JXQ1018" s="304"/>
      <c r="JXR1018" s="304"/>
      <c r="JXS1018" s="304"/>
      <c r="JXT1018" s="304"/>
      <c r="JXU1018" s="304"/>
      <c r="JXV1018" s="304"/>
      <c r="JXW1018" s="304"/>
      <c r="JXX1018" s="304"/>
      <c r="JXY1018" s="304"/>
      <c r="JXZ1018" s="304"/>
      <c r="JYA1018" s="304"/>
      <c r="JYB1018" s="304"/>
      <c r="JYC1018" s="304"/>
      <c r="JYD1018" s="304"/>
      <c r="JYE1018" s="304"/>
      <c r="JYF1018" s="304"/>
      <c r="JYG1018" s="304"/>
      <c r="JYH1018" s="304"/>
      <c r="JYI1018" s="304"/>
      <c r="JYJ1018" s="304"/>
      <c r="JYK1018" s="304"/>
      <c r="JYL1018" s="304"/>
      <c r="JYM1018" s="304"/>
      <c r="JYN1018" s="304"/>
      <c r="JYO1018" s="304"/>
      <c r="JYP1018" s="304"/>
      <c r="JYQ1018" s="304"/>
      <c r="JYR1018" s="304"/>
      <c r="JYS1018" s="304"/>
      <c r="JYT1018" s="304"/>
      <c r="JYU1018" s="304"/>
      <c r="JYV1018" s="304"/>
      <c r="JYW1018" s="304"/>
      <c r="JYX1018" s="304"/>
      <c r="JYY1018" s="304"/>
      <c r="JYZ1018" s="304"/>
      <c r="JZA1018" s="304"/>
      <c r="JZB1018" s="304"/>
      <c r="JZC1018" s="304"/>
      <c r="JZD1018" s="304"/>
      <c r="JZE1018" s="304"/>
      <c r="JZF1018" s="304"/>
      <c r="JZG1018" s="304"/>
      <c r="JZH1018" s="304"/>
      <c r="JZI1018" s="304"/>
      <c r="JZJ1018" s="304"/>
      <c r="JZK1018" s="304"/>
      <c r="JZL1018" s="304"/>
      <c r="JZM1018" s="304"/>
      <c r="JZN1018" s="304"/>
      <c r="JZO1018" s="304"/>
      <c r="JZP1018" s="304"/>
      <c r="JZQ1018" s="304"/>
      <c r="JZR1018" s="304"/>
      <c r="JZS1018" s="304"/>
      <c r="JZT1018" s="304"/>
      <c r="JZU1018" s="304"/>
      <c r="JZV1018" s="304"/>
      <c r="JZW1018" s="304"/>
      <c r="JZX1018" s="304"/>
      <c r="JZY1018" s="304"/>
      <c r="JZZ1018" s="304"/>
      <c r="KAA1018" s="304"/>
      <c r="KAB1018" s="304"/>
      <c r="KAC1018" s="304"/>
      <c r="KAD1018" s="304"/>
      <c r="KAE1018" s="304"/>
      <c r="KAF1018" s="304"/>
      <c r="KAG1018" s="304"/>
      <c r="KAH1018" s="304"/>
      <c r="KAI1018" s="304"/>
      <c r="KAJ1018" s="304"/>
      <c r="KAK1018" s="304"/>
      <c r="KAL1018" s="304"/>
      <c r="KAM1018" s="304"/>
      <c r="KAN1018" s="304"/>
      <c r="KAO1018" s="304"/>
      <c r="KAP1018" s="304"/>
      <c r="KAQ1018" s="304"/>
      <c r="KAR1018" s="304"/>
      <c r="KAS1018" s="304"/>
      <c r="KAT1018" s="304"/>
      <c r="KAU1018" s="304"/>
      <c r="KAV1018" s="304"/>
      <c r="KAW1018" s="304"/>
      <c r="KAX1018" s="304"/>
      <c r="KAY1018" s="304"/>
      <c r="KAZ1018" s="304"/>
      <c r="KBA1018" s="304"/>
      <c r="KBB1018" s="304"/>
      <c r="KBC1018" s="304"/>
      <c r="KBD1018" s="304"/>
      <c r="KBE1018" s="304"/>
      <c r="KBF1018" s="304"/>
      <c r="KBG1018" s="304"/>
      <c r="KBH1018" s="304"/>
      <c r="KBI1018" s="304"/>
      <c r="KBJ1018" s="304"/>
      <c r="KBK1018" s="304"/>
      <c r="KBL1018" s="304"/>
      <c r="KBM1018" s="304"/>
      <c r="KBN1018" s="304"/>
      <c r="KBO1018" s="304"/>
      <c r="KBP1018" s="304"/>
      <c r="KBQ1018" s="304"/>
      <c r="KBR1018" s="304"/>
      <c r="KBS1018" s="304"/>
      <c r="KBT1018" s="304"/>
      <c r="KBU1018" s="304"/>
      <c r="KBV1018" s="304"/>
      <c r="KBW1018" s="304"/>
      <c r="KBX1018" s="304"/>
      <c r="KBY1018" s="304"/>
      <c r="KBZ1018" s="304"/>
      <c r="KCA1018" s="304"/>
      <c r="KCB1018" s="304"/>
      <c r="KCC1018" s="304"/>
      <c r="KCD1018" s="304"/>
      <c r="KCE1018" s="304"/>
      <c r="KCF1018" s="304"/>
      <c r="KCG1018" s="304"/>
      <c r="KCH1018" s="304"/>
      <c r="KCI1018" s="304"/>
      <c r="KCJ1018" s="304"/>
      <c r="KCK1018" s="304"/>
      <c r="KCL1018" s="304"/>
      <c r="KCM1018" s="304"/>
      <c r="KCN1018" s="304"/>
      <c r="KCO1018" s="304"/>
      <c r="KCP1018" s="304"/>
      <c r="KCQ1018" s="304"/>
      <c r="KCR1018" s="304"/>
      <c r="KCS1018" s="304"/>
      <c r="KCT1018" s="304"/>
      <c r="KCU1018" s="304"/>
      <c r="KCV1018" s="304"/>
      <c r="KCW1018" s="304"/>
      <c r="KCX1018" s="304"/>
      <c r="KCY1018" s="304"/>
      <c r="KCZ1018" s="304"/>
      <c r="KDA1018" s="304"/>
      <c r="KDB1018" s="304"/>
      <c r="KDC1018" s="304"/>
      <c r="KDD1018" s="304"/>
      <c r="KDE1018" s="304"/>
      <c r="KDF1018" s="304"/>
      <c r="KDG1018" s="304"/>
      <c r="KDH1018" s="304"/>
      <c r="KDI1018" s="304"/>
      <c r="KDJ1018" s="304"/>
      <c r="KDK1018" s="304"/>
      <c r="KDL1018" s="304"/>
      <c r="KDM1018" s="304"/>
      <c r="KDN1018" s="304"/>
      <c r="KDO1018" s="304"/>
      <c r="KDP1018" s="304"/>
      <c r="KDQ1018" s="304"/>
      <c r="KDR1018" s="304"/>
      <c r="KDS1018" s="304"/>
      <c r="KDT1018" s="304"/>
      <c r="KDU1018" s="304"/>
      <c r="KDV1018" s="304"/>
      <c r="KDW1018" s="304"/>
      <c r="KDX1018" s="304"/>
      <c r="KDY1018" s="304"/>
      <c r="KDZ1018" s="304"/>
      <c r="KEA1018" s="304"/>
      <c r="KEB1018" s="304"/>
      <c r="KEC1018" s="304"/>
      <c r="KED1018" s="304"/>
      <c r="KEE1018" s="304"/>
      <c r="KEF1018" s="304"/>
      <c r="KEG1018" s="304"/>
      <c r="KEH1018" s="304"/>
      <c r="KEI1018" s="304"/>
      <c r="KEJ1018" s="304"/>
      <c r="KEK1018" s="304"/>
      <c r="KEL1018" s="304"/>
      <c r="KEM1018" s="304"/>
      <c r="KEN1018" s="304"/>
      <c r="KEO1018" s="304"/>
      <c r="KEP1018" s="304"/>
      <c r="KEQ1018" s="304"/>
      <c r="KER1018" s="304"/>
      <c r="KES1018" s="304"/>
      <c r="KET1018" s="304"/>
      <c r="KEU1018" s="304"/>
      <c r="KEV1018" s="304"/>
      <c r="KEW1018" s="304"/>
      <c r="KEX1018" s="304"/>
      <c r="KEY1018" s="304"/>
      <c r="KEZ1018" s="304"/>
      <c r="KFA1018" s="304"/>
      <c r="KFB1018" s="304"/>
      <c r="KFC1018" s="304"/>
      <c r="KFD1018" s="304"/>
      <c r="KFE1018" s="304"/>
      <c r="KFF1018" s="304"/>
      <c r="KFG1018" s="304"/>
      <c r="KFH1018" s="304"/>
      <c r="KFI1018" s="304"/>
      <c r="KFJ1018" s="304"/>
      <c r="KFK1018" s="304"/>
      <c r="KFL1018" s="304"/>
      <c r="KFM1018" s="304"/>
      <c r="KFN1018" s="304"/>
      <c r="KFO1018" s="304"/>
      <c r="KFP1018" s="304"/>
      <c r="KFQ1018" s="304"/>
      <c r="KFR1018" s="304"/>
      <c r="KFS1018" s="304"/>
      <c r="KFT1018" s="304"/>
      <c r="KFU1018" s="304"/>
      <c r="KFV1018" s="304"/>
      <c r="KFW1018" s="304"/>
      <c r="KFX1018" s="304"/>
      <c r="KFY1018" s="304"/>
      <c r="KFZ1018" s="304"/>
      <c r="KGA1018" s="304"/>
      <c r="KGB1018" s="304"/>
      <c r="KGC1018" s="304"/>
      <c r="KGD1018" s="304"/>
      <c r="KGE1018" s="304"/>
      <c r="KGF1018" s="304"/>
      <c r="KGG1018" s="304"/>
      <c r="KGH1018" s="304"/>
      <c r="KGI1018" s="304"/>
      <c r="KGJ1018" s="304"/>
      <c r="KGK1018" s="304"/>
      <c r="KGL1018" s="304"/>
      <c r="KGM1018" s="304"/>
      <c r="KGN1018" s="304"/>
      <c r="KGO1018" s="304"/>
      <c r="KGP1018" s="304"/>
      <c r="KGQ1018" s="304"/>
      <c r="KGR1018" s="304"/>
      <c r="KGS1018" s="304"/>
      <c r="KGT1018" s="304"/>
      <c r="KGU1018" s="304"/>
      <c r="KGV1018" s="304"/>
      <c r="KGW1018" s="304"/>
      <c r="KGX1018" s="304"/>
      <c r="KGY1018" s="304"/>
      <c r="KGZ1018" s="304"/>
      <c r="KHA1018" s="304"/>
      <c r="KHB1018" s="304"/>
      <c r="KHC1018" s="304"/>
      <c r="KHD1018" s="304"/>
      <c r="KHE1018" s="304"/>
      <c r="KHF1018" s="304"/>
      <c r="KHG1018" s="304"/>
      <c r="KHH1018" s="304"/>
      <c r="KHI1018" s="304"/>
      <c r="KHJ1018" s="304"/>
      <c r="KHK1018" s="304"/>
      <c r="KHL1018" s="304"/>
      <c r="KHM1018" s="304"/>
      <c r="KHN1018" s="304"/>
      <c r="KHO1018" s="304"/>
      <c r="KHP1018" s="304"/>
      <c r="KHQ1018" s="304"/>
      <c r="KHR1018" s="304"/>
      <c r="KHS1018" s="304"/>
      <c r="KHT1018" s="304"/>
      <c r="KHU1018" s="304"/>
      <c r="KHV1018" s="304"/>
      <c r="KHW1018" s="304"/>
      <c r="KHX1018" s="304"/>
      <c r="KHY1018" s="304"/>
      <c r="KHZ1018" s="304"/>
      <c r="KIA1018" s="304"/>
      <c r="KIB1018" s="304"/>
      <c r="KIC1018" s="304"/>
      <c r="KID1018" s="304"/>
      <c r="KIE1018" s="304"/>
      <c r="KIF1018" s="304"/>
      <c r="KIG1018" s="304"/>
      <c r="KIH1018" s="304"/>
      <c r="KII1018" s="304"/>
      <c r="KIJ1018" s="304"/>
      <c r="KIK1018" s="304"/>
      <c r="KIL1018" s="304"/>
      <c r="KIM1018" s="304"/>
      <c r="KIN1018" s="304"/>
      <c r="KIO1018" s="304"/>
      <c r="KIP1018" s="304"/>
      <c r="KIQ1018" s="304"/>
      <c r="KIR1018" s="304"/>
      <c r="KIS1018" s="304"/>
      <c r="KIT1018" s="304"/>
      <c r="KIU1018" s="304"/>
      <c r="KIV1018" s="304"/>
      <c r="KIW1018" s="304"/>
      <c r="KIX1018" s="304"/>
      <c r="KIY1018" s="304"/>
      <c r="KIZ1018" s="304"/>
      <c r="KJA1018" s="304"/>
      <c r="KJB1018" s="304"/>
      <c r="KJC1018" s="304"/>
      <c r="KJD1018" s="304"/>
      <c r="KJE1018" s="304"/>
      <c r="KJF1018" s="304"/>
      <c r="KJG1018" s="304"/>
      <c r="KJH1018" s="304"/>
      <c r="KJI1018" s="304"/>
      <c r="KJJ1018" s="304"/>
      <c r="KJK1018" s="304"/>
      <c r="KJL1018" s="304"/>
      <c r="KJM1018" s="304"/>
      <c r="KJN1018" s="304"/>
      <c r="KJO1018" s="304"/>
      <c r="KJP1018" s="304"/>
      <c r="KJQ1018" s="304"/>
      <c r="KJR1018" s="304"/>
      <c r="KJS1018" s="304"/>
      <c r="KJT1018" s="304"/>
      <c r="KJU1018" s="304"/>
      <c r="KJV1018" s="304"/>
      <c r="KJW1018" s="304"/>
      <c r="KJX1018" s="304"/>
      <c r="KJY1018" s="304"/>
      <c r="KJZ1018" s="304"/>
      <c r="KKA1018" s="304"/>
      <c r="KKB1018" s="304"/>
      <c r="KKC1018" s="304"/>
      <c r="KKD1018" s="304"/>
      <c r="KKE1018" s="304"/>
      <c r="KKF1018" s="304"/>
      <c r="KKG1018" s="304"/>
      <c r="KKH1018" s="304"/>
      <c r="KKI1018" s="304"/>
      <c r="KKJ1018" s="304"/>
      <c r="KKK1018" s="304"/>
      <c r="KKL1018" s="304"/>
      <c r="KKM1018" s="304"/>
      <c r="KKN1018" s="304"/>
      <c r="KKO1018" s="304"/>
      <c r="KKP1018" s="304"/>
      <c r="KKQ1018" s="304"/>
      <c r="KKR1018" s="304"/>
      <c r="KKS1018" s="304"/>
      <c r="KKT1018" s="304"/>
      <c r="KKU1018" s="304"/>
      <c r="KKV1018" s="304"/>
      <c r="KKW1018" s="304"/>
      <c r="KKX1018" s="304"/>
      <c r="KKY1018" s="304"/>
      <c r="KKZ1018" s="304"/>
      <c r="KLA1018" s="304"/>
      <c r="KLB1018" s="304"/>
      <c r="KLC1018" s="304"/>
      <c r="KLD1018" s="304"/>
      <c r="KLE1018" s="304"/>
      <c r="KLF1018" s="304"/>
      <c r="KLG1018" s="304"/>
      <c r="KLH1018" s="304"/>
      <c r="KLI1018" s="304"/>
      <c r="KLJ1018" s="304"/>
      <c r="KLK1018" s="304"/>
      <c r="KLL1018" s="304"/>
      <c r="KLM1018" s="304"/>
      <c r="KLN1018" s="304"/>
      <c r="KLO1018" s="304"/>
      <c r="KLP1018" s="304"/>
      <c r="KLQ1018" s="304"/>
      <c r="KLR1018" s="304"/>
      <c r="KLS1018" s="304"/>
      <c r="KLT1018" s="304"/>
      <c r="KLU1018" s="304"/>
      <c r="KLV1018" s="304"/>
      <c r="KLW1018" s="304"/>
      <c r="KLX1018" s="304"/>
      <c r="KLY1018" s="304"/>
      <c r="KLZ1018" s="304"/>
      <c r="KMA1018" s="304"/>
      <c r="KMB1018" s="304"/>
      <c r="KMC1018" s="304"/>
      <c r="KMD1018" s="304"/>
      <c r="KME1018" s="304"/>
      <c r="KMF1018" s="304"/>
      <c r="KMG1018" s="304"/>
      <c r="KMH1018" s="304"/>
      <c r="KMI1018" s="304"/>
      <c r="KMJ1018" s="304"/>
      <c r="KMK1018" s="304"/>
      <c r="KML1018" s="304"/>
      <c r="KMM1018" s="304"/>
      <c r="KMN1018" s="304"/>
      <c r="KMO1018" s="304"/>
      <c r="KMP1018" s="304"/>
      <c r="KMQ1018" s="304"/>
      <c r="KMR1018" s="304"/>
      <c r="KMS1018" s="304"/>
      <c r="KMT1018" s="304"/>
      <c r="KMU1018" s="304"/>
      <c r="KMV1018" s="304"/>
      <c r="KMW1018" s="304"/>
      <c r="KMX1018" s="304"/>
      <c r="KMY1018" s="304"/>
      <c r="KMZ1018" s="304"/>
      <c r="KNA1018" s="304"/>
      <c r="KNB1018" s="304"/>
      <c r="KNC1018" s="304"/>
      <c r="KND1018" s="304"/>
      <c r="KNE1018" s="304"/>
      <c r="KNF1018" s="304"/>
      <c r="KNG1018" s="304"/>
      <c r="KNH1018" s="304"/>
      <c r="KNI1018" s="304"/>
      <c r="KNJ1018" s="304"/>
      <c r="KNK1018" s="304"/>
      <c r="KNL1018" s="304"/>
      <c r="KNM1018" s="304"/>
      <c r="KNN1018" s="304"/>
      <c r="KNO1018" s="304"/>
      <c r="KNP1018" s="304"/>
      <c r="KNQ1018" s="304"/>
      <c r="KNR1018" s="304"/>
      <c r="KNS1018" s="304"/>
      <c r="KNT1018" s="304"/>
      <c r="KNU1018" s="304"/>
      <c r="KNV1018" s="304"/>
      <c r="KNW1018" s="304"/>
      <c r="KNX1018" s="304"/>
      <c r="KNY1018" s="304"/>
      <c r="KNZ1018" s="304"/>
      <c r="KOA1018" s="304"/>
      <c r="KOB1018" s="304"/>
      <c r="KOC1018" s="304"/>
      <c r="KOD1018" s="304"/>
      <c r="KOE1018" s="304"/>
      <c r="KOF1018" s="304"/>
      <c r="KOG1018" s="304"/>
      <c r="KOH1018" s="304"/>
      <c r="KOI1018" s="304"/>
      <c r="KOJ1018" s="304"/>
      <c r="KOK1018" s="304"/>
      <c r="KOL1018" s="304"/>
      <c r="KOM1018" s="304"/>
      <c r="KON1018" s="304"/>
      <c r="KOO1018" s="304"/>
      <c r="KOP1018" s="304"/>
      <c r="KOQ1018" s="304"/>
      <c r="KOR1018" s="304"/>
      <c r="KOS1018" s="304"/>
      <c r="KOT1018" s="304"/>
      <c r="KOU1018" s="304"/>
      <c r="KOV1018" s="304"/>
      <c r="KOW1018" s="304"/>
      <c r="KOX1018" s="304"/>
      <c r="KOY1018" s="304"/>
      <c r="KOZ1018" s="304"/>
      <c r="KPA1018" s="304"/>
      <c r="KPB1018" s="304"/>
      <c r="KPC1018" s="304"/>
      <c r="KPD1018" s="304"/>
      <c r="KPE1018" s="304"/>
      <c r="KPF1018" s="304"/>
      <c r="KPG1018" s="304"/>
      <c r="KPH1018" s="304"/>
      <c r="KPI1018" s="304"/>
      <c r="KPJ1018" s="304"/>
      <c r="KPK1018" s="304"/>
      <c r="KPL1018" s="304"/>
      <c r="KPM1018" s="304"/>
      <c r="KPN1018" s="304"/>
      <c r="KPO1018" s="304"/>
      <c r="KPP1018" s="304"/>
      <c r="KPQ1018" s="304"/>
      <c r="KPR1018" s="304"/>
      <c r="KPS1018" s="304"/>
      <c r="KPT1018" s="304"/>
      <c r="KPU1018" s="304"/>
      <c r="KPV1018" s="304"/>
      <c r="KPW1018" s="304"/>
      <c r="KPX1018" s="304"/>
      <c r="KPY1018" s="304"/>
      <c r="KPZ1018" s="304"/>
      <c r="KQA1018" s="304"/>
      <c r="KQB1018" s="304"/>
      <c r="KQC1018" s="304"/>
      <c r="KQD1018" s="304"/>
      <c r="KQE1018" s="304"/>
      <c r="KQF1018" s="304"/>
      <c r="KQG1018" s="304"/>
      <c r="KQH1018" s="304"/>
      <c r="KQI1018" s="304"/>
      <c r="KQJ1018" s="304"/>
      <c r="KQK1018" s="304"/>
      <c r="KQL1018" s="304"/>
      <c r="KQM1018" s="304"/>
      <c r="KQN1018" s="304"/>
      <c r="KQO1018" s="304"/>
      <c r="KQP1018" s="304"/>
      <c r="KQQ1018" s="304"/>
      <c r="KQR1018" s="304"/>
      <c r="KQS1018" s="304"/>
      <c r="KQT1018" s="304"/>
      <c r="KQU1018" s="304"/>
      <c r="KQV1018" s="304"/>
      <c r="KQW1018" s="304"/>
      <c r="KQX1018" s="304"/>
      <c r="KQY1018" s="304"/>
      <c r="KQZ1018" s="304"/>
      <c r="KRA1018" s="304"/>
      <c r="KRB1018" s="304"/>
      <c r="KRC1018" s="304"/>
      <c r="KRD1018" s="304"/>
      <c r="KRE1018" s="304"/>
      <c r="KRF1018" s="304"/>
      <c r="KRG1018" s="304"/>
      <c r="KRH1018" s="304"/>
      <c r="KRI1018" s="304"/>
      <c r="KRJ1018" s="304"/>
      <c r="KRK1018" s="304"/>
      <c r="KRL1018" s="304"/>
      <c r="KRM1018" s="304"/>
      <c r="KRN1018" s="304"/>
      <c r="KRO1018" s="304"/>
      <c r="KRP1018" s="304"/>
      <c r="KRQ1018" s="304"/>
      <c r="KRR1018" s="304"/>
      <c r="KRS1018" s="304"/>
      <c r="KRT1018" s="304"/>
      <c r="KRU1018" s="304"/>
      <c r="KRV1018" s="304"/>
      <c r="KRW1018" s="304"/>
      <c r="KRX1018" s="304"/>
      <c r="KRY1018" s="304"/>
      <c r="KRZ1018" s="304"/>
      <c r="KSA1018" s="304"/>
      <c r="KSB1018" s="304"/>
      <c r="KSC1018" s="304"/>
      <c r="KSD1018" s="304"/>
      <c r="KSE1018" s="304"/>
      <c r="KSF1018" s="304"/>
      <c r="KSG1018" s="304"/>
      <c r="KSH1018" s="304"/>
      <c r="KSI1018" s="304"/>
      <c r="KSJ1018" s="304"/>
      <c r="KSK1018" s="304"/>
      <c r="KSL1018" s="304"/>
      <c r="KSM1018" s="304"/>
      <c r="KSN1018" s="304"/>
      <c r="KSO1018" s="304"/>
      <c r="KSP1018" s="304"/>
      <c r="KSQ1018" s="304"/>
      <c r="KSR1018" s="304"/>
      <c r="KSS1018" s="304"/>
      <c r="KST1018" s="304"/>
      <c r="KSU1018" s="304"/>
      <c r="KSV1018" s="304"/>
      <c r="KSW1018" s="304"/>
      <c r="KSX1018" s="304"/>
      <c r="KSY1018" s="304"/>
      <c r="KSZ1018" s="304"/>
      <c r="KTA1018" s="304"/>
      <c r="KTB1018" s="304"/>
      <c r="KTC1018" s="304"/>
      <c r="KTD1018" s="304"/>
      <c r="KTE1018" s="304"/>
      <c r="KTF1018" s="304"/>
      <c r="KTG1018" s="304"/>
      <c r="KTH1018" s="304"/>
      <c r="KTI1018" s="304"/>
      <c r="KTJ1018" s="304"/>
      <c r="KTK1018" s="304"/>
      <c r="KTL1018" s="304"/>
      <c r="KTM1018" s="304"/>
      <c r="KTN1018" s="304"/>
      <c r="KTO1018" s="304"/>
      <c r="KTP1018" s="304"/>
      <c r="KTQ1018" s="304"/>
      <c r="KTR1018" s="304"/>
      <c r="KTS1018" s="304"/>
      <c r="KTT1018" s="304"/>
      <c r="KTU1018" s="304"/>
      <c r="KTV1018" s="304"/>
      <c r="KTW1018" s="304"/>
      <c r="KTX1018" s="304"/>
      <c r="KTY1018" s="304"/>
      <c r="KTZ1018" s="304"/>
      <c r="KUA1018" s="304"/>
      <c r="KUB1018" s="304"/>
      <c r="KUC1018" s="304"/>
      <c r="KUD1018" s="304"/>
      <c r="KUE1018" s="304"/>
      <c r="KUF1018" s="304"/>
      <c r="KUG1018" s="304"/>
      <c r="KUH1018" s="304"/>
      <c r="KUI1018" s="304"/>
      <c r="KUJ1018" s="304"/>
      <c r="KUK1018" s="304"/>
      <c r="KUL1018" s="304"/>
      <c r="KUM1018" s="304"/>
      <c r="KUN1018" s="304"/>
      <c r="KUO1018" s="304"/>
      <c r="KUP1018" s="304"/>
      <c r="KUQ1018" s="304"/>
      <c r="KUR1018" s="304"/>
      <c r="KUS1018" s="304"/>
      <c r="KUT1018" s="304"/>
      <c r="KUU1018" s="304"/>
      <c r="KUV1018" s="304"/>
      <c r="KUW1018" s="304"/>
      <c r="KUX1018" s="304"/>
      <c r="KUY1018" s="304"/>
      <c r="KUZ1018" s="304"/>
      <c r="KVA1018" s="304"/>
      <c r="KVB1018" s="304"/>
      <c r="KVC1018" s="304"/>
      <c r="KVD1018" s="304"/>
      <c r="KVE1018" s="304"/>
      <c r="KVF1018" s="304"/>
      <c r="KVG1018" s="304"/>
      <c r="KVH1018" s="304"/>
      <c r="KVI1018" s="304"/>
      <c r="KVJ1018" s="304"/>
      <c r="KVK1018" s="304"/>
      <c r="KVL1018" s="304"/>
      <c r="KVM1018" s="304"/>
      <c r="KVN1018" s="304"/>
      <c r="KVO1018" s="304"/>
      <c r="KVP1018" s="304"/>
      <c r="KVQ1018" s="304"/>
      <c r="KVR1018" s="304"/>
      <c r="KVS1018" s="304"/>
      <c r="KVT1018" s="304"/>
      <c r="KVU1018" s="304"/>
      <c r="KVV1018" s="304"/>
      <c r="KVW1018" s="304"/>
      <c r="KVX1018" s="304"/>
      <c r="KVY1018" s="304"/>
      <c r="KVZ1018" s="304"/>
      <c r="KWA1018" s="304"/>
      <c r="KWB1018" s="304"/>
      <c r="KWC1018" s="304"/>
      <c r="KWD1018" s="304"/>
      <c r="KWE1018" s="304"/>
      <c r="KWF1018" s="304"/>
      <c r="KWG1018" s="304"/>
      <c r="KWH1018" s="304"/>
      <c r="KWI1018" s="304"/>
      <c r="KWJ1018" s="304"/>
      <c r="KWK1018" s="304"/>
      <c r="KWL1018" s="304"/>
      <c r="KWM1018" s="304"/>
      <c r="KWN1018" s="304"/>
      <c r="KWO1018" s="304"/>
      <c r="KWP1018" s="304"/>
      <c r="KWQ1018" s="304"/>
      <c r="KWR1018" s="304"/>
      <c r="KWS1018" s="304"/>
      <c r="KWT1018" s="304"/>
      <c r="KWU1018" s="304"/>
      <c r="KWV1018" s="304"/>
      <c r="KWW1018" s="304"/>
      <c r="KWX1018" s="304"/>
      <c r="KWY1018" s="304"/>
      <c r="KWZ1018" s="304"/>
      <c r="KXA1018" s="304"/>
      <c r="KXB1018" s="304"/>
      <c r="KXC1018" s="304"/>
      <c r="KXD1018" s="304"/>
      <c r="KXE1018" s="304"/>
      <c r="KXF1018" s="304"/>
      <c r="KXG1018" s="304"/>
      <c r="KXH1018" s="304"/>
      <c r="KXI1018" s="304"/>
      <c r="KXJ1018" s="304"/>
      <c r="KXK1018" s="304"/>
      <c r="KXL1018" s="304"/>
      <c r="KXM1018" s="304"/>
      <c r="KXN1018" s="304"/>
      <c r="KXO1018" s="304"/>
      <c r="KXP1018" s="304"/>
      <c r="KXQ1018" s="304"/>
      <c r="KXR1018" s="304"/>
      <c r="KXS1018" s="304"/>
      <c r="KXT1018" s="304"/>
      <c r="KXU1018" s="304"/>
      <c r="KXV1018" s="304"/>
      <c r="KXW1018" s="304"/>
      <c r="KXX1018" s="304"/>
      <c r="KXY1018" s="304"/>
      <c r="KXZ1018" s="304"/>
      <c r="KYA1018" s="304"/>
      <c r="KYB1018" s="304"/>
      <c r="KYC1018" s="304"/>
      <c r="KYD1018" s="304"/>
      <c r="KYE1018" s="304"/>
      <c r="KYF1018" s="304"/>
      <c r="KYG1018" s="304"/>
      <c r="KYH1018" s="304"/>
      <c r="KYI1018" s="304"/>
      <c r="KYJ1018" s="304"/>
      <c r="KYK1018" s="304"/>
      <c r="KYL1018" s="304"/>
      <c r="KYM1018" s="304"/>
      <c r="KYN1018" s="304"/>
      <c r="KYO1018" s="304"/>
      <c r="KYP1018" s="304"/>
      <c r="KYQ1018" s="304"/>
      <c r="KYR1018" s="304"/>
      <c r="KYS1018" s="304"/>
      <c r="KYT1018" s="304"/>
      <c r="KYU1018" s="304"/>
      <c r="KYV1018" s="304"/>
      <c r="KYW1018" s="304"/>
      <c r="KYX1018" s="304"/>
      <c r="KYY1018" s="304"/>
      <c r="KYZ1018" s="304"/>
      <c r="KZA1018" s="304"/>
      <c r="KZB1018" s="304"/>
      <c r="KZC1018" s="304"/>
      <c r="KZD1018" s="304"/>
      <c r="KZE1018" s="304"/>
      <c r="KZF1018" s="304"/>
      <c r="KZG1018" s="304"/>
      <c r="KZH1018" s="304"/>
      <c r="KZI1018" s="304"/>
      <c r="KZJ1018" s="304"/>
      <c r="KZK1018" s="304"/>
      <c r="KZL1018" s="304"/>
      <c r="KZM1018" s="304"/>
      <c r="KZN1018" s="304"/>
      <c r="KZO1018" s="304"/>
      <c r="KZP1018" s="304"/>
      <c r="KZQ1018" s="304"/>
      <c r="KZR1018" s="304"/>
      <c r="KZS1018" s="304"/>
      <c r="KZT1018" s="304"/>
      <c r="KZU1018" s="304"/>
      <c r="KZV1018" s="304"/>
      <c r="KZW1018" s="304"/>
      <c r="KZX1018" s="304"/>
      <c r="KZY1018" s="304"/>
      <c r="KZZ1018" s="304"/>
      <c r="LAA1018" s="304"/>
      <c r="LAB1018" s="304"/>
      <c r="LAC1018" s="304"/>
      <c r="LAD1018" s="304"/>
      <c r="LAE1018" s="304"/>
      <c r="LAF1018" s="304"/>
      <c r="LAG1018" s="304"/>
      <c r="LAH1018" s="304"/>
      <c r="LAI1018" s="304"/>
      <c r="LAJ1018" s="304"/>
      <c r="LAK1018" s="304"/>
      <c r="LAL1018" s="304"/>
      <c r="LAM1018" s="304"/>
      <c r="LAN1018" s="304"/>
      <c r="LAO1018" s="304"/>
      <c r="LAP1018" s="304"/>
      <c r="LAQ1018" s="304"/>
      <c r="LAR1018" s="304"/>
      <c r="LAS1018" s="304"/>
      <c r="LAT1018" s="304"/>
      <c r="LAU1018" s="304"/>
      <c r="LAV1018" s="304"/>
      <c r="LAW1018" s="304"/>
      <c r="LAX1018" s="304"/>
      <c r="LAY1018" s="304"/>
      <c r="LAZ1018" s="304"/>
      <c r="LBA1018" s="304"/>
      <c r="LBB1018" s="304"/>
      <c r="LBC1018" s="304"/>
      <c r="LBD1018" s="304"/>
      <c r="LBE1018" s="304"/>
      <c r="LBF1018" s="304"/>
      <c r="LBG1018" s="304"/>
      <c r="LBH1018" s="304"/>
      <c r="LBI1018" s="304"/>
      <c r="LBJ1018" s="304"/>
      <c r="LBK1018" s="304"/>
      <c r="LBL1018" s="304"/>
      <c r="LBM1018" s="304"/>
      <c r="LBN1018" s="304"/>
      <c r="LBO1018" s="304"/>
      <c r="LBP1018" s="304"/>
      <c r="LBQ1018" s="304"/>
      <c r="LBR1018" s="304"/>
      <c r="LBS1018" s="304"/>
      <c r="LBT1018" s="304"/>
      <c r="LBU1018" s="304"/>
      <c r="LBV1018" s="304"/>
      <c r="LBW1018" s="304"/>
      <c r="LBX1018" s="304"/>
      <c r="LBY1018" s="304"/>
      <c r="LBZ1018" s="304"/>
      <c r="LCA1018" s="304"/>
      <c r="LCB1018" s="304"/>
      <c r="LCC1018" s="304"/>
      <c r="LCD1018" s="304"/>
      <c r="LCE1018" s="304"/>
      <c r="LCF1018" s="304"/>
      <c r="LCG1018" s="304"/>
      <c r="LCH1018" s="304"/>
      <c r="LCI1018" s="304"/>
      <c r="LCJ1018" s="304"/>
      <c r="LCK1018" s="304"/>
      <c r="LCL1018" s="304"/>
      <c r="LCM1018" s="304"/>
      <c r="LCN1018" s="304"/>
      <c r="LCO1018" s="304"/>
      <c r="LCP1018" s="304"/>
      <c r="LCQ1018" s="304"/>
      <c r="LCR1018" s="304"/>
      <c r="LCS1018" s="304"/>
      <c r="LCT1018" s="304"/>
      <c r="LCU1018" s="304"/>
      <c r="LCV1018" s="304"/>
      <c r="LCW1018" s="304"/>
      <c r="LCX1018" s="304"/>
      <c r="LCY1018" s="304"/>
      <c r="LCZ1018" s="304"/>
      <c r="LDA1018" s="304"/>
      <c r="LDB1018" s="304"/>
      <c r="LDC1018" s="304"/>
      <c r="LDD1018" s="304"/>
      <c r="LDE1018" s="304"/>
      <c r="LDF1018" s="304"/>
      <c r="LDG1018" s="304"/>
      <c r="LDH1018" s="304"/>
      <c r="LDI1018" s="304"/>
      <c r="LDJ1018" s="304"/>
      <c r="LDK1018" s="304"/>
      <c r="LDL1018" s="304"/>
      <c r="LDM1018" s="304"/>
      <c r="LDN1018" s="304"/>
      <c r="LDO1018" s="304"/>
      <c r="LDP1018" s="304"/>
      <c r="LDQ1018" s="304"/>
      <c r="LDR1018" s="304"/>
      <c r="LDS1018" s="304"/>
      <c r="LDT1018" s="304"/>
      <c r="LDU1018" s="304"/>
      <c r="LDV1018" s="304"/>
      <c r="LDW1018" s="304"/>
      <c r="LDX1018" s="304"/>
      <c r="LDY1018" s="304"/>
      <c r="LDZ1018" s="304"/>
      <c r="LEA1018" s="304"/>
      <c r="LEB1018" s="304"/>
      <c r="LEC1018" s="304"/>
      <c r="LED1018" s="304"/>
      <c r="LEE1018" s="304"/>
      <c r="LEF1018" s="304"/>
      <c r="LEG1018" s="304"/>
      <c r="LEH1018" s="304"/>
      <c r="LEI1018" s="304"/>
      <c r="LEJ1018" s="304"/>
      <c r="LEK1018" s="304"/>
      <c r="LEL1018" s="304"/>
      <c r="LEM1018" s="304"/>
      <c r="LEN1018" s="304"/>
      <c r="LEO1018" s="304"/>
      <c r="LEP1018" s="304"/>
      <c r="LEQ1018" s="304"/>
      <c r="LER1018" s="304"/>
      <c r="LES1018" s="304"/>
      <c r="LET1018" s="304"/>
      <c r="LEU1018" s="304"/>
      <c r="LEV1018" s="304"/>
      <c r="LEW1018" s="304"/>
      <c r="LEX1018" s="304"/>
      <c r="LEY1018" s="304"/>
      <c r="LEZ1018" s="304"/>
      <c r="LFA1018" s="304"/>
      <c r="LFB1018" s="304"/>
      <c r="LFC1018" s="304"/>
      <c r="LFD1018" s="304"/>
      <c r="LFE1018" s="304"/>
      <c r="LFF1018" s="304"/>
      <c r="LFG1018" s="304"/>
      <c r="LFH1018" s="304"/>
      <c r="LFI1018" s="304"/>
      <c r="LFJ1018" s="304"/>
      <c r="LFK1018" s="304"/>
      <c r="LFL1018" s="304"/>
      <c r="LFM1018" s="304"/>
      <c r="LFN1018" s="304"/>
      <c r="LFO1018" s="304"/>
      <c r="LFP1018" s="304"/>
      <c r="LFQ1018" s="304"/>
      <c r="LFR1018" s="304"/>
      <c r="LFS1018" s="304"/>
      <c r="LFT1018" s="304"/>
      <c r="LFU1018" s="304"/>
      <c r="LFV1018" s="304"/>
      <c r="LFW1018" s="304"/>
      <c r="LFX1018" s="304"/>
      <c r="LFY1018" s="304"/>
      <c r="LFZ1018" s="304"/>
      <c r="LGA1018" s="304"/>
      <c r="LGB1018" s="304"/>
      <c r="LGC1018" s="304"/>
      <c r="LGD1018" s="304"/>
      <c r="LGE1018" s="304"/>
      <c r="LGF1018" s="304"/>
      <c r="LGG1018" s="304"/>
      <c r="LGH1018" s="304"/>
      <c r="LGI1018" s="304"/>
      <c r="LGJ1018" s="304"/>
      <c r="LGK1018" s="304"/>
      <c r="LGL1018" s="304"/>
      <c r="LGM1018" s="304"/>
      <c r="LGN1018" s="304"/>
      <c r="LGO1018" s="304"/>
      <c r="LGP1018" s="304"/>
      <c r="LGQ1018" s="304"/>
      <c r="LGR1018" s="304"/>
      <c r="LGS1018" s="304"/>
      <c r="LGT1018" s="304"/>
      <c r="LGU1018" s="304"/>
      <c r="LGV1018" s="304"/>
      <c r="LGW1018" s="304"/>
      <c r="LGX1018" s="304"/>
      <c r="LGY1018" s="304"/>
      <c r="LGZ1018" s="304"/>
      <c r="LHA1018" s="304"/>
      <c r="LHB1018" s="304"/>
      <c r="LHC1018" s="304"/>
      <c r="LHD1018" s="304"/>
      <c r="LHE1018" s="304"/>
      <c r="LHF1018" s="304"/>
      <c r="LHG1018" s="304"/>
      <c r="LHH1018" s="304"/>
      <c r="LHI1018" s="304"/>
      <c r="LHJ1018" s="304"/>
      <c r="LHK1018" s="304"/>
      <c r="LHL1018" s="304"/>
      <c r="LHM1018" s="304"/>
      <c r="LHN1018" s="304"/>
      <c r="LHO1018" s="304"/>
      <c r="LHP1018" s="304"/>
      <c r="LHQ1018" s="304"/>
      <c r="LHR1018" s="304"/>
      <c r="LHS1018" s="304"/>
      <c r="LHT1018" s="304"/>
      <c r="LHU1018" s="304"/>
      <c r="LHV1018" s="304"/>
      <c r="LHW1018" s="304"/>
      <c r="LHX1018" s="304"/>
      <c r="LHY1018" s="304"/>
      <c r="LHZ1018" s="304"/>
      <c r="LIA1018" s="304"/>
      <c r="LIB1018" s="304"/>
      <c r="LIC1018" s="304"/>
      <c r="LID1018" s="304"/>
      <c r="LIE1018" s="304"/>
      <c r="LIF1018" s="304"/>
      <c r="LIG1018" s="304"/>
      <c r="LIH1018" s="304"/>
      <c r="LII1018" s="304"/>
      <c r="LIJ1018" s="304"/>
      <c r="LIK1018" s="304"/>
      <c r="LIL1018" s="304"/>
      <c r="LIM1018" s="304"/>
      <c r="LIN1018" s="304"/>
      <c r="LIO1018" s="304"/>
      <c r="LIP1018" s="304"/>
      <c r="LIQ1018" s="304"/>
      <c r="LIR1018" s="304"/>
      <c r="LIS1018" s="304"/>
      <c r="LIT1018" s="304"/>
      <c r="LIU1018" s="304"/>
      <c r="LIV1018" s="304"/>
      <c r="LIW1018" s="304"/>
      <c r="LIX1018" s="304"/>
      <c r="LIY1018" s="304"/>
      <c r="LIZ1018" s="304"/>
      <c r="LJA1018" s="304"/>
      <c r="LJB1018" s="304"/>
      <c r="LJC1018" s="304"/>
      <c r="LJD1018" s="304"/>
      <c r="LJE1018" s="304"/>
      <c r="LJF1018" s="304"/>
      <c r="LJG1018" s="304"/>
      <c r="LJH1018" s="304"/>
      <c r="LJI1018" s="304"/>
      <c r="LJJ1018" s="304"/>
      <c r="LJK1018" s="304"/>
      <c r="LJL1018" s="304"/>
      <c r="LJM1018" s="304"/>
      <c r="LJN1018" s="304"/>
      <c r="LJO1018" s="304"/>
      <c r="LJP1018" s="304"/>
      <c r="LJQ1018" s="304"/>
      <c r="LJR1018" s="304"/>
      <c r="LJS1018" s="304"/>
      <c r="LJT1018" s="304"/>
      <c r="LJU1018" s="304"/>
      <c r="LJV1018" s="304"/>
      <c r="LJW1018" s="304"/>
      <c r="LJX1018" s="304"/>
      <c r="LJY1018" s="304"/>
      <c r="LJZ1018" s="304"/>
      <c r="LKA1018" s="304"/>
      <c r="LKB1018" s="304"/>
      <c r="LKC1018" s="304"/>
      <c r="LKD1018" s="304"/>
      <c r="LKE1018" s="304"/>
      <c r="LKF1018" s="304"/>
      <c r="LKG1018" s="304"/>
      <c r="LKH1018" s="304"/>
      <c r="LKI1018" s="304"/>
      <c r="LKJ1018" s="304"/>
      <c r="LKK1018" s="304"/>
      <c r="LKL1018" s="304"/>
      <c r="LKM1018" s="304"/>
      <c r="LKN1018" s="304"/>
      <c r="LKO1018" s="304"/>
      <c r="LKP1018" s="304"/>
      <c r="LKQ1018" s="304"/>
      <c r="LKR1018" s="304"/>
      <c r="LKS1018" s="304"/>
      <c r="LKT1018" s="304"/>
      <c r="LKU1018" s="304"/>
      <c r="LKV1018" s="304"/>
      <c r="LKW1018" s="304"/>
      <c r="LKX1018" s="304"/>
      <c r="LKY1018" s="304"/>
      <c r="LKZ1018" s="304"/>
      <c r="LLA1018" s="304"/>
      <c r="LLB1018" s="304"/>
      <c r="LLC1018" s="304"/>
      <c r="LLD1018" s="304"/>
      <c r="LLE1018" s="304"/>
      <c r="LLF1018" s="304"/>
      <c r="LLG1018" s="304"/>
      <c r="LLH1018" s="304"/>
      <c r="LLI1018" s="304"/>
      <c r="LLJ1018" s="304"/>
      <c r="LLK1018" s="304"/>
      <c r="LLL1018" s="304"/>
      <c r="LLM1018" s="304"/>
      <c r="LLN1018" s="304"/>
      <c r="LLO1018" s="304"/>
      <c r="LLP1018" s="304"/>
      <c r="LLQ1018" s="304"/>
      <c r="LLR1018" s="304"/>
      <c r="LLS1018" s="304"/>
      <c r="LLT1018" s="304"/>
      <c r="LLU1018" s="304"/>
      <c r="LLV1018" s="304"/>
      <c r="LLW1018" s="304"/>
      <c r="LLX1018" s="304"/>
      <c r="LLY1018" s="304"/>
      <c r="LLZ1018" s="304"/>
      <c r="LMA1018" s="304"/>
      <c r="LMB1018" s="304"/>
      <c r="LMC1018" s="304"/>
      <c r="LMD1018" s="304"/>
      <c r="LME1018" s="304"/>
      <c r="LMF1018" s="304"/>
      <c r="LMG1018" s="304"/>
      <c r="LMH1018" s="304"/>
      <c r="LMI1018" s="304"/>
      <c r="LMJ1018" s="304"/>
      <c r="LMK1018" s="304"/>
      <c r="LML1018" s="304"/>
      <c r="LMM1018" s="304"/>
      <c r="LMN1018" s="304"/>
      <c r="LMO1018" s="304"/>
      <c r="LMP1018" s="304"/>
      <c r="LMQ1018" s="304"/>
      <c r="LMR1018" s="304"/>
      <c r="LMS1018" s="304"/>
      <c r="LMT1018" s="304"/>
      <c r="LMU1018" s="304"/>
      <c r="LMV1018" s="304"/>
      <c r="LMW1018" s="304"/>
      <c r="LMX1018" s="304"/>
      <c r="LMY1018" s="304"/>
      <c r="LMZ1018" s="304"/>
      <c r="LNA1018" s="304"/>
      <c r="LNB1018" s="304"/>
      <c r="LNC1018" s="304"/>
      <c r="LND1018" s="304"/>
      <c r="LNE1018" s="304"/>
      <c r="LNF1018" s="304"/>
      <c r="LNG1018" s="304"/>
      <c r="LNH1018" s="304"/>
      <c r="LNI1018" s="304"/>
      <c r="LNJ1018" s="304"/>
      <c r="LNK1018" s="304"/>
      <c r="LNL1018" s="304"/>
      <c r="LNM1018" s="304"/>
      <c r="LNN1018" s="304"/>
      <c r="LNO1018" s="304"/>
      <c r="LNP1018" s="304"/>
      <c r="LNQ1018" s="304"/>
      <c r="LNR1018" s="304"/>
      <c r="LNS1018" s="304"/>
      <c r="LNT1018" s="304"/>
      <c r="LNU1018" s="304"/>
      <c r="LNV1018" s="304"/>
      <c r="LNW1018" s="304"/>
      <c r="LNX1018" s="304"/>
      <c r="LNY1018" s="304"/>
      <c r="LNZ1018" s="304"/>
      <c r="LOA1018" s="304"/>
      <c r="LOB1018" s="304"/>
      <c r="LOC1018" s="304"/>
      <c r="LOD1018" s="304"/>
      <c r="LOE1018" s="304"/>
      <c r="LOF1018" s="304"/>
      <c r="LOG1018" s="304"/>
      <c r="LOH1018" s="304"/>
      <c r="LOI1018" s="304"/>
      <c r="LOJ1018" s="304"/>
      <c r="LOK1018" s="304"/>
      <c r="LOL1018" s="304"/>
      <c r="LOM1018" s="304"/>
      <c r="LON1018" s="304"/>
      <c r="LOO1018" s="304"/>
      <c r="LOP1018" s="304"/>
      <c r="LOQ1018" s="304"/>
      <c r="LOR1018" s="304"/>
      <c r="LOS1018" s="304"/>
      <c r="LOT1018" s="304"/>
      <c r="LOU1018" s="304"/>
      <c r="LOV1018" s="304"/>
      <c r="LOW1018" s="304"/>
      <c r="LOX1018" s="304"/>
      <c r="LOY1018" s="304"/>
      <c r="LOZ1018" s="304"/>
      <c r="LPA1018" s="304"/>
      <c r="LPB1018" s="304"/>
      <c r="LPC1018" s="304"/>
      <c r="LPD1018" s="304"/>
      <c r="LPE1018" s="304"/>
      <c r="LPF1018" s="304"/>
      <c r="LPG1018" s="304"/>
      <c r="LPH1018" s="304"/>
      <c r="LPI1018" s="304"/>
      <c r="LPJ1018" s="304"/>
      <c r="LPK1018" s="304"/>
      <c r="LPL1018" s="304"/>
      <c r="LPM1018" s="304"/>
      <c r="LPN1018" s="304"/>
      <c r="LPO1018" s="304"/>
      <c r="LPP1018" s="304"/>
      <c r="LPQ1018" s="304"/>
      <c r="LPR1018" s="304"/>
      <c r="LPS1018" s="304"/>
      <c r="LPT1018" s="304"/>
      <c r="LPU1018" s="304"/>
      <c r="LPV1018" s="304"/>
      <c r="LPW1018" s="304"/>
      <c r="LPX1018" s="304"/>
      <c r="LPY1018" s="304"/>
      <c r="LPZ1018" s="304"/>
      <c r="LQA1018" s="304"/>
      <c r="LQB1018" s="304"/>
      <c r="LQC1018" s="304"/>
      <c r="LQD1018" s="304"/>
      <c r="LQE1018" s="304"/>
      <c r="LQF1018" s="304"/>
      <c r="LQG1018" s="304"/>
      <c r="LQH1018" s="304"/>
      <c r="LQI1018" s="304"/>
      <c r="LQJ1018" s="304"/>
      <c r="LQK1018" s="304"/>
      <c r="LQL1018" s="304"/>
      <c r="LQM1018" s="304"/>
      <c r="LQN1018" s="304"/>
      <c r="LQO1018" s="304"/>
      <c r="LQP1018" s="304"/>
      <c r="LQQ1018" s="304"/>
      <c r="LQR1018" s="304"/>
      <c r="LQS1018" s="304"/>
      <c r="LQT1018" s="304"/>
      <c r="LQU1018" s="304"/>
      <c r="LQV1018" s="304"/>
      <c r="LQW1018" s="304"/>
      <c r="LQX1018" s="304"/>
      <c r="LQY1018" s="304"/>
      <c r="LQZ1018" s="304"/>
      <c r="LRA1018" s="304"/>
      <c r="LRB1018" s="304"/>
      <c r="LRC1018" s="304"/>
      <c r="LRD1018" s="304"/>
      <c r="LRE1018" s="304"/>
      <c r="LRF1018" s="304"/>
      <c r="LRG1018" s="304"/>
      <c r="LRH1018" s="304"/>
      <c r="LRI1018" s="304"/>
      <c r="LRJ1018" s="304"/>
      <c r="LRK1018" s="304"/>
      <c r="LRL1018" s="304"/>
      <c r="LRM1018" s="304"/>
      <c r="LRN1018" s="304"/>
      <c r="LRO1018" s="304"/>
      <c r="LRP1018" s="304"/>
      <c r="LRQ1018" s="304"/>
      <c r="LRR1018" s="304"/>
      <c r="LRS1018" s="304"/>
      <c r="LRT1018" s="304"/>
      <c r="LRU1018" s="304"/>
      <c r="LRV1018" s="304"/>
      <c r="LRW1018" s="304"/>
      <c r="LRX1018" s="304"/>
      <c r="LRY1018" s="304"/>
      <c r="LRZ1018" s="304"/>
      <c r="LSA1018" s="304"/>
      <c r="LSB1018" s="304"/>
      <c r="LSC1018" s="304"/>
      <c r="LSD1018" s="304"/>
      <c r="LSE1018" s="304"/>
      <c r="LSF1018" s="304"/>
      <c r="LSG1018" s="304"/>
      <c r="LSH1018" s="304"/>
      <c r="LSI1018" s="304"/>
      <c r="LSJ1018" s="304"/>
      <c r="LSK1018" s="304"/>
      <c r="LSL1018" s="304"/>
      <c r="LSM1018" s="304"/>
      <c r="LSN1018" s="304"/>
      <c r="LSO1018" s="304"/>
      <c r="LSP1018" s="304"/>
      <c r="LSQ1018" s="304"/>
      <c r="LSR1018" s="304"/>
      <c r="LSS1018" s="304"/>
      <c r="LST1018" s="304"/>
      <c r="LSU1018" s="304"/>
      <c r="LSV1018" s="304"/>
      <c r="LSW1018" s="304"/>
      <c r="LSX1018" s="304"/>
      <c r="LSY1018" s="304"/>
      <c r="LSZ1018" s="304"/>
      <c r="LTA1018" s="304"/>
      <c r="LTB1018" s="304"/>
      <c r="LTC1018" s="304"/>
      <c r="LTD1018" s="304"/>
      <c r="LTE1018" s="304"/>
      <c r="LTF1018" s="304"/>
      <c r="LTG1018" s="304"/>
      <c r="LTH1018" s="304"/>
      <c r="LTI1018" s="304"/>
      <c r="LTJ1018" s="304"/>
      <c r="LTK1018" s="304"/>
      <c r="LTL1018" s="304"/>
      <c r="LTM1018" s="304"/>
      <c r="LTN1018" s="304"/>
      <c r="LTO1018" s="304"/>
      <c r="LTP1018" s="304"/>
      <c r="LTQ1018" s="304"/>
      <c r="LTR1018" s="304"/>
      <c r="LTS1018" s="304"/>
      <c r="LTT1018" s="304"/>
      <c r="LTU1018" s="304"/>
      <c r="LTV1018" s="304"/>
      <c r="LTW1018" s="304"/>
      <c r="LTX1018" s="304"/>
      <c r="LTY1018" s="304"/>
      <c r="LTZ1018" s="304"/>
      <c r="LUA1018" s="304"/>
      <c r="LUB1018" s="304"/>
      <c r="LUC1018" s="304"/>
      <c r="LUD1018" s="304"/>
      <c r="LUE1018" s="304"/>
      <c r="LUF1018" s="304"/>
      <c r="LUG1018" s="304"/>
      <c r="LUH1018" s="304"/>
      <c r="LUI1018" s="304"/>
      <c r="LUJ1018" s="304"/>
      <c r="LUK1018" s="304"/>
      <c r="LUL1018" s="304"/>
      <c r="LUM1018" s="304"/>
      <c r="LUN1018" s="304"/>
      <c r="LUO1018" s="304"/>
      <c r="LUP1018" s="304"/>
      <c r="LUQ1018" s="304"/>
      <c r="LUR1018" s="304"/>
      <c r="LUS1018" s="304"/>
      <c r="LUT1018" s="304"/>
      <c r="LUU1018" s="304"/>
      <c r="LUV1018" s="304"/>
      <c r="LUW1018" s="304"/>
      <c r="LUX1018" s="304"/>
      <c r="LUY1018" s="304"/>
      <c r="LUZ1018" s="304"/>
      <c r="LVA1018" s="304"/>
      <c r="LVB1018" s="304"/>
      <c r="LVC1018" s="304"/>
      <c r="LVD1018" s="304"/>
      <c r="LVE1018" s="304"/>
      <c r="LVF1018" s="304"/>
      <c r="LVG1018" s="304"/>
      <c r="LVH1018" s="304"/>
      <c r="LVI1018" s="304"/>
      <c r="LVJ1018" s="304"/>
      <c r="LVK1018" s="304"/>
      <c r="LVL1018" s="304"/>
      <c r="LVM1018" s="304"/>
      <c r="LVN1018" s="304"/>
      <c r="LVO1018" s="304"/>
      <c r="LVP1018" s="304"/>
      <c r="LVQ1018" s="304"/>
      <c r="LVR1018" s="304"/>
      <c r="LVS1018" s="304"/>
      <c r="LVT1018" s="304"/>
      <c r="LVU1018" s="304"/>
      <c r="LVV1018" s="304"/>
      <c r="LVW1018" s="304"/>
      <c r="LVX1018" s="304"/>
      <c r="LVY1018" s="304"/>
      <c r="LVZ1018" s="304"/>
      <c r="LWA1018" s="304"/>
      <c r="LWB1018" s="304"/>
      <c r="LWC1018" s="304"/>
      <c r="LWD1018" s="304"/>
      <c r="LWE1018" s="304"/>
      <c r="LWF1018" s="304"/>
      <c r="LWG1018" s="304"/>
      <c r="LWH1018" s="304"/>
      <c r="LWI1018" s="304"/>
      <c r="LWJ1018" s="304"/>
      <c r="LWK1018" s="304"/>
      <c r="LWL1018" s="304"/>
      <c r="LWM1018" s="304"/>
      <c r="LWN1018" s="304"/>
      <c r="LWO1018" s="304"/>
      <c r="LWP1018" s="304"/>
      <c r="LWQ1018" s="304"/>
      <c r="LWR1018" s="304"/>
      <c r="LWS1018" s="304"/>
      <c r="LWT1018" s="304"/>
      <c r="LWU1018" s="304"/>
      <c r="LWV1018" s="304"/>
      <c r="LWW1018" s="304"/>
      <c r="LWX1018" s="304"/>
      <c r="LWY1018" s="304"/>
      <c r="LWZ1018" s="304"/>
      <c r="LXA1018" s="304"/>
      <c r="LXB1018" s="304"/>
      <c r="LXC1018" s="304"/>
      <c r="LXD1018" s="304"/>
      <c r="LXE1018" s="304"/>
      <c r="LXF1018" s="304"/>
      <c r="LXG1018" s="304"/>
      <c r="LXH1018" s="304"/>
      <c r="LXI1018" s="304"/>
      <c r="LXJ1018" s="304"/>
      <c r="LXK1018" s="304"/>
      <c r="LXL1018" s="304"/>
      <c r="LXM1018" s="304"/>
      <c r="LXN1018" s="304"/>
      <c r="LXO1018" s="304"/>
      <c r="LXP1018" s="304"/>
      <c r="LXQ1018" s="304"/>
      <c r="LXR1018" s="304"/>
      <c r="LXS1018" s="304"/>
      <c r="LXT1018" s="304"/>
      <c r="LXU1018" s="304"/>
      <c r="LXV1018" s="304"/>
      <c r="LXW1018" s="304"/>
      <c r="LXX1018" s="304"/>
      <c r="LXY1018" s="304"/>
      <c r="LXZ1018" s="304"/>
      <c r="LYA1018" s="304"/>
      <c r="LYB1018" s="304"/>
      <c r="LYC1018" s="304"/>
      <c r="LYD1018" s="304"/>
      <c r="LYE1018" s="304"/>
      <c r="LYF1018" s="304"/>
      <c r="LYG1018" s="304"/>
      <c r="LYH1018" s="304"/>
      <c r="LYI1018" s="304"/>
      <c r="LYJ1018" s="304"/>
      <c r="LYK1018" s="304"/>
      <c r="LYL1018" s="304"/>
      <c r="LYM1018" s="304"/>
      <c r="LYN1018" s="304"/>
      <c r="LYO1018" s="304"/>
      <c r="LYP1018" s="304"/>
      <c r="LYQ1018" s="304"/>
      <c r="LYR1018" s="304"/>
      <c r="LYS1018" s="304"/>
      <c r="LYT1018" s="304"/>
      <c r="LYU1018" s="304"/>
      <c r="LYV1018" s="304"/>
      <c r="LYW1018" s="304"/>
      <c r="LYX1018" s="304"/>
      <c r="LYY1018" s="304"/>
      <c r="LYZ1018" s="304"/>
      <c r="LZA1018" s="304"/>
      <c r="LZB1018" s="304"/>
      <c r="LZC1018" s="304"/>
      <c r="LZD1018" s="304"/>
      <c r="LZE1018" s="304"/>
      <c r="LZF1018" s="304"/>
      <c r="LZG1018" s="304"/>
      <c r="LZH1018" s="304"/>
      <c r="LZI1018" s="304"/>
      <c r="LZJ1018" s="304"/>
      <c r="LZK1018" s="304"/>
      <c r="LZL1018" s="304"/>
      <c r="LZM1018" s="304"/>
      <c r="LZN1018" s="304"/>
      <c r="LZO1018" s="304"/>
      <c r="LZP1018" s="304"/>
      <c r="LZQ1018" s="304"/>
      <c r="LZR1018" s="304"/>
      <c r="LZS1018" s="304"/>
      <c r="LZT1018" s="304"/>
      <c r="LZU1018" s="304"/>
      <c r="LZV1018" s="304"/>
      <c r="LZW1018" s="304"/>
      <c r="LZX1018" s="304"/>
      <c r="LZY1018" s="304"/>
      <c r="LZZ1018" s="304"/>
      <c r="MAA1018" s="304"/>
      <c r="MAB1018" s="304"/>
      <c r="MAC1018" s="304"/>
      <c r="MAD1018" s="304"/>
      <c r="MAE1018" s="304"/>
      <c r="MAF1018" s="304"/>
      <c r="MAG1018" s="304"/>
      <c r="MAH1018" s="304"/>
      <c r="MAI1018" s="304"/>
      <c r="MAJ1018" s="304"/>
      <c r="MAK1018" s="304"/>
      <c r="MAL1018" s="304"/>
      <c r="MAM1018" s="304"/>
      <c r="MAN1018" s="304"/>
      <c r="MAO1018" s="304"/>
      <c r="MAP1018" s="304"/>
      <c r="MAQ1018" s="304"/>
      <c r="MAR1018" s="304"/>
      <c r="MAS1018" s="304"/>
      <c r="MAT1018" s="304"/>
      <c r="MAU1018" s="304"/>
      <c r="MAV1018" s="304"/>
      <c r="MAW1018" s="304"/>
      <c r="MAX1018" s="304"/>
      <c r="MAY1018" s="304"/>
      <c r="MAZ1018" s="304"/>
      <c r="MBA1018" s="304"/>
      <c r="MBB1018" s="304"/>
      <c r="MBC1018" s="304"/>
      <c r="MBD1018" s="304"/>
      <c r="MBE1018" s="304"/>
      <c r="MBF1018" s="304"/>
      <c r="MBG1018" s="304"/>
      <c r="MBH1018" s="304"/>
      <c r="MBI1018" s="304"/>
      <c r="MBJ1018" s="304"/>
      <c r="MBK1018" s="304"/>
      <c r="MBL1018" s="304"/>
      <c r="MBM1018" s="304"/>
      <c r="MBN1018" s="304"/>
      <c r="MBO1018" s="304"/>
      <c r="MBP1018" s="304"/>
      <c r="MBQ1018" s="304"/>
      <c r="MBR1018" s="304"/>
      <c r="MBS1018" s="304"/>
      <c r="MBT1018" s="304"/>
      <c r="MBU1018" s="304"/>
      <c r="MBV1018" s="304"/>
      <c r="MBW1018" s="304"/>
      <c r="MBX1018" s="304"/>
      <c r="MBY1018" s="304"/>
      <c r="MBZ1018" s="304"/>
      <c r="MCA1018" s="304"/>
      <c r="MCB1018" s="304"/>
      <c r="MCC1018" s="304"/>
      <c r="MCD1018" s="304"/>
      <c r="MCE1018" s="304"/>
      <c r="MCF1018" s="304"/>
      <c r="MCG1018" s="304"/>
      <c r="MCH1018" s="304"/>
      <c r="MCI1018" s="304"/>
      <c r="MCJ1018" s="304"/>
      <c r="MCK1018" s="304"/>
      <c r="MCL1018" s="304"/>
      <c r="MCM1018" s="304"/>
      <c r="MCN1018" s="304"/>
      <c r="MCO1018" s="304"/>
      <c r="MCP1018" s="304"/>
      <c r="MCQ1018" s="304"/>
      <c r="MCR1018" s="304"/>
      <c r="MCS1018" s="304"/>
      <c r="MCT1018" s="304"/>
      <c r="MCU1018" s="304"/>
      <c r="MCV1018" s="304"/>
      <c r="MCW1018" s="304"/>
      <c r="MCX1018" s="304"/>
      <c r="MCY1018" s="304"/>
      <c r="MCZ1018" s="304"/>
      <c r="MDA1018" s="304"/>
      <c r="MDB1018" s="304"/>
      <c r="MDC1018" s="304"/>
      <c r="MDD1018" s="304"/>
      <c r="MDE1018" s="304"/>
      <c r="MDF1018" s="304"/>
      <c r="MDG1018" s="304"/>
      <c r="MDH1018" s="304"/>
      <c r="MDI1018" s="304"/>
      <c r="MDJ1018" s="304"/>
      <c r="MDK1018" s="304"/>
      <c r="MDL1018" s="304"/>
      <c r="MDM1018" s="304"/>
      <c r="MDN1018" s="304"/>
      <c r="MDO1018" s="304"/>
      <c r="MDP1018" s="304"/>
      <c r="MDQ1018" s="304"/>
      <c r="MDR1018" s="304"/>
      <c r="MDS1018" s="304"/>
      <c r="MDT1018" s="304"/>
      <c r="MDU1018" s="304"/>
      <c r="MDV1018" s="304"/>
      <c r="MDW1018" s="304"/>
      <c r="MDX1018" s="304"/>
      <c r="MDY1018" s="304"/>
      <c r="MDZ1018" s="304"/>
      <c r="MEA1018" s="304"/>
      <c r="MEB1018" s="304"/>
      <c r="MEC1018" s="304"/>
      <c r="MED1018" s="304"/>
      <c r="MEE1018" s="304"/>
      <c r="MEF1018" s="304"/>
      <c r="MEG1018" s="304"/>
      <c r="MEH1018" s="304"/>
      <c r="MEI1018" s="304"/>
      <c r="MEJ1018" s="304"/>
      <c r="MEK1018" s="304"/>
      <c r="MEL1018" s="304"/>
      <c r="MEM1018" s="304"/>
      <c r="MEN1018" s="304"/>
      <c r="MEO1018" s="304"/>
      <c r="MEP1018" s="304"/>
      <c r="MEQ1018" s="304"/>
      <c r="MER1018" s="304"/>
      <c r="MES1018" s="304"/>
      <c r="MET1018" s="304"/>
      <c r="MEU1018" s="304"/>
      <c r="MEV1018" s="304"/>
      <c r="MEW1018" s="304"/>
      <c r="MEX1018" s="304"/>
      <c r="MEY1018" s="304"/>
      <c r="MEZ1018" s="304"/>
      <c r="MFA1018" s="304"/>
      <c r="MFB1018" s="304"/>
      <c r="MFC1018" s="304"/>
      <c r="MFD1018" s="304"/>
      <c r="MFE1018" s="304"/>
      <c r="MFF1018" s="304"/>
      <c r="MFG1018" s="304"/>
      <c r="MFH1018" s="304"/>
      <c r="MFI1018" s="304"/>
      <c r="MFJ1018" s="304"/>
      <c r="MFK1018" s="304"/>
      <c r="MFL1018" s="304"/>
      <c r="MFM1018" s="304"/>
      <c r="MFN1018" s="304"/>
      <c r="MFO1018" s="304"/>
      <c r="MFP1018" s="304"/>
      <c r="MFQ1018" s="304"/>
      <c r="MFR1018" s="304"/>
      <c r="MFS1018" s="304"/>
      <c r="MFT1018" s="304"/>
      <c r="MFU1018" s="304"/>
      <c r="MFV1018" s="304"/>
      <c r="MFW1018" s="304"/>
      <c r="MFX1018" s="304"/>
      <c r="MFY1018" s="304"/>
      <c r="MFZ1018" s="304"/>
      <c r="MGA1018" s="304"/>
      <c r="MGB1018" s="304"/>
      <c r="MGC1018" s="304"/>
      <c r="MGD1018" s="304"/>
      <c r="MGE1018" s="304"/>
      <c r="MGF1018" s="304"/>
      <c r="MGG1018" s="304"/>
      <c r="MGH1018" s="304"/>
      <c r="MGI1018" s="304"/>
      <c r="MGJ1018" s="304"/>
      <c r="MGK1018" s="304"/>
      <c r="MGL1018" s="304"/>
      <c r="MGM1018" s="304"/>
      <c r="MGN1018" s="304"/>
      <c r="MGO1018" s="304"/>
      <c r="MGP1018" s="304"/>
      <c r="MGQ1018" s="304"/>
      <c r="MGR1018" s="304"/>
      <c r="MGS1018" s="304"/>
      <c r="MGT1018" s="304"/>
      <c r="MGU1018" s="304"/>
      <c r="MGV1018" s="304"/>
      <c r="MGW1018" s="304"/>
      <c r="MGX1018" s="304"/>
      <c r="MGY1018" s="304"/>
      <c r="MGZ1018" s="304"/>
      <c r="MHA1018" s="304"/>
      <c r="MHB1018" s="304"/>
      <c r="MHC1018" s="304"/>
      <c r="MHD1018" s="304"/>
      <c r="MHE1018" s="304"/>
      <c r="MHF1018" s="304"/>
      <c r="MHG1018" s="304"/>
      <c r="MHH1018" s="304"/>
      <c r="MHI1018" s="304"/>
      <c r="MHJ1018" s="304"/>
      <c r="MHK1018" s="304"/>
      <c r="MHL1018" s="304"/>
      <c r="MHM1018" s="304"/>
      <c r="MHN1018" s="304"/>
      <c r="MHO1018" s="304"/>
      <c r="MHP1018" s="304"/>
      <c r="MHQ1018" s="304"/>
      <c r="MHR1018" s="304"/>
      <c r="MHS1018" s="304"/>
      <c r="MHT1018" s="304"/>
      <c r="MHU1018" s="304"/>
      <c r="MHV1018" s="304"/>
      <c r="MHW1018" s="304"/>
      <c r="MHX1018" s="304"/>
      <c r="MHY1018" s="304"/>
      <c r="MHZ1018" s="304"/>
      <c r="MIA1018" s="304"/>
      <c r="MIB1018" s="304"/>
      <c r="MIC1018" s="304"/>
      <c r="MID1018" s="304"/>
      <c r="MIE1018" s="304"/>
      <c r="MIF1018" s="304"/>
      <c r="MIG1018" s="304"/>
      <c r="MIH1018" s="304"/>
      <c r="MII1018" s="304"/>
      <c r="MIJ1018" s="304"/>
      <c r="MIK1018" s="304"/>
      <c r="MIL1018" s="304"/>
      <c r="MIM1018" s="304"/>
      <c r="MIN1018" s="304"/>
      <c r="MIO1018" s="304"/>
      <c r="MIP1018" s="304"/>
      <c r="MIQ1018" s="304"/>
      <c r="MIR1018" s="304"/>
      <c r="MIS1018" s="304"/>
      <c r="MIT1018" s="304"/>
      <c r="MIU1018" s="304"/>
      <c r="MIV1018" s="304"/>
      <c r="MIW1018" s="304"/>
      <c r="MIX1018" s="304"/>
      <c r="MIY1018" s="304"/>
      <c r="MIZ1018" s="304"/>
      <c r="MJA1018" s="304"/>
      <c r="MJB1018" s="304"/>
      <c r="MJC1018" s="304"/>
      <c r="MJD1018" s="304"/>
      <c r="MJE1018" s="304"/>
      <c r="MJF1018" s="304"/>
      <c r="MJG1018" s="304"/>
      <c r="MJH1018" s="304"/>
      <c r="MJI1018" s="304"/>
      <c r="MJJ1018" s="304"/>
      <c r="MJK1018" s="304"/>
      <c r="MJL1018" s="304"/>
      <c r="MJM1018" s="304"/>
      <c r="MJN1018" s="304"/>
      <c r="MJO1018" s="304"/>
      <c r="MJP1018" s="304"/>
      <c r="MJQ1018" s="304"/>
      <c r="MJR1018" s="304"/>
      <c r="MJS1018" s="304"/>
      <c r="MJT1018" s="304"/>
      <c r="MJU1018" s="304"/>
      <c r="MJV1018" s="304"/>
      <c r="MJW1018" s="304"/>
      <c r="MJX1018" s="304"/>
      <c r="MJY1018" s="304"/>
      <c r="MJZ1018" s="304"/>
      <c r="MKA1018" s="304"/>
      <c r="MKB1018" s="304"/>
      <c r="MKC1018" s="304"/>
      <c r="MKD1018" s="304"/>
      <c r="MKE1018" s="304"/>
      <c r="MKF1018" s="304"/>
      <c r="MKG1018" s="304"/>
      <c r="MKH1018" s="304"/>
      <c r="MKI1018" s="304"/>
      <c r="MKJ1018" s="304"/>
      <c r="MKK1018" s="304"/>
      <c r="MKL1018" s="304"/>
      <c r="MKM1018" s="304"/>
      <c r="MKN1018" s="304"/>
      <c r="MKO1018" s="304"/>
      <c r="MKP1018" s="304"/>
      <c r="MKQ1018" s="304"/>
      <c r="MKR1018" s="304"/>
      <c r="MKS1018" s="304"/>
      <c r="MKT1018" s="304"/>
      <c r="MKU1018" s="304"/>
      <c r="MKV1018" s="304"/>
      <c r="MKW1018" s="304"/>
      <c r="MKX1018" s="304"/>
      <c r="MKY1018" s="304"/>
      <c r="MKZ1018" s="304"/>
      <c r="MLA1018" s="304"/>
      <c r="MLB1018" s="304"/>
      <c r="MLC1018" s="304"/>
      <c r="MLD1018" s="304"/>
      <c r="MLE1018" s="304"/>
      <c r="MLF1018" s="304"/>
      <c r="MLG1018" s="304"/>
      <c r="MLH1018" s="304"/>
      <c r="MLI1018" s="304"/>
      <c r="MLJ1018" s="304"/>
      <c r="MLK1018" s="304"/>
      <c r="MLL1018" s="304"/>
      <c r="MLM1018" s="304"/>
      <c r="MLN1018" s="304"/>
      <c r="MLO1018" s="304"/>
      <c r="MLP1018" s="304"/>
      <c r="MLQ1018" s="304"/>
      <c r="MLR1018" s="304"/>
      <c r="MLS1018" s="304"/>
      <c r="MLT1018" s="304"/>
      <c r="MLU1018" s="304"/>
      <c r="MLV1018" s="304"/>
      <c r="MLW1018" s="304"/>
      <c r="MLX1018" s="304"/>
      <c r="MLY1018" s="304"/>
      <c r="MLZ1018" s="304"/>
      <c r="MMA1018" s="304"/>
      <c r="MMB1018" s="304"/>
      <c r="MMC1018" s="304"/>
      <c r="MMD1018" s="304"/>
      <c r="MME1018" s="304"/>
      <c r="MMF1018" s="304"/>
      <c r="MMG1018" s="304"/>
      <c r="MMH1018" s="304"/>
      <c r="MMI1018" s="304"/>
      <c r="MMJ1018" s="304"/>
      <c r="MMK1018" s="304"/>
      <c r="MML1018" s="304"/>
      <c r="MMM1018" s="304"/>
      <c r="MMN1018" s="304"/>
      <c r="MMO1018" s="304"/>
      <c r="MMP1018" s="304"/>
      <c r="MMQ1018" s="304"/>
      <c r="MMR1018" s="304"/>
      <c r="MMS1018" s="304"/>
      <c r="MMT1018" s="304"/>
      <c r="MMU1018" s="304"/>
      <c r="MMV1018" s="304"/>
      <c r="MMW1018" s="304"/>
      <c r="MMX1018" s="304"/>
      <c r="MMY1018" s="304"/>
      <c r="MMZ1018" s="304"/>
      <c r="MNA1018" s="304"/>
      <c r="MNB1018" s="304"/>
      <c r="MNC1018" s="304"/>
      <c r="MND1018" s="304"/>
      <c r="MNE1018" s="304"/>
      <c r="MNF1018" s="304"/>
      <c r="MNG1018" s="304"/>
      <c r="MNH1018" s="304"/>
      <c r="MNI1018" s="304"/>
      <c r="MNJ1018" s="304"/>
      <c r="MNK1018" s="304"/>
      <c r="MNL1018" s="304"/>
      <c r="MNM1018" s="304"/>
      <c r="MNN1018" s="304"/>
      <c r="MNO1018" s="304"/>
      <c r="MNP1018" s="304"/>
      <c r="MNQ1018" s="304"/>
      <c r="MNR1018" s="304"/>
      <c r="MNS1018" s="304"/>
      <c r="MNT1018" s="304"/>
      <c r="MNU1018" s="304"/>
      <c r="MNV1018" s="304"/>
      <c r="MNW1018" s="304"/>
      <c r="MNX1018" s="304"/>
      <c r="MNY1018" s="304"/>
      <c r="MNZ1018" s="304"/>
      <c r="MOA1018" s="304"/>
      <c r="MOB1018" s="304"/>
      <c r="MOC1018" s="304"/>
      <c r="MOD1018" s="304"/>
      <c r="MOE1018" s="304"/>
      <c r="MOF1018" s="304"/>
      <c r="MOG1018" s="304"/>
      <c r="MOH1018" s="304"/>
      <c r="MOI1018" s="304"/>
      <c r="MOJ1018" s="304"/>
      <c r="MOK1018" s="304"/>
      <c r="MOL1018" s="304"/>
      <c r="MOM1018" s="304"/>
      <c r="MON1018" s="304"/>
      <c r="MOO1018" s="304"/>
      <c r="MOP1018" s="304"/>
      <c r="MOQ1018" s="304"/>
      <c r="MOR1018" s="304"/>
      <c r="MOS1018" s="304"/>
      <c r="MOT1018" s="304"/>
      <c r="MOU1018" s="304"/>
      <c r="MOV1018" s="304"/>
      <c r="MOW1018" s="304"/>
      <c r="MOX1018" s="304"/>
      <c r="MOY1018" s="304"/>
      <c r="MOZ1018" s="304"/>
      <c r="MPA1018" s="304"/>
      <c r="MPB1018" s="304"/>
      <c r="MPC1018" s="304"/>
      <c r="MPD1018" s="304"/>
      <c r="MPE1018" s="304"/>
      <c r="MPF1018" s="304"/>
      <c r="MPG1018" s="304"/>
      <c r="MPH1018" s="304"/>
      <c r="MPI1018" s="304"/>
      <c r="MPJ1018" s="304"/>
      <c r="MPK1018" s="304"/>
      <c r="MPL1018" s="304"/>
      <c r="MPM1018" s="304"/>
      <c r="MPN1018" s="304"/>
      <c r="MPO1018" s="304"/>
      <c r="MPP1018" s="304"/>
      <c r="MPQ1018" s="304"/>
      <c r="MPR1018" s="304"/>
      <c r="MPS1018" s="304"/>
      <c r="MPT1018" s="304"/>
      <c r="MPU1018" s="304"/>
      <c r="MPV1018" s="304"/>
      <c r="MPW1018" s="304"/>
      <c r="MPX1018" s="304"/>
      <c r="MPY1018" s="304"/>
      <c r="MPZ1018" s="304"/>
      <c r="MQA1018" s="304"/>
      <c r="MQB1018" s="304"/>
      <c r="MQC1018" s="304"/>
      <c r="MQD1018" s="304"/>
      <c r="MQE1018" s="304"/>
      <c r="MQF1018" s="304"/>
      <c r="MQG1018" s="304"/>
      <c r="MQH1018" s="304"/>
      <c r="MQI1018" s="304"/>
      <c r="MQJ1018" s="304"/>
      <c r="MQK1018" s="304"/>
      <c r="MQL1018" s="304"/>
      <c r="MQM1018" s="304"/>
      <c r="MQN1018" s="304"/>
      <c r="MQO1018" s="304"/>
      <c r="MQP1018" s="304"/>
      <c r="MQQ1018" s="304"/>
      <c r="MQR1018" s="304"/>
      <c r="MQS1018" s="304"/>
      <c r="MQT1018" s="304"/>
      <c r="MQU1018" s="304"/>
      <c r="MQV1018" s="304"/>
      <c r="MQW1018" s="304"/>
      <c r="MQX1018" s="304"/>
      <c r="MQY1018" s="304"/>
      <c r="MQZ1018" s="304"/>
      <c r="MRA1018" s="304"/>
      <c r="MRB1018" s="304"/>
      <c r="MRC1018" s="304"/>
      <c r="MRD1018" s="304"/>
      <c r="MRE1018" s="304"/>
      <c r="MRF1018" s="304"/>
      <c r="MRG1018" s="304"/>
      <c r="MRH1018" s="304"/>
      <c r="MRI1018" s="304"/>
      <c r="MRJ1018" s="304"/>
      <c r="MRK1018" s="304"/>
      <c r="MRL1018" s="304"/>
      <c r="MRM1018" s="304"/>
      <c r="MRN1018" s="304"/>
      <c r="MRO1018" s="304"/>
      <c r="MRP1018" s="304"/>
      <c r="MRQ1018" s="304"/>
      <c r="MRR1018" s="304"/>
      <c r="MRS1018" s="304"/>
      <c r="MRT1018" s="304"/>
      <c r="MRU1018" s="304"/>
      <c r="MRV1018" s="304"/>
      <c r="MRW1018" s="304"/>
      <c r="MRX1018" s="304"/>
      <c r="MRY1018" s="304"/>
      <c r="MRZ1018" s="304"/>
      <c r="MSA1018" s="304"/>
      <c r="MSB1018" s="304"/>
      <c r="MSC1018" s="304"/>
      <c r="MSD1018" s="304"/>
      <c r="MSE1018" s="304"/>
      <c r="MSF1018" s="304"/>
      <c r="MSG1018" s="304"/>
      <c r="MSH1018" s="304"/>
      <c r="MSI1018" s="304"/>
      <c r="MSJ1018" s="304"/>
      <c r="MSK1018" s="304"/>
      <c r="MSL1018" s="304"/>
      <c r="MSM1018" s="304"/>
      <c r="MSN1018" s="304"/>
      <c r="MSO1018" s="304"/>
      <c r="MSP1018" s="304"/>
      <c r="MSQ1018" s="304"/>
      <c r="MSR1018" s="304"/>
      <c r="MSS1018" s="304"/>
      <c r="MST1018" s="304"/>
      <c r="MSU1018" s="304"/>
      <c r="MSV1018" s="304"/>
      <c r="MSW1018" s="304"/>
      <c r="MSX1018" s="304"/>
      <c r="MSY1018" s="304"/>
      <c r="MSZ1018" s="304"/>
      <c r="MTA1018" s="304"/>
      <c r="MTB1018" s="304"/>
      <c r="MTC1018" s="304"/>
      <c r="MTD1018" s="304"/>
      <c r="MTE1018" s="304"/>
      <c r="MTF1018" s="304"/>
      <c r="MTG1018" s="304"/>
      <c r="MTH1018" s="304"/>
      <c r="MTI1018" s="304"/>
      <c r="MTJ1018" s="304"/>
      <c r="MTK1018" s="304"/>
      <c r="MTL1018" s="304"/>
      <c r="MTM1018" s="304"/>
      <c r="MTN1018" s="304"/>
      <c r="MTO1018" s="304"/>
      <c r="MTP1018" s="304"/>
      <c r="MTQ1018" s="304"/>
      <c r="MTR1018" s="304"/>
      <c r="MTS1018" s="304"/>
      <c r="MTT1018" s="304"/>
      <c r="MTU1018" s="304"/>
      <c r="MTV1018" s="304"/>
      <c r="MTW1018" s="304"/>
      <c r="MTX1018" s="304"/>
      <c r="MTY1018" s="304"/>
      <c r="MTZ1018" s="304"/>
      <c r="MUA1018" s="304"/>
      <c r="MUB1018" s="304"/>
      <c r="MUC1018" s="304"/>
      <c r="MUD1018" s="304"/>
      <c r="MUE1018" s="304"/>
      <c r="MUF1018" s="304"/>
      <c r="MUG1018" s="304"/>
      <c r="MUH1018" s="304"/>
      <c r="MUI1018" s="304"/>
      <c r="MUJ1018" s="304"/>
      <c r="MUK1018" s="304"/>
      <c r="MUL1018" s="304"/>
      <c r="MUM1018" s="304"/>
      <c r="MUN1018" s="304"/>
      <c r="MUO1018" s="304"/>
      <c r="MUP1018" s="304"/>
      <c r="MUQ1018" s="304"/>
      <c r="MUR1018" s="304"/>
      <c r="MUS1018" s="304"/>
      <c r="MUT1018" s="304"/>
      <c r="MUU1018" s="304"/>
      <c r="MUV1018" s="304"/>
      <c r="MUW1018" s="304"/>
      <c r="MUX1018" s="304"/>
      <c r="MUY1018" s="304"/>
      <c r="MUZ1018" s="304"/>
      <c r="MVA1018" s="304"/>
      <c r="MVB1018" s="304"/>
      <c r="MVC1018" s="304"/>
      <c r="MVD1018" s="304"/>
      <c r="MVE1018" s="304"/>
      <c r="MVF1018" s="304"/>
      <c r="MVG1018" s="304"/>
      <c r="MVH1018" s="304"/>
      <c r="MVI1018" s="304"/>
      <c r="MVJ1018" s="304"/>
      <c r="MVK1018" s="304"/>
      <c r="MVL1018" s="304"/>
      <c r="MVM1018" s="304"/>
      <c r="MVN1018" s="304"/>
      <c r="MVO1018" s="304"/>
      <c r="MVP1018" s="304"/>
      <c r="MVQ1018" s="304"/>
      <c r="MVR1018" s="304"/>
      <c r="MVS1018" s="304"/>
      <c r="MVT1018" s="304"/>
      <c r="MVU1018" s="304"/>
      <c r="MVV1018" s="304"/>
      <c r="MVW1018" s="304"/>
      <c r="MVX1018" s="304"/>
      <c r="MVY1018" s="304"/>
      <c r="MVZ1018" s="304"/>
      <c r="MWA1018" s="304"/>
      <c r="MWB1018" s="304"/>
      <c r="MWC1018" s="304"/>
      <c r="MWD1018" s="304"/>
      <c r="MWE1018" s="304"/>
      <c r="MWF1018" s="304"/>
      <c r="MWG1018" s="304"/>
      <c r="MWH1018" s="304"/>
      <c r="MWI1018" s="304"/>
      <c r="MWJ1018" s="304"/>
      <c r="MWK1018" s="304"/>
      <c r="MWL1018" s="304"/>
      <c r="MWM1018" s="304"/>
      <c r="MWN1018" s="304"/>
      <c r="MWO1018" s="304"/>
      <c r="MWP1018" s="304"/>
      <c r="MWQ1018" s="304"/>
      <c r="MWR1018" s="304"/>
      <c r="MWS1018" s="304"/>
      <c r="MWT1018" s="304"/>
      <c r="MWU1018" s="304"/>
      <c r="MWV1018" s="304"/>
      <c r="MWW1018" s="304"/>
      <c r="MWX1018" s="304"/>
      <c r="MWY1018" s="304"/>
      <c r="MWZ1018" s="304"/>
      <c r="MXA1018" s="304"/>
      <c r="MXB1018" s="304"/>
      <c r="MXC1018" s="304"/>
      <c r="MXD1018" s="304"/>
      <c r="MXE1018" s="304"/>
      <c r="MXF1018" s="304"/>
      <c r="MXG1018" s="304"/>
      <c r="MXH1018" s="304"/>
      <c r="MXI1018" s="304"/>
      <c r="MXJ1018" s="304"/>
      <c r="MXK1018" s="304"/>
      <c r="MXL1018" s="304"/>
      <c r="MXM1018" s="304"/>
      <c r="MXN1018" s="304"/>
      <c r="MXO1018" s="304"/>
      <c r="MXP1018" s="304"/>
      <c r="MXQ1018" s="304"/>
      <c r="MXR1018" s="304"/>
      <c r="MXS1018" s="304"/>
      <c r="MXT1018" s="304"/>
      <c r="MXU1018" s="304"/>
      <c r="MXV1018" s="304"/>
      <c r="MXW1018" s="304"/>
      <c r="MXX1018" s="304"/>
      <c r="MXY1018" s="304"/>
      <c r="MXZ1018" s="304"/>
      <c r="MYA1018" s="304"/>
      <c r="MYB1018" s="304"/>
      <c r="MYC1018" s="304"/>
      <c r="MYD1018" s="304"/>
      <c r="MYE1018" s="304"/>
      <c r="MYF1018" s="304"/>
      <c r="MYG1018" s="304"/>
      <c r="MYH1018" s="304"/>
      <c r="MYI1018" s="304"/>
      <c r="MYJ1018" s="304"/>
      <c r="MYK1018" s="304"/>
      <c r="MYL1018" s="304"/>
      <c r="MYM1018" s="304"/>
      <c r="MYN1018" s="304"/>
      <c r="MYO1018" s="304"/>
      <c r="MYP1018" s="304"/>
      <c r="MYQ1018" s="304"/>
      <c r="MYR1018" s="304"/>
      <c r="MYS1018" s="304"/>
      <c r="MYT1018" s="304"/>
      <c r="MYU1018" s="304"/>
      <c r="MYV1018" s="304"/>
      <c r="MYW1018" s="304"/>
      <c r="MYX1018" s="304"/>
      <c r="MYY1018" s="304"/>
      <c r="MYZ1018" s="304"/>
      <c r="MZA1018" s="304"/>
      <c r="MZB1018" s="304"/>
      <c r="MZC1018" s="304"/>
      <c r="MZD1018" s="304"/>
      <c r="MZE1018" s="304"/>
      <c r="MZF1018" s="304"/>
      <c r="MZG1018" s="304"/>
      <c r="MZH1018" s="304"/>
      <c r="MZI1018" s="304"/>
      <c r="MZJ1018" s="304"/>
      <c r="MZK1018" s="304"/>
      <c r="MZL1018" s="304"/>
      <c r="MZM1018" s="304"/>
      <c r="MZN1018" s="304"/>
      <c r="MZO1018" s="304"/>
      <c r="MZP1018" s="304"/>
      <c r="MZQ1018" s="304"/>
      <c r="MZR1018" s="304"/>
      <c r="MZS1018" s="304"/>
      <c r="MZT1018" s="304"/>
      <c r="MZU1018" s="304"/>
      <c r="MZV1018" s="304"/>
      <c r="MZW1018" s="304"/>
      <c r="MZX1018" s="304"/>
      <c r="MZY1018" s="304"/>
      <c r="MZZ1018" s="304"/>
      <c r="NAA1018" s="304"/>
      <c r="NAB1018" s="304"/>
      <c r="NAC1018" s="304"/>
      <c r="NAD1018" s="304"/>
      <c r="NAE1018" s="304"/>
      <c r="NAF1018" s="304"/>
      <c r="NAG1018" s="304"/>
      <c r="NAH1018" s="304"/>
      <c r="NAI1018" s="304"/>
      <c r="NAJ1018" s="304"/>
      <c r="NAK1018" s="304"/>
      <c r="NAL1018" s="304"/>
      <c r="NAM1018" s="304"/>
      <c r="NAN1018" s="304"/>
      <c r="NAO1018" s="304"/>
      <c r="NAP1018" s="304"/>
      <c r="NAQ1018" s="304"/>
      <c r="NAR1018" s="304"/>
      <c r="NAS1018" s="304"/>
      <c r="NAT1018" s="304"/>
      <c r="NAU1018" s="304"/>
      <c r="NAV1018" s="304"/>
      <c r="NAW1018" s="304"/>
      <c r="NAX1018" s="304"/>
      <c r="NAY1018" s="304"/>
      <c r="NAZ1018" s="304"/>
      <c r="NBA1018" s="304"/>
      <c r="NBB1018" s="304"/>
      <c r="NBC1018" s="304"/>
      <c r="NBD1018" s="304"/>
      <c r="NBE1018" s="304"/>
      <c r="NBF1018" s="304"/>
      <c r="NBG1018" s="304"/>
      <c r="NBH1018" s="304"/>
      <c r="NBI1018" s="304"/>
      <c r="NBJ1018" s="304"/>
      <c r="NBK1018" s="304"/>
      <c r="NBL1018" s="304"/>
      <c r="NBM1018" s="304"/>
      <c r="NBN1018" s="304"/>
      <c r="NBO1018" s="304"/>
      <c r="NBP1018" s="304"/>
      <c r="NBQ1018" s="304"/>
      <c r="NBR1018" s="304"/>
      <c r="NBS1018" s="304"/>
      <c r="NBT1018" s="304"/>
      <c r="NBU1018" s="304"/>
      <c r="NBV1018" s="304"/>
      <c r="NBW1018" s="304"/>
      <c r="NBX1018" s="304"/>
      <c r="NBY1018" s="304"/>
      <c r="NBZ1018" s="304"/>
      <c r="NCA1018" s="304"/>
      <c r="NCB1018" s="304"/>
      <c r="NCC1018" s="304"/>
      <c r="NCD1018" s="304"/>
      <c r="NCE1018" s="304"/>
      <c r="NCF1018" s="304"/>
      <c r="NCG1018" s="304"/>
      <c r="NCH1018" s="304"/>
      <c r="NCI1018" s="304"/>
      <c r="NCJ1018" s="304"/>
      <c r="NCK1018" s="304"/>
      <c r="NCL1018" s="304"/>
      <c r="NCM1018" s="304"/>
      <c r="NCN1018" s="304"/>
      <c r="NCO1018" s="304"/>
      <c r="NCP1018" s="304"/>
      <c r="NCQ1018" s="304"/>
      <c r="NCR1018" s="304"/>
      <c r="NCS1018" s="304"/>
      <c r="NCT1018" s="304"/>
      <c r="NCU1018" s="304"/>
      <c r="NCV1018" s="304"/>
      <c r="NCW1018" s="304"/>
      <c r="NCX1018" s="304"/>
      <c r="NCY1018" s="304"/>
      <c r="NCZ1018" s="304"/>
      <c r="NDA1018" s="304"/>
      <c r="NDB1018" s="304"/>
      <c r="NDC1018" s="304"/>
      <c r="NDD1018" s="304"/>
      <c r="NDE1018" s="304"/>
      <c r="NDF1018" s="304"/>
      <c r="NDG1018" s="304"/>
      <c r="NDH1018" s="304"/>
      <c r="NDI1018" s="304"/>
      <c r="NDJ1018" s="304"/>
      <c r="NDK1018" s="304"/>
      <c r="NDL1018" s="304"/>
      <c r="NDM1018" s="304"/>
      <c r="NDN1018" s="304"/>
      <c r="NDO1018" s="304"/>
      <c r="NDP1018" s="304"/>
      <c r="NDQ1018" s="304"/>
      <c r="NDR1018" s="304"/>
      <c r="NDS1018" s="304"/>
      <c r="NDT1018" s="304"/>
      <c r="NDU1018" s="304"/>
      <c r="NDV1018" s="304"/>
      <c r="NDW1018" s="304"/>
      <c r="NDX1018" s="304"/>
      <c r="NDY1018" s="304"/>
      <c r="NDZ1018" s="304"/>
      <c r="NEA1018" s="304"/>
      <c r="NEB1018" s="304"/>
      <c r="NEC1018" s="304"/>
      <c r="NED1018" s="304"/>
      <c r="NEE1018" s="304"/>
      <c r="NEF1018" s="304"/>
      <c r="NEG1018" s="304"/>
      <c r="NEH1018" s="304"/>
      <c r="NEI1018" s="304"/>
      <c r="NEJ1018" s="304"/>
      <c r="NEK1018" s="304"/>
      <c r="NEL1018" s="304"/>
      <c r="NEM1018" s="304"/>
      <c r="NEN1018" s="304"/>
      <c r="NEO1018" s="304"/>
      <c r="NEP1018" s="304"/>
      <c r="NEQ1018" s="304"/>
      <c r="NER1018" s="304"/>
      <c r="NES1018" s="304"/>
      <c r="NET1018" s="304"/>
      <c r="NEU1018" s="304"/>
      <c r="NEV1018" s="304"/>
      <c r="NEW1018" s="304"/>
      <c r="NEX1018" s="304"/>
      <c r="NEY1018" s="304"/>
      <c r="NEZ1018" s="304"/>
      <c r="NFA1018" s="304"/>
      <c r="NFB1018" s="304"/>
      <c r="NFC1018" s="304"/>
      <c r="NFD1018" s="304"/>
      <c r="NFE1018" s="304"/>
      <c r="NFF1018" s="304"/>
      <c r="NFG1018" s="304"/>
      <c r="NFH1018" s="304"/>
      <c r="NFI1018" s="304"/>
      <c r="NFJ1018" s="304"/>
      <c r="NFK1018" s="304"/>
      <c r="NFL1018" s="304"/>
      <c r="NFM1018" s="304"/>
      <c r="NFN1018" s="304"/>
      <c r="NFO1018" s="304"/>
      <c r="NFP1018" s="304"/>
      <c r="NFQ1018" s="304"/>
      <c r="NFR1018" s="304"/>
      <c r="NFS1018" s="304"/>
      <c r="NFT1018" s="304"/>
      <c r="NFU1018" s="304"/>
      <c r="NFV1018" s="304"/>
      <c r="NFW1018" s="304"/>
      <c r="NFX1018" s="304"/>
      <c r="NFY1018" s="304"/>
      <c r="NFZ1018" s="304"/>
      <c r="NGA1018" s="304"/>
      <c r="NGB1018" s="304"/>
      <c r="NGC1018" s="304"/>
      <c r="NGD1018" s="304"/>
      <c r="NGE1018" s="304"/>
      <c r="NGF1018" s="304"/>
      <c r="NGG1018" s="304"/>
      <c r="NGH1018" s="304"/>
      <c r="NGI1018" s="304"/>
      <c r="NGJ1018" s="304"/>
      <c r="NGK1018" s="304"/>
      <c r="NGL1018" s="304"/>
      <c r="NGM1018" s="304"/>
      <c r="NGN1018" s="304"/>
      <c r="NGO1018" s="304"/>
      <c r="NGP1018" s="304"/>
      <c r="NGQ1018" s="304"/>
      <c r="NGR1018" s="304"/>
      <c r="NGS1018" s="304"/>
      <c r="NGT1018" s="304"/>
      <c r="NGU1018" s="304"/>
      <c r="NGV1018" s="304"/>
      <c r="NGW1018" s="304"/>
      <c r="NGX1018" s="304"/>
      <c r="NGY1018" s="304"/>
      <c r="NGZ1018" s="304"/>
      <c r="NHA1018" s="304"/>
      <c r="NHB1018" s="304"/>
      <c r="NHC1018" s="304"/>
      <c r="NHD1018" s="304"/>
      <c r="NHE1018" s="304"/>
      <c r="NHF1018" s="304"/>
      <c r="NHG1018" s="304"/>
      <c r="NHH1018" s="304"/>
      <c r="NHI1018" s="304"/>
      <c r="NHJ1018" s="304"/>
      <c r="NHK1018" s="304"/>
      <c r="NHL1018" s="304"/>
      <c r="NHM1018" s="304"/>
      <c r="NHN1018" s="304"/>
      <c r="NHO1018" s="304"/>
      <c r="NHP1018" s="304"/>
      <c r="NHQ1018" s="304"/>
      <c r="NHR1018" s="304"/>
      <c r="NHS1018" s="304"/>
      <c r="NHT1018" s="304"/>
      <c r="NHU1018" s="304"/>
      <c r="NHV1018" s="304"/>
      <c r="NHW1018" s="304"/>
      <c r="NHX1018" s="304"/>
      <c r="NHY1018" s="304"/>
      <c r="NHZ1018" s="304"/>
      <c r="NIA1018" s="304"/>
      <c r="NIB1018" s="304"/>
      <c r="NIC1018" s="304"/>
      <c r="NID1018" s="304"/>
      <c r="NIE1018" s="304"/>
      <c r="NIF1018" s="304"/>
      <c r="NIG1018" s="304"/>
      <c r="NIH1018" s="304"/>
      <c r="NII1018" s="304"/>
      <c r="NIJ1018" s="304"/>
      <c r="NIK1018" s="304"/>
      <c r="NIL1018" s="304"/>
      <c r="NIM1018" s="304"/>
      <c r="NIN1018" s="304"/>
      <c r="NIO1018" s="304"/>
      <c r="NIP1018" s="304"/>
      <c r="NIQ1018" s="304"/>
      <c r="NIR1018" s="304"/>
      <c r="NIS1018" s="304"/>
      <c r="NIT1018" s="304"/>
      <c r="NIU1018" s="304"/>
      <c r="NIV1018" s="304"/>
      <c r="NIW1018" s="304"/>
      <c r="NIX1018" s="304"/>
      <c r="NIY1018" s="304"/>
      <c r="NIZ1018" s="304"/>
      <c r="NJA1018" s="304"/>
      <c r="NJB1018" s="304"/>
      <c r="NJC1018" s="304"/>
      <c r="NJD1018" s="304"/>
      <c r="NJE1018" s="304"/>
      <c r="NJF1018" s="304"/>
      <c r="NJG1018" s="304"/>
      <c r="NJH1018" s="304"/>
      <c r="NJI1018" s="304"/>
      <c r="NJJ1018" s="304"/>
      <c r="NJK1018" s="304"/>
      <c r="NJL1018" s="304"/>
      <c r="NJM1018" s="304"/>
      <c r="NJN1018" s="304"/>
      <c r="NJO1018" s="304"/>
      <c r="NJP1018" s="304"/>
      <c r="NJQ1018" s="304"/>
      <c r="NJR1018" s="304"/>
      <c r="NJS1018" s="304"/>
      <c r="NJT1018" s="304"/>
      <c r="NJU1018" s="304"/>
      <c r="NJV1018" s="304"/>
      <c r="NJW1018" s="304"/>
      <c r="NJX1018" s="304"/>
      <c r="NJY1018" s="304"/>
      <c r="NJZ1018" s="304"/>
      <c r="NKA1018" s="304"/>
      <c r="NKB1018" s="304"/>
      <c r="NKC1018" s="304"/>
      <c r="NKD1018" s="304"/>
      <c r="NKE1018" s="304"/>
      <c r="NKF1018" s="304"/>
      <c r="NKG1018" s="304"/>
      <c r="NKH1018" s="304"/>
      <c r="NKI1018" s="304"/>
      <c r="NKJ1018" s="304"/>
      <c r="NKK1018" s="304"/>
      <c r="NKL1018" s="304"/>
      <c r="NKM1018" s="304"/>
      <c r="NKN1018" s="304"/>
      <c r="NKO1018" s="304"/>
      <c r="NKP1018" s="304"/>
      <c r="NKQ1018" s="304"/>
      <c r="NKR1018" s="304"/>
      <c r="NKS1018" s="304"/>
      <c r="NKT1018" s="304"/>
      <c r="NKU1018" s="304"/>
      <c r="NKV1018" s="304"/>
      <c r="NKW1018" s="304"/>
      <c r="NKX1018" s="304"/>
      <c r="NKY1018" s="304"/>
      <c r="NKZ1018" s="304"/>
      <c r="NLA1018" s="304"/>
      <c r="NLB1018" s="304"/>
      <c r="NLC1018" s="304"/>
      <c r="NLD1018" s="304"/>
      <c r="NLE1018" s="304"/>
      <c r="NLF1018" s="304"/>
      <c r="NLG1018" s="304"/>
      <c r="NLH1018" s="304"/>
      <c r="NLI1018" s="304"/>
      <c r="NLJ1018" s="304"/>
      <c r="NLK1018" s="304"/>
      <c r="NLL1018" s="304"/>
      <c r="NLM1018" s="304"/>
      <c r="NLN1018" s="304"/>
      <c r="NLO1018" s="304"/>
      <c r="NLP1018" s="304"/>
      <c r="NLQ1018" s="304"/>
      <c r="NLR1018" s="304"/>
      <c r="NLS1018" s="304"/>
      <c r="NLT1018" s="304"/>
      <c r="NLU1018" s="304"/>
      <c r="NLV1018" s="304"/>
      <c r="NLW1018" s="304"/>
      <c r="NLX1018" s="304"/>
      <c r="NLY1018" s="304"/>
      <c r="NLZ1018" s="304"/>
      <c r="NMA1018" s="304"/>
      <c r="NMB1018" s="304"/>
      <c r="NMC1018" s="304"/>
      <c r="NMD1018" s="304"/>
      <c r="NME1018" s="304"/>
      <c r="NMF1018" s="304"/>
      <c r="NMG1018" s="304"/>
      <c r="NMH1018" s="304"/>
      <c r="NMI1018" s="304"/>
      <c r="NMJ1018" s="304"/>
      <c r="NMK1018" s="304"/>
      <c r="NML1018" s="304"/>
      <c r="NMM1018" s="304"/>
      <c r="NMN1018" s="304"/>
      <c r="NMO1018" s="304"/>
      <c r="NMP1018" s="304"/>
      <c r="NMQ1018" s="304"/>
      <c r="NMR1018" s="304"/>
      <c r="NMS1018" s="304"/>
      <c r="NMT1018" s="304"/>
      <c r="NMU1018" s="304"/>
      <c r="NMV1018" s="304"/>
      <c r="NMW1018" s="304"/>
      <c r="NMX1018" s="304"/>
      <c r="NMY1018" s="304"/>
      <c r="NMZ1018" s="304"/>
      <c r="NNA1018" s="304"/>
      <c r="NNB1018" s="304"/>
      <c r="NNC1018" s="304"/>
      <c r="NND1018" s="304"/>
      <c r="NNE1018" s="304"/>
      <c r="NNF1018" s="304"/>
      <c r="NNG1018" s="304"/>
      <c r="NNH1018" s="304"/>
      <c r="NNI1018" s="304"/>
      <c r="NNJ1018" s="304"/>
      <c r="NNK1018" s="304"/>
      <c r="NNL1018" s="304"/>
      <c r="NNM1018" s="304"/>
      <c r="NNN1018" s="304"/>
      <c r="NNO1018" s="304"/>
      <c r="NNP1018" s="304"/>
      <c r="NNQ1018" s="304"/>
      <c r="NNR1018" s="304"/>
      <c r="NNS1018" s="304"/>
      <c r="NNT1018" s="304"/>
      <c r="NNU1018" s="304"/>
      <c r="NNV1018" s="304"/>
      <c r="NNW1018" s="304"/>
      <c r="NNX1018" s="304"/>
      <c r="NNY1018" s="304"/>
      <c r="NNZ1018" s="304"/>
      <c r="NOA1018" s="304"/>
      <c r="NOB1018" s="304"/>
      <c r="NOC1018" s="304"/>
      <c r="NOD1018" s="304"/>
      <c r="NOE1018" s="304"/>
      <c r="NOF1018" s="304"/>
      <c r="NOG1018" s="304"/>
      <c r="NOH1018" s="304"/>
      <c r="NOI1018" s="304"/>
      <c r="NOJ1018" s="304"/>
      <c r="NOK1018" s="304"/>
      <c r="NOL1018" s="304"/>
      <c r="NOM1018" s="304"/>
      <c r="NON1018" s="304"/>
      <c r="NOO1018" s="304"/>
      <c r="NOP1018" s="304"/>
      <c r="NOQ1018" s="304"/>
      <c r="NOR1018" s="304"/>
      <c r="NOS1018" s="304"/>
      <c r="NOT1018" s="304"/>
      <c r="NOU1018" s="304"/>
      <c r="NOV1018" s="304"/>
      <c r="NOW1018" s="304"/>
      <c r="NOX1018" s="304"/>
      <c r="NOY1018" s="304"/>
      <c r="NOZ1018" s="304"/>
      <c r="NPA1018" s="304"/>
      <c r="NPB1018" s="304"/>
      <c r="NPC1018" s="304"/>
      <c r="NPD1018" s="304"/>
      <c r="NPE1018" s="304"/>
      <c r="NPF1018" s="304"/>
      <c r="NPG1018" s="304"/>
      <c r="NPH1018" s="304"/>
      <c r="NPI1018" s="304"/>
      <c r="NPJ1018" s="304"/>
      <c r="NPK1018" s="304"/>
      <c r="NPL1018" s="304"/>
      <c r="NPM1018" s="304"/>
      <c r="NPN1018" s="304"/>
      <c r="NPO1018" s="304"/>
      <c r="NPP1018" s="304"/>
      <c r="NPQ1018" s="304"/>
      <c r="NPR1018" s="304"/>
      <c r="NPS1018" s="304"/>
      <c r="NPT1018" s="304"/>
      <c r="NPU1018" s="304"/>
      <c r="NPV1018" s="304"/>
      <c r="NPW1018" s="304"/>
      <c r="NPX1018" s="304"/>
      <c r="NPY1018" s="304"/>
      <c r="NPZ1018" s="304"/>
      <c r="NQA1018" s="304"/>
      <c r="NQB1018" s="304"/>
      <c r="NQC1018" s="304"/>
      <c r="NQD1018" s="304"/>
      <c r="NQE1018" s="304"/>
      <c r="NQF1018" s="304"/>
      <c r="NQG1018" s="304"/>
      <c r="NQH1018" s="304"/>
      <c r="NQI1018" s="304"/>
      <c r="NQJ1018" s="304"/>
      <c r="NQK1018" s="304"/>
      <c r="NQL1018" s="304"/>
      <c r="NQM1018" s="304"/>
      <c r="NQN1018" s="304"/>
      <c r="NQO1018" s="304"/>
      <c r="NQP1018" s="304"/>
      <c r="NQQ1018" s="304"/>
      <c r="NQR1018" s="304"/>
      <c r="NQS1018" s="304"/>
      <c r="NQT1018" s="304"/>
      <c r="NQU1018" s="304"/>
      <c r="NQV1018" s="304"/>
      <c r="NQW1018" s="304"/>
      <c r="NQX1018" s="304"/>
      <c r="NQY1018" s="304"/>
      <c r="NQZ1018" s="304"/>
      <c r="NRA1018" s="304"/>
      <c r="NRB1018" s="304"/>
      <c r="NRC1018" s="304"/>
      <c r="NRD1018" s="304"/>
      <c r="NRE1018" s="304"/>
      <c r="NRF1018" s="304"/>
      <c r="NRG1018" s="304"/>
      <c r="NRH1018" s="304"/>
      <c r="NRI1018" s="304"/>
      <c r="NRJ1018" s="304"/>
      <c r="NRK1018" s="304"/>
      <c r="NRL1018" s="304"/>
      <c r="NRM1018" s="304"/>
      <c r="NRN1018" s="304"/>
      <c r="NRO1018" s="304"/>
      <c r="NRP1018" s="304"/>
      <c r="NRQ1018" s="304"/>
      <c r="NRR1018" s="304"/>
      <c r="NRS1018" s="304"/>
      <c r="NRT1018" s="304"/>
      <c r="NRU1018" s="304"/>
      <c r="NRV1018" s="304"/>
      <c r="NRW1018" s="304"/>
      <c r="NRX1018" s="304"/>
      <c r="NRY1018" s="304"/>
      <c r="NRZ1018" s="304"/>
      <c r="NSA1018" s="304"/>
      <c r="NSB1018" s="304"/>
      <c r="NSC1018" s="304"/>
      <c r="NSD1018" s="304"/>
      <c r="NSE1018" s="304"/>
      <c r="NSF1018" s="304"/>
      <c r="NSG1018" s="304"/>
      <c r="NSH1018" s="304"/>
      <c r="NSI1018" s="304"/>
      <c r="NSJ1018" s="304"/>
      <c r="NSK1018" s="304"/>
      <c r="NSL1018" s="304"/>
      <c r="NSM1018" s="304"/>
      <c r="NSN1018" s="304"/>
      <c r="NSO1018" s="304"/>
      <c r="NSP1018" s="304"/>
      <c r="NSQ1018" s="304"/>
      <c r="NSR1018" s="304"/>
      <c r="NSS1018" s="304"/>
      <c r="NST1018" s="304"/>
      <c r="NSU1018" s="304"/>
      <c r="NSV1018" s="304"/>
      <c r="NSW1018" s="304"/>
      <c r="NSX1018" s="304"/>
      <c r="NSY1018" s="304"/>
      <c r="NSZ1018" s="304"/>
      <c r="NTA1018" s="304"/>
      <c r="NTB1018" s="304"/>
      <c r="NTC1018" s="304"/>
      <c r="NTD1018" s="304"/>
      <c r="NTE1018" s="304"/>
      <c r="NTF1018" s="304"/>
      <c r="NTG1018" s="304"/>
      <c r="NTH1018" s="304"/>
      <c r="NTI1018" s="304"/>
      <c r="NTJ1018" s="304"/>
      <c r="NTK1018" s="304"/>
      <c r="NTL1018" s="304"/>
      <c r="NTM1018" s="304"/>
      <c r="NTN1018" s="304"/>
      <c r="NTO1018" s="304"/>
      <c r="NTP1018" s="304"/>
      <c r="NTQ1018" s="304"/>
      <c r="NTR1018" s="304"/>
      <c r="NTS1018" s="304"/>
      <c r="NTT1018" s="304"/>
      <c r="NTU1018" s="304"/>
      <c r="NTV1018" s="304"/>
      <c r="NTW1018" s="304"/>
      <c r="NTX1018" s="304"/>
      <c r="NTY1018" s="304"/>
      <c r="NTZ1018" s="304"/>
      <c r="NUA1018" s="304"/>
      <c r="NUB1018" s="304"/>
      <c r="NUC1018" s="304"/>
      <c r="NUD1018" s="304"/>
      <c r="NUE1018" s="304"/>
      <c r="NUF1018" s="304"/>
      <c r="NUG1018" s="304"/>
      <c r="NUH1018" s="304"/>
      <c r="NUI1018" s="304"/>
      <c r="NUJ1018" s="304"/>
      <c r="NUK1018" s="304"/>
      <c r="NUL1018" s="304"/>
      <c r="NUM1018" s="304"/>
      <c r="NUN1018" s="304"/>
      <c r="NUO1018" s="304"/>
      <c r="NUP1018" s="304"/>
      <c r="NUQ1018" s="304"/>
      <c r="NUR1018" s="304"/>
      <c r="NUS1018" s="304"/>
      <c r="NUT1018" s="304"/>
      <c r="NUU1018" s="304"/>
      <c r="NUV1018" s="304"/>
      <c r="NUW1018" s="304"/>
      <c r="NUX1018" s="304"/>
      <c r="NUY1018" s="304"/>
      <c r="NUZ1018" s="304"/>
      <c r="NVA1018" s="304"/>
      <c r="NVB1018" s="304"/>
      <c r="NVC1018" s="304"/>
      <c r="NVD1018" s="304"/>
      <c r="NVE1018" s="304"/>
      <c r="NVF1018" s="304"/>
      <c r="NVG1018" s="304"/>
      <c r="NVH1018" s="304"/>
      <c r="NVI1018" s="304"/>
      <c r="NVJ1018" s="304"/>
      <c r="NVK1018" s="304"/>
      <c r="NVL1018" s="304"/>
      <c r="NVM1018" s="304"/>
      <c r="NVN1018" s="304"/>
      <c r="NVO1018" s="304"/>
      <c r="NVP1018" s="304"/>
      <c r="NVQ1018" s="304"/>
      <c r="NVR1018" s="304"/>
      <c r="NVS1018" s="304"/>
      <c r="NVT1018" s="304"/>
      <c r="NVU1018" s="304"/>
      <c r="NVV1018" s="304"/>
      <c r="NVW1018" s="304"/>
      <c r="NVX1018" s="304"/>
      <c r="NVY1018" s="304"/>
      <c r="NVZ1018" s="304"/>
      <c r="NWA1018" s="304"/>
      <c r="NWB1018" s="304"/>
      <c r="NWC1018" s="304"/>
      <c r="NWD1018" s="304"/>
      <c r="NWE1018" s="304"/>
      <c r="NWF1018" s="304"/>
      <c r="NWG1018" s="304"/>
      <c r="NWH1018" s="304"/>
      <c r="NWI1018" s="304"/>
      <c r="NWJ1018" s="304"/>
      <c r="NWK1018" s="304"/>
      <c r="NWL1018" s="304"/>
      <c r="NWM1018" s="304"/>
      <c r="NWN1018" s="304"/>
      <c r="NWO1018" s="304"/>
      <c r="NWP1018" s="304"/>
      <c r="NWQ1018" s="304"/>
      <c r="NWR1018" s="304"/>
      <c r="NWS1018" s="304"/>
      <c r="NWT1018" s="304"/>
      <c r="NWU1018" s="304"/>
      <c r="NWV1018" s="304"/>
      <c r="NWW1018" s="304"/>
      <c r="NWX1018" s="304"/>
      <c r="NWY1018" s="304"/>
      <c r="NWZ1018" s="304"/>
      <c r="NXA1018" s="304"/>
      <c r="NXB1018" s="304"/>
      <c r="NXC1018" s="304"/>
      <c r="NXD1018" s="304"/>
      <c r="NXE1018" s="304"/>
      <c r="NXF1018" s="304"/>
      <c r="NXG1018" s="304"/>
      <c r="NXH1018" s="304"/>
      <c r="NXI1018" s="304"/>
      <c r="NXJ1018" s="304"/>
      <c r="NXK1018" s="304"/>
      <c r="NXL1018" s="304"/>
      <c r="NXM1018" s="304"/>
      <c r="NXN1018" s="304"/>
      <c r="NXO1018" s="304"/>
      <c r="NXP1018" s="304"/>
      <c r="NXQ1018" s="304"/>
      <c r="NXR1018" s="304"/>
      <c r="NXS1018" s="304"/>
      <c r="NXT1018" s="304"/>
      <c r="NXU1018" s="304"/>
      <c r="NXV1018" s="304"/>
      <c r="NXW1018" s="304"/>
      <c r="NXX1018" s="304"/>
      <c r="NXY1018" s="304"/>
      <c r="NXZ1018" s="304"/>
      <c r="NYA1018" s="304"/>
      <c r="NYB1018" s="304"/>
      <c r="NYC1018" s="304"/>
      <c r="NYD1018" s="304"/>
      <c r="NYE1018" s="304"/>
      <c r="NYF1018" s="304"/>
      <c r="NYG1018" s="304"/>
      <c r="NYH1018" s="304"/>
      <c r="NYI1018" s="304"/>
      <c r="NYJ1018" s="304"/>
      <c r="NYK1018" s="304"/>
      <c r="NYL1018" s="304"/>
      <c r="NYM1018" s="304"/>
      <c r="NYN1018" s="304"/>
      <c r="NYO1018" s="304"/>
      <c r="NYP1018" s="304"/>
      <c r="NYQ1018" s="304"/>
      <c r="NYR1018" s="304"/>
      <c r="NYS1018" s="304"/>
      <c r="NYT1018" s="304"/>
      <c r="NYU1018" s="304"/>
      <c r="NYV1018" s="304"/>
      <c r="NYW1018" s="304"/>
      <c r="NYX1018" s="304"/>
      <c r="NYY1018" s="304"/>
      <c r="NYZ1018" s="304"/>
      <c r="NZA1018" s="304"/>
      <c r="NZB1018" s="304"/>
      <c r="NZC1018" s="304"/>
      <c r="NZD1018" s="304"/>
      <c r="NZE1018" s="304"/>
      <c r="NZF1018" s="304"/>
      <c r="NZG1018" s="304"/>
      <c r="NZH1018" s="304"/>
      <c r="NZI1018" s="304"/>
      <c r="NZJ1018" s="304"/>
      <c r="NZK1018" s="304"/>
      <c r="NZL1018" s="304"/>
      <c r="NZM1018" s="304"/>
      <c r="NZN1018" s="304"/>
      <c r="NZO1018" s="304"/>
      <c r="NZP1018" s="304"/>
      <c r="NZQ1018" s="304"/>
      <c r="NZR1018" s="304"/>
      <c r="NZS1018" s="304"/>
      <c r="NZT1018" s="304"/>
      <c r="NZU1018" s="304"/>
      <c r="NZV1018" s="304"/>
      <c r="NZW1018" s="304"/>
      <c r="NZX1018" s="304"/>
      <c r="NZY1018" s="304"/>
      <c r="NZZ1018" s="304"/>
      <c r="OAA1018" s="304"/>
      <c r="OAB1018" s="304"/>
      <c r="OAC1018" s="304"/>
      <c r="OAD1018" s="304"/>
      <c r="OAE1018" s="304"/>
      <c r="OAF1018" s="304"/>
      <c r="OAG1018" s="304"/>
      <c r="OAH1018" s="304"/>
      <c r="OAI1018" s="304"/>
      <c r="OAJ1018" s="304"/>
      <c r="OAK1018" s="304"/>
      <c r="OAL1018" s="304"/>
      <c r="OAM1018" s="304"/>
      <c r="OAN1018" s="304"/>
      <c r="OAO1018" s="304"/>
      <c r="OAP1018" s="304"/>
      <c r="OAQ1018" s="304"/>
      <c r="OAR1018" s="304"/>
      <c r="OAS1018" s="304"/>
      <c r="OAT1018" s="304"/>
      <c r="OAU1018" s="304"/>
      <c r="OAV1018" s="304"/>
      <c r="OAW1018" s="304"/>
      <c r="OAX1018" s="304"/>
      <c r="OAY1018" s="304"/>
      <c r="OAZ1018" s="304"/>
      <c r="OBA1018" s="304"/>
      <c r="OBB1018" s="304"/>
      <c r="OBC1018" s="304"/>
      <c r="OBD1018" s="304"/>
      <c r="OBE1018" s="304"/>
      <c r="OBF1018" s="304"/>
      <c r="OBG1018" s="304"/>
      <c r="OBH1018" s="304"/>
      <c r="OBI1018" s="304"/>
      <c r="OBJ1018" s="304"/>
      <c r="OBK1018" s="304"/>
      <c r="OBL1018" s="304"/>
      <c r="OBM1018" s="304"/>
      <c r="OBN1018" s="304"/>
      <c r="OBO1018" s="304"/>
      <c r="OBP1018" s="304"/>
      <c r="OBQ1018" s="304"/>
      <c r="OBR1018" s="304"/>
      <c r="OBS1018" s="304"/>
      <c r="OBT1018" s="304"/>
      <c r="OBU1018" s="304"/>
      <c r="OBV1018" s="304"/>
      <c r="OBW1018" s="304"/>
      <c r="OBX1018" s="304"/>
      <c r="OBY1018" s="304"/>
      <c r="OBZ1018" s="304"/>
      <c r="OCA1018" s="304"/>
      <c r="OCB1018" s="304"/>
      <c r="OCC1018" s="304"/>
      <c r="OCD1018" s="304"/>
      <c r="OCE1018" s="304"/>
      <c r="OCF1018" s="304"/>
      <c r="OCG1018" s="304"/>
      <c r="OCH1018" s="304"/>
      <c r="OCI1018" s="304"/>
      <c r="OCJ1018" s="304"/>
      <c r="OCK1018" s="304"/>
      <c r="OCL1018" s="304"/>
      <c r="OCM1018" s="304"/>
      <c r="OCN1018" s="304"/>
      <c r="OCO1018" s="304"/>
      <c r="OCP1018" s="304"/>
      <c r="OCQ1018" s="304"/>
      <c r="OCR1018" s="304"/>
      <c r="OCS1018" s="304"/>
      <c r="OCT1018" s="304"/>
      <c r="OCU1018" s="304"/>
      <c r="OCV1018" s="304"/>
      <c r="OCW1018" s="304"/>
      <c r="OCX1018" s="304"/>
      <c r="OCY1018" s="304"/>
      <c r="OCZ1018" s="304"/>
      <c r="ODA1018" s="304"/>
      <c r="ODB1018" s="304"/>
      <c r="ODC1018" s="304"/>
      <c r="ODD1018" s="304"/>
      <c r="ODE1018" s="304"/>
      <c r="ODF1018" s="304"/>
      <c r="ODG1018" s="304"/>
      <c r="ODH1018" s="304"/>
      <c r="ODI1018" s="304"/>
      <c r="ODJ1018" s="304"/>
      <c r="ODK1018" s="304"/>
      <c r="ODL1018" s="304"/>
      <c r="ODM1018" s="304"/>
      <c r="ODN1018" s="304"/>
      <c r="ODO1018" s="304"/>
      <c r="ODP1018" s="304"/>
      <c r="ODQ1018" s="304"/>
      <c r="ODR1018" s="304"/>
      <c r="ODS1018" s="304"/>
      <c r="ODT1018" s="304"/>
      <c r="ODU1018" s="304"/>
      <c r="ODV1018" s="304"/>
      <c r="ODW1018" s="304"/>
      <c r="ODX1018" s="304"/>
      <c r="ODY1018" s="304"/>
      <c r="ODZ1018" s="304"/>
      <c r="OEA1018" s="304"/>
      <c r="OEB1018" s="304"/>
      <c r="OEC1018" s="304"/>
      <c r="OED1018" s="304"/>
      <c r="OEE1018" s="304"/>
      <c r="OEF1018" s="304"/>
      <c r="OEG1018" s="304"/>
      <c r="OEH1018" s="304"/>
      <c r="OEI1018" s="304"/>
      <c r="OEJ1018" s="304"/>
      <c r="OEK1018" s="304"/>
      <c r="OEL1018" s="304"/>
      <c r="OEM1018" s="304"/>
      <c r="OEN1018" s="304"/>
      <c r="OEO1018" s="304"/>
      <c r="OEP1018" s="304"/>
      <c r="OEQ1018" s="304"/>
      <c r="OER1018" s="304"/>
      <c r="OES1018" s="304"/>
      <c r="OET1018" s="304"/>
      <c r="OEU1018" s="304"/>
      <c r="OEV1018" s="304"/>
      <c r="OEW1018" s="304"/>
      <c r="OEX1018" s="304"/>
      <c r="OEY1018" s="304"/>
      <c r="OEZ1018" s="304"/>
      <c r="OFA1018" s="304"/>
      <c r="OFB1018" s="304"/>
      <c r="OFC1018" s="304"/>
      <c r="OFD1018" s="304"/>
      <c r="OFE1018" s="304"/>
      <c r="OFF1018" s="304"/>
      <c r="OFG1018" s="304"/>
      <c r="OFH1018" s="304"/>
      <c r="OFI1018" s="304"/>
      <c r="OFJ1018" s="304"/>
      <c r="OFK1018" s="304"/>
      <c r="OFL1018" s="304"/>
      <c r="OFM1018" s="304"/>
      <c r="OFN1018" s="304"/>
      <c r="OFO1018" s="304"/>
      <c r="OFP1018" s="304"/>
      <c r="OFQ1018" s="304"/>
      <c r="OFR1018" s="304"/>
      <c r="OFS1018" s="304"/>
      <c r="OFT1018" s="304"/>
      <c r="OFU1018" s="304"/>
      <c r="OFV1018" s="304"/>
      <c r="OFW1018" s="304"/>
      <c r="OFX1018" s="304"/>
      <c r="OFY1018" s="304"/>
      <c r="OFZ1018" s="304"/>
      <c r="OGA1018" s="304"/>
      <c r="OGB1018" s="304"/>
      <c r="OGC1018" s="304"/>
      <c r="OGD1018" s="304"/>
      <c r="OGE1018" s="304"/>
      <c r="OGF1018" s="304"/>
      <c r="OGG1018" s="304"/>
      <c r="OGH1018" s="304"/>
      <c r="OGI1018" s="304"/>
      <c r="OGJ1018" s="304"/>
      <c r="OGK1018" s="304"/>
      <c r="OGL1018" s="304"/>
      <c r="OGM1018" s="304"/>
      <c r="OGN1018" s="304"/>
      <c r="OGO1018" s="304"/>
      <c r="OGP1018" s="304"/>
      <c r="OGQ1018" s="304"/>
      <c r="OGR1018" s="304"/>
      <c r="OGS1018" s="304"/>
      <c r="OGT1018" s="304"/>
      <c r="OGU1018" s="304"/>
      <c r="OGV1018" s="304"/>
      <c r="OGW1018" s="304"/>
      <c r="OGX1018" s="304"/>
      <c r="OGY1018" s="304"/>
      <c r="OGZ1018" s="304"/>
      <c r="OHA1018" s="304"/>
      <c r="OHB1018" s="304"/>
      <c r="OHC1018" s="304"/>
      <c r="OHD1018" s="304"/>
      <c r="OHE1018" s="304"/>
      <c r="OHF1018" s="304"/>
      <c r="OHG1018" s="304"/>
      <c r="OHH1018" s="304"/>
      <c r="OHI1018" s="304"/>
      <c r="OHJ1018" s="304"/>
      <c r="OHK1018" s="304"/>
      <c r="OHL1018" s="304"/>
      <c r="OHM1018" s="304"/>
      <c r="OHN1018" s="304"/>
      <c r="OHO1018" s="304"/>
      <c r="OHP1018" s="304"/>
      <c r="OHQ1018" s="304"/>
      <c r="OHR1018" s="304"/>
      <c r="OHS1018" s="304"/>
      <c r="OHT1018" s="304"/>
      <c r="OHU1018" s="304"/>
      <c r="OHV1018" s="304"/>
      <c r="OHW1018" s="304"/>
      <c r="OHX1018" s="304"/>
      <c r="OHY1018" s="304"/>
      <c r="OHZ1018" s="304"/>
      <c r="OIA1018" s="304"/>
      <c r="OIB1018" s="304"/>
      <c r="OIC1018" s="304"/>
      <c r="OID1018" s="304"/>
      <c r="OIE1018" s="304"/>
      <c r="OIF1018" s="304"/>
      <c r="OIG1018" s="304"/>
      <c r="OIH1018" s="304"/>
      <c r="OII1018" s="304"/>
      <c r="OIJ1018" s="304"/>
      <c r="OIK1018" s="304"/>
      <c r="OIL1018" s="304"/>
      <c r="OIM1018" s="304"/>
      <c r="OIN1018" s="304"/>
      <c r="OIO1018" s="304"/>
      <c r="OIP1018" s="304"/>
      <c r="OIQ1018" s="304"/>
      <c r="OIR1018" s="304"/>
      <c r="OIS1018" s="304"/>
      <c r="OIT1018" s="304"/>
      <c r="OIU1018" s="304"/>
      <c r="OIV1018" s="304"/>
      <c r="OIW1018" s="304"/>
      <c r="OIX1018" s="304"/>
      <c r="OIY1018" s="304"/>
      <c r="OIZ1018" s="304"/>
      <c r="OJA1018" s="304"/>
      <c r="OJB1018" s="304"/>
      <c r="OJC1018" s="304"/>
      <c r="OJD1018" s="304"/>
      <c r="OJE1018" s="304"/>
      <c r="OJF1018" s="304"/>
      <c r="OJG1018" s="304"/>
      <c r="OJH1018" s="304"/>
      <c r="OJI1018" s="304"/>
      <c r="OJJ1018" s="304"/>
      <c r="OJK1018" s="304"/>
      <c r="OJL1018" s="304"/>
      <c r="OJM1018" s="304"/>
      <c r="OJN1018" s="304"/>
      <c r="OJO1018" s="304"/>
      <c r="OJP1018" s="304"/>
      <c r="OJQ1018" s="304"/>
      <c r="OJR1018" s="304"/>
      <c r="OJS1018" s="304"/>
      <c r="OJT1018" s="304"/>
      <c r="OJU1018" s="304"/>
      <c r="OJV1018" s="304"/>
      <c r="OJW1018" s="304"/>
      <c r="OJX1018" s="304"/>
      <c r="OJY1018" s="304"/>
      <c r="OJZ1018" s="304"/>
      <c r="OKA1018" s="304"/>
      <c r="OKB1018" s="304"/>
      <c r="OKC1018" s="304"/>
      <c r="OKD1018" s="304"/>
      <c r="OKE1018" s="304"/>
      <c r="OKF1018" s="304"/>
      <c r="OKG1018" s="304"/>
      <c r="OKH1018" s="304"/>
      <c r="OKI1018" s="304"/>
      <c r="OKJ1018" s="304"/>
      <c r="OKK1018" s="304"/>
      <c r="OKL1018" s="304"/>
      <c r="OKM1018" s="304"/>
      <c r="OKN1018" s="304"/>
      <c r="OKO1018" s="304"/>
      <c r="OKP1018" s="304"/>
      <c r="OKQ1018" s="304"/>
      <c r="OKR1018" s="304"/>
      <c r="OKS1018" s="304"/>
      <c r="OKT1018" s="304"/>
      <c r="OKU1018" s="304"/>
      <c r="OKV1018" s="304"/>
      <c r="OKW1018" s="304"/>
      <c r="OKX1018" s="304"/>
      <c r="OKY1018" s="304"/>
      <c r="OKZ1018" s="304"/>
      <c r="OLA1018" s="304"/>
      <c r="OLB1018" s="304"/>
      <c r="OLC1018" s="304"/>
      <c r="OLD1018" s="304"/>
      <c r="OLE1018" s="304"/>
      <c r="OLF1018" s="304"/>
      <c r="OLG1018" s="304"/>
      <c r="OLH1018" s="304"/>
      <c r="OLI1018" s="304"/>
      <c r="OLJ1018" s="304"/>
      <c r="OLK1018" s="304"/>
      <c r="OLL1018" s="304"/>
      <c r="OLM1018" s="304"/>
      <c r="OLN1018" s="304"/>
      <c r="OLO1018" s="304"/>
      <c r="OLP1018" s="304"/>
      <c r="OLQ1018" s="304"/>
      <c r="OLR1018" s="304"/>
      <c r="OLS1018" s="304"/>
      <c r="OLT1018" s="304"/>
      <c r="OLU1018" s="304"/>
      <c r="OLV1018" s="304"/>
      <c r="OLW1018" s="304"/>
      <c r="OLX1018" s="304"/>
      <c r="OLY1018" s="304"/>
      <c r="OLZ1018" s="304"/>
      <c r="OMA1018" s="304"/>
      <c r="OMB1018" s="304"/>
      <c r="OMC1018" s="304"/>
      <c r="OMD1018" s="304"/>
      <c r="OME1018" s="304"/>
      <c r="OMF1018" s="304"/>
      <c r="OMG1018" s="304"/>
      <c r="OMH1018" s="304"/>
      <c r="OMI1018" s="304"/>
      <c r="OMJ1018" s="304"/>
      <c r="OMK1018" s="304"/>
      <c r="OML1018" s="304"/>
      <c r="OMM1018" s="304"/>
      <c r="OMN1018" s="304"/>
      <c r="OMO1018" s="304"/>
      <c r="OMP1018" s="304"/>
      <c r="OMQ1018" s="304"/>
      <c r="OMR1018" s="304"/>
      <c r="OMS1018" s="304"/>
      <c r="OMT1018" s="304"/>
      <c r="OMU1018" s="304"/>
      <c r="OMV1018" s="304"/>
      <c r="OMW1018" s="304"/>
      <c r="OMX1018" s="304"/>
      <c r="OMY1018" s="304"/>
      <c r="OMZ1018" s="304"/>
      <c r="ONA1018" s="304"/>
      <c r="ONB1018" s="304"/>
      <c r="ONC1018" s="304"/>
      <c r="OND1018" s="304"/>
      <c r="ONE1018" s="304"/>
      <c r="ONF1018" s="304"/>
      <c r="ONG1018" s="304"/>
      <c r="ONH1018" s="304"/>
      <c r="ONI1018" s="304"/>
      <c r="ONJ1018" s="304"/>
      <c r="ONK1018" s="304"/>
      <c r="ONL1018" s="304"/>
      <c r="ONM1018" s="304"/>
      <c r="ONN1018" s="304"/>
      <c r="ONO1018" s="304"/>
      <c r="ONP1018" s="304"/>
      <c r="ONQ1018" s="304"/>
      <c r="ONR1018" s="304"/>
      <c r="ONS1018" s="304"/>
      <c r="ONT1018" s="304"/>
      <c r="ONU1018" s="304"/>
      <c r="ONV1018" s="304"/>
      <c r="ONW1018" s="304"/>
      <c r="ONX1018" s="304"/>
      <c r="ONY1018" s="304"/>
      <c r="ONZ1018" s="304"/>
      <c r="OOA1018" s="304"/>
      <c r="OOB1018" s="304"/>
      <c r="OOC1018" s="304"/>
      <c r="OOD1018" s="304"/>
      <c r="OOE1018" s="304"/>
      <c r="OOF1018" s="304"/>
      <c r="OOG1018" s="304"/>
      <c r="OOH1018" s="304"/>
      <c r="OOI1018" s="304"/>
      <c r="OOJ1018" s="304"/>
      <c r="OOK1018" s="304"/>
      <c r="OOL1018" s="304"/>
      <c r="OOM1018" s="304"/>
      <c r="OON1018" s="304"/>
      <c r="OOO1018" s="304"/>
      <c r="OOP1018" s="304"/>
      <c r="OOQ1018" s="304"/>
      <c r="OOR1018" s="304"/>
      <c r="OOS1018" s="304"/>
      <c r="OOT1018" s="304"/>
      <c r="OOU1018" s="304"/>
      <c r="OOV1018" s="304"/>
      <c r="OOW1018" s="304"/>
      <c r="OOX1018" s="304"/>
      <c r="OOY1018" s="304"/>
      <c r="OOZ1018" s="304"/>
      <c r="OPA1018" s="304"/>
      <c r="OPB1018" s="304"/>
      <c r="OPC1018" s="304"/>
      <c r="OPD1018" s="304"/>
      <c r="OPE1018" s="304"/>
      <c r="OPF1018" s="304"/>
      <c r="OPG1018" s="304"/>
      <c r="OPH1018" s="304"/>
      <c r="OPI1018" s="304"/>
      <c r="OPJ1018" s="304"/>
      <c r="OPK1018" s="304"/>
      <c r="OPL1018" s="304"/>
      <c r="OPM1018" s="304"/>
      <c r="OPN1018" s="304"/>
      <c r="OPO1018" s="304"/>
      <c r="OPP1018" s="304"/>
      <c r="OPQ1018" s="304"/>
      <c r="OPR1018" s="304"/>
      <c r="OPS1018" s="304"/>
      <c r="OPT1018" s="304"/>
      <c r="OPU1018" s="304"/>
      <c r="OPV1018" s="304"/>
      <c r="OPW1018" s="304"/>
      <c r="OPX1018" s="304"/>
      <c r="OPY1018" s="304"/>
      <c r="OPZ1018" s="304"/>
      <c r="OQA1018" s="304"/>
      <c r="OQB1018" s="304"/>
      <c r="OQC1018" s="304"/>
      <c r="OQD1018" s="304"/>
      <c r="OQE1018" s="304"/>
      <c r="OQF1018" s="304"/>
      <c r="OQG1018" s="304"/>
      <c r="OQH1018" s="304"/>
      <c r="OQI1018" s="304"/>
      <c r="OQJ1018" s="304"/>
      <c r="OQK1018" s="304"/>
      <c r="OQL1018" s="304"/>
      <c r="OQM1018" s="304"/>
      <c r="OQN1018" s="304"/>
      <c r="OQO1018" s="304"/>
      <c r="OQP1018" s="304"/>
      <c r="OQQ1018" s="304"/>
      <c r="OQR1018" s="304"/>
      <c r="OQS1018" s="304"/>
      <c r="OQT1018" s="304"/>
      <c r="OQU1018" s="304"/>
      <c r="OQV1018" s="304"/>
      <c r="OQW1018" s="304"/>
      <c r="OQX1018" s="304"/>
      <c r="OQY1018" s="304"/>
      <c r="OQZ1018" s="304"/>
      <c r="ORA1018" s="304"/>
      <c r="ORB1018" s="304"/>
      <c r="ORC1018" s="304"/>
      <c r="ORD1018" s="304"/>
      <c r="ORE1018" s="304"/>
      <c r="ORF1018" s="304"/>
      <c r="ORG1018" s="304"/>
      <c r="ORH1018" s="304"/>
      <c r="ORI1018" s="304"/>
      <c r="ORJ1018" s="304"/>
      <c r="ORK1018" s="304"/>
      <c r="ORL1018" s="304"/>
      <c r="ORM1018" s="304"/>
      <c r="ORN1018" s="304"/>
      <c r="ORO1018" s="304"/>
      <c r="ORP1018" s="304"/>
      <c r="ORQ1018" s="304"/>
      <c r="ORR1018" s="304"/>
      <c r="ORS1018" s="304"/>
      <c r="ORT1018" s="304"/>
      <c r="ORU1018" s="304"/>
      <c r="ORV1018" s="304"/>
      <c r="ORW1018" s="304"/>
      <c r="ORX1018" s="304"/>
      <c r="ORY1018" s="304"/>
      <c r="ORZ1018" s="304"/>
      <c r="OSA1018" s="304"/>
      <c r="OSB1018" s="304"/>
      <c r="OSC1018" s="304"/>
      <c r="OSD1018" s="304"/>
      <c r="OSE1018" s="304"/>
      <c r="OSF1018" s="304"/>
      <c r="OSG1018" s="304"/>
      <c r="OSH1018" s="304"/>
      <c r="OSI1018" s="304"/>
      <c r="OSJ1018" s="304"/>
      <c r="OSK1018" s="304"/>
      <c r="OSL1018" s="304"/>
      <c r="OSM1018" s="304"/>
      <c r="OSN1018" s="304"/>
      <c r="OSO1018" s="304"/>
      <c r="OSP1018" s="304"/>
      <c r="OSQ1018" s="304"/>
      <c r="OSR1018" s="304"/>
      <c r="OSS1018" s="304"/>
      <c r="OST1018" s="304"/>
      <c r="OSU1018" s="304"/>
      <c r="OSV1018" s="304"/>
      <c r="OSW1018" s="304"/>
      <c r="OSX1018" s="304"/>
      <c r="OSY1018" s="304"/>
      <c r="OSZ1018" s="304"/>
      <c r="OTA1018" s="304"/>
      <c r="OTB1018" s="304"/>
      <c r="OTC1018" s="304"/>
      <c r="OTD1018" s="304"/>
      <c r="OTE1018" s="304"/>
      <c r="OTF1018" s="304"/>
      <c r="OTG1018" s="304"/>
      <c r="OTH1018" s="304"/>
      <c r="OTI1018" s="304"/>
      <c r="OTJ1018" s="304"/>
      <c r="OTK1018" s="304"/>
      <c r="OTL1018" s="304"/>
      <c r="OTM1018" s="304"/>
      <c r="OTN1018" s="304"/>
      <c r="OTO1018" s="304"/>
      <c r="OTP1018" s="304"/>
      <c r="OTQ1018" s="304"/>
      <c r="OTR1018" s="304"/>
      <c r="OTS1018" s="304"/>
      <c r="OTT1018" s="304"/>
      <c r="OTU1018" s="304"/>
      <c r="OTV1018" s="304"/>
      <c r="OTW1018" s="304"/>
      <c r="OTX1018" s="304"/>
      <c r="OTY1018" s="304"/>
      <c r="OTZ1018" s="304"/>
      <c r="OUA1018" s="304"/>
      <c r="OUB1018" s="304"/>
      <c r="OUC1018" s="304"/>
      <c r="OUD1018" s="304"/>
      <c r="OUE1018" s="304"/>
      <c r="OUF1018" s="304"/>
      <c r="OUG1018" s="304"/>
      <c r="OUH1018" s="304"/>
      <c r="OUI1018" s="304"/>
      <c r="OUJ1018" s="304"/>
      <c r="OUK1018" s="304"/>
      <c r="OUL1018" s="304"/>
      <c r="OUM1018" s="304"/>
      <c r="OUN1018" s="304"/>
      <c r="OUO1018" s="304"/>
      <c r="OUP1018" s="304"/>
      <c r="OUQ1018" s="304"/>
      <c r="OUR1018" s="304"/>
      <c r="OUS1018" s="304"/>
      <c r="OUT1018" s="304"/>
      <c r="OUU1018" s="304"/>
      <c r="OUV1018" s="304"/>
      <c r="OUW1018" s="304"/>
      <c r="OUX1018" s="304"/>
      <c r="OUY1018" s="304"/>
      <c r="OUZ1018" s="304"/>
      <c r="OVA1018" s="304"/>
      <c r="OVB1018" s="304"/>
      <c r="OVC1018" s="304"/>
      <c r="OVD1018" s="304"/>
      <c r="OVE1018" s="304"/>
      <c r="OVF1018" s="304"/>
      <c r="OVG1018" s="304"/>
      <c r="OVH1018" s="304"/>
      <c r="OVI1018" s="304"/>
      <c r="OVJ1018" s="304"/>
      <c r="OVK1018" s="304"/>
      <c r="OVL1018" s="304"/>
      <c r="OVM1018" s="304"/>
      <c r="OVN1018" s="304"/>
      <c r="OVO1018" s="304"/>
      <c r="OVP1018" s="304"/>
      <c r="OVQ1018" s="304"/>
      <c r="OVR1018" s="304"/>
      <c r="OVS1018" s="304"/>
      <c r="OVT1018" s="304"/>
      <c r="OVU1018" s="304"/>
      <c r="OVV1018" s="304"/>
      <c r="OVW1018" s="304"/>
      <c r="OVX1018" s="304"/>
      <c r="OVY1018" s="304"/>
      <c r="OVZ1018" s="304"/>
      <c r="OWA1018" s="304"/>
      <c r="OWB1018" s="304"/>
      <c r="OWC1018" s="304"/>
      <c r="OWD1018" s="304"/>
      <c r="OWE1018" s="304"/>
      <c r="OWF1018" s="304"/>
      <c r="OWG1018" s="304"/>
      <c r="OWH1018" s="304"/>
      <c r="OWI1018" s="304"/>
      <c r="OWJ1018" s="304"/>
      <c r="OWK1018" s="304"/>
      <c r="OWL1018" s="304"/>
      <c r="OWM1018" s="304"/>
      <c r="OWN1018" s="304"/>
      <c r="OWO1018" s="304"/>
      <c r="OWP1018" s="304"/>
      <c r="OWQ1018" s="304"/>
      <c r="OWR1018" s="304"/>
      <c r="OWS1018" s="304"/>
      <c r="OWT1018" s="304"/>
      <c r="OWU1018" s="304"/>
      <c r="OWV1018" s="304"/>
      <c r="OWW1018" s="304"/>
      <c r="OWX1018" s="304"/>
      <c r="OWY1018" s="304"/>
      <c r="OWZ1018" s="304"/>
      <c r="OXA1018" s="304"/>
      <c r="OXB1018" s="304"/>
      <c r="OXC1018" s="304"/>
      <c r="OXD1018" s="304"/>
      <c r="OXE1018" s="304"/>
      <c r="OXF1018" s="304"/>
      <c r="OXG1018" s="304"/>
      <c r="OXH1018" s="304"/>
      <c r="OXI1018" s="304"/>
      <c r="OXJ1018" s="304"/>
      <c r="OXK1018" s="304"/>
      <c r="OXL1018" s="304"/>
      <c r="OXM1018" s="304"/>
      <c r="OXN1018" s="304"/>
      <c r="OXO1018" s="304"/>
      <c r="OXP1018" s="304"/>
      <c r="OXQ1018" s="304"/>
      <c r="OXR1018" s="304"/>
      <c r="OXS1018" s="304"/>
      <c r="OXT1018" s="304"/>
      <c r="OXU1018" s="304"/>
      <c r="OXV1018" s="304"/>
      <c r="OXW1018" s="304"/>
      <c r="OXX1018" s="304"/>
      <c r="OXY1018" s="304"/>
      <c r="OXZ1018" s="304"/>
      <c r="OYA1018" s="304"/>
      <c r="OYB1018" s="304"/>
      <c r="OYC1018" s="304"/>
      <c r="OYD1018" s="304"/>
      <c r="OYE1018" s="304"/>
      <c r="OYF1018" s="304"/>
      <c r="OYG1018" s="304"/>
      <c r="OYH1018" s="304"/>
      <c r="OYI1018" s="304"/>
      <c r="OYJ1018" s="304"/>
      <c r="OYK1018" s="304"/>
      <c r="OYL1018" s="304"/>
      <c r="OYM1018" s="304"/>
      <c r="OYN1018" s="304"/>
      <c r="OYO1018" s="304"/>
      <c r="OYP1018" s="304"/>
      <c r="OYQ1018" s="304"/>
      <c r="OYR1018" s="304"/>
      <c r="OYS1018" s="304"/>
      <c r="OYT1018" s="304"/>
      <c r="OYU1018" s="304"/>
      <c r="OYV1018" s="304"/>
      <c r="OYW1018" s="304"/>
      <c r="OYX1018" s="304"/>
      <c r="OYY1018" s="304"/>
      <c r="OYZ1018" s="304"/>
      <c r="OZA1018" s="304"/>
      <c r="OZB1018" s="304"/>
      <c r="OZC1018" s="304"/>
      <c r="OZD1018" s="304"/>
      <c r="OZE1018" s="304"/>
      <c r="OZF1018" s="304"/>
      <c r="OZG1018" s="304"/>
      <c r="OZH1018" s="304"/>
      <c r="OZI1018" s="304"/>
      <c r="OZJ1018" s="304"/>
      <c r="OZK1018" s="304"/>
      <c r="OZL1018" s="304"/>
      <c r="OZM1018" s="304"/>
      <c r="OZN1018" s="304"/>
      <c r="OZO1018" s="304"/>
      <c r="OZP1018" s="304"/>
      <c r="OZQ1018" s="304"/>
      <c r="OZR1018" s="304"/>
      <c r="OZS1018" s="304"/>
      <c r="OZT1018" s="304"/>
      <c r="OZU1018" s="304"/>
      <c r="OZV1018" s="304"/>
      <c r="OZW1018" s="304"/>
      <c r="OZX1018" s="304"/>
      <c r="OZY1018" s="304"/>
      <c r="OZZ1018" s="304"/>
      <c r="PAA1018" s="304"/>
      <c r="PAB1018" s="304"/>
      <c r="PAC1018" s="304"/>
      <c r="PAD1018" s="304"/>
      <c r="PAE1018" s="304"/>
      <c r="PAF1018" s="304"/>
      <c r="PAG1018" s="304"/>
      <c r="PAH1018" s="304"/>
      <c r="PAI1018" s="304"/>
      <c r="PAJ1018" s="304"/>
      <c r="PAK1018" s="304"/>
      <c r="PAL1018" s="304"/>
      <c r="PAM1018" s="304"/>
      <c r="PAN1018" s="304"/>
      <c r="PAO1018" s="304"/>
      <c r="PAP1018" s="304"/>
      <c r="PAQ1018" s="304"/>
      <c r="PAR1018" s="304"/>
      <c r="PAS1018" s="304"/>
      <c r="PAT1018" s="304"/>
      <c r="PAU1018" s="304"/>
      <c r="PAV1018" s="304"/>
      <c r="PAW1018" s="304"/>
      <c r="PAX1018" s="304"/>
      <c r="PAY1018" s="304"/>
      <c r="PAZ1018" s="304"/>
      <c r="PBA1018" s="304"/>
      <c r="PBB1018" s="304"/>
      <c r="PBC1018" s="304"/>
      <c r="PBD1018" s="304"/>
      <c r="PBE1018" s="304"/>
      <c r="PBF1018" s="304"/>
      <c r="PBG1018" s="304"/>
      <c r="PBH1018" s="304"/>
      <c r="PBI1018" s="304"/>
      <c r="PBJ1018" s="304"/>
      <c r="PBK1018" s="304"/>
      <c r="PBL1018" s="304"/>
      <c r="PBM1018" s="304"/>
      <c r="PBN1018" s="304"/>
      <c r="PBO1018" s="304"/>
      <c r="PBP1018" s="304"/>
      <c r="PBQ1018" s="304"/>
      <c r="PBR1018" s="304"/>
      <c r="PBS1018" s="304"/>
      <c r="PBT1018" s="304"/>
      <c r="PBU1018" s="304"/>
      <c r="PBV1018" s="304"/>
      <c r="PBW1018" s="304"/>
      <c r="PBX1018" s="304"/>
      <c r="PBY1018" s="304"/>
      <c r="PBZ1018" s="304"/>
      <c r="PCA1018" s="304"/>
      <c r="PCB1018" s="304"/>
      <c r="PCC1018" s="304"/>
      <c r="PCD1018" s="304"/>
      <c r="PCE1018" s="304"/>
      <c r="PCF1018" s="304"/>
      <c r="PCG1018" s="304"/>
      <c r="PCH1018" s="304"/>
      <c r="PCI1018" s="304"/>
      <c r="PCJ1018" s="304"/>
      <c r="PCK1018" s="304"/>
      <c r="PCL1018" s="304"/>
      <c r="PCM1018" s="304"/>
      <c r="PCN1018" s="304"/>
      <c r="PCO1018" s="304"/>
      <c r="PCP1018" s="304"/>
      <c r="PCQ1018" s="304"/>
      <c r="PCR1018" s="304"/>
      <c r="PCS1018" s="304"/>
      <c r="PCT1018" s="304"/>
      <c r="PCU1018" s="304"/>
      <c r="PCV1018" s="304"/>
      <c r="PCW1018" s="304"/>
      <c r="PCX1018" s="304"/>
      <c r="PCY1018" s="304"/>
      <c r="PCZ1018" s="304"/>
      <c r="PDA1018" s="304"/>
      <c r="PDB1018" s="304"/>
      <c r="PDC1018" s="304"/>
      <c r="PDD1018" s="304"/>
      <c r="PDE1018" s="304"/>
      <c r="PDF1018" s="304"/>
      <c r="PDG1018" s="304"/>
      <c r="PDH1018" s="304"/>
      <c r="PDI1018" s="304"/>
      <c r="PDJ1018" s="304"/>
      <c r="PDK1018" s="304"/>
      <c r="PDL1018" s="304"/>
      <c r="PDM1018" s="304"/>
      <c r="PDN1018" s="304"/>
      <c r="PDO1018" s="304"/>
      <c r="PDP1018" s="304"/>
      <c r="PDQ1018" s="304"/>
      <c r="PDR1018" s="304"/>
      <c r="PDS1018" s="304"/>
      <c r="PDT1018" s="304"/>
      <c r="PDU1018" s="304"/>
      <c r="PDV1018" s="304"/>
      <c r="PDW1018" s="304"/>
      <c r="PDX1018" s="304"/>
      <c r="PDY1018" s="304"/>
      <c r="PDZ1018" s="304"/>
      <c r="PEA1018" s="304"/>
      <c r="PEB1018" s="304"/>
      <c r="PEC1018" s="304"/>
      <c r="PED1018" s="304"/>
      <c r="PEE1018" s="304"/>
      <c r="PEF1018" s="304"/>
      <c r="PEG1018" s="304"/>
      <c r="PEH1018" s="304"/>
      <c r="PEI1018" s="304"/>
      <c r="PEJ1018" s="304"/>
      <c r="PEK1018" s="304"/>
      <c r="PEL1018" s="304"/>
      <c r="PEM1018" s="304"/>
      <c r="PEN1018" s="304"/>
      <c r="PEO1018" s="304"/>
      <c r="PEP1018" s="304"/>
      <c r="PEQ1018" s="304"/>
      <c r="PER1018" s="304"/>
      <c r="PES1018" s="304"/>
      <c r="PET1018" s="304"/>
      <c r="PEU1018" s="304"/>
      <c r="PEV1018" s="304"/>
      <c r="PEW1018" s="304"/>
      <c r="PEX1018" s="304"/>
      <c r="PEY1018" s="304"/>
      <c r="PEZ1018" s="304"/>
      <c r="PFA1018" s="304"/>
      <c r="PFB1018" s="304"/>
      <c r="PFC1018" s="304"/>
      <c r="PFD1018" s="304"/>
      <c r="PFE1018" s="304"/>
      <c r="PFF1018" s="304"/>
      <c r="PFG1018" s="304"/>
      <c r="PFH1018" s="304"/>
      <c r="PFI1018" s="304"/>
      <c r="PFJ1018" s="304"/>
      <c r="PFK1018" s="304"/>
      <c r="PFL1018" s="304"/>
      <c r="PFM1018" s="304"/>
      <c r="PFN1018" s="304"/>
      <c r="PFO1018" s="304"/>
      <c r="PFP1018" s="304"/>
      <c r="PFQ1018" s="304"/>
      <c r="PFR1018" s="304"/>
      <c r="PFS1018" s="304"/>
      <c r="PFT1018" s="304"/>
      <c r="PFU1018" s="304"/>
      <c r="PFV1018" s="304"/>
      <c r="PFW1018" s="304"/>
      <c r="PFX1018" s="304"/>
      <c r="PFY1018" s="304"/>
      <c r="PFZ1018" s="304"/>
      <c r="PGA1018" s="304"/>
      <c r="PGB1018" s="304"/>
      <c r="PGC1018" s="304"/>
      <c r="PGD1018" s="304"/>
      <c r="PGE1018" s="304"/>
      <c r="PGF1018" s="304"/>
      <c r="PGG1018" s="304"/>
      <c r="PGH1018" s="304"/>
      <c r="PGI1018" s="304"/>
      <c r="PGJ1018" s="304"/>
      <c r="PGK1018" s="304"/>
      <c r="PGL1018" s="304"/>
      <c r="PGM1018" s="304"/>
      <c r="PGN1018" s="304"/>
      <c r="PGO1018" s="304"/>
      <c r="PGP1018" s="304"/>
      <c r="PGQ1018" s="304"/>
      <c r="PGR1018" s="304"/>
      <c r="PGS1018" s="304"/>
      <c r="PGT1018" s="304"/>
      <c r="PGU1018" s="304"/>
      <c r="PGV1018" s="304"/>
      <c r="PGW1018" s="304"/>
      <c r="PGX1018" s="304"/>
      <c r="PGY1018" s="304"/>
      <c r="PGZ1018" s="304"/>
      <c r="PHA1018" s="304"/>
      <c r="PHB1018" s="304"/>
      <c r="PHC1018" s="304"/>
      <c r="PHD1018" s="304"/>
      <c r="PHE1018" s="304"/>
      <c r="PHF1018" s="304"/>
      <c r="PHG1018" s="304"/>
      <c r="PHH1018" s="304"/>
      <c r="PHI1018" s="304"/>
      <c r="PHJ1018" s="304"/>
      <c r="PHK1018" s="304"/>
      <c r="PHL1018" s="304"/>
      <c r="PHM1018" s="304"/>
      <c r="PHN1018" s="304"/>
      <c r="PHO1018" s="304"/>
      <c r="PHP1018" s="304"/>
      <c r="PHQ1018" s="304"/>
      <c r="PHR1018" s="304"/>
      <c r="PHS1018" s="304"/>
      <c r="PHT1018" s="304"/>
      <c r="PHU1018" s="304"/>
      <c r="PHV1018" s="304"/>
      <c r="PHW1018" s="304"/>
      <c r="PHX1018" s="304"/>
      <c r="PHY1018" s="304"/>
      <c r="PHZ1018" s="304"/>
      <c r="PIA1018" s="304"/>
      <c r="PIB1018" s="304"/>
      <c r="PIC1018" s="304"/>
      <c r="PID1018" s="304"/>
      <c r="PIE1018" s="304"/>
      <c r="PIF1018" s="304"/>
      <c r="PIG1018" s="304"/>
      <c r="PIH1018" s="304"/>
      <c r="PII1018" s="304"/>
      <c r="PIJ1018" s="304"/>
      <c r="PIK1018" s="304"/>
      <c r="PIL1018" s="304"/>
      <c r="PIM1018" s="304"/>
      <c r="PIN1018" s="304"/>
      <c r="PIO1018" s="304"/>
      <c r="PIP1018" s="304"/>
      <c r="PIQ1018" s="304"/>
      <c r="PIR1018" s="304"/>
      <c r="PIS1018" s="304"/>
      <c r="PIT1018" s="304"/>
      <c r="PIU1018" s="304"/>
      <c r="PIV1018" s="304"/>
      <c r="PIW1018" s="304"/>
      <c r="PIX1018" s="304"/>
      <c r="PIY1018" s="304"/>
      <c r="PIZ1018" s="304"/>
      <c r="PJA1018" s="304"/>
      <c r="PJB1018" s="304"/>
      <c r="PJC1018" s="304"/>
      <c r="PJD1018" s="304"/>
      <c r="PJE1018" s="304"/>
      <c r="PJF1018" s="304"/>
      <c r="PJG1018" s="304"/>
      <c r="PJH1018" s="304"/>
      <c r="PJI1018" s="304"/>
      <c r="PJJ1018" s="304"/>
      <c r="PJK1018" s="304"/>
      <c r="PJL1018" s="304"/>
      <c r="PJM1018" s="304"/>
      <c r="PJN1018" s="304"/>
      <c r="PJO1018" s="304"/>
      <c r="PJP1018" s="304"/>
      <c r="PJQ1018" s="304"/>
      <c r="PJR1018" s="304"/>
      <c r="PJS1018" s="304"/>
      <c r="PJT1018" s="304"/>
      <c r="PJU1018" s="304"/>
      <c r="PJV1018" s="304"/>
      <c r="PJW1018" s="304"/>
      <c r="PJX1018" s="304"/>
      <c r="PJY1018" s="304"/>
      <c r="PJZ1018" s="304"/>
      <c r="PKA1018" s="304"/>
      <c r="PKB1018" s="304"/>
      <c r="PKC1018" s="304"/>
      <c r="PKD1018" s="304"/>
      <c r="PKE1018" s="304"/>
      <c r="PKF1018" s="304"/>
      <c r="PKG1018" s="304"/>
      <c r="PKH1018" s="304"/>
      <c r="PKI1018" s="304"/>
      <c r="PKJ1018" s="304"/>
      <c r="PKK1018" s="304"/>
      <c r="PKL1018" s="304"/>
      <c r="PKM1018" s="304"/>
      <c r="PKN1018" s="304"/>
      <c r="PKO1018" s="304"/>
      <c r="PKP1018" s="304"/>
      <c r="PKQ1018" s="304"/>
      <c r="PKR1018" s="304"/>
      <c r="PKS1018" s="304"/>
      <c r="PKT1018" s="304"/>
      <c r="PKU1018" s="304"/>
      <c r="PKV1018" s="304"/>
      <c r="PKW1018" s="304"/>
      <c r="PKX1018" s="304"/>
      <c r="PKY1018" s="304"/>
      <c r="PKZ1018" s="304"/>
      <c r="PLA1018" s="304"/>
      <c r="PLB1018" s="304"/>
      <c r="PLC1018" s="304"/>
      <c r="PLD1018" s="304"/>
      <c r="PLE1018" s="304"/>
      <c r="PLF1018" s="304"/>
      <c r="PLG1018" s="304"/>
      <c r="PLH1018" s="304"/>
      <c r="PLI1018" s="304"/>
      <c r="PLJ1018" s="304"/>
      <c r="PLK1018" s="304"/>
      <c r="PLL1018" s="304"/>
      <c r="PLM1018" s="304"/>
      <c r="PLN1018" s="304"/>
      <c r="PLO1018" s="304"/>
      <c r="PLP1018" s="304"/>
      <c r="PLQ1018" s="304"/>
      <c r="PLR1018" s="304"/>
      <c r="PLS1018" s="304"/>
      <c r="PLT1018" s="304"/>
      <c r="PLU1018" s="304"/>
      <c r="PLV1018" s="304"/>
      <c r="PLW1018" s="304"/>
      <c r="PLX1018" s="304"/>
      <c r="PLY1018" s="304"/>
      <c r="PLZ1018" s="304"/>
      <c r="PMA1018" s="304"/>
      <c r="PMB1018" s="304"/>
      <c r="PMC1018" s="304"/>
      <c r="PMD1018" s="304"/>
      <c r="PME1018" s="304"/>
      <c r="PMF1018" s="304"/>
      <c r="PMG1018" s="304"/>
      <c r="PMH1018" s="304"/>
      <c r="PMI1018" s="304"/>
      <c r="PMJ1018" s="304"/>
      <c r="PMK1018" s="304"/>
      <c r="PML1018" s="304"/>
      <c r="PMM1018" s="304"/>
      <c r="PMN1018" s="304"/>
      <c r="PMO1018" s="304"/>
      <c r="PMP1018" s="304"/>
      <c r="PMQ1018" s="304"/>
      <c r="PMR1018" s="304"/>
      <c r="PMS1018" s="304"/>
      <c r="PMT1018" s="304"/>
      <c r="PMU1018" s="304"/>
      <c r="PMV1018" s="304"/>
      <c r="PMW1018" s="304"/>
      <c r="PMX1018" s="304"/>
      <c r="PMY1018" s="304"/>
      <c r="PMZ1018" s="304"/>
      <c r="PNA1018" s="304"/>
      <c r="PNB1018" s="304"/>
      <c r="PNC1018" s="304"/>
      <c r="PND1018" s="304"/>
      <c r="PNE1018" s="304"/>
      <c r="PNF1018" s="304"/>
      <c r="PNG1018" s="304"/>
      <c r="PNH1018" s="304"/>
      <c r="PNI1018" s="304"/>
      <c r="PNJ1018" s="304"/>
      <c r="PNK1018" s="304"/>
      <c r="PNL1018" s="304"/>
      <c r="PNM1018" s="304"/>
      <c r="PNN1018" s="304"/>
      <c r="PNO1018" s="304"/>
      <c r="PNP1018" s="304"/>
      <c r="PNQ1018" s="304"/>
      <c r="PNR1018" s="304"/>
      <c r="PNS1018" s="304"/>
      <c r="PNT1018" s="304"/>
      <c r="PNU1018" s="304"/>
      <c r="PNV1018" s="304"/>
      <c r="PNW1018" s="304"/>
      <c r="PNX1018" s="304"/>
      <c r="PNY1018" s="304"/>
      <c r="PNZ1018" s="304"/>
      <c r="POA1018" s="304"/>
      <c r="POB1018" s="304"/>
      <c r="POC1018" s="304"/>
      <c r="POD1018" s="304"/>
      <c r="POE1018" s="304"/>
      <c r="POF1018" s="304"/>
      <c r="POG1018" s="304"/>
      <c r="POH1018" s="304"/>
      <c r="POI1018" s="304"/>
      <c r="POJ1018" s="304"/>
      <c r="POK1018" s="304"/>
      <c r="POL1018" s="304"/>
      <c r="POM1018" s="304"/>
      <c r="PON1018" s="304"/>
      <c r="POO1018" s="304"/>
      <c r="POP1018" s="304"/>
      <c r="POQ1018" s="304"/>
      <c r="POR1018" s="304"/>
      <c r="POS1018" s="304"/>
      <c r="POT1018" s="304"/>
      <c r="POU1018" s="304"/>
      <c r="POV1018" s="304"/>
      <c r="POW1018" s="304"/>
      <c r="POX1018" s="304"/>
      <c r="POY1018" s="304"/>
      <c r="POZ1018" s="304"/>
      <c r="PPA1018" s="304"/>
      <c r="PPB1018" s="304"/>
      <c r="PPC1018" s="304"/>
      <c r="PPD1018" s="304"/>
      <c r="PPE1018" s="304"/>
      <c r="PPF1018" s="304"/>
      <c r="PPG1018" s="304"/>
      <c r="PPH1018" s="304"/>
      <c r="PPI1018" s="304"/>
      <c r="PPJ1018" s="304"/>
      <c r="PPK1018" s="304"/>
      <c r="PPL1018" s="304"/>
      <c r="PPM1018" s="304"/>
      <c r="PPN1018" s="304"/>
      <c r="PPO1018" s="304"/>
      <c r="PPP1018" s="304"/>
      <c r="PPQ1018" s="304"/>
      <c r="PPR1018" s="304"/>
      <c r="PPS1018" s="304"/>
      <c r="PPT1018" s="304"/>
      <c r="PPU1018" s="304"/>
      <c r="PPV1018" s="304"/>
      <c r="PPW1018" s="304"/>
      <c r="PPX1018" s="304"/>
      <c r="PPY1018" s="304"/>
      <c r="PPZ1018" s="304"/>
      <c r="PQA1018" s="304"/>
      <c r="PQB1018" s="304"/>
      <c r="PQC1018" s="304"/>
      <c r="PQD1018" s="304"/>
      <c r="PQE1018" s="304"/>
      <c r="PQF1018" s="304"/>
      <c r="PQG1018" s="304"/>
      <c r="PQH1018" s="304"/>
      <c r="PQI1018" s="304"/>
      <c r="PQJ1018" s="304"/>
      <c r="PQK1018" s="304"/>
      <c r="PQL1018" s="304"/>
      <c r="PQM1018" s="304"/>
      <c r="PQN1018" s="304"/>
      <c r="PQO1018" s="304"/>
      <c r="PQP1018" s="304"/>
      <c r="PQQ1018" s="304"/>
      <c r="PQR1018" s="304"/>
      <c r="PQS1018" s="304"/>
      <c r="PQT1018" s="304"/>
      <c r="PQU1018" s="304"/>
      <c r="PQV1018" s="304"/>
      <c r="PQW1018" s="304"/>
      <c r="PQX1018" s="304"/>
      <c r="PQY1018" s="304"/>
      <c r="PQZ1018" s="304"/>
      <c r="PRA1018" s="304"/>
      <c r="PRB1018" s="304"/>
      <c r="PRC1018" s="304"/>
      <c r="PRD1018" s="304"/>
      <c r="PRE1018" s="304"/>
      <c r="PRF1018" s="304"/>
      <c r="PRG1018" s="304"/>
      <c r="PRH1018" s="304"/>
      <c r="PRI1018" s="304"/>
      <c r="PRJ1018" s="304"/>
      <c r="PRK1018" s="304"/>
      <c r="PRL1018" s="304"/>
      <c r="PRM1018" s="304"/>
      <c r="PRN1018" s="304"/>
      <c r="PRO1018" s="304"/>
      <c r="PRP1018" s="304"/>
      <c r="PRQ1018" s="304"/>
      <c r="PRR1018" s="304"/>
      <c r="PRS1018" s="304"/>
      <c r="PRT1018" s="304"/>
      <c r="PRU1018" s="304"/>
      <c r="PRV1018" s="304"/>
      <c r="PRW1018" s="304"/>
      <c r="PRX1018" s="304"/>
      <c r="PRY1018" s="304"/>
      <c r="PRZ1018" s="304"/>
      <c r="PSA1018" s="304"/>
      <c r="PSB1018" s="304"/>
      <c r="PSC1018" s="304"/>
      <c r="PSD1018" s="304"/>
      <c r="PSE1018" s="304"/>
      <c r="PSF1018" s="304"/>
      <c r="PSG1018" s="304"/>
      <c r="PSH1018" s="304"/>
      <c r="PSI1018" s="304"/>
      <c r="PSJ1018" s="304"/>
      <c r="PSK1018" s="304"/>
      <c r="PSL1018" s="304"/>
      <c r="PSM1018" s="304"/>
      <c r="PSN1018" s="304"/>
      <c r="PSO1018" s="304"/>
      <c r="PSP1018" s="304"/>
      <c r="PSQ1018" s="304"/>
      <c r="PSR1018" s="304"/>
      <c r="PSS1018" s="304"/>
      <c r="PST1018" s="304"/>
      <c r="PSU1018" s="304"/>
      <c r="PSV1018" s="304"/>
      <c r="PSW1018" s="304"/>
      <c r="PSX1018" s="304"/>
      <c r="PSY1018" s="304"/>
      <c r="PSZ1018" s="304"/>
      <c r="PTA1018" s="304"/>
      <c r="PTB1018" s="304"/>
      <c r="PTC1018" s="304"/>
      <c r="PTD1018" s="304"/>
      <c r="PTE1018" s="304"/>
      <c r="PTF1018" s="304"/>
      <c r="PTG1018" s="304"/>
      <c r="PTH1018" s="304"/>
      <c r="PTI1018" s="304"/>
      <c r="PTJ1018" s="304"/>
      <c r="PTK1018" s="304"/>
      <c r="PTL1018" s="304"/>
      <c r="PTM1018" s="304"/>
      <c r="PTN1018" s="304"/>
      <c r="PTO1018" s="304"/>
      <c r="PTP1018" s="304"/>
      <c r="PTQ1018" s="304"/>
      <c r="PTR1018" s="304"/>
      <c r="PTS1018" s="304"/>
      <c r="PTT1018" s="304"/>
      <c r="PTU1018" s="304"/>
      <c r="PTV1018" s="304"/>
      <c r="PTW1018" s="304"/>
      <c r="PTX1018" s="304"/>
      <c r="PTY1018" s="304"/>
      <c r="PTZ1018" s="304"/>
      <c r="PUA1018" s="304"/>
      <c r="PUB1018" s="304"/>
      <c r="PUC1018" s="304"/>
      <c r="PUD1018" s="304"/>
      <c r="PUE1018" s="304"/>
      <c r="PUF1018" s="304"/>
      <c r="PUG1018" s="304"/>
      <c r="PUH1018" s="304"/>
      <c r="PUI1018" s="304"/>
      <c r="PUJ1018" s="304"/>
      <c r="PUK1018" s="304"/>
      <c r="PUL1018" s="304"/>
      <c r="PUM1018" s="304"/>
      <c r="PUN1018" s="304"/>
      <c r="PUO1018" s="304"/>
      <c r="PUP1018" s="304"/>
      <c r="PUQ1018" s="304"/>
      <c r="PUR1018" s="304"/>
      <c r="PUS1018" s="304"/>
      <c r="PUT1018" s="304"/>
      <c r="PUU1018" s="304"/>
      <c r="PUV1018" s="304"/>
      <c r="PUW1018" s="304"/>
      <c r="PUX1018" s="304"/>
      <c r="PUY1018" s="304"/>
      <c r="PUZ1018" s="304"/>
      <c r="PVA1018" s="304"/>
      <c r="PVB1018" s="304"/>
      <c r="PVC1018" s="304"/>
      <c r="PVD1018" s="304"/>
      <c r="PVE1018" s="304"/>
      <c r="PVF1018" s="304"/>
      <c r="PVG1018" s="304"/>
      <c r="PVH1018" s="304"/>
      <c r="PVI1018" s="304"/>
      <c r="PVJ1018" s="304"/>
      <c r="PVK1018" s="304"/>
      <c r="PVL1018" s="304"/>
      <c r="PVM1018" s="304"/>
      <c r="PVN1018" s="304"/>
      <c r="PVO1018" s="304"/>
      <c r="PVP1018" s="304"/>
      <c r="PVQ1018" s="304"/>
      <c r="PVR1018" s="304"/>
      <c r="PVS1018" s="304"/>
      <c r="PVT1018" s="304"/>
      <c r="PVU1018" s="304"/>
      <c r="PVV1018" s="304"/>
      <c r="PVW1018" s="304"/>
      <c r="PVX1018" s="304"/>
      <c r="PVY1018" s="304"/>
      <c r="PVZ1018" s="304"/>
      <c r="PWA1018" s="304"/>
      <c r="PWB1018" s="304"/>
      <c r="PWC1018" s="304"/>
      <c r="PWD1018" s="304"/>
      <c r="PWE1018" s="304"/>
      <c r="PWF1018" s="304"/>
      <c r="PWG1018" s="304"/>
      <c r="PWH1018" s="304"/>
      <c r="PWI1018" s="304"/>
      <c r="PWJ1018" s="304"/>
      <c r="PWK1018" s="304"/>
      <c r="PWL1018" s="304"/>
      <c r="PWM1018" s="304"/>
      <c r="PWN1018" s="304"/>
      <c r="PWO1018" s="304"/>
      <c r="PWP1018" s="304"/>
      <c r="PWQ1018" s="304"/>
      <c r="PWR1018" s="304"/>
      <c r="PWS1018" s="304"/>
      <c r="PWT1018" s="304"/>
      <c r="PWU1018" s="304"/>
      <c r="PWV1018" s="304"/>
      <c r="PWW1018" s="304"/>
      <c r="PWX1018" s="304"/>
      <c r="PWY1018" s="304"/>
      <c r="PWZ1018" s="304"/>
      <c r="PXA1018" s="304"/>
      <c r="PXB1018" s="304"/>
      <c r="PXC1018" s="304"/>
      <c r="PXD1018" s="304"/>
      <c r="PXE1018" s="304"/>
      <c r="PXF1018" s="304"/>
      <c r="PXG1018" s="304"/>
      <c r="PXH1018" s="304"/>
      <c r="PXI1018" s="304"/>
      <c r="PXJ1018" s="304"/>
      <c r="PXK1018" s="304"/>
      <c r="PXL1018" s="304"/>
      <c r="PXM1018" s="304"/>
      <c r="PXN1018" s="304"/>
      <c r="PXO1018" s="304"/>
      <c r="PXP1018" s="304"/>
      <c r="PXQ1018" s="304"/>
      <c r="PXR1018" s="304"/>
      <c r="PXS1018" s="304"/>
      <c r="PXT1018" s="304"/>
      <c r="PXU1018" s="304"/>
      <c r="PXV1018" s="304"/>
      <c r="PXW1018" s="304"/>
      <c r="PXX1018" s="304"/>
      <c r="PXY1018" s="304"/>
      <c r="PXZ1018" s="304"/>
      <c r="PYA1018" s="304"/>
      <c r="PYB1018" s="304"/>
      <c r="PYC1018" s="304"/>
      <c r="PYD1018" s="304"/>
      <c r="PYE1018" s="304"/>
      <c r="PYF1018" s="304"/>
      <c r="PYG1018" s="304"/>
      <c r="PYH1018" s="304"/>
      <c r="PYI1018" s="304"/>
      <c r="PYJ1018" s="304"/>
      <c r="PYK1018" s="304"/>
      <c r="PYL1018" s="304"/>
      <c r="PYM1018" s="304"/>
      <c r="PYN1018" s="304"/>
      <c r="PYO1018" s="304"/>
      <c r="PYP1018" s="304"/>
      <c r="PYQ1018" s="304"/>
      <c r="PYR1018" s="304"/>
      <c r="PYS1018" s="304"/>
      <c r="PYT1018" s="304"/>
      <c r="PYU1018" s="304"/>
      <c r="PYV1018" s="304"/>
      <c r="PYW1018" s="304"/>
      <c r="PYX1018" s="304"/>
      <c r="PYY1018" s="304"/>
      <c r="PYZ1018" s="304"/>
      <c r="PZA1018" s="304"/>
      <c r="PZB1018" s="304"/>
      <c r="PZC1018" s="304"/>
      <c r="PZD1018" s="304"/>
      <c r="PZE1018" s="304"/>
      <c r="PZF1018" s="304"/>
      <c r="PZG1018" s="304"/>
      <c r="PZH1018" s="304"/>
      <c r="PZI1018" s="304"/>
      <c r="PZJ1018" s="304"/>
      <c r="PZK1018" s="304"/>
      <c r="PZL1018" s="304"/>
      <c r="PZM1018" s="304"/>
      <c r="PZN1018" s="304"/>
      <c r="PZO1018" s="304"/>
      <c r="PZP1018" s="304"/>
      <c r="PZQ1018" s="304"/>
      <c r="PZR1018" s="304"/>
      <c r="PZS1018" s="304"/>
      <c r="PZT1018" s="304"/>
      <c r="PZU1018" s="304"/>
      <c r="PZV1018" s="304"/>
      <c r="PZW1018" s="304"/>
      <c r="PZX1018" s="304"/>
      <c r="PZY1018" s="304"/>
      <c r="PZZ1018" s="304"/>
      <c r="QAA1018" s="304"/>
      <c r="QAB1018" s="304"/>
      <c r="QAC1018" s="304"/>
      <c r="QAD1018" s="304"/>
      <c r="QAE1018" s="304"/>
      <c r="QAF1018" s="304"/>
      <c r="QAG1018" s="304"/>
      <c r="QAH1018" s="304"/>
      <c r="QAI1018" s="304"/>
      <c r="QAJ1018" s="304"/>
      <c r="QAK1018" s="304"/>
      <c r="QAL1018" s="304"/>
      <c r="QAM1018" s="304"/>
      <c r="QAN1018" s="304"/>
      <c r="QAO1018" s="304"/>
      <c r="QAP1018" s="304"/>
      <c r="QAQ1018" s="304"/>
      <c r="QAR1018" s="304"/>
      <c r="QAS1018" s="304"/>
      <c r="QAT1018" s="304"/>
      <c r="QAU1018" s="304"/>
      <c r="QAV1018" s="304"/>
      <c r="QAW1018" s="304"/>
      <c r="QAX1018" s="304"/>
      <c r="QAY1018" s="304"/>
      <c r="QAZ1018" s="304"/>
      <c r="QBA1018" s="304"/>
      <c r="QBB1018" s="304"/>
      <c r="QBC1018" s="304"/>
      <c r="QBD1018" s="304"/>
      <c r="QBE1018" s="304"/>
      <c r="QBF1018" s="304"/>
      <c r="QBG1018" s="304"/>
      <c r="QBH1018" s="304"/>
      <c r="QBI1018" s="304"/>
      <c r="QBJ1018" s="304"/>
      <c r="QBK1018" s="304"/>
      <c r="QBL1018" s="304"/>
      <c r="QBM1018" s="304"/>
      <c r="QBN1018" s="304"/>
      <c r="QBO1018" s="304"/>
      <c r="QBP1018" s="304"/>
      <c r="QBQ1018" s="304"/>
      <c r="QBR1018" s="304"/>
      <c r="QBS1018" s="304"/>
      <c r="QBT1018" s="304"/>
      <c r="QBU1018" s="304"/>
      <c r="QBV1018" s="304"/>
      <c r="QBW1018" s="304"/>
      <c r="QBX1018" s="304"/>
      <c r="QBY1018" s="304"/>
      <c r="QBZ1018" s="304"/>
      <c r="QCA1018" s="304"/>
      <c r="QCB1018" s="304"/>
      <c r="QCC1018" s="304"/>
      <c r="QCD1018" s="304"/>
      <c r="QCE1018" s="304"/>
      <c r="QCF1018" s="304"/>
      <c r="QCG1018" s="304"/>
      <c r="QCH1018" s="304"/>
      <c r="QCI1018" s="304"/>
      <c r="QCJ1018" s="304"/>
      <c r="QCK1018" s="304"/>
      <c r="QCL1018" s="304"/>
      <c r="QCM1018" s="304"/>
      <c r="QCN1018" s="304"/>
      <c r="QCO1018" s="304"/>
      <c r="QCP1018" s="304"/>
      <c r="QCQ1018" s="304"/>
      <c r="QCR1018" s="304"/>
      <c r="QCS1018" s="304"/>
      <c r="QCT1018" s="304"/>
      <c r="QCU1018" s="304"/>
      <c r="QCV1018" s="304"/>
      <c r="QCW1018" s="304"/>
      <c r="QCX1018" s="304"/>
      <c r="QCY1018" s="304"/>
      <c r="QCZ1018" s="304"/>
      <c r="QDA1018" s="304"/>
      <c r="QDB1018" s="304"/>
      <c r="QDC1018" s="304"/>
      <c r="QDD1018" s="304"/>
      <c r="QDE1018" s="304"/>
      <c r="QDF1018" s="304"/>
      <c r="QDG1018" s="304"/>
      <c r="QDH1018" s="304"/>
      <c r="QDI1018" s="304"/>
      <c r="QDJ1018" s="304"/>
      <c r="QDK1018" s="304"/>
      <c r="QDL1018" s="304"/>
      <c r="QDM1018" s="304"/>
      <c r="QDN1018" s="304"/>
      <c r="QDO1018" s="304"/>
      <c r="QDP1018" s="304"/>
      <c r="QDQ1018" s="304"/>
      <c r="QDR1018" s="304"/>
      <c r="QDS1018" s="304"/>
      <c r="QDT1018" s="304"/>
      <c r="QDU1018" s="304"/>
      <c r="QDV1018" s="304"/>
      <c r="QDW1018" s="304"/>
      <c r="QDX1018" s="304"/>
      <c r="QDY1018" s="304"/>
      <c r="QDZ1018" s="304"/>
      <c r="QEA1018" s="304"/>
      <c r="QEB1018" s="304"/>
      <c r="QEC1018" s="304"/>
      <c r="QED1018" s="304"/>
      <c r="QEE1018" s="304"/>
      <c r="QEF1018" s="304"/>
      <c r="QEG1018" s="304"/>
      <c r="QEH1018" s="304"/>
      <c r="QEI1018" s="304"/>
      <c r="QEJ1018" s="304"/>
      <c r="QEK1018" s="304"/>
      <c r="QEL1018" s="304"/>
      <c r="QEM1018" s="304"/>
      <c r="QEN1018" s="304"/>
      <c r="QEO1018" s="304"/>
      <c r="QEP1018" s="304"/>
      <c r="QEQ1018" s="304"/>
      <c r="QER1018" s="304"/>
      <c r="QES1018" s="304"/>
      <c r="QET1018" s="304"/>
      <c r="QEU1018" s="304"/>
      <c r="QEV1018" s="304"/>
      <c r="QEW1018" s="304"/>
      <c r="QEX1018" s="304"/>
      <c r="QEY1018" s="304"/>
      <c r="QEZ1018" s="304"/>
      <c r="QFA1018" s="304"/>
      <c r="QFB1018" s="304"/>
      <c r="QFC1018" s="304"/>
      <c r="QFD1018" s="304"/>
      <c r="QFE1018" s="304"/>
      <c r="QFF1018" s="304"/>
      <c r="QFG1018" s="304"/>
      <c r="QFH1018" s="304"/>
      <c r="QFI1018" s="304"/>
      <c r="QFJ1018" s="304"/>
      <c r="QFK1018" s="304"/>
      <c r="QFL1018" s="304"/>
      <c r="QFM1018" s="304"/>
      <c r="QFN1018" s="304"/>
      <c r="QFO1018" s="304"/>
      <c r="QFP1018" s="304"/>
      <c r="QFQ1018" s="304"/>
      <c r="QFR1018" s="304"/>
      <c r="QFS1018" s="304"/>
      <c r="QFT1018" s="304"/>
      <c r="QFU1018" s="304"/>
      <c r="QFV1018" s="304"/>
      <c r="QFW1018" s="304"/>
      <c r="QFX1018" s="304"/>
      <c r="QFY1018" s="304"/>
      <c r="QFZ1018" s="304"/>
      <c r="QGA1018" s="304"/>
      <c r="QGB1018" s="304"/>
      <c r="QGC1018" s="304"/>
      <c r="QGD1018" s="304"/>
      <c r="QGE1018" s="304"/>
      <c r="QGF1018" s="304"/>
      <c r="QGG1018" s="304"/>
      <c r="QGH1018" s="304"/>
      <c r="QGI1018" s="304"/>
      <c r="QGJ1018" s="304"/>
      <c r="QGK1018" s="304"/>
      <c r="QGL1018" s="304"/>
      <c r="QGM1018" s="304"/>
      <c r="QGN1018" s="304"/>
      <c r="QGO1018" s="304"/>
      <c r="QGP1018" s="304"/>
      <c r="QGQ1018" s="304"/>
      <c r="QGR1018" s="304"/>
      <c r="QGS1018" s="304"/>
      <c r="QGT1018" s="304"/>
      <c r="QGU1018" s="304"/>
      <c r="QGV1018" s="304"/>
      <c r="QGW1018" s="304"/>
      <c r="QGX1018" s="304"/>
      <c r="QGY1018" s="304"/>
      <c r="QGZ1018" s="304"/>
      <c r="QHA1018" s="304"/>
      <c r="QHB1018" s="304"/>
      <c r="QHC1018" s="304"/>
      <c r="QHD1018" s="304"/>
      <c r="QHE1018" s="304"/>
      <c r="QHF1018" s="304"/>
      <c r="QHG1018" s="304"/>
      <c r="QHH1018" s="304"/>
      <c r="QHI1018" s="304"/>
      <c r="QHJ1018" s="304"/>
      <c r="QHK1018" s="304"/>
      <c r="QHL1018" s="304"/>
      <c r="QHM1018" s="304"/>
      <c r="QHN1018" s="304"/>
      <c r="QHO1018" s="304"/>
      <c r="QHP1018" s="304"/>
      <c r="QHQ1018" s="304"/>
      <c r="QHR1018" s="304"/>
      <c r="QHS1018" s="304"/>
      <c r="QHT1018" s="304"/>
      <c r="QHU1018" s="304"/>
      <c r="QHV1018" s="304"/>
      <c r="QHW1018" s="304"/>
      <c r="QHX1018" s="304"/>
      <c r="QHY1018" s="304"/>
      <c r="QHZ1018" s="304"/>
      <c r="QIA1018" s="304"/>
      <c r="QIB1018" s="304"/>
      <c r="QIC1018" s="304"/>
      <c r="QID1018" s="304"/>
      <c r="QIE1018" s="304"/>
      <c r="QIF1018" s="304"/>
      <c r="QIG1018" s="304"/>
      <c r="QIH1018" s="304"/>
      <c r="QII1018" s="304"/>
      <c r="QIJ1018" s="304"/>
      <c r="QIK1018" s="304"/>
      <c r="QIL1018" s="304"/>
      <c r="QIM1018" s="304"/>
      <c r="QIN1018" s="304"/>
      <c r="QIO1018" s="304"/>
      <c r="QIP1018" s="304"/>
      <c r="QIQ1018" s="304"/>
      <c r="QIR1018" s="304"/>
      <c r="QIS1018" s="304"/>
      <c r="QIT1018" s="304"/>
      <c r="QIU1018" s="304"/>
      <c r="QIV1018" s="304"/>
      <c r="QIW1018" s="304"/>
      <c r="QIX1018" s="304"/>
      <c r="QIY1018" s="304"/>
      <c r="QIZ1018" s="304"/>
      <c r="QJA1018" s="304"/>
      <c r="QJB1018" s="304"/>
      <c r="QJC1018" s="304"/>
      <c r="QJD1018" s="304"/>
      <c r="QJE1018" s="304"/>
      <c r="QJF1018" s="304"/>
      <c r="QJG1018" s="304"/>
      <c r="QJH1018" s="304"/>
      <c r="QJI1018" s="304"/>
      <c r="QJJ1018" s="304"/>
      <c r="QJK1018" s="304"/>
      <c r="QJL1018" s="304"/>
      <c r="QJM1018" s="304"/>
      <c r="QJN1018" s="304"/>
      <c r="QJO1018" s="304"/>
      <c r="QJP1018" s="304"/>
      <c r="QJQ1018" s="304"/>
      <c r="QJR1018" s="304"/>
      <c r="QJS1018" s="304"/>
      <c r="QJT1018" s="304"/>
      <c r="QJU1018" s="304"/>
      <c r="QJV1018" s="304"/>
      <c r="QJW1018" s="304"/>
      <c r="QJX1018" s="304"/>
      <c r="QJY1018" s="304"/>
      <c r="QJZ1018" s="304"/>
      <c r="QKA1018" s="304"/>
      <c r="QKB1018" s="304"/>
      <c r="QKC1018" s="304"/>
      <c r="QKD1018" s="304"/>
      <c r="QKE1018" s="304"/>
      <c r="QKF1018" s="304"/>
      <c r="QKG1018" s="304"/>
      <c r="QKH1018" s="304"/>
      <c r="QKI1018" s="304"/>
      <c r="QKJ1018" s="304"/>
      <c r="QKK1018" s="304"/>
      <c r="QKL1018" s="304"/>
      <c r="QKM1018" s="304"/>
      <c r="QKN1018" s="304"/>
      <c r="QKO1018" s="304"/>
      <c r="QKP1018" s="304"/>
      <c r="QKQ1018" s="304"/>
      <c r="QKR1018" s="304"/>
      <c r="QKS1018" s="304"/>
      <c r="QKT1018" s="304"/>
      <c r="QKU1018" s="304"/>
      <c r="QKV1018" s="304"/>
      <c r="QKW1018" s="304"/>
      <c r="QKX1018" s="304"/>
      <c r="QKY1018" s="304"/>
      <c r="QKZ1018" s="304"/>
      <c r="QLA1018" s="304"/>
      <c r="QLB1018" s="304"/>
      <c r="QLC1018" s="304"/>
      <c r="QLD1018" s="304"/>
      <c r="QLE1018" s="304"/>
      <c r="QLF1018" s="304"/>
      <c r="QLG1018" s="304"/>
      <c r="QLH1018" s="304"/>
      <c r="QLI1018" s="304"/>
      <c r="QLJ1018" s="304"/>
      <c r="QLK1018" s="304"/>
      <c r="QLL1018" s="304"/>
      <c r="QLM1018" s="304"/>
      <c r="QLN1018" s="304"/>
      <c r="QLO1018" s="304"/>
      <c r="QLP1018" s="304"/>
      <c r="QLQ1018" s="304"/>
      <c r="QLR1018" s="304"/>
      <c r="QLS1018" s="304"/>
      <c r="QLT1018" s="304"/>
      <c r="QLU1018" s="304"/>
      <c r="QLV1018" s="304"/>
      <c r="QLW1018" s="304"/>
      <c r="QLX1018" s="304"/>
      <c r="QLY1018" s="304"/>
      <c r="QLZ1018" s="304"/>
      <c r="QMA1018" s="304"/>
      <c r="QMB1018" s="304"/>
      <c r="QMC1018" s="304"/>
      <c r="QMD1018" s="304"/>
      <c r="QME1018" s="304"/>
      <c r="QMF1018" s="304"/>
      <c r="QMG1018" s="304"/>
      <c r="QMH1018" s="304"/>
      <c r="QMI1018" s="304"/>
      <c r="QMJ1018" s="304"/>
      <c r="QMK1018" s="304"/>
      <c r="QML1018" s="304"/>
      <c r="QMM1018" s="304"/>
      <c r="QMN1018" s="304"/>
      <c r="QMO1018" s="304"/>
      <c r="QMP1018" s="304"/>
      <c r="QMQ1018" s="304"/>
      <c r="QMR1018" s="304"/>
      <c r="QMS1018" s="304"/>
      <c r="QMT1018" s="304"/>
      <c r="QMU1018" s="304"/>
      <c r="QMV1018" s="304"/>
      <c r="QMW1018" s="304"/>
      <c r="QMX1018" s="304"/>
      <c r="QMY1018" s="304"/>
      <c r="QMZ1018" s="304"/>
      <c r="QNA1018" s="304"/>
      <c r="QNB1018" s="304"/>
      <c r="QNC1018" s="304"/>
      <c r="QND1018" s="304"/>
      <c r="QNE1018" s="304"/>
      <c r="QNF1018" s="304"/>
      <c r="QNG1018" s="304"/>
      <c r="QNH1018" s="304"/>
      <c r="QNI1018" s="304"/>
      <c r="QNJ1018" s="304"/>
      <c r="QNK1018" s="304"/>
      <c r="QNL1018" s="304"/>
      <c r="QNM1018" s="304"/>
      <c r="QNN1018" s="304"/>
      <c r="QNO1018" s="304"/>
      <c r="QNP1018" s="304"/>
      <c r="QNQ1018" s="304"/>
      <c r="QNR1018" s="304"/>
      <c r="QNS1018" s="304"/>
      <c r="QNT1018" s="304"/>
      <c r="QNU1018" s="304"/>
      <c r="QNV1018" s="304"/>
      <c r="QNW1018" s="304"/>
      <c r="QNX1018" s="304"/>
      <c r="QNY1018" s="304"/>
      <c r="QNZ1018" s="304"/>
      <c r="QOA1018" s="304"/>
      <c r="QOB1018" s="304"/>
      <c r="QOC1018" s="304"/>
      <c r="QOD1018" s="304"/>
      <c r="QOE1018" s="304"/>
      <c r="QOF1018" s="304"/>
      <c r="QOG1018" s="304"/>
      <c r="QOH1018" s="304"/>
      <c r="QOI1018" s="304"/>
      <c r="QOJ1018" s="304"/>
      <c r="QOK1018" s="304"/>
      <c r="QOL1018" s="304"/>
      <c r="QOM1018" s="304"/>
      <c r="QON1018" s="304"/>
      <c r="QOO1018" s="304"/>
      <c r="QOP1018" s="304"/>
      <c r="QOQ1018" s="304"/>
      <c r="QOR1018" s="304"/>
      <c r="QOS1018" s="304"/>
      <c r="QOT1018" s="304"/>
      <c r="QOU1018" s="304"/>
      <c r="QOV1018" s="304"/>
      <c r="QOW1018" s="304"/>
      <c r="QOX1018" s="304"/>
      <c r="QOY1018" s="304"/>
      <c r="QOZ1018" s="304"/>
      <c r="QPA1018" s="304"/>
      <c r="QPB1018" s="304"/>
      <c r="QPC1018" s="304"/>
      <c r="QPD1018" s="304"/>
      <c r="QPE1018" s="304"/>
      <c r="QPF1018" s="304"/>
      <c r="QPG1018" s="304"/>
      <c r="QPH1018" s="304"/>
      <c r="QPI1018" s="304"/>
      <c r="QPJ1018" s="304"/>
      <c r="QPK1018" s="304"/>
      <c r="QPL1018" s="304"/>
      <c r="QPM1018" s="304"/>
      <c r="QPN1018" s="304"/>
      <c r="QPO1018" s="304"/>
      <c r="QPP1018" s="304"/>
      <c r="QPQ1018" s="304"/>
      <c r="QPR1018" s="304"/>
      <c r="QPS1018" s="304"/>
      <c r="QPT1018" s="304"/>
      <c r="QPU1018" s="304"/>
      <c r="QPV1018" s="304"/>
      <c r="QPW1018" s="304"/>
      <c r="QPX1018" s="304"/>
      <c r="QPY1018" s="304"/>
      <c r="QPZ1018" s="304"/>
      <c r="QQA1018" s="304"/>
      <c r="QQB1018" s="304"/>
      <c r="QQC1018" s="304"/>
      <c r="QQD1018" s="304"/>
      <c r="QQE1018" s="304"/>
      <c r="QQF1018" s="304"/>
      <c r="QQG1018" s="304"/>
      <c r="QQH1018" s="304"/>
      <c r="QQI1018" s="304"/>
      <c r="QQJ1018" s="304"/>
      <c r="QQK1018" s="304"/>
      <c r="QQL1018" s="304"/>
      <c r="QQM1018" s="304"/>
      <c r="QQN1018" s="304"/>
      <c r="QQO1018" s="304"/>
      <c r="QQP1018" s="304"/>
      <c r="QQQ1018" s="304"/>
      <c r="QQR1018" s="304"/>
      <c r="QQS1018" s="304"/>
      <c r="QQT1018" s="304"/>
      <c r="QQU1018" s="304"/>
      <c r="QQV1018" s="304"/>
      <c r="QQW1018" s="304"/>
      <c r="QQX1018" s="304"/>
      <c r="QQY1018" s="304"/>
      <c r="QQZ1018" s="304"/>
      <c r="QRA1018" s="304"/>
      <c r="QRB1018" s="304"/>
      <c r="QRC1018" s="304"/>
      <c r="QRD1018" s="304"/>
      <c r="QRE1018" s="304"/>
      <c r="QRF1018" s="304"/>
      <c r="QRG1018" s="304"/>
      <c r="QRH1018" s="304"/>
      <c r="QRI1018" s="304"/>
      <c r="QRJ1018" s="304"/>
      <c r="QRK1018" s="304"/>
      <c r="QRL1018" s="304"/>
      <c r="QRM1018" s="304"/>
      <c r="QRN1018" s="304"/>
      <c r="QRO1018" s="304"/>
      <c r="QRP1018" s="304"/>
      <c r="QRQ1018" s="304"/>
      <c r="QRR1018" s="304"/>
      <c r="QRS1018" s="304"/>
      <c r="QRT1018" s="304"/>
      <c r="QRU1018" s="304"/>
      <c r="QRV1018" s="304"/>
      <c r="QRW1018" s="304"/>
      <c r="QRX1018" s="304"/>
      <c r="QRY1018" s="304"/>
      <c r="QRZ1018" s="304"/>
      <c r="QSA1018" s="304"/>
      <c r="QSB1018" s="304"/>
      <c r="QSC1018" s="304"/>
      <c r="QSD1018" s="304"/>
      <c r="QSE1018" s="304"/>
      <c r="QSF1018" s="304"/>
      <c r="QSG1018" s="304"/>
      <c r="QSH1018" s="304"/>
      <c r="QSI1018" s="304"/>
      <c r="QSJ1018" s="304"/>
      <c r="QSK1018" s="304"/>
      <c r="QSL1018" s="304"/>
      <c r="QSM1018" s="304"/>
      <c r="QSN1018" s="304"/>
      <c r="QSO1018" s="304"/>
      <c r="QSP1018" s="304"/>
      <c r="QSQ1018" s="304"/>
      <c r="QSR1018" s="304"/>
      <c r="QSS1018" s="304"/>
      <c r="QST1018" s="304"/>
      <c r="QSU1018" s="304"/>
      <c r="QSV1018" s="304"/>
      <c r="QSW1018" s="304"/>
      <c r="QSX1018" s="304"/>
      <c r="QSY1018" s="304"/>
      <c r="QSZ1018" s="304"/>
      <c r="QTA1018" s="304"/>
      <c r="QTB1018" s="304"/>
      <c r="QTC1018" s="304"/>
      <c r="QTD1018" s="304"/>
      <c r="QTE1018" s="304"/>
      <c r="QTF1018" s="304"/>
      <c r="QTG1018" s="304"/>
      <c r="QTH1018" s="304"/>
      <c r="QTI1018" s="304"/>
      <c r="QTJ1018" s="304"/>
      <c r="QTK1018" s="304"/>
      <c r="QTL1018" s="304"/>
      <c r="QTM1018" s="304"/>
      <c r="QTN1018" s="304"/>
      <c r="QTO1018" s="304"/>
      <c r="QTP1018" s="304"/>
      <c r="QTQ1018" s="304"/>
      <c r="QTR1018" s="304"/>
      <c r="QTS1018" s="304"/>
      <c r="QTT1018" s="304"/>
      <c r="QTU1018" s="304"/>
      <c r="QTV1018" s="304"/>
      <c r="QTW1018" s="304"/>
      <c r="QTX1018" s="304"/>
      <c r="QTY1018" s="304"/>
      <c r="QTZ1018" s="304"/>
      <c r="QUA1018" s="304"/>
      <c r="QUB1018" s="304"/>
      <c r="QUC1018" s="304"/>
      <c r="QUD1018" s="304"/>
      <c r="QUE1018" s="304"/>
      <c r="QUF1018" s="304"/>
      <c r="QUG1018" s="304"/>
      <c r="QUH1018" s="304"/>
      <c r="QUI1018" s="304"/>
      <c r="QUJ1018" s="304"/>
      <c r="QUK1018" s="304"/>
      <c r="QUL1018" s="304"/>
      <c r="QUM1018" s="304"/>
      <c r="QUN1018" s="304"/>
      <c r="QUO1018" s="304"/>
      <c r="QUP1018" s="304"/>
      <c r="QUQ1018" s="304"/>
      <c r="QUR1018" s="304"/>
      <c r="QUS1018" s="304"/>
      <c r="QUT1018" s="304"/>
      <c r="QUU1018" s="304"/>
      <c r="QUV1018" s="304"/>
      <c r="QUW1018" s="304"/>
      <c r="QUX1018" s="304"/>
      <c r="QUY1018" s="304"/>
      <c r="QUZ1018" s="304"/>
      <c r="QVA1018" s="304"/>
      <c r="QVB1018" s="304"/>
      <c r="QVC1018" s="304"/>
      <c r="QVD1018" s="304"/>
      <c r="QVE1018" s="304"/>
      <c r="QVF1018" s="304"/>
      <c r="QVG1018" s="304"/>
      <c r="QVH1018" s="304"/>
      <c r="QVI1018" s="304"/>
      <c r="QVJ1018" s="304"/>
      <c r="QVK1018" s="304"/>
      <c r="QVL1018" s="304"/>
      <c r="QVM1018" s="304"/>
      <c r="QVN1018" s="304"/>
      <c r="QVO1018" s="304"/>
      <c r="QVP1018" s="304"/>
      <c r="QVQ1018" s="304"/>
      <c r="QVR1018" s="304"/>
      <c r="QVS1018" s="304"/>
      <c r="QVT1018" s="304"/>
      <c r="QVU1018" s="304"/>
      <c r="QVV1018" s="304"/>
      <c r="QVW1018" s="304"/>
      <c r="QVX1018" s="304"/>
      <c r="QVY1018" s="304"/>
      <c r="QVZ1018" s="304"/>
      <c r="QWA1018" s="304"/>
      <c r="QWB1018" s="304"/>
      <c r="QWC1018" s="304"/>
      <c r="QWD1018" s="304"/>
      <c r="QWE1018" s="304"/>
      <c r="QWF1018" s="304"/>
      <c r="QWG1018" s="304"/>
      <c r="QWH1018" s="304"/>
      <c r="QWI1018" s="304"/>
      <c r="QWJ1018" s="304"/>
      <c r="QWK1018" s="304"/>
      <c r="QWL1018" s="304"/>
      <c r="QWM1018" s="304"/>
      <c r="QWN1018" s="304"/>
      <c r="QWO1018" s="304"/>
      <c r="QWP1018" s="304"/>
      <c r="QWQ1018" s="304"/>
      <c r="QWR1018" s="304"/>
      <c r="QWS1018" s="304"/>
      <c r="QWT1018" s="304"/>
      <c r="QWU1018" s="304"/>
      <c r="QWV1018" s="304"/>
      <c r="QWW1018" s="304"/>
      <c r="QWX1018" s="304"/>
      <c r="QWY1018" s="304"/>
      <c r="QWZ1018" s="304"/>
      <c r="QXA1018" s="304"/>
      <c r="QXB1018" s="304"/>
      <c r="QXC1018" s="304"/>
      <c r="QXD1018" s="304"/>
      <c r="QXE1018" s="304"/>
      <c r="QXF1018" s="304"/>
      <c r="QXG1018" s="304"/>
      <c r="QXH1018" s="304"/>
      <c r="QXI1018" s="304"/>
      <c r="QXJ1018" s="304"/>
      <c r="QXK1018" s="304"/>
      <c r="QXL1018" s="304"/>
      <c r="QXM1018" s="304"/>
      <c r="QXN1018" s="304"/>
      <c r="QXO1018" s="304"/>
      <c r="QXP1018" s="304"/>
      <c r="QXQ1018" s="304"/>
      <c r="QXR1018" s="304"/>
      <c r="QXS1018" s="304"/>
      <c r="QXT1018" s="304"/>
      <c r="QXU1018" s="304"/>
      <c r="QXV1018" s="304"/>
      <c r="QXW1018" s="304"/>
      <c r="QXX1018" s="304"/>
      <c r="QXY1018" s="304"/>
      <c r="QXZ1018" s="304"/>
      <c r="QYA1018" s="304"/>
      <c r="QYB1018" s="304"/>
      <c r="QYC1018" s="304"/>
      <c r="QYD1018" s="304"/>
      <c r="QYE1018" s="304"/>
      <c r="QYF1018" s="304"/>
      <c r="QYG1018" s="304"/>
      <c r="QYH1018" s="304"/>
      <c r="QYI1018" s="304"/>
      <c r="QYJ1018" s="304"/>
      <c r="QYK1018" s="304"/>
      <c r="QYL1018" s="304"/>
      <c r="QYM1018" s="304"/>
      <c r="QYN1018" s="304"/>
      <c r="QYO1018" s="304"/>
      <c r="QYP1018" s="304"/>
      <c r="QYQ1018" s="304"/>
      <c r="QYR1018" s="304"/>
      <c r="QYS1018" s="304"/>
      <c r="QYT1018" s="304"/>
      <c r="QYU1018" s="304"/>
      <c r="QYV1018" s="304"/>
      <c r="QYW1018" s="304"/>
      <c r="QYX1018" s="304"/>
      <c r="QYY1018" s="304"/>
      <c r="QYZ1018" s="304"/>
      <c r="QZA1018" s="304"/>
      <c r="QZB1018" s="304"/>
      <c r="QZC1018" s="304"/>
      <c r="QZD1018" s="304"/>
      <c r="QZE1018" s="304"/>
      <c r="QZF1018" s="304"/>
      <c r="QZG1018" s="304"/>
      <c r="QZH1018" s="304"/>
      <c r="QZI1018" s="304"/>
      <c r="QZJ1018" s="304"/>
      <c r="QZK1018" s="304"/>
      <c r="QZL1018" s="304"/>
      <c r="QZM1018" s="304"/>
      <c r="QZN1018" s="304"/>
      <c r="QZO1018" s="304"/>
      <c r="QZP1018" s="304"/>
      <c r="QZQ1018" s="304"/>
      <c r="QZR1018" s="304"/>
      <c r="QZS1018" s="304"/>
      <c r="QZT1018" s="304"/>
      <c r="QZU1018" s="304"/>
      <c r="QZV1018" s="304"/>
      <c r="QZW1018" s="304"/>
      <c r="QZX1018" s="304"/>
      <c r="QZY1018" s="304"/>
      <c r="QZZ1018" s="304"/>
      <c r="RAA1018" s="304"/>
      <c r="RAB1018" s="304"/>
      <c r="RAC1018" s="304"/>
      <c r="RAD1018" s="304"/>
      <c r="RAE1018" s="304"/>
      <c r="RAF1018" s="304"/>
      <c r="RAG1018" s="304"/>
      <c r="RAH1018" s="304"/>
      <c r="RAI1018" s="304"/>
      <c r="RAJ1018" s="304"/>
      <c r="RAK1018" s="304"/>
      <c r="RAL1018" s="304"/>
      <c r="RAM1018" s="304"/>
      <c r="RAN1018" s="304"/>
      <c r="RAO1018" s="304"/>
      <c r="RAP1018" s="304"/>
      <c r="RAQ1018" s="304"/>
      <c r="RAR1018" s="304"/>
      <c r="RAS1018" s="304"/>
      <c r="RAT1018" s="304"/>
      <c r="RAU1018" s="304"/>
      <c r="RAV1018" s="304"/>
      <c r="RAW1018" s="304"/>
      <c r="RAX1018" s="304"/>
      <c r="RAY1018" s="304"/>
      <c r="RAZ1018" s="304"/>
      <c r="RBA1018" s="304"/>
      <c r="RBB1018" s="304"/>
      <c r="RBC1018" s="304"/>
      <c r="RBD1018" s="304"/>
      <c r="RBE1018" s="304"/>
      <c r="RBF1018" s="304"/>
      <c r="RBG1018" s="304"/>
      <c r="RBH1018" s="304"/>
      <c r="RBI1018" s="304"/>
      <c r="RBJ1018" s="304"/>
      <c r="RBK1018" s="304"/>
      <c r="RBL1018" s="304"/>
      <c r="RBM1018" s="304"/>
      <c r="RBN1018" s="304"/>
      <c r="RBO1018" s="304"/>
      <c r="RBP1018" s="304"/>
      <c r="RBQ1018" s="304"/>
      <c r="RBR1018" s="304"/>
      <c r="RBS1018" s="304"/>
      <c r="RBT1018" s="304"/>
      <c r="RBU1018" s="304"/>
      <c r="RBV1018" s="304"/>
      <c r="RBW1018" s="304"/>
      <c r="RBX1018" s="304"/>
      <c r="RBY1018" s="304"/>
      <c r="RBZ1018" s="304"/>
      <c r="RCA1018" s="304"/>
      <c r="RCB1018" s="304"/>
      <c r="RCC1018" s="304"/>
      <c r="RCD1018" s="304"/>
      <c r="RCE1018" s="304"/>
      <c r="RCF1018" s="304"/>
      <c r="RCG1018" s="304"/>
      <c r="RCH1018" s="304"/>
      <c r="RCI1018" s="304"/>
      <c r="RCJ1018" s="304"/>
      <c r="RCK1018" s="304"/>
      <c r="RCL1018" s="304"/>
      <c r="RCM1018" s="304"/>
      <c r="RCN1018" s="304"/>
      <c r="RCO1018" s="304"/>
      <c r="RCP1018" s="304"/>
      <c r="RCQ1018" s="304"/>
      <c r="RCR1018" s="304"/>
      <c r="RCS1018" s="304"/>
      <c r="RCT1018" s="304"/>
      <c r="RCU1018" s="304"/>
      <c r="RCV1018" s="304"/>
      <c r="RCW1018" s="304"/>
      <c r="RCX1018" s="304"/>
      <c r="RCY1018" s="304"/>
      <c r="RCZ1018" s="304"/>
      <c r="RDA1018" s="304"/>
      <c r="RDB1018" s="304"/>
      <c r="RDC1018" s="304"/>
      <c r="RDD1018" s="304"/>
      <c r="RDE1018" s="304"/>
      <c r="RDF1018" s="304"/>
      <c r="RDG1018" s="304"/>
      <c r="RDH1018" s="304"/>
      <c r="RDI1018" s="304"/>
      <c r="RDJ1018" s="304"/>
      <c r="RDK1018" s="304"/>
      <c r="RDL1018" s="304"/>
      <c r="RDM1018" s="304"/>
      <c r="RDN1018" s="304"/>
      <c r="RDO1018" s="304"/>
      <c r="RDP1018" s="304"/>
      <c r="RDQ1018" s="304"/>
      <c r="RDR1018" s="304"/>
      <c r="RDS1018" s="304"/>
      <c r="RDT1018" s="304"/>
      <c r="RDU1018" s="304"/>
      <c r="RDV1018" s="304"/>
      <c r="RDW1018" s="304"/>
      <c r="RDX1018" s="304"/>
      <c r="RDY1018" s="304"/>
      <c r="RDZ1018" s="304"/>
      <c r="REA1018" s="304"/>
      <c r="REB1018" s="304"/>
      <c r="REC1018" s="304"/>
      <c r="RED1018" s="304"/>
      <c r="REE1018" s="304"/>
      <c r="REF1018" s="304"/>
      <c r="REG1018" s="304"/>
      <c r="REH1018" s="304"/>
      <c r="REI1018" s="304"/>
      <c r="REJ1018" s="304"/>
      <c r="REK1018" s="304"/>
      <c r="REL1018" s="304"/>
      <c r="REM1018" s="304"/>
      <c r="REN1018" s="304"/>
      <c r="REO1018" s="304"/>
      <c r="REP1018" s="304"/>
      <c r="REQ1018" s="304"/>
      <c r="RER1018" s="304"/>
      <c r="RES1018" s="304"/>
      <c r="RET1018" s="304"/>
      <c r="REU1018" s="304"/>
      <c r="REV1018" s="304"/>
      <c r="REW1018" s="304"/>
      <c r="REX1018" s="304"/>
      <c r="REY1018" s="304"/>
      <c r="REZ1018" s="304"/>
      <c r="RFA1018" s="304"/>
      <c r="RFB1018" s="304"/>
      <c r="RFC1018" s="304"/>
      <c r="RFD1018" s="304"/>
      <c r="RFE1018" s="304"/>
      <c r="RFF1018" s="304"/>
      <c r="RFG1018" s="304"/>
      <c r="RFH1018" s="304"/>
      <c r="RFI1018" s="304"/>
      <c r="RFJ1018" s="304"/>
      <c r="RFK1018" s="304"/>
      <c r="RFL1018" s="304"/>
      <c r="RFM1018" s="304"/>
      <c r="RFN1018" s="304"/>
      <c r="RFO1018" s="304"/>
      <c r="RFP1018" s="304"/>
      <c r="RFQ1018" s="304"/>
      <c r="RFR1018" s="304"/>
      <c r="RFS1018" s="304"/>
      <c r="RFT1018" s="304"/>
      <c r="RFU1018" s="304"/>
      <c r="RFV1018" s="304"/>
      <c r="RFW1018" s="304"/>
      <c r="RFX1018" s="304"/>
      <c r="RFY1018" s="304"/>
      <c r="RFZ1018" s="304"/>
      <c r="RGA1018" s="304"/>
      <c r="RGB1018" s="304"/>
      <c r="RGC1018" s="304"/>
      <c r="RGD1018" s="304"/>
      <c r="RGE1018" s="304"/>
      <c r="RGF1018" s="304"/>
      <c r="RGG1018" s="304"/>
      <c r="RGH1018" s="304"/>
      <c r="RGI1018" s="304"/>
      <c r="RGJ1018" s="304"/>
      <c r="RGK1018" s="304"/>
      <c r="RGL1018" s="304"/>
      <c r="RGM1018" s="304"/>
      <c r="RGN1018" s="304"/>
      <c r="RGO1018" s="304"/>
      <c r="RGP1018" s="304"/>
      <c r="RGQ1018" s="304"/>
      <c r="RGR1018" s="304"/>
      <c r="RGS1018" s="304"/>
      <c r="RGT1018" s="304"/>
      <c r="RGU1018" s="304"/>
      <c r="RGV1018" s="304"/>
      <c r="RGW1018" s="304"/>
      <c r="RGX1018" s="304"/>
      <c r="RGY1018" s="304"/>
      <c r="RGZ1018" s="304"/>
      <c r="RHA1018" s="304"/>
      <c r="RHB1018" s="304"/>
      <c r="RHC1018" s="304"/>
      <c r="RHD1018" s="304"/>
      <c r="RHE1018" s="304"/>
      <c r="RHF1018" s="304"/>
      <c r="RHG1018" s="304"/>
      <c r="RHH1018" s="304"/>
      <c r="RHI1018" s="304"/>
      <c r="RHJ1018" s="304"/>
      <c r="RHK1018" s="304"/>
      <c r="RHL1018" s="304"/>
      <c r="RHM1018" s="304"/>
      <c r="RHN1018" s="304"/>
      <c r="RHO1018" s="304"/>
      <c r="RHP1018" s="304"/>
      <c r="RHQ1018" s="304"/>
      <c r="RHR1018" s="304"/>
      <c r="RHS1018" s="304"/>
      <c r="RHT1018" s="304"/>
      <c r="RHU1018" s="304"/>
      <c r="RHV1018" s="304"/>
      <c r="RHW1018" s="304"/>
      <c r="RHX1018" s="304"/>
      <c r="RHY1018" s="304"/>
      <c r="RHZ1018" s="304"/>
      <c r="RIA1018" s="304"/>
      <c r="RIB1018" s="304"/>
      <c r="RIC1018" s="304"/>
      <c r="RID1018" s="304"/>
      <c r="RIE1018" s="304"/>
      <c r="RIF1018" s="304"/>
      <c r="RIG1018" s="304"/>
      <c r="RIH1018" s="304"/>
      <c r="RII1018" s="304"/>
      <c r="RIJ1018" s="304"/>
      <c r="RIK1018" s="304"/>
      <c r="RIL1018" s="304"/>
      <c r="RIM1018" s="304"/>
      <c r="RIN1018" s="304"/>
      <c r="RIO1018" s="304"/>
      <c r="RIP1018" s="304"/>
      <c r="RIQ1018" s="304"/>
      <c r="RIR1018" s="304"/>
      <c r="RIS1018" s="304"/>
      <c r="RIT1018" s="304"/>
      <c r="RIU1018" s="304"/>
      <c r="RIV1018" s="304"/>
      <c r="RIW1018" s="304"/>
      <c r="RIX1018" s="304"/>
      <c r="RIY1018" s="304"/>
      <c r="RIZ1018" s="304"/>
      <c r="RJA1018" s="304"/>
      <c r="RJB1018" s="304"/>
      <c r="RJC1018" s="304"/>
      <c r="RJD1018" s="304"/>
      <c r="RJE1018" s="304"/>
      <c r="RJF1018" s="304"/>
      <c r="RJG1018" s="304"/>
      <c r="RJH1018" s="304"/>
      <c r="RJI1018" s="304"/>
      <c r="RJJ1018" s="304"/>
      <c r="RJK1018" s="304"/>
      <c r="RJL1018" s="304"/>
      <c r="RJM1018" s="304"/>
      <c r="RJN1018" s="304"/>
      <c r="RJO1018" s="304"/>
      <c r="RJP1018" s="304"/>
      <c r="RJQ1018" s="304"/>
      <c r="RJR1018" s="304"/>
      <c r="RJS1018" s="304"/>
      <c r="RJT1018" s="304"/>
      <c r="RJU1018" s="304"/>
      <c r="RJV1018" s="304"/>
      <c r="RJW1018" s="304"/>
      <c r="RJX1018" s="304"/>
      <c r="RJY1018" s="304"/>
      <c r="RJZ1018" s="304"/>
      <c r="RKA1018" s="304"/>
      <c r="RKB1018" s="304"/>
      <c r="RKC1018" s="304"/>
      <c r="RKD1018" s="304"/>
      <c r="RKE1018" s="304"/>
      <c r="RKF1018" s="304"/>
      <c r="RKG1018" s="304"/>
      <c r="RKH1018" s="304"/>
      <c r="RKI1018" s="304"/>
      <c r="RKJ1018" s="304"/>
      <c r="RKK1018" s="304"/>
      <c r="RKL1018" s="304"/>
      <c r="RKM1018" s="304"/>
      <c r="RKN1018" s="304"/>
      <c r="RKO1018" s="304"/>
      <c r="RKP1018" s="304"/>
      <c r="RKQ1018" s="304"/>
      <c r="RKR1018" s="304"/>
      <c r="RKS1018" s="304"/>
      <c r="RKT1018" s="304"/>
      <c r="RKU1018" s="304"/>
      <c r="RKV1018" s="304"/>
      <c r="RKW1018" s="304"/>
      <c r="RKX1018" s="304"/>
      <c r="RKY1018" s="304"/>
      <c r="RKZ1018" s="304"/>
      <c r="RLA1018" s="304"/>
      <c r="RLB1018" s="304"/>
      <c r="RLC1018" s="304"/>
      <c r="RLD1018" s="304"/>
      <c r="RLE1018" s="304"/>
      <c r="RLF1018" s="304"/>
      <c r="RLG1018" s="304"/>
      <c r="RLH1018" s="304"/>
      <c r="RLI1018" s="304"/>
      <c r="RLJ1018" s="304"/>
      <c r="RLK1018" s="304"/>
      <c r="RLL1018" s="304"/>
      <c r="RLM1018" s="304"/>
      <c r="RLN1018" s="304"/>
      <c r="RLO1018" s="304"/>
      <c r="RLP1018" s="304"/>
      <c r="RLQ1018" s="304"/>
      <c r="RLR1018" s="304"/>
      <c r="RLS1018" s="304"/>
      <c r="RLT1018" s="304"/>
      <c r="RLU1018" s="304"/>
      <c r="RLV1018" s="304"/>
      <c r="RLW1018" s="304"/>
      <c r="RLX1018" s="304"/>
      <c r="RLY1018" s="304"/>
      <c r="RLZ1018" s="304"/>
      <c r="RMA1018" s="304"/>
      <c r="RMB1018" s="304"/>
      <c r="RMC1018" s="304"/>
      <c r="RMD1018" s="304"/>
      <c r="RME1018" s="304"/>
      <c r="RMF1018" s="304"/>
      <c r="RMG1018" s="304"/>
      <c r="RMH1018" s="304"/>
      <c r="RMI1018" s="304"/>
      <c r="RMJ1018" s="304"/>
      <c r="RMK1018" s="304"/>
      <c r="RML1018" s="304"/>
      <c r="RMM1018" s="304"/>
      <c r="RMN1018" s="304"/>
      <c r="RMO1018" s="304"/>
      <c r="RMP1018" s="304"/>
      <c r="RMQ1018" s="304"/>
      <c r="RMR1018" s="304"/>
      <c r="RMS1018" s="304"/>
      <c r="RMT1018" s="304"/>
      <c r="RMU1018" s="304"/>
      <c r="RMV1018" s="304"/>
      <c r="RMW1018" s="304"/>
      <c r="RMX1018" s="304"/>
      <c r="RMY1018" s="304"/>
      <c r="RMZ1018" s="304"/>
      <c r="RNA1018" s="304"/>
      <c r="RNB1018" s="304"/>
      <c r="RNC1018" s="304"/>
      <c r="RND1018" s="304"/>
      <c r="RNE1018" s="304"/>
      <c r="RNF1018" s="304"/>
      <c r="RNG1018" s="304"/>
      <c r="RNH1018" s="304"/>
      <c r="RNI1018" s="304"/>
      <c r="RNJ1018" s="304"/>
      <c r="RNK1018" s="304"/>
      <c r="RNL1018" s="304"/>
      <c r="RNM1018" s="304"/>
      <c r="RNN1018" s="304"/>
      <c r="RNO1018" s="304"/>
      <c r="RNP1018" s="304"/>
      <c r="RNQ1018" s="304"/>
      <c r="RNR1018" s="304"/>
      <c r="RNS1018" s="304"/>
      <c r="RNT1018" s="304"/>
      <c r="RNU1018" s="304"/>
      <c r="RNV1018" s="304"/>
      <c r="RNW1018" s="304"/>
      <c r="RNX1018" s="304"/>
      <c r="RNY1018" s="304"/>
      <c r="RNZ1018" s="304"/>
      <c r="ROA1018" s="304"/>
      <c r="ROB1018" s="304"/>
      <c r="ROC1018" s="304"/>
      <c r="ROD1018" s="304"/>
      <c r="ROE1018" s="304"/>
      <c r="ROF1018" s="304"/>
      <c r="ROG1018" s="304"/>
      <c r="ROH1018" s="304"/>
      <c r="ROI1018" s="304"/>
      <c r="ROJ1018" s="304"/>
      <c r="ROK1018" s="304"/>
      <c r="ROL1018" s="304"/>
      <c r="ROM1018" s="304"/>
      <c r="RON1018" s="304"/>
      <c r="ROO1018" s="304"/>
      <c r="ROP1018" s="304"/>
      <c r="ROQ1018" s="304"/>
      <c r="ROR1018" s="304"/>
      <c r="ROS1018" s="304"/>
      <c r="ROT1018" s="304"/>
      <c r="ROU1018" s="304"/>
      <c r="ROV1018" s="304"/>
      <c r="ROW1018" s="304"/>
      <c r="ROX1018" s="304"/>
      <c r="ROY1018" s="304"/>
      <c r="ROZ1018" s="304"/>
      <c r="RPA1018" s="304"/>
      <c r="RPB1018" s="304"/>
      <c r="RPC1018" s="304"/>
      <c r="RPD1018" s="304"/>
      <c r="RPE1018" s="304"/>
      <c r="RPF1018" s="304"/>
      <c r="RPG1018" s="304"/>
      <c r="RPH1018" s="304"/>
      <c r="RPI1018" s="304"/>
      <c r="RPJ1018" s="304"/>
      <c r="RPK1018" s="304"/>
      <c r="RPL1018" s="304"/>
      <c r="RPM1018" s="304"/>
      <c r="RPN1018" s="304"/>
      <c r="RPO1018" s="304"/>
      <c r="RPP1018" s="304"/>
      <c r="RPQ1018" s="304"/>
      <c r="RPR1018" s="304"/>
      <c r="RPS1018" s="304"/>
      <c r="RPT1018" s="304"/>
      <c r="RPU1018" s="304"/>
      <c r="RPV1018" s="304"/>
      <c r="RPW1018" s="304"/>
      <c r="RPX1018" s="304"/>
      <c r="RPY1018" s="304"/>
      <c r="RPZ1018" s="304"/>
      <c r="RQA1018" s="304"/>
      <c r="RQB1018" s="304"/>
      <c r="RQC1018" s="304"/>
      <c r="RQD1018" s="304"/>
      <c r="RQE1018" s="304"/>
      <c r="RQF1018" s="304"/>
      <c r="RQG1018" s="304"/>
      <c r="RQH1018" s="304"/>
      <c r="RQI1018" s="304"/>
      <c r="RQJ1018" s="304"/>
      <c r="RQK1018" s="304"/>
      <c r="RQL1018" s="304"/>
      <c r="RQM1018" s="304"/>
      <c r="RQN1018" s="304"/>
      <c r="RQO1018" s="304"/>
      <c r="RQP1018" s="304"/>
      <c r="RQQ1018" s="304"/>
      <c r="RQR1018" s="304"/>
      <c r="RQS1018" s="304"/>
      <c r="RQT1018" s="304"/>
      <c r="RQU1018" s="304"/>
      <c r="RQV1018" s="304"/>
      <c r="RQW1018" s="304"/>
      <c r="RQX1018" s="304"/>
      <c r="RQY1018" s="304"/>
      <c r="RQZ1018" s="304"/>
      <c r="RRA1018" s="304"/>
      <c r="RRB1018" s="304"/>
      <c r="RRC1018" s="304"/>
      <c r="RRD1018" s="304"/>
      <c r="RRE1018" s="304"/>
      <c r="RRF1018" s="304"/>
      <c r="RRG1018" s="304"/>
      <c r="RRH1018" s="304"/>
      <c r="RRI1018" s="304"/>
      <c r="RRJ1018" s="304"/>
      <c r="RRK1018" s="304"/>
      <c r="RRL1018" s="304"/>
      <c r="RRM1018" s="304"/>
      <c r="RRN1018" s="304"/>
      <c r="RRO1018" s="304"/>
      <c r="RRP1018" s="304"/>
      <c r="RRQ1018" s="304"/>
      <c r="RRR1018" s="304"/>
      <c r="RRS1018" s="304"/>
      <c r="RRT1018" s="304"/>
      <c r="RRU1018" s="304"/>
      <c r="RRV1018" s="304"/>
      <c r="RRW1018" s="304"/>
      <c r="RRX1018" s="304"/>
      <c r="RRY1018" s="304"/>
      <c r="RRZ1018" s="304"/>
      <c r="RSA1018" s="304"/>
      <c r="RSB1018" s="304"/>
      <c r="RSC1018" s="304"/>
      <c r="RSD1018" s="304"/>
      <c r="RSE1018" s="304"/>
      <c r="RSF1018" s="304"/>
      <c r="RSG1018" s="304"/>
      <c r="RSH1018" s="304"/>
      <c r="RSI1018" s="304"/>
      <c r="RSJ1018" s="304"/>
      <c r="RSK1018" s="304"/>
      <c r="RSL1018" s="304"/>
      <c r="RSM1018" s="304"/>
      <c r="RSN1018" s="304"/>
      <c r="RSO1018" s="304"/>
      <c r="RSP1018" s="304"/>
      <c r="RSQ1018" s="304"/>
      <c r="RSR1018" s="304"/>
      <c r="RSS1018" s="304"/>
      <c r="RST1018" s="304"/>
      <c r="RSU1018" s="304"/>
      <c r="RSV1018" s="304"/>
      <c r="RSW1018" s="304"/>
      <c r="RSX1018" s="304"/>
      <c r="RSY1018" s="304"/>
      <c r="RSZ1018" s="304"/>
      <c r="RTA1018" s="304"/>
      <c r="RTB1018" s="304"/>
      <c r="RTC1018" s="304"/>
      <c r="RTD1018" s="304"/>
      <c r="RTE1018" s="304"/>
      <c r="RTF1018" s="304"/>
      <c r="RTG1018" s="304"/>
      <c r="RTH1018" s="304"/>
      <c r="RTI1018" s="304"/>
      <c r="RTJ1018" s="304"/>
      <c r="RTK1018" s="304"/>
      <c r="RTL1018" s="304"/>
      <c r="RTM1018" s="304"/>
      <c r="RTN1018" s="304"/>
      <c r="RTO1018" s="304"/>
      <c r="RTP1018" s="304"/>
      <c r="RTQ1018" s="304"/>
      <c r="RTR1018" s="304"/>
      <c r="RTS1018" s="304"/>
      <c r="RTT1018" s="304"/>
      <c r="RTU1018" s="304"/>
      <c r="RTV1018" s="304"/>
      <c r="RTW1018" s="304"/>
      <c r="RTX1018" s="304"/>
      <c r="RTY1018" s="304"/>
      <c r="RTZ1018" s="304"/>
      <c r="RUA1018" s="304"/>
      <c r="RUB1018" s="304"/>
      <c r="RUC1018" s="304"/>
      <c r="RUD1018" s="304"/>
      <c r="RUE1018" s="304"/>
      <c r="RUF1018" s="304"/>
      <c r="RUG1018" s="304"/>
      <c r="RUH1018" s="304"/>
      <c r="RUI1018" s="304"/>
      <c r="RUJ1018" s="304"/>
      <c r="RUK1018" s="304"/>
      <c r="RUL1018" s="304"/>
      <c r="RUM1018" s="304"/>
      <c r="RUN1018" s="304"/>
      <c r="RUO1018" s="304"/>
      <c r="RUP1018" s="304"/>
      <c r="RUQ1018" s="304"/>
      <c r="RUR1018" s="304"/>
      <c r="RUS1018" s="304"/>
      <c r="RUT1018" s="304"/>
      <c r="RUU1018" s="304"/>
      <c r="RUV1018" s="304"/>
      <c r="RUW1018" s="304"/>
      <c r="RUX1018" s="304"/>
      <c r="RUY1018" s="304"/>
      <c r="RUZ1018" s="304"/>
      <c r="RVA1018" s="304"/>
      <c r="RVB1018" s="304"/>
      <c r="RVC1018" s="304"/>
      <c r="RVD1018" s="304"/>
      <c r="RVE1018" s="304"/>
      <c r="RVF1018" s="304"/>
      <c r="RVG1018" s="304"/>
      <c r="RVH1018" s="304"/>
      <c r="RVI1018" s="304"/>
      <c r="RVJ1018" s="304"/>
      <c r="RVK1018" s="304"/>
      <c r="RVL1018" s="304"/>
      <c r="RVM1018" s="304"/>
      <c r="RVN1018" s="304"/>
      <c r="RVO1018" s="304"/>
      <c r="RVP1018" s="304"/>
      <c r="RVQ1018" s="304"/>
      <c r="RVR1018" s="304"/>
      <c r="RVS1018" s="304"/>
      <c r="RVT1018" s="304"/>
      <c r="RVU1018" s="304"/>
      <c r="RVV1018" s="304"/>
      <c r="RVW1018" s="304"/>
      <c r="RVX1018" s="304"/>
      <c r="RVY1018" s="304"/>
      <c r="RVZ1018" s="304"/>
      <c r="RWA1018" s="304"/>
      <c r="RWB1018" s="304"/>
      <c r="RWC1018" s="304"/>
      <c r="RWD1018" s="304"/>
      <c r="RWE1018" s="304"/>
      <c r="RWF1018" s="304"/>
      <c r="RWG1018" s="304"/>
      <c r="RWH1018" s="304"/>
      <c r="RWI1018" s="304"/>
      <c r="RWJ1018" s="304"/>
      <c r="RWK1018" s="304"/>
      <c r="RWL1018" s="304"/>
      <c r="RWM1018" s="304"/>
      <c r="RWN1018" s="304"/>
      <c r="RWO1018" s="304"/>
      <c r="RWP1018" s="304"/>
      <c r="RWQ1018" s="304"/>
      <c r="RWR1018" s="304"/>
      <c r="RWS1018" s="304"/>
      <c r="RWT1018" s="304"/>
      <c r="RWU1018" s="304"/>
      <c r="RWV1018" s="304"/>
      <c r="RWW1018" s="304"/>
      <c r="RWX1018" s="304"/>
      <c r="RWY1018" s="304"/>
      <c r="RWZ1018" s="304"/>
      <c r="RXA1018" s="304"/>
      <c r="RXB1018" s="304"/>
      <c r="RXC1018" s="304"/>
      <c r="RXD1018" s="304"/>
      <c r="RXE1018" s="304"/>
      <c r="RXF1018" s="304"/>
      <c r="RXG1018" s="304"/>
      <c r="RXH1018" s="304"/>
      <c r="RXI1018" s="304"/>
      <c r="RXJ1018" s="304"/>
      <c r="RXK1018" s="304"/>
      <c r="RXL1018" s="304"/>
      <c r="RXM1018" s="304"/>
      <c r="RXN1018" s="304"/>
      <c r="RXO1018" s="304"/>
      <c r="RXP1018" s="304"/>
      <c r="RXQ1018" s="304"/>
      <c r="RXR1018" s="304"/>
      <c r="RXS1018" s="304"/>
      <c r="RXT1018" s="304"/>
      <c r="RXU1018" s="304"/>
      <c r="RXV1018" s="304"/>
      <c r="RXW1018" s="304"/>
      <c r="RXX1018" s="304"/>
      <c r="RXY1018" s="304"/>
      <c r="RXZ1018" s="304"/>
      <c r="RYA1018" s="304"/>
      <c r="RYB1018" s="304"/>
      <c r="RYC1018" s="304"/>
      <c r="RYD1018" s="304"/>
      <c r="RYE1018" s="304"/>
      <c r="RYF1018" s="304"/>
      <c r="RYG1018" s="304"/>
      <c r="RYH1018" s="304"/>
      <c r="RYI1018" s="304"/>
      <c r="RYJ1018" s="304"/>
      <c r="RYK1018" s="304"/>
      <c r="RYL1018" s="304"/>
      <c r="RYM1018" s="304"/>
      <c r="RYN1018" s="304"/>
      <c r="RYO1018" s="304"/>
      <c r="RYP1018" s="304"/>
      <c r="RYQ1018" s="304"/>
      <c r="RYR1018" s="304"/>
      <c r="RYS1018" s="304"/>
      <c r="RYT1018" s="304"/>
      <c r="RYU1018" s="304"/>
      <c r="RYV1018" s="304"/>
      <c r="RYW1018" s="304"/>
      <c r="RYX1018" s="304"/>
      <c r="RYY1018" s="304"/>
      <c r="RYZ1018" s="304"/>
      <c r="RZA1018" s="304"/>
      <c r="RZB1018" s="304"/>
      <c r="RZC1018" s="304"/>
      <c r="RZD1018" s="304"/>
      <c r="RZE1018" s="304"/>
      <c r="RZF1018" s="304"/>
      <c r="RZG1018" s="304"/>
      <c r="RZH1018" s="304"/>
      <c r="RZI1018" s="304"/>
      <c r="RZJ1018" s="304"/>
      <c r="RZK1018" s="304"/>
      <c r="RZL1018" s="304"/>
      <c r="RZM1018" s="304"/>
      <c r="RZN1018" s="304"/>
      <c r="RZO1018" s="304"/>
      <c r="RZP1018" s="304"/>
      <c r="RZQ1018" s="304"/>
      <c r="RZR1018" s="304"/>
      <c r="RZS1018" s="304"/>
      <c r="RZT1018" s="304"/>
      <c r="RZU1018" s="304"/>
      <c r="RZV1018" s="304"/>
      <c r="RZW1018" s="304"/>
      <c r="RZX1018" s="304"/>
      <c r="RZY1018" s="304"/>
      <c r="RZZ1018" s="304"/>
      <c r="SAA1018" s="304"/>
      <c r="SAB1018" s="304"/>
      <c r="SAC1018" s="304"/>
      <c r="SAD1018" s="304"/>
      <c r="SAE1018" s="304"/>
      <c r="SAF1018" s="304"/>
      <c r="SAG1018" s="304"/>
      <c r="SAH1018" s="304"/>
      <c r="SAI1018" s="304"/>
      <c r="SAJ1018" s="304"/>
      <c r="SAK1018" s="304"/>
      <c r="SAL1018" s="304"/>
      <c r="SAM1018" s="304"/>
      <c r="SAN1018" s="304"/>
      <c r="SAO1018" s="304"/>
      <c r="SAP1018" s="304"/>
      <c r="SAQ1018" s="304"/>
      <c r="SAR1018" s="304"/>
      <c r="SAS1018" s="304"/>
      <c r="SAT1018" s="304"/>
      <c r="SAU1018" s="304"/>
      <c r="SAV1018" s="304"/>
      <c r="SAW1018" s="304"/>
      <c r="SAX1018" s="304"/>
      <c r="SAY1018" s="304"/>
      <c r="SAZ1018" s="304"/>
      <c r="SBA1018" s="304"/>
      <c r="SBB1018" s="304"/>
      <c r="SBC1018" s="304"/>
      <c r="SBD1018" s="304"/>
      <c r="SBE1018" s="304"/>
      <c r="SBF1018" s="304"/>
      <c r="SBG1018" s="304"/>
      <c r="SBH1018" s="304"/>
      <c r="SBI1018" s="304"/>
      <c r="SBJ1018" s="304"/>
      <c r="SBK1018" s="304"/>
      <c r="SBL1018" s="304"/>
      <c r="SBM1018" s="304"/>
      <c r="SBN1018" s="304"/>
      <c r="SBO1018" s="304"/>
      <c r="SBP1018" s="304"/>
      <c r="SBQ1018" s="304"/>
      <c r="SBR1018" s="304"/>
      <c r="SBS1018" s="304"/>
      <c r="SBT1018" s="304"/>
      <c r="SBU1018" s="304"/>
      <c r="SBV1018" s="304"/>
      <c r="SBW1018" s="304"/>
      <c r="SBX1018" s="304"/>
      <c r="SBY1018" s="304"/>
      <c r="SBZ1018" s="304"/>
      <c r="SCA1018" s="304"/>
      <c r="SCB1018" s="304"/>
      <c r="SCC1018" s="304"/>
      <c r="SCD1018" s="304"/>
      <c r="SCE1018" s="304"/>
      <c r="SCF1018" s="304"/>
      <c r="SCG1018" s="304"/>
      <c r="SCH1018" s="304"/>
      <c r="SCI1018" s="304"/>
      <c r="SCJ1018" s="304"/>
      <c r="SCK1018" s="304"/>
      <c r="SCL1018" s="304"/>
      <c r="SCM1018" s="304"/>
      <c r="SCN1018" s="304"/>
      <c r="SCO1018" s="304"/>
      <c r="SCP1018" s="304"/>
      <c r="SCQ1018" s="304"/>
      <c r="SCR1018" s="304"/>
      <c r="SCS1018" s="304"/>
      <c r="SCT1018" s="304"/>
      <c r="SCU1018" s="304"/>
      <c r="SCV1018" s="304"/>
      <c r="SCW1018" s="304"/>
      <c r="SCX1018" s="304"/>
      <c r="SCY1018" s="304"/>
      <c r="SCZ1018" s="304"/>
      <c r="SDA1018" s="304"/>
      <c r="SDB1018" s="304"/>
      <c r="SDC1018" s="304"/>
      <c r="SDD1018" s="304"/>
      <c r="SDE1018" s="304"/>
      <c r="SDF1018" s="304"/>
      <c r="SDG1018" s="304"/>
      <c r="SDH1018" s="304"/>
      <c r="SDI1018" s="304"/>
      <c r="SDJ1018" s="304"/>
      <c r="SDK1018" s="304"/>
      <c r="SDL1018" s="304"/>
      <c r="SDM1018" s="304"/>
      <c r="SDN1018" s="304"/>
      <c r="SDO1018" s="304"/>
      <c r="SDP1018" s="304"/>
      <c r="SDQ1018" s="304"/>
      <c r="SDR1018" s="304"/>
      <c r="SDS1018" s="304"/>
      <c r="SDT1018" s="304"/>
      <c r="SDU1018" s="304"/>
      <c r="SDV1018" s="304"/>
      <c r="SDW1018" s="304"/>
      <c r="SDX1018" s="304"/>
      <c r="SDY1018" s="304"/>
      <c r="SDZ1018" s="304"/>
      <c r="SEA1018" s="304"/>
      <c r="SEB1018" s="304"/>
      <c r="SEC1018" s="304"/>
      <c r="SED1018" s="304"/>
      <c r="SEE1018" s="304"/>
      <c r="SEF1018" s="304"/>
      <c r="SEG1018" s="304"/>
      <c r="SEH1018" s="304"/>
      <c r="SEI1018" s="304"/>
      <c r="SEJ1018" s="304"/>
      <c r="SEK1018" s="304"/>
      <c r="SEL1018" s="304"/>
      <c r="SEM1018" s="304"/>
      <c r="SEN1018" s="304"/>
      <c r="SEO1018" s="304"/>
      <c r="SEP1018" s="304"/>
      <c r="SEQ1018" s="304"/>
      <c r="SER1018" s="304"/>
      <c r="SES1018" s="304"/>
      <c r="SET1018" s="304"/>
      <c r="SEU1018" s="304"/>
      <c r="SEV1018" s="304"/>
      <c r="SEW1018" s="304"/>
      <c r="SEX1018" s="304"/>
      <c r="SEY1018" s="304"/>
      <c r="SEZ1018" s="304"/>
      <c r="SFA1018" s="304"/>
      <c r="SFB1018" s="304"/>
      <c r="SFC1018" s="304"/>
      <c r="SFD1018" s="304"/>
      <c r="SFE1018" s="304"/>
      <c r="SFF1018" s="304"/>
      <c r="SFG1018" s="304"/>
      <c r="SFH1018" s="304"/>
      <c r="SFI1018" s="304"/>
      <c r="SFJ1018" s="304"/>
      <c r="SFK1018" s="304"/>
      <c r="SFL1018" s="304"/>
      <c r="SFM1018" s="304"/>
      <c r="SFN1018" s="304"/>
      <c r="SFO1018" s="304"/>
      <c r="SFP1018" s="304"/>
      <c r="SFQ1018" s="304"/>
      <c r="SFR1018" s="304"/>
      <c r="SFS1018" s="304"/>
      <c r="SFT1018" s="304"/>
      <c r="SFU1018" s="304"/>
      <c r="SFV1018" s="304"/>
      <c r="SFW1018" s="304"/>
      <c r="SFX1018" s="304"/>
      <c r="SFY1018" s="304"/>
      <c r="SFZ1018" s="304"/>
      <c r="SGA1018" s="304"/>
      <c r="SGB1018" s="304"/>
      <c r="SGC1018" s="304"/>
      <c r="SGD1018" s="304"/>
      <c r="SGE1018" s="304"/>
      <c r="SGF1018" s="304"/>
      <c r="SGG1018" s="304"/>
      <c r="SGH1018" s="304"/>
      <c r="SGI1018" s="304"/>
      <c r="SGJ1018" s="304"/>
      <c r="SGK1018" s="304"/>
      <c r="SGL1018" s="304"/>
      <c r="SGM1018" s="304"/>
      <c r="SGN1018" s="304"/>
      <c r="SGO1018" s="304"/>
      <c r="SGP1018" s="304"/>
      <c r="SGQ1018" s="304"/>
      <c r="SGR1018" s="304"/>
      <c r="SGS1018" s="304"/>
      <c r="SGT1018" s="304"/>
      <c r="SGU1018" s="304"/>
      <c r="SGV1018" s="304"/>
      <c r="SGW1018" s="304"/>
      <c r="SGX1018" s="304"/>
      <c r="SGY1018" s="304"/>
      <c r="SGZ1018" s="304"/>
      <c r="SHA1018" s="304"/>
      <c r="SHB1018" s="304"/>
      <c r="SHC1018" s="304"/>
      <c r="SHD1018" s="304"/>
      <c r="SHE1018" s="304"/>
      <c r="SHF1018" s="304"/>
      <c r="SHG1018" s="304"/>
      <c r="SHH1018" s="304"/>
      <c r="SHI1018" s="304"/>
      <c r="SHJ1018" s="304"/>
      <c r="SHK1018" s="304"/>
      <c r="SHL1018" s="304"/>
      <c r="SHM1018" s="304"/>
      <c r="SHN1018" s="304"/>
      <c r="SHO1018" s="304"/>
      <c r="SHP1018" s="304"/>
      <c r="SHQ1018" s="304"/>
      <c r="SHR1018" s="304"/>
      <c r="SHS1018" s="304"/>
      <c r="SHT1018" s="304"/>
      <c r="SHU1018" s="304"/>
      <c r="SHV1018" s="304"/>
      <c r="SHW1018" s="304"/>
      <c r="SHX1018" s="304"/>
      <c r="SHY1018" s="304"/>
      <c r="SHZ1018" s="304"/>
      <c r="SIA1018" s="304"/>
      <c r="SIB1018" s="304"/>
      <c r="SIC1018" s="304"/>
      <c r="SID1018" s="304"/>
      <c r="SIE1018" s="304"/>
      <c r="SIF1018" s="304"/>
      <c r="SIG1018" s="304"/>
      <c r="SIH1018" s="304"/>
      <c r="SII1018" s="304"/>
      <c r="SIJ1018" s="304"/>
      <c r="SIK1018" s="304"/>
      <c r="SIL1018" s="304"/>
      <c r="SIM1018" s="304"/>
      <c r="SIN1018" s="304"/>
      <c r="SIO1018" s="304"/>
      <c r="SIP1018" s="304"/>
      <c r="SIQ1018" s="304"/>
      <c r="SIR1018" s="304"/>
      <c r="SIS1018" s="304"/>
      <c r="SIT1018" s="304"/>
      <c r="SIU1018" s="304"/>
      <c r="SIV1018" s="304"/>
      <c r="SIW1018" s="304"/>
      <c r="SIX1018" s="304"/>
      <c r="SIY1018" s="304"/>
      <c r="SIZ1018" s="304"/>
      <c r="SJA1018" s="304"/>
      <c r="SJB1018" s="304"/>
      <c r="SJC1018" s="304"/>
      <c r="SJD1018" s="304"/>
      <c r="SJE1018" s="304"/>
      <c r="SJF1018" s="304"/>
      <c r="SJG1018" s="304"/>
      <c r="SJH1018" s="304"/>
      <c r="SJI1018" s="304"/>
      <c r="SJJ1018" s="304"/>
      <c r="SJK1018" s="304"/>
      <c r="SJL1018" s="304"/>
      <c r="SJM1018" s="304"/>
      <c r="SJN1018" s="304"/>
      <c r="SJO1018" s="304"/>
      <c r="SJP1018" s="304"/>
      <c r="SJQ1018" s="304"/>
      <c r="SJR1018" s="304"/>
      <c r="SJS1018" s="304"/>
      <c r="SJT1018" s="304"/>
      <c r="SJU1018" s="304"/>
      <c r="SJV1018" s="304"/>
      <c r="SJW1018" s="304"/>
      <c r="SJX1018" s="304"/>
      <c r="SJY1018" s="304"/>
      <c r="SJZ1018" s="304"/>
      <c r="SKA1018" s="304"/>
      <c r="SKB1018" s="304"/>
      <c r="SKC1018" s="304"/>
      <c r="SKD1018" s="304"/>
      <c r="SKE1018" s="304"/>
      <c r="SKF1018" s="304"/>
      <c r="SKG1018" s="304"/>
      <c r="SKH1018" s="304"/>
      <c r="SKI1018" s="304"/>
      <c r="SKJ1018" s="304"/>
      <c r="SKK1018" s="304"/>
      <c r="SKL1018" s="304"/>
      <c r="SKM1018" s="304"/>
      <c r="SKN1018" s="304"/>
      <c r="SKO1018" s="304"/>
      <c r="SKP1018" s="304"/>
      <c r="SKQ1018" s="304"/>
      <c r="SKR1018" s="304"/>
      <c r="SKS1018" s="304"/>
      <c r="SKT1018" s="304"/>
      <c r="SKU1018" s="304"/>
      <c r="SKV1018" s="304"/>
      <c r="SKW1018" s="304"/>
      <c r="SKX1018" s="304"/>
      <c r="SKY1018" s="304"/>
      <c r="SKZ1018" s="304"/>
      <c r="SLA1018" s="304"/>
      <c r="SLB1018" s="304"/>
      <c r="SLC1018" s="304"/>
      <c r="SLD1018" s="304"/>
      <c r="SLE1018" s="304"/>
      <c r="SLF1018" s="304"/>
      <c r="SLG1018" s="304"/>
      <c r="SLH1018" s="304"/>
      <c r="SLI1018" s="304"/>
      <c r="SLJ1018" s="304"/>
      <c r="SLK1018" s="304"/>
      <c r="SLL1018" s="304"/>
      <c r="SLM1018" s="304"/>
      <c r="SLN1018" s="304"/>
      <c r="SLO1018" s="304"/>
      <c r="SLP1018" s="304"/>
      <c r="SLQ1018" s="304"/>
      <c r="SLR1018" s="304"/>
      <c r="SLS1018" s="304"/>
      <c r="SLT1018" s="304"/>
      <c r="SLU1018" s="304"/>
      <c r="SLV1018" s="304"/>
      <c r="SLW1018" s="304"/>
      <c r="SLX1018" s="304"/>
      <c r="SLY1018" s="304"/>
      <c r="SLZ1018" s="304"/>
      <c r="SMA1018" s="304"/>
      <c r="SMB1018" s="304"/>
      <c r="SMC1018" s="304"/>
      <c r="SMD1018" s="304"/>
      <c r="SME1018" s="304"/>
      <c r="SMF1018" s="304"/>
      <c r="SMG1018" s="304"/>
      <c r="SMH1018" s="304"/>
      <c r="SMI1018" s="304"/>
      <c r="SMJ1018" s="304"/>
      <c r="SMK1018" s="304"/>
      <c r="SML1018" s="304"/>
      <c r="SMM1018" s="304"/>
      <c r="SMN1018" s="304"/>
      <c r="SMO1018" s="304"/>
      <c r="SMP1018" s="304"/>
      <c r="SMQ1018" s="304"/>
      <c r="SMR1018" s="304"/>
      <c r="SMS1018" s="304"/>
      <c r="SMT1018" s="304"/>
      <c r="SMU1018" s="304"/>
      <c r="SMV1018" s="304"/>
      <c r="SMW1018" s="304"/>
      <c r="SMX1018" s="304"/>
      <c r="SMY1018" s="304"/>
      <c r="SMZ1018" s="304"/>
      <c r="SNA1018" s="304"/>
      <c r="SNB1018" s="304"/>
      <c r="SNC1018" s="304"/>
      <c r="SND1018" s="304"/>
      <c r="SNE1018" s="304"/>
      <c r="SNF1018" s="304"/>
      <c r="SNG1018" s="304"/>
      <c r="SNH1018" s="304"/>
      <c r="SNI1018" s="304"/>
      <c r="SNJ1018" s="304"/>
      <c r="SNK1018" s="304"/>
      <c r="SNL1018" s="304"/>
      <c r="SNM1018" s="304"/>
      <c r="SNN1018" s="304"/>
      <c r="SNO1018" s="304"/>
      <c r="SNP1018" s="304"/>
      <c r="SNQ1018" s="304"/>
      <c r="SNR1018" s="304"/>
      <c r="SNS1018" s="304"/>
      <c r="SNT1018" s="304"/>
      <c r="SNU1018" s="304"/>
      <c r="SNV1018" s="304"/>
      <c r="SNW1018" s="304"/>
      <c r="SNX1018" s="304"/>
      <c r="SNY1018" s="304"/>
      <c r="SNZ1018" s="304"/>
      <c r="SOA1018" s="304"/>
      <c r="SOB1018" s="304"/>
      <c r="SOC1018" s="304"/>
      <c r="SOD1018" s="304"/>
      <c r="SOE1018" s="304"/>
      <c r="SOF1018" s="304"/>
      <c r="SOG1018" s="304"/>
      <c r="SOH1018" s="304"/>
      <c r="SOI1018" s="304"/>
      <c r="SOJ1018" s="304"/>
      <c r="SOK1018" s="304"/>
      <c r="SOL1018" s="304"/>
      <c r="SOM1018" s="304"/>
      <c r="SON1018" s="304"/>
      <c r="SOO1018" s="304"/>
      <c r="SOP1018" s="304"/>
      <c r="SOQ1018" s="304"/>
      <c r="SOR1018" s="304"/>
      <c r="SOS1018" s="304"/>
      <c r="SOT1018" s="304"/>
      <c r="SOU1018" s="304"/>
      <c r="SOV1018" s="304"/>
      <c r="SOW1018" s="304"/>
      <c r="SOX1018" s="304"/>
      <c r="SOY1018" s="304"/>
      <c r="SOZ1018" s="304"/>
      <c r="SPA1018" s="304"/>
      <c r="SPB1018" s="304"/>
      <c r="SPC1018" s="304"/>
      <c r="SPD1018" s="304"/>
      <c r="SPE1018" s="304"/>
      <c r="SPF1018" s="304"/>
      <c r="SPG1018" s="304"/>
      <c r="SPH1018" s="304"/>
      <c r="SPI1018" s="304"/>
      <c r="SPJ1018" s="304"/>
      <c r="SPK1018" s="304"/>
      <c r="SPL1018" s="304"/>
      <c r="SPM1018" s="304"/>
      <c r="SPN1018" s="304"/>
      <c r="SPO1018" s="304"/>
      <c r="SPP1018" s="304"/>
      <c r="SPQ1018" s="304"/>
      <c r="SPR1018" s="304"/>
      <c r="SPS1018" s="304"/>
      <c r="SPT1018" s="304"/>
      <c r="SPU1018" s="304"/>
      <c r="SPV1018" s="304"/>
      <c r="SPW1018" s="304"/>
      <c r="SPX1018" s="304"/>
      <c r="SPY1018" s="304"/>
      <c r="SPZ1018" s="304"/>
      <c r="SQA1018" s="304"/>
      <c r="SQB1018" s="304"/>
      <c r="SQC1018" s="304"/>
      <c r="SQD1018" s="304"/>
      <c r="SQE1018" s="304"/>
      <c r="SQF1018" s="304"/>
      <c r="SQG1018" s="304"/>
      <c r="SQH1018" s="304"/>
      <c r="SQI1018" s="304"/>
      <c r="SQJ1018" s="304"/>
      <c r="SQK1018" s="304"/>
      <c r="SQL1018" s="304"/>
      <c r="SQM1018" s="304"/>
      <c r="SQN1018" s="304"/>
      <c r="SQO1018" s="304"/>
      <c r="SQP1018" s="304"/>
      <c r="SQQ1018" s="304"/>
      <c r="SQR1018" s="304"/>
      <c r="SQS1018" s="304"/>
      <c r="SQT1018" s="304"/>
      <c r="SQU1018" s="304"/>
      <c r="SQV1018" s="304"/>
      <c r="SQW1018" s="304"/>
      <c r="SQX1018" s="304"/>
      <c r="SQY1018" s="304"/>
      <c r="SQZ1018" s="304"/>
      <c r="SRA1018" s="304"/>
      <c r="SRB1018" s="304"/>
      <c r="SRC1018" s="304"/>
      <c r="SRD1018" s="304"/>
      <c r="SRE1018" s="304"/>
      <c r="SRF1018" s="304"/>
      <c r="SRG1018" s="304"/>
      <c r="SRH1018" s="304"/>
      <c r="SRI1018" s="304"/>
      <c r="SRJ1018" s="304"/>
      <c r="SRK1018" s="304"/>
      <c r="SRL1018" s="304"/>
      <c r="SRM1018" s="304"/>
      <c r="SRN1018" s="304"/>
      <c r="SRO1018" s="304"/>
      <c r="SRP1018" s="304"/>
      <c r="SRQ1018" s="304"/>
      <c r="SRR1018" s="304"/>
      <c r="SRS1018" s="304"/>
      <c r="SRT1018" s="304"/>
      <c r="SRU1018" s="304"/>
      <c r="SRV1018" s="304"/>
      <c r="SRW1018" s="304"/>
      <c r="SRX1018" s="304"/>
      <c r="SRY1018" s="304"/>
      <c r="SRZ1018" s="304"/>
      <c r="SSA1018" s="304"/>
      <c r="SSB1018" s="304"/>
      <c r="SSC1018" s="304"/>
      <c r="SSD1018" s="304"/>
      <c r="SSE1018" s="304"/>
      <c r="SSF1018" s="304"/>
      <c r="SSG1018" s="304"/>
      <c r="SSH1018" s="304"/>
      <c r="SSI1018" s="304"/>
      <c r="SSJ1018" s="304"/>
      <c r="SSK1018" s="304"/>
      <c r="SSL1018" s="304"/>
      <c r="SSM1018" s="304"/>
      <c r="SSN1018" s="304"/>
      <c r="SSO1018" s="304"/>
      <c r="SSP1018" s="304"/>
      <c r="SSQ1018" s="304"/>
      <c r="SSR1018" s="304"/>
      <c r="SSS1018" s="304"/>
      <c r="SST1018" s="304"/>
      <c r="SSU1018" s="304"/>
      <c r="SSV1018" s="304"/>
      <c r="SSW1018" s="304"/>
      <c r="SSX1018" s="304"/>
      <c r="SSY1018" s="304"/>
      <c r="SSZ1018" s="304"/>
      <c r="STA1018" s="304"/>
      <c r="STB1018" s="304"/>
      <c r="STC1018" s="304"/>
      <c r="STD1018" s="304"/>
      <c r="STE1018" s="304"/>
      <c r="STF1018" s="304"/>
      <c r="STG1018" s="304"/>
      <c r="STH1018" s="304"/>
      <c r="STI1018" s="304"/>
      <c r="STJ1018" s="304"/>
      <c r="STK1018" s="304"/>
      <c r="STL1018" s="304"/>
      <c r="STM1018" s="304"/>
      <c r="STN1018" s="304"/>
      <c r="STO1018" s="304"/>
      <c r="STP1018" s="304"/>
      <c r="STQ1018" s="304"/>
      <c r="STR1018" s="304"/>
      <c r="STS1018" s="304"/>
      <c r="STT1018" s="304"/>
      <c r="STU1018" s="304"/>
      <c r="STV1018" s="304"/>
      <c r="STW1018" s="304"/>
      <c r="STX1018" s="304"/>
      <c r="STY1018" s="304"/>
      <c r="STZ1018" s="304"/>
      <c r="SUA1018" s="304"/>
      <c r="SUB1018" s="304"/>
      <c r="SUC1018" s="304"/>
      <c r="SUD1018" s="304"/>
      <c r="SUE1018" s="304"/>
      <c r="SUF1018" s="304"/>
      <c r="SUG1018" s="304"/>
      <c r="SUH1018" s="304"/>
      <c r="SUI1018" s="304"/>
      <c r="SUJ1018" s="304"/>
      <c r="SUK1018" s="304"/>
      <c r="SUL1018" s="304"/>
      <c r="SUM1018" s="304"/>
      <c r="SUN1018" s="304"/>
      <c r="SUO1018" s="304"/>
      <c r="SUP1018" s="304"/>
      <c r="SUQ1018" s="304"/>
      <c r="SUR1018" s="304"/>
      <c r="SUS1018" s="304"/>
      <c r="SUT1018" s="304"/>
      <c r="SUU1018" s="304"/>
      <c r="SUV1018" s="304"/>
      <c r="SUW1018" s="304"/>
      <c r="SUX1018" s="304"/>
      <c r="SUY1018" s="304"/>
      <c r="SUZ1018" s="304"/>
      <c r="SVA1018" s="304"/>
      <c r="SVB1018" s="304"/>
      <c r="SVC1018" s="304"/>
      <c r="SVD1018" s="304"/>
      <c r="SVE1018" s="304"/>
      <c r="SVF1018" s="304"/>
      <c r="SVG1018" s="304"/>
      <c r="SVH1018" s="304"/>
      <c r="SVI1018" s="304"/>
      <c r="SVJ1018" s="304"/>
      <c r="SVK1018" s="304"/>
      <c r="SVL1018" s="304"/>
      <c r="SVM1018" s="304"/>
      <c r="SVN1018" s="304"/>
      <c r="SVO1018" s="304"/>
      <c r="SVP1018" s="304"/>
      <c r="SVQ1018" s="304"/>
      <c r="SVR1018" s="304"/>
      <c r="SVS1018" s="304"/>
      <c r="SVT1018" s="304"/>
      <c r="SVU1018" s="304"/>
      <c r="SVV1018" s="304"/>
      <c r="SVW1018" s="304"/>
      <c r="SVX1018" s="304"/>
      <c r="SVY1018" s="304"/>
      <c r="SVZ1018" s="304"/>
      <c r="SWA1018" s="304"/>
      <c r="SWB1018" s="304"/>
      <c r="SWC1018" s="304"/>
      <c r="SWD1018" s="304"/>
      <c r="SWE1018" s="304"/>
      <c r="SWF1018" s="304"/>
      <c r="SWG1018" s="304"/>
      <c r="SWH1018" s="304"/>
      <c r="SWI1018" s="304"/>
      <c r="SWJ1018" s="304"/>
      <c r="SWK1018" s="304"/>
      <c r="SWL1018" s="304"/>
      <c r="SWM1018" s="304"/>
      <c r="SWN1018" s="304"/>
      <c r="SWO1018" s="304"/>
      <c r="SWP1018" s="304"/>
      <c r="SWQ1018" s="304"/>
      <c r="SWR1018" s="304"/>
      <c r="SWS1018" s="304"/>
      <c r="SWT1018" s="304"/>
      <c r="SWU1018" s="304"/>
      <c r="SWV1018" s="304"/>
      <c r="SWW1018" s="304"/>
      <c r="SWX1018" s="304"/>
      <c r="SWY1018" s="304"/>
      <c r="SWZ1018" s="304"/>
      <c r="SXA1018" s="304"/>
      <c r="SXB1018" s="304"/>
      <c r="SXC1018" s="304"/>
      <c r="SXD1018" s="304"/>
      <c r="SXE1018" s="304"/>
      <c r="SXF1018" s="304"/>
      <c r="SXG1018" s="304"/>
      <c r="SXH1018" s="304"/>
      <c r="SXI1018" s="304"/>
      <c r="SXJ1018" s="304"/>
      <c r="SXK1018" s="304"/>
      <c r="SXL1018" s="304"/>
      <c r="SXM1018" s="304"/>
      <c r="SXN1018" s="304"/>
      <c r="SXO1018" s="304"/>
      <c r="SXP1018" s="304"/>
      <c r="SXQ1018" s="304"/>
      <c r="SXR1018" s="304"/>
      <c r="SXS1018" s="304"/>
      <c r="SXT1018" s="304"/>
      <c r="SXU1018" s="304"/>
      <c r="SXV1018" s="304"/>
      <c r="SXW1018" s="304"/>
      <c r="SXX1018" s="304"/>
      <c r="SXY1018" s="304"/>
      <c r="SXZ1018" s="304"/>
      <c r="SYA1018" s="304"/>
      <c r="SYB1018" s="304"/>
      <c r="SYC1018" s="304"/>
      <c r="SYD1018" s="304"/>
      <c r="SYE1018" s="304"/>
      <c r="SYF1018" s="304"/>
      <c r="SYG1018" s="304"/>
      <c r="SYH1018" s="304"/>
      <c r="SYI1018" s="304"/>
      <c r="SYJ1018" s="304"/>
      <c r="SYK1018" s="304"/>
      <c r="SYL1018" s="304"/>
      <c r="SYM1018" s="304"/>
      <c r="SYN1018" s="304"/>
      <c r="SYO1018" s="304"/>
      <c r="SYP1018" s="304"/>
      <c r="SYQ1018" s="304"/>
      <c r="SYR1018" s="304"/>
      <c r="SYS1018" s="304"/>
      <c r="SYT1018" s="304"/>
      <c r="SYU1018" s="304"/>
      <c r="SYV1018" s="304"/>
      <c r="SYW1018" s="304"/>
      <c r="SYX1018" s="304"/>
      <c r="SYY1018" s="304"/>
      <c r="SYZ1018" s="304"/>
      <c r="SZA1018" s="304"/>
      <c r="SZB1018" s="304"/>
      <c r="SZC1018" s="304"/>
      <c r="SZD1018" s="304"/>
      <c r="SZE1018" s="304"/>
      <c r="SZF1018" s="304"/>
      <c r="SZG1018" s="304"/>
      <c r="SZH1018" s="304"/>
      <c r="SZI1018" s="304"/>
      <c r="SZJ1018" s="304"/>
      <c r="SZK1018" s="304"/>
      <c r="SZL1018" s="304"/>
      <c r="SZM1018" s="304"/>
      <c r="SZN1018" s="304"/>
      <c r="SZO1018" s="304"/>
      <c r="SZP1018" s="304"/>
      <c r="SZQ1018" s="304"/>
      <c r="SZR1018" s="304"/>
      <c r="SZS1018" s="304"/>
      <c r="SZT1018" s="304"/>
      <c r="SZU1018" s="304"/>
      <c r="SZV1018" s="304"/>
      <c r="SZW1018" s="304"/>
      <c r="SZX1018" s="304"/>
      <c r="SZY1018" s="304"/>
      <c r="SZZ1018" s="304"/>
      <c r="TAA1018" s="304"/>
      <c r="TAB1018" s="304"/>
      <c r="TAC1018" s="304"/>
      <c r="TAD1018" s="304"/>
      <c r="TAE1018" s="304"/>
      <c r="TAF1018" s="304"/>
      <c r="TAG1018" s="304"/>
      <c r="TAH1018" s="304"/>
      <c r="TAI1018" s="304"/>
      <c r="TAJ1018" s="304"/>
      <c r="TAK1018" s="304"/>
      <c r="TAL1018" s="304"/>
      <c r="TAM1018" s="304"/>
      <c r="TAN1018" s="304"/>
      <c r="TAO1018" s="304"/>
      <c r="TAP1018" s="304"/>
      <c r="TAQ1018" s="304"/>
      <c r="TAR1018" s="304"/>
      <c r="TAS1018" s="304"/>
      <c r="TAT1018" s="304"/>
      <c r="TAU1018" s="304"/>
      <c r="TAV1018" s="304"/>
      <c r="TAW1018" s="304"/>
      <c r="TAX1018" s="304"/>
      <c r="TAY1018" s="304"/>
      <c r="TAZ1018" s="304"/>
      <c r="TBA1018" s="304"/>
      <c r="TBB1018" s="304"/>
      <c r="TBC1018" s="304"/>
      <c r="TBD1018" s="304"/>
      <c r="TBE1018" s="304"/>
      <c r="TBF1018" s="304"/>
      <c r="TBG1018" s="304"/>
      <c r="TBH1018" s="304"/>
      <c r="TBI1018" s="304"/>
      <c r="TBJ1018" s="304"/>
      <c r="TBK1018" s="304"/>
      <c r="TBL1018" s="304"/>
      <c r="TBM1018" s="304"/>
      <c r="TBN1018" s="304"/>
      <c r="TBO1018" s="304"/>
      <c r="TBP1018" s="304"/>
      <c r="TBQ1018" s="304"/>
      <c r="TBR1018" s="304"/>
      <c r="TBS1018" s="304"/>
      <c r="TBT1018" s="304"/>
      <c r="TBU1018" s="304"/>
      <c r="TBV1018" s="304"/>
      <c r="TBW1018" s="304"/>
      <c r="TBX1018" s="304"/>
      <c r="TBY1018" s="304"/>
      <c r="TBZ1018" s="304"/>
      <c r="TCA1018" s="304"/>
      <c r="TCB1018" s="304"/>
      <c r="TCC1018" s="304"/>
      <c r="TCD1018" s="304"/>
      <c r="TCE1018" s="304"/>
      <c r="TCF1018" s="304"/>
      <c r="TCG1018" s="304"/>
      <c r="TCH1018" s="304"/>
      <c r="TCI1018" s="304"/>
      <c r="TCJ1018" s="304"/>
      <c r="TCK1018" s="304"/>
      <c r="TCL1018" s="304"/>
      <c r="TCM1018" s="304"/>
      <c r="TCN1018" s="304"/>
      <c r="TCO1018" s="304"/>
      <c r="TCP1018" s="304"/>
      <c r="TCQ1018" s="304"/>
      <c r="TCR1018" s="304"/>
      <c r="TCS1018" s="304"/>
      <c r="TCT1018" s="304"/>
      <c r="TCU1018" s="304"/>
      <c r="TCV1018" s="304"/>
      <c r="TCW1018" s="304"/>
      <c r="TCX1018" s="304"/>
      <c r="TCY1018" s="304"/>
      <c r="TCZ1018" s="304"/>
      <c r="TDA1018" s="304"/>
      <c r="TDB1018" s="304"/>
      <c r="TDC1018" s="304"/>
      <c r="TDD1018" s="304"/>
      <c r="TDE1018" s="304"/>
      <c r="TDF1018" s="304"/>
      <c r="TDG1018" s="304"/>
      <c r="TDH1018" s="304"/>
      <c r="TDI1018" s="304"/>
      <c r="TDJ1018" s="304"/>
      <c r="TDK1018" s="304"/>
      <c r="TDL1018" s="304"/>
      <c r="TDM1018" s="304"/>
      <c r="TDN1018" s="304"/>
      <c r="TDO1018" s="304"/>
      <c r="TDP1018" s="304"/>
      <c r="TDQ1018" s="304"/>
      <c r="TDR1018" s="304"/>
      <c r="TDS1018" s="304"/>
      <c r="TDT1018" s="304"/>
      <c r="TDU1018" s="304"/>
      <c r="TDV1018" s="304"/>
      <c r="TDW1018" s="304"/>
      <c r="TDX1018" s="304"/>
      <c r="TDY1018" s="304"/>
      <c r="TDZ1018" s="304"/>
      <c r="TEA1018" s="304"/>
      <c r="TEB1018" s="304"/>
      <c r="TEC1018" s="304"/>
      <c r="TED1018" s="304"/>
      <c r="TEE1018" s="304"/>
      <c r="TEF1018" s="304"/>
      <c r="TEG1018" s="304"/>
      <c r="TEH1018" s="304"/>
      <c r="TEI1018" s="304"/>
      <c r="TEJ1018" s="304"/>
      <c r="TEK1018" s="304"/>
      <c r="TEL1018" s="304"/>
      <c r="TEM1018" s="304"/>
      <c r="TEN1018" s="304"/>
      <c r="TEO1018" s="304"/>
      <c r="TEP1018" s="304"/>
      <c r="TEQ1018" s="304"/>
      <c r="TER1018" s="304"/>
      <c r="TES1018" s="304"/>
      <c r="TET1018" s="304"/>
      <c r="TEU1018" s="304"/>
      <c r="TEV1018" s="304"/>
      <c r="TEW1018" s="304"/>
      <c r="TEX1018" s="304"/>
      <c r="TEY1018" s="304"/>
      <c r="TEZ1018" s="304"/>
      <c r="TFA1018" s="304"/>
      <c r="TFB1018" s="304"/>
      <c r="TFC1018" s="304"/>
      <c r="TFD1018" s="304"/>
      <c r="TFE1018" s="304"/>
      <c r="TFF1018" s="304"/>
      <c r="TFG1018" s="304"/>
      <c r="TFH1018" s="304"/>
      <c r="TFI1018" s="304"/>
      <c r="TFJ1018" s="304"/>
      <c r="TFK1018" s="304"/>
      <c r="TFL1018" s="304"/>
      <c r="TFM1018" s="304"/>
      <c r="TFN1018" s="304"/>
      <c r="TFO1018" s="304"/>
      <c r="TFP1018" s="304"/>
      <c r="TFQ1018" s="304"/>
      <c r="TFR1018" s="304"/>
      <c r="TFS1018" s="304"/>
      <c r="TFT1018" s="304"/>
      <c r="TFU1018" s="304"/>
      <c r="TFV1018" s="304"/>
      <c r="TFW1018" s="304"/>
      <c r="TFX1018" s="304"/>
      <c r="TFY1018" s="304"/>
      <c r="TFZ1018" s="304"/>
      <c r="TGA1018" s="304"/>
      <c r="TGB1018" s="304"/>
      <c r="TGC1018" s="304"/>
      <c r="TGD1018" s="304"/>
      <c r="TGE1018" s="304"/>
      <c r="TGF1018" s="304"/>
      <c r="TGG1018" s="304"/>
      <c r="TGH1018" s="304"/>
      <c r="TGI1018" s="304"/>
      <c r="TGJ1018" s="304"/>
      <c r="TGK1018" s="304"/>
      <c r="TGL1018" s="304"/>
      <c r="TGM1018" s="304"/>
      <c r="TGN1018" s="304"/>
      <c r="TGO1018" s="304"/>
      <c r="TGP1018" s="304"/>
      <c r="TGQ1018" s="304"/>
      <c r="TGR1018" s="304"/>
      <c r="TGS1018" s="304"/>
      <c r="TGT1018" s="304"/>
      <c r="TGU1018" s="304"/>
      <c r="TGV1018" s="304"/>
      <c r="TGW1018" s="304"/>
      <c r="TGX1018" s="304"/>
      <c r="TGY1018" s="304"/>
      <c r="TGZ1018" s="304"/>
      <c r="THA1018" s="304"/>
      <c r="THB1018" s="304"/>
      <c r="THC1018" s="304"/>
      <c r="THD1018" s="304"/>
      <c r="THE1018" s="304"/>
      <c r="THF1018" s="304"/>
      <c r="THG1018" s="304"/>
      <c r="THH1018" s="304"/>
      <c r="THI1018" s="304"/>
      <c r="THJ1018" s="304"/>
      <c r="THK1018" s="304"/>
      <c r="THL1018" s="304"/>
      <c r="THM1018" s="304"/>
      <c r="THN1018" s="304"/>
      <c r="THO1018" s="304"/>
      <c r="THP1018" s="304"/>
      <c r="THQ1018" s="304"/>
      <c r="THR1018" s="304"/>
      <c r="THS1018" s="304"/>
      <c r="THT1018" s="304"/>
      <c r="THU1018" s="304"/>
      <c r="THV1018" s="304"/>
      <c r="THW1018" s="304"/>
      <c r="THX1018" s="304"/>
      <c r="THY1018" s="304"/>
      <c r="THZ1018" s="304"/>
      <c r="TIA1018" s="304"/>
      <c r="TIB1018" s="304"/>
      <c r="TIC1018" s="304"/>
      <c r="TID1018" s="304"/>
      <c r="TIE1018" s="304"/>
      <c r="TIF1018" s="304"/>
      <c r="TIG1018" s="304"/>
      <c r="TIH1018" s="304"/>
      <c r="TII1018" s="304"/>
      <c r="TIJ1018" s="304"/>
      <c r="TIK1018" s="304"/>
      <c r="TIL1018" s="304"/>
      <c r="TIM1018" s="304"/>
      <c r="TIN1018" s="304"/>
      <c r="TIO1018" s="304"/>
      <c r="TIP1018" s="304"/>
      <c r="TIQ1018" s="304"/>
      <c r="TIR1018" s="304"/>
      <c r="TIS1018" s="304"/>
      <c r="TIT1018" s="304"/>
      <c r="TIU1018" s="304"/>
      <c r="TIV1018" s="304"/>
      <c r="TIW1018" s="304"/>
      <c r="TIX1018" s="304"/>
      <c r="TIY1018" s="304"/>
      <c r="TIZ1018" s="304"/>
      <c r="TJA1018" s="304"/>
      <c r="TJB1018" s="304"/>
      <c r="TJC1018" s="304"/>
      <c r="TJD1018" s="304"/>
      <c r="TJE1018" s="304"/>
      <c r="TJF1018" s="304"/>
      <c r="TJG1018" s="304"/>
      <c r="TJH1018" s="304"/>
      <c r="TJI1018" s="304"/>
      <c r="TJJ1018" s="304"/>
      <c r="TJK1018" s="304"/>
      <c r="TJL1018" s="304"/>
      <c r="TJM1018" s="304"/>
      <c r="TJN1018" s="304"/>
      <c r="TJO1018" s="304"/>
      <c r="TJP1018" s="304"/>
      <c r="TJQ1018" s="304"/>
      <c r="TJR1018" s="304"/>
      <c r="TJS1018" s="304"/>
      <c r="TJT1018" s="304"/>
      <c r="TJU1018" s="304"/>
      <c r="TJV1018" s="304"/>
      <c r="TJW1018" s="304"/>
      <c r="TJX1018" s="304"/>
      <c r="TJY1018" s="304"/>
      <c r="TJZ1018" s="304"/>
      <c r="TKA1018" s="304"/>
      <c r="TKB1018" s="304"/>
      <c r="TKC1018" s="304"/>
      <c r="TKD1018" s="304"/>
      <c r="TKE1018" s="304"/>
      <c r="TKF1018" s="304"/>
      <c r="TKG1018" s="304"/>
      <c r="TKH1018" s="304"/>
      <c r="TKI1018" s="304"/>
      <c r="TKJ1018" s="304"/>
      <c r="TKK1018" s="304"/>
      <c r="TKL1018" s="304"/>
      <c r="TKM1018" s="304"/>
      <c r="TKN1018" s="304"/>
      <c r="TKO1018" s="304"/>
      <c r="TKP1018" s="304"/>
      <c r="TKQ1018" s="304"/>
      <c r="TKR1018" s="304"/>
      <c r="TKS1018" s="304"/>
      <c r="TKT1018" s="304"/>
      <c r="TKU1018" s="304"/>
      <c r="TKV1018" s="304"/>
      <c r="TKW1018" s="304"/>
      <c r="TKX1018" s="304"/>
      <c r="TKY1018" s="304"/>
      <c r="TKZ1018" s="304"/>
      <c r="TLA1018" s="304"/>
      <c r="TLB1018" s="304"/>
      <c r="TLC1018" s="304"/>
      <c r="TLD1018" s="304"/>
      <c r="TLE1018" s="304"/>
      <c r="TLF1018" s="304"/>
      <c r="TLG1018" s="304"/>
      <c r="TLH1018" s="304"/>
      <c r="TLI1018" s="304"/>
      <c r="TLJ1018" s="304"/>
      <c r="TLK1018" s="304"/>
      <c r="TLL1018" s="304"/>
      <c r="TLM1018" s="304"/>
      <c r="TLN1018" s="304"/>
      <c r="TLO1018" s="304"/>
      <c r="TLP1018" s="304"/>
      <c r="TLQ1018" s="304"/>
      <c r="TLR1018" s="304"/>
      <c r="TLS1018" s="304"/>
      <c r="TLT1018" s="304"/>
      <c r="TLU1018" s="304"/>
      <c r="TLV1018" s="304"/>
      <c r="TLW1018" s="304"/>
      <c r="TLX1018" s="304"/>
      <c r="TLY1018" s="304"/>
      <c r="TLZ1018" s="304"/>
      <c r="TMA1018" s="304"/>
      <c r="TMB1018" s="304"/>
      <c r="TMC1018" s="304"/>
      <c r="TMD1018" s="304"/>
      <c r="TME1018" s="304"/>
      <c r="TMF1018" s="304"/>
      <c r="TMG1018" s="304"/>
      <c r="TMH1018" s="304"/>
      <c r="TMI1018" s="304"/>
      <c r="TMJ1018" s="304"/>
      <c r="TMK1018" s="304"/>
      <c r="TML1018" s="304"/>
      <c r="TMM1018" s="304"/>
      <c r="TMN1018" s="304"/>
      <c r="TMO1018" s="304"/>
      <c r="TMP1018" s="304"/>
      <c r="TMQ1018" s="304"/>
      <c r="TMR1018" s="304"/>
      <c r="TMS1018" s="304"/>
      <c r="TMT1018" s="304"/>
      <c r="TMU1018" s="304"/>
      <c r="TMV1018" s="304"/>
      <c r="TMW1018" s="304"/>
      <c r="TMX1018" s="304"/>
      <c r="TMY1018" s="304"/>
      <c r="TMZ1018" s="304"/>
      <c r="TNA1018" s="304"/>
      <c r="TNB1018" s="304"/>
      <c r="TNC1018" s="304"/>
      <c r="TND1018" s="304"/>
      <c r="TNE1018" s="304"/>
      <c r="TNF1018" s="304"/>
      <c r="TNG1018" s="304"/>
      <c r="TNH1018" s="304"/>
      <c r="TNI1018" s="304"/>
      <c r="TNJ1018" s="304"/>
      <c r="TNK1018" s="304"/>
      <c r="TNL1018" s="304"/>
      <c r="TNM1018" s="304"/>
      <c r="TNN1018" s="304"/>
      <c r="TNO1018" s="304"/>
      <c r="TNP1018" s="304"/>
      <c r="TNQ1018" s="304"/>
      <c r="TNR1018" s="304"/>
      <c r="TNS1018" s="304"/>
      <c r="TNT1018" s="304"/>
      <c r="TNU1018" s="304"/>
      <c r="TNV1018" s="304"/>
      <c r="TNW1018" s="304"/>
      <c r="TNX1018" s="304"/>
      <c r="TNY1018" s="304"/>
      <c r="TNZ1018" s="304"/>
      <c r="TOA1018" s="304"/>
      <c r="TOB1018" s="304"/>
      <c r="TOC1018" s="304"/>
      <c r="TOD1018" s="304"/>
      <c r="TOE1018" s="304"/>
      <c r="TOF1018" s="304"/>
      <c r="TOG1018" s="304"/>
      <c r="TOH1018" s="304"/>
      <c r="TOI1018" s="304"/>
      <c r="TOJ1018" s="304"/>
      <c r="TOK1018" s="304"/>
      <c r="TOL1018" s="304"/>
      <c r="TOM1018" s="304"/>
      <c r="TON1018" s="304"/>
      <c r="TOO1018" s="304"/>
      <c r="TOP1018" s="304"/>
      <c r="TOQ1018" s="304"/>
      <c r="TOR1018" s="304"/>
      <c r="TOS1018" s="304"/>
      <c r="TOT1018" s="304"/>
      <c r="TOU1018" s="304"/>
      <c r="TOV1018" s="304"/>
      <c r="TOW1018" s="304"/>
      <c r="TOX1018" s="304"/>
      <c r="TOY1018" s="304"/>
      <c r="TOZ1018" s="304"/>
      <c r="TPA1018" s="304"/>
      <c r="TPB1018" s="304"/>
      <c r="TPC1018" s="304"/>
      <c r="TPD1018" s="304"/>
      <c r="TPE1018" s="304"/>
      <c r="TPF1018" s="304"/>
      <c r="TPG1018" s="304"/>
      <c r="TPH1018" s="304"/>
      <c r="TPI1018" s="304"/>
      <c r="TPJ1018" s="304"/>
      <c r="TPK1018" s="304"/>
      <c r="TPL1018" s="304"/>
      <c r="TPM1018" s="304"/>
      <c r="TPN1018" s="304"/>
      <c r="TPO1018" s="304"/>
      <c r="TPP1018" s="304"/>
      <c r="TPQ1018" s="304"/>
      <c r="TPR1018" s="304"/>
      <c r="TPS1018" s="304"/>
      <c r="TPT1018" s="304"/>
      <c r="TPU1018" s="304"/>
      <c r="TPV1018" s="304"/>
      <c r="TPW1018" s="304"/>
      <c r="TPX1018" s="304"/>
      <c r="TPY1018" s="304"/>
      <c r="TPZ1018" s="304"/>
      <c r="TQA1018" s="304"/>
      <c r="TQB1018" s="304"/>
      <c r="TQC1018" s="304"/>
      <c r="TQD1018" s="304"/>
      <c r="TQE1018" s="304"/>
      <c r="TQF1018" s="304"/>
      <c r="TQG1018" s="304"/>
      <c r="TQH1018" s="304"/>
      <c r="TQI1018" s="304"/>
      <c r="TQJ1018" s="304"/>
      <c r="TQK1018" s="304"/>
      <c r="TQL1018" s="304"/>
      <c r="TQM1018" s="304"/>
      <c r="TQN1018" s="304"/>
      <c r="TQO1018" s="304"/>
      <c r="TQP1018" s="304"/>
      <c r="TQQ1018" s="304"/>
      <c r="TQR1018" s="304"/>
      <c r="TQS1018" s="304"/>
      <c r="TQT1018" s="304"/>
      <c r="TQU1018" s="304"/>
      <c r="TQV1018" s="304"/>
      <c r="TQW1018" s="304"/>
      <c r="TQX1018" s="304"/>
      <c r="TQY1018" s="304"/>
      <c r="TQZ1018" s="304"/>
      <c r="TRA1018" s="304"/>
      <c r="TRB1018" s="304"/>
      <c r="TRC1018" s="304"/>
      <c r="TRD1018" s="304"/>
      <c r="TRE1018" s="304"/>
      <c r="TRF1018" s="304"/>
      <c r="TRG1018" s="304"/>
      <c r="TRH1018" s="304"/>
      <c r="TRI1018" s="304"/>
      <c r="TRJ1018" s="304"/>
      <c r="TRK1018" s="304"/>
      <c r="TRL1018" s="304"/>
      <c r="TRM1018" s="304"/>
      <c r="TRN1018" s="304"/>
      <c r="TRO1018" s="304"/>
      <c r="TRP1018" s="304"/>
      <c r="TRQ1018" s="304"/>
      <c r="TRR1018" s="304"/>
      <c r="TRS1018" s="304"/>
      <c r="TRT1018" s="304"/>
      <c r="TRU1018" s="304"/>
      <c r="TRV1018" s="304"/>
      <c r="TRW1018" s="304"/>
      <c r="TRX1018" s="304"/>
      <c r="TRY1018" s="304"/>
      <c r="TRZ1018" s="304"/>
      <c r="TSA1018" s="304"/>
      <c r="TSB1018" s="304"/>
      <c r="TSC1018" s="304"/>
      <c r="TSD1018" s="304"/>
      <c r="TSE1018" s="304"/>
      <c r="TSF1018" s="304"/>
      <c r="TSG1018" s="304"/>
      <c r="TSH1018" s="304"/>
      <c r="TSI1018" s="304"/>
      <c r="TSJ1018" s="304"/>
      <c r="TSK1018" s="304"/>
      <c r="TSL1018" s="304"/>
      <c r="TSM1018" s="304"/>
      <c r="TSN1018" s="304"/>
      <c r="TSO1018" s="304"/>
      <c r="TSP1018" s="304"/>
      <c r="TSQ1018" s="304"/>
      <c r="TSR1018" s="304"/>
      <c r="TSS1018" s="304"/>
      <c r="TST1018" s="304"/>
      <c r="TSU1018" s="304"/>
      <c r="TSV1018" s="304"/>
      <c r="TSW1018" s="304"/>
      <c r="TSX1018" s="304"/>
      <c r="TSY1018" s="304"/>
      <c r="TSZ1018" s="304"/>
      <c r="TTA1018" s="304"/>
      <c r="TTB1018" s="304"/>
      <c r="TTC1018" s="304"/>
      <c r="TTD1018" s="304"/>
      <c r="TTE1018" s="304"/>
      <c r="TTF1018" s="304"/>
      <c r="TTG1018" s="304"/>
      <c r="TTH1018" s="304"/>
      <c r="TTI1018" s="304"/>
      <c r="TTJ1018" s="304"/>
      <c r="TTK1018" s="304"/>
      <c r="TTL1018" s="304"/>
      <c r="TTM1018" s="304"/>
      <c r="TTN1018" s="304"/>
      <c r="TTO1018" s="304"/>
      <c r="TTP1018" s="304"/>
      <c r="TTQ1018" s="304"/>
      <c r="TTR1018" s="304"/>
      <c r="TTS1018" s="304"/>
      <c r="TTT1018" s="304"/>
      <c r="TTU1018" s="304"/>
      <c r="TTV1018" s="304"/>
      <c r="TTW1018" s="304"/>
      <c r="TTX1018" s="304"/>
      <c r="TTY1018" s="304"/>
      <c r="TTZ1018" s="304"/>
      <c r="TUA1018" s="304"/>
      <c r="TUB1018" s="304"/>
      <c r="TUC1018" s="304"/>
      <c r="TUD1018" s="304"/>
      <c r="TUE1018" s="304"/>
      <c r="TUF1018" s="304"/>
      <c r="TUG1018" s="304"/>
      <c r="TUH1018" s="304"/>
      <c r="TUI1018" s="304"/>
      <c r="TUJ1018" s="304"/>
      <c r="TUK1018" s="304"/>
      <c r="TUL1018" s="304"/>
      <c r="TUM1018" s="304"/>
      <c r="TUN1018" s="304"/>
      <c r="TUO1018" s="304"/>
      <c r="TUP1018" s="304"/>
      <c r="TUQ1018" s="304"/>
      <c r="TUR1018" s="304"/>
      <c r="TUS1018" s="304"/>
      <c r="TUT1018" s="304"/>
      <c r="TUU1018" s="304"/>
      <c r="TUV1018" s="304"/>
      <c r="TUW1018" s="304"/>
      <c r="TUX1018" s="304"/>
      <c r="TUY1018" s="304"/>
      <c r="TUZ1018" s="304"/>
      <c r="TVA1018" s="304"/>
      <c r="TVB1018" s="304"/>
      <c r="TVC1018" s="304"/>
      <c r="TVD1018" s="304"/>
      <c r="TVE1018" s="304"/>
      <c r="TVF1018" s="304"/>
      <c r="TVG1018" s="304"/>
      <c r="TVH1018" s="304"/>
      <c r="TVI1018" s="304"/>
      <c r="TVJ1018" s="304"/>
      <c r="TVK1018" s="304"/>
      <c r="TVL1018" s="304"/>
      <c r="TVM1018" s="304"/>
      <c r="TVN1018" s="304"/>
      <c r="TVO1018" s="304"/>
      <c r="TVP1018" s="304"/>
      <c r="TVQ1018" s="304"/>
      <c r="TVR1018" s="304"/>
      <c r="TVS1018" s="304"/>
      <c r="TVT1018" s="304"/>
      <c r="TVU1018" s="304"/>
      <c r="TVV1018" s="304"/>
      <c r="TVW1018" s="304"/>
      <c r="TVX1018" s="304"/>
      <c r="TVY1018" s="304"/>
      <c r="TVZ1018" s="304"/>
      <c r="TWA1018" s="304"/>
      <c r="TWB1018" s="304"/>
      <c r="TWC1018" s="304"/>
      <c r="TWD1018" s="304"/>
      <c r="TWE1018" s="304"/>
      <c r="TWF1018" s="304"/>
      <c r="TWG1018" s="304"/>
      <c r="TWH1018" s="304"/>
      <c r="TWI1018" s="304"/>
      <c r="TWJ1018" s="304"/>
      <c r="TWK1018" s="304"/>
      <c r="TWL1018" s="304"/>
      <c r="TWM1018" s="304"/>
      <c r="TWN1018" s="304"/>
      <c r="TWO1018" s="304"/>
      <c r="TWP1018" s="304"/>
      <c r="TWQ1018" s="304"/>
      <c r="TWR1018" s="304"/>
      <c r="TWS1018" s="304"/>
      <c r="TWT1018" s="304"/>
      <c r="TWU1018" s="304"/>
      <c r="TWV1018" s="304"/>
      <c r="TWW1018" s="304"/>
      <c r="TWX1018" s="304"/>
      <c r="TWY1018" s="304"/>
      <c r="TWZ1018" s="304"/>
      <c r="TXA1018" s="304"/>
      <c r="TXB1018" s="304"/>
      <c r="TXC1018" s="304"/>
      <c r="TXD1018" s="304"/>
      <c r="TXE1018" s="304"/>
      <c r="TXF1018" s="304"/>
      <c r="TXG1018" s="304"/>
      <c r="TXH1018" s="304"/>
      <c r="TXI1018" s="304"/>
      <c r="TXJ1018" s="304"/>
      <c r="TXK1018" s="304"/>
      <c r="TXL1018" s="304"/>
      <c r="TXM1018" s="304"/>
      <c r="TXN1018" s="304"/>
      <c r="TXO1018" s="304"/>
      <c r="TXP1018" s="304"/>
      <c r="TXQ1018" s="304"/>
      <c r="TXR1018" s="304"/>
      <c r="TXS1018" s="304"/>
      <c r="TXT1018" s="304"/>
      <c r="TXU1018" s="304"/>
      <c r="TXV1018" s="304"/>
      <c r="TXW1018" s="304"/>
      <c r="TXX1018" s="304"/>
      <c r="TXY1018" s="304"/>
      <c r="TXZ1018" s="304"/>
      <c r="TYA1018" s="304"/>
      <c r="TYB1018" s="304"/>
      <c r="TYC1018" s="304"/>
      <c r="TYD1018" s="304"/>
      <c r="TYE1018" s="304"/>
      <c r="TYF1018" s="304"/>
      <c r="TYG1018" s="304"/>
      <c r="TYH1018" s="304"/>
      <c r="TYI1018" s="304"/>
      <c r="TYJ1018" s="304"/>
      <c r="TYK1018" s="304"/>
      <c r="TYL1018" s="304"/>
      <c r="TYM1018" s="304"/>
      <c r="TYN1018" s="304"/>
      <c r="TYO1018" s="304"/>
      <c r="TYP1018" s="304"/>
      <c r="TYQ1018" s="304"/>
      <c r="TYR1018" s="304"/>
      <c r="TYS1018" s="304"/>
      <c r="TYT1018" s="304"/>
      <c r="TYU1018" s="304"/>
      <c r="TYV1018" s="304"/>
      <c r="TYW1018" s="304"/>
      <c r="TYX1018" s="304"/>
      <c r="TYY1018" s="304"/>
      <c r="TYZ1018" s="304"/>
      <c r="TZA1018" s="304"/>
      <c r="TZB1018" s="304"/>
      <c r="TZC1018" s="304"/>
      <c r="TZD1018" s="304"/>
      <c r="TZE1018" s="304"/>
      <c r="TZF1018" s="304"/>
      <c r="TZG1018" s="304"/>
      <c r="TZH1018" s="304"/>
      <c r="TZI1018" s="304"/>
      <c r="TZJ1018" s="304"/>
      <c r="TZK1018" s="304"/>
      <c r="TZL1018" s="304"/>
      <c r="TZM1018" s="304"/>
      <c r="TZN1018" s="304"/>
      <c r="TZO1018" s="304"/>
      <c r="TZP1018" s="304"/>
      <c r="TZQ1018" s="304"/>
      <c r="TZR1018" s="304"/>
      <c r="TZS1018" s="304"/>
      <c r="TZT1018" s="304"/>
      <c r="TZU1018" s="304"/>
      <c r="TZV1018" s="304"/>
      <c r="TZW1018" s="304"/>
      <c r="TZX1018" s="304"/>
      <c r="TZY1018" s="304"/>
      <c r="TZZ1018" s="304"/>
      <c r="UAA1018" s="304"/>
      <c r="UAB1018" s="304"/>
      <c r="UAC1018" s="304"/>
      <c r="UAD1018" s="304"/>
      <c r="UAE1018" s="304"/>
      <c r="UAF1018" s="304"/>
      <c r="UAG1018" s="304"/>
      <c r="UAH1018" s="304"/>
      <c r="UAI1018" s="304"/>
      <c r="UAJ1018" s="304"/>
      <c r="UAK1018" s="304"/>
      <c r="UAL1018" s="304"/>
      <c r="UAM1018" s="304"/>
      <c r="UAN1018" s="304"/>
      <c r="UAO1018" s="304"/>
      <c r="UAP1018" s="304"/>
      <c r="UAQ1018" s="304"/>
      <c r="UAR1018" s="304"/>
      <c r="UAS1018" s="304"/>
      <c r="UAT1018" s="304"/>
      <c r="UAU1018" s="304"/>
      <c r="UAV1018" s="304"/>
      <c r="UAW1018" s="304"/>
      <c r="UAX1018" s="304"/>
      <c r="UAY1018" s="304"/>
      <c r="UAZ1018" s="304"/>
      <c r="UBA1018" s="304"/>
      <c r="UBB1018" s="304"/>
      <c r="UBC1018" s="304"/>
      <c r="UBD1018" s="304"/>
      <c r="UBE1018" s="304"/>
      <c r="UBF1018" s="304"/>
      <c r="UBG1018" s="304"/>
      <c r="UBH1018" s="304"/>
      <c r="UBI1018" s="304"/>
      <c r="UBJ1018" s="304"/>
      <c r="UBK1018" s="304"/>
      <c r="UBL1018" s="304"/>
      <c r="UBM1018" s="304"/>
      <c r="UBN1018" s="304"/>
      <c r="UBO1018" s="304"/>
      <c r="UBP1018" s="304"/>
      <c r="UBQ1018" s="304"/>
      <c r="UBR1018" s="304"/>
      <c r="UBS1018" s="304"/>
      <c r="UBT1018" s="304"/>
      <c r="UBU1018" s="304"/>
      <c r="UBV1018" s="304"/>
      <c r="UBW1018" s="304"/>
      <c r="UBX1018" s="304"/>
      <c r="UBY1018" s="304"/>
      <c r="UBZ1018" s="304"/>
      <c r="UCA1018" s="304"/>
      <c r="UCB1018" s="304"/>
      <c r="UCC1018" s="304"/>
      <c r="UCD1018" s="304"/>
      <c r="UCE1018" s="304"/>
      <c r="UCF1018" s="304"/>
      <c r="UCG1018" s="304"/>
      <c r="UCH1018" s="304"/>
      <c r="UCI1018" s="304"/>
      <c r="UCJ1018" s="304"/>
      <c r="UCK1018" s="304"/>
      <c r="UCL1018" s="304"/>
      <c r="UCM1018" s="304"/>
      <c r="UCN1018" s="304"/>
      <c r="UCO1018" s="304"/>
      <c r="UCP1018" s="304"/>
      <c r="UCQ1018" s="304"/>
      <c r="UCR1018" s="304"/>
      <c r="UCS1018" s="304"/>
      <c r="UCT1018" s="304"/>
      <c r="UCU1018" s="304"/>
      <c r="UCV1018" s="304"/>
      <c r="UCW1018" s="304"/>
      <c r="UCX1018" s="304"/>
      <c r="UCY1018" s="304"/>
      <c r="UCZ1018" s="304"/>
      <c r="UDA1018" s="304"/>
      <c r="UDB1018" s="304"/>
      <c r="UDC1018" s="304"/>
      <c r="UDD1018" s="304"/>
      <c r="UDE1018" s="304"/>
      <c r="UDF1018" s="304"/>
      <c r="UDG1018" s="304"/>
      <c r="UDH1018" s="304"/>
      <c r="UDI1018" s="304"/>
      <c r="UDJ1018" s="304"/>
      <c r="UDK1018" s="304"/>
      <c r="UDL1018" s="304"/>
      <c r="UDM1018" s="304"/>
      <c r="UDN1018" s="304"/>
      <c r="UDO1018" s="304"/>
      <c r="UDP1018" s="304"/>
      <c r="UDQ1018" s="304"/>
      <c r="UDR1018" s="304"/>
      <c r="UDS1018" s="304"/>
      <c r="UDT1018" s="304"/>
      <c r="UDU1018" s="304"/>
      <c r="UDV1018" s="304"/>
      <c r="UDW1018" s="304"/>
      <c r="UDX1018" s="304"/>
      <c r="UDY1018" s="304"/>
      <c r="UDZ1018" s="304"/>
      <c r="UEA1018" s="304"/>
      <c r="UEB1018" s="304"/>
      <c r="UEC1018" s="304"/>
      <c r="UED1018" s="304"/>
      <c r="UEE1018" s="304"/>
      <c r="UEF1018" s="304"/>
      <c r="UEG1018" s="304"/>
      <c r="UEH1018" s="304"/>
      <c r="UEI1018" s="304"/>
      <c r="UEJ1018" s="304"/>
      <c r="UEK1018" s="304"/>
      <c r="UEL1018" s="304"/>
      <c r="UEM1018" s="304"/>
      <c r="UEN1018" s="304"/>
      <c r="UEO1018" s="304"/>
      <c r="UEP1018" s="304"/>
      <c r="UEQ1018" s="304"/>
      <c r="UER1018" s="304"/>
      <c r="UES1018" s="304"/>
      <c r="UET1018" s="304"/>
      <c r="UEU1018" s="304"/>
      <c r="UEV1018" s="304"/>
      <c r="UEW1018" s="304"/>
      <c r="UEX1018" s="304"/>
      <c r="UEY1018" s="304"/>
      <c r="UEZ1018" s="304"/>
      <c r="UFA1018" s="304"/>
      <c r="UFB1018" s="304"/>
      <c r="UFC1018" s="304"/>
      <c r="UFD1018" s="304"/>
      <c r="UFE1018" s="304"/>
      <c r="UFF1018" s="304"/>
      <c r="UFG1018" s="304"/>
      <c r="UFH1018" s="304"/>
      <c r="UFI1018" s="304"/>
      <c r="UFJ1018" s="304"/>
      <c r="UFK1018" s="304"/>
      <c r="UFL1018" s="304"/>
      <c r="UFM1018" s="304"/>
      <c r="UFN1018" s="304"/>
      <c r="UFO1018" s="304"/>
      <c r="UFP1018" s="304"/>
      <c r="UFQ1018" s="304"/>
      <c r="UFR1018" s="304"/>
      <c r="UFS1018" s="304"/>
      <c r="UFT1018" s="304"/>
      <c r="UFU1018" s="304"/>
      <c r="UFV1018" s="304"/>
      <c r="UFW1018" s="304"/>
      <c r="UFX1018" s="304"/>
      <c r="UFY1018" s="304"/>
      <c r="UFZ1018" s="304"/>
      <c r="UGA1018" s="304"/>
      <c r="UGB1018" s="304"/>
      <c r="UGC1018" s="304"/>
      <c r="UGD1018" s="304"/>
      <c r="UGE1018" s="304"/>
      <c r="UGF1018" s="304"/>
      <c r="UGG1018" s="304"/>
      <c r="UGH1018" s="304"/>
      <c r="UGI1018" s="304"/>
      <c r="UGJ1018" s="304"/>
      <c r="UGK1018" s="304"/>
      <c r="UGL1018" s="304"/>
      <c r="UGM1018" s="304"/>
      <c r="UGN1018" s="304"/>
      <c r="UGO1018" s="304"/>
      <c r="UGP1018" s="304"/>
      <c r="UGQ1018" s="304"/>
      <c r="UGR1018" s="304"/>
      <c r="UGS1018" s="304"/>
      <c r="UGT1018" s="304"/>
      <c r="UGU1018" s="304"/>
      <c r="UGV1018" s="304"/>
      <c r="UGW1018" s="304"/>
      <c r="UGX1018" s="304"/>
      <c r="UGY1018" s="304"/>
      <c r="UGZ1018" s="304"/>
      <c r="UHA1018" s="304"/>
      <c r="UHB1018" s="304"/>
      <c r="UHC1018" s="304"/>
      <c r="UHD1018" s="304"/>
      <c r="UHE1018" s="304"/>
      <c r="UHF1018" s="304"/>
      <c r="UHG1018" s="304"/>
      <c r="UHH1018" s="304"/>
      <c r="UHI1018" s="304"/>
      <c r="UHJ1018" s="304"/>
      <c r="UHK1018" s="304"/>
      <c r="UHL1018" s="304"/>
      <c r="UHM1018" s="304"/>
      <c r="UHN1018" s="304"/>
      <c r="UHO1018" s="304"/>
      <c r="UHP1018" s="304"/>
      <c r="UHQ1018" s="304"/>
      <c r="UHR1018" s="304"/>
      <c r="UHS1018" s="304"/>
      <c r="UHT1018" s="304"/>
      <c r="UHU1018" s="304"/>
      <c r="UHV1018" s="304"/>
      <c r="UHW1018" s="304"/>
      <c r="UHX1018" s="304"/>
      <c r="UHY1018" s="304"/>
      <c r="UHZ1018" s="304"/>
      <c r="UIA1018" s="304"/>
      <c r="UIB1018" s="304"/>
      <c r="UIC1018" s="304"/>
      <c r="UID1018" s="304"/>
      <c r="UIE1018" s="304"/>
      <c r="UIF1018" s="304"/>
      <c r="UIG1018" s="304"/>
      <c r="UIH1018" s="304"/>
      <c r="UII1018" s="304"/>
      <c r="UIJ1018" s="304"/>
      <c r="UIK1018" s="304"/>
      <c r="UIL1018" s="304"/>
      <c r="UIM1018" s="304"/>
      <c r="UIN1018" s="304"/>
      <c r="UIO1018" s="304"/>
      <c r="UIP1018" s="304"/>
      <c r="UIQ1018" s="304"/>
      <c r="UIR1018" s="304"/>
      <c r="UIS1018" s="304"/>
      <c r="UIT1018" s="304"/>
      <c r="UIU1018" s="304"/>
      <c r="UIV1018" s="304"/>
      <c r="UIW1018" s="304"/>
      <c r="UIX1018" s="304"/>
      <c r="UIY1018" s="304"/>
      <c r="UIZ1018" s="304"/>
      <c r="UJA1018" s="304"/>
      <c r="UJB1018" s="304"/>
      <c r="UJC1018" s="304"/>
      <c r="UJD1018" s="304"/>
      <c r="UJE1018" s="304"/>
      <c r="UJF1018" s="304"/>
      <c r="UJG1018" s="304"/>
      <c r="UJH1018" s="304"/>
      <c r="UJI1018" s="304"/>
      <c r="UJJ1018" s="304"/>
      <c r="UJK1018" s="304"/>
      <c r="UJL1018" s="304"/>
      <c r="UJM1018" s="304"/>
      <c r="UJN1018" s="304"/>
      <c r="UJO1018" s="304"/>
      <c r="UJP1018" s="304"/>
      <c r="UJQ1018" s="304"/>
      <c r="UJR1018" s="304"/>
      <c r="UJS1018" s="304"/>
      <c r="UJT1018" s="304"/>
      <c r="UJU1018" s="304"/>
      <c r="UJV1018" s="304"/>
      <c r="UJW1018" s="304"/>
      <c r="UJX1018" s="304"/>
      <c r="UJY1018" s="304"/>
      <c r="UJZ1018" s="304"/>
      <c r="UKA1018" s="304"/>
      <c r="UKB1018" s="304"/>
      <c r="UKC1018" s="304"/>
      <c r="UKD1018" s="304"/>
      <c r="UKE1018" s="304"/>
      <c r="UKF1018" s="304"/>
      <c r="UKG1018" s="304"/>
      <c r="UKH1018" s="304"/>
      <c r="UKI1018" s="304"/>
      <c r="UKJ1018" s="304"/>
      <c r="UKK1018" s="304"/>
      <c r="UKL1018" s="304"/>
      <c r="UKM1018" s="304"/>
      <c r="UKN1018" s="304"/>
      <c r="UKO1018" s="304"/>
      <c r="UKP1018" s="304"/>
      <c r="UKQ1018" s="304"/>
      <c r="UKR1018" s="304"/>
      <c r="UKS1018" s="304"/>
      <c r="UKT1018" s="304"/>
      <c r="UKU1018" s="304"/>
      <c r="UKV1018" s="304"/>
      <c r="UKW1018" s="304"/>
      <c r="UKX1018" s="304"/>
      <c r="UKY1018" s="304"/>
      <c r="UKZ1018" s="304"/>
      <c r="ULA1018" s="304"/>
      <c r="ULB1018" s="304"/>
      <c r="ULC1018" s="304"/>
      <c r="ULD1018" s="304"/>
      <c r="ULE1018" s="304"/>
      <c r="ULF1018" s="304"/>
      <c r="ULG1018" s="304"/>
      <c r="ULH1018" s="304"/>
      <c r="ULI1018" s="304"/>
      <c r="ULJ1018" s="304"/>
      <c r="ULK1018" s="304"/>
      <c r="ULL1018" s="304"/>
      <c r="ULM1018" s="304"/>
      <c r="ULN1018" s="304"/>
      <c r="ULO1018" s="304"/>
      <c r="ULP1018" s="304"/>
      <c r="ULQ1018" s="304"/>
      <c r="ULR1018" s="304"/>
      <c r="ULS1018" s="304"/>
      <c r="ULT1018" s="304"/>
      <c r="ULU1018" s="304"/>
      <c r="ULV1018" s="304"/>
      <c r="ULW1018" s="304"/>
      <c r="ULX1018" s="304"/>
      <c r="ULY1018" s="304"/>
      <c r="ULZ1018" s="304"/>
      <c r="UMA1018" s="304"/>
      <c r="UMB1018" s="304"/>
      <c r="UMC1018" s="304"/>
      <c r="UMD1018" s="304"/>
      <c r="UME1018" s="304"/>
      <c r="UMF1018" s="304"/>
      <c r="UMG1018" s="304"/>
      <c r="UMH1018" s="304"/>
      <c r="UMI1018" s="304"/>
      <c r="UMJ1018" s="304"/>
      <c r="UMK1018" s="304"/>
      <c r="UML1018" s="304"/>
      <c r="UMM1018" s="304"/>
      <c r="UMN1018" s="304"/>
      <c r="UMO1018" s="304"/>
      <c r="UMP1018" s="304"/>
      <c r="UMQ1018" s="304"/>
      <c r="UMR1018" s="304"/>
      <c r="UMS1018" s="304"/>
      <c r="UMT1018" s="304"/>
      <c r="UMU1018" s="304"/>
      <c r="UMV1018" s="304"/>
      <c r="UMW1018" s="304"/>
      <c r="UMX1018" s="304"/>
      <c r="UMY1018" s="304"/>
      <c r="UMZ1018" s="304"/>
      <c r="UNA1018" s="304"/>
      <c r="UNB1018" s="304"/>
      <c r="UNC1018" s="304"/>
      <c r="UND1018" s="304"/>
      <c r="UNE1018" s="304"/>
      <c r="UNF1018" s="304"/>
      <c r="UNG1018" s="304"/>
      <c r="UNH1018" s="304"/>
      <c r="UNI1018" s="304"/>
      <c r="UNJ1018" s="304"/>
      <c r="UNK1018" s="304"/>
      <c r="UNL1018" s="304"/>
      <c r="UNM1018" s="304"/>
      <c r="UNN1018" s="304"/>
      <c r="UNO1018" s="304"/>
      <c r="UNP1018" s="304"/>
      <c r="UNQ1018" s="304"/>
      <c r="UNR1018" s="304"/>
      <c r="UNS1018" s="304"/>
      <c r="UNT1018" s="304"/>
      <c r="UNU1018" s="304"/>
      <c r="UNV1018" s="304"/>
      <c r="UNW1018" s="304"/>
      <c r="UNX1018" s="304"/>
      <c r="UNY1018" s="304"/>
      <c r="UNZ1018" s="304"/>
      <c r="UOA1018" s="304"/>
      <c r="UOB1018" s="304"/>
      <c r="UOC1018" s="304"/>
      <c r="UOD1018" s="304"/>
      <c r="UOE1018" s="304"/>
      <c r="UOF1018" s="304"/>
      <c r="UOG1018" s="304"/>
      <c r="UOH1018" s="304"/>
      <c r="UOI1018" s="304"/>
      <c r="UOJ1018" s="304"/>
      <c r="UOK1018" s="304"/>
      <c r="UOL1018" s="304"/>
      <c r="UOM1018" s="304"/>
      <c r="UON1018" s="304"/>
      <c r="UOO1018" s="304"/>
      <c r="UOP1018" s="304"/>
      <c r="UOQ1018" s="304"/>
      <c r="UOR1018" s="304"/>
      <c r="UOS1018" s="304"/>
      <c r="UOT1018" s="304"/>
      <c r="UOU1018" s="304"/>
      <c r="UOV1018" s="304"/>
      <c r="UOW1018" s="304"/>
      <c r="UOX1018" s="304"/>
      <c r="UOY1018" s="304"/>
      <c r="UOZ1018" s="304"/>
      <c r="UPA1018" s="304"/>
      <c r="UPB1018" s="304"/>
      <c r="UPC1018" s="304"/>
      <c r="UPD1018" s="304"/>
      <c r="UPE1018" s="304"/>
      <c r="UPF1018" s="304"/>
      <c r="UPG1018" s="304"/>
      <c r="UPH1018" s="304"/>
      <c r="UPI1018" s="304"/>
      <c r="UPJ1018" s="304"/>
      <c r="UPK1018" s="304"/>
      <c r="UPL1018" s="304"/>
      <c r="UPM1018" s="304"/>
      <c r="UPN1018" s="304"/>
      <c r="UPO1018" s="304"/>
      <c r="UPP1018" s="304"/>
      <c r="UPQ1018" s="304"/>
      <c r="UPR1018" s="304"/>
      <c r="UPS1018" s="304"/>
      <c r="UPT1018" s="304"/>
      <c r="UPU1018" s="304"/>
      <c r="UPV1018" s="304"/>
      <c r="UPW1018" s="304"/>
      <c r="UPX1018" s="304"/>
      <c r="UPY1018" s="304"/>
      <c r="UPZ1018" s="304"/>
      <c r="UQA1018" s="304"/>
      <c r="UQB1018" s="304"/>
      <c r="UQC1018" s="304"/>
      <c r="UQD1018" s="304"/>
      <c r="UQE1018" s="304"/>
      <c r="UQF1018" s="304"/>
      <c r="UQG1018" s="304"/>
      <c r="UQH1018" s="304"/>
      <c r="UQI1018" s="304"/>
      <c r="UQJ1018" s="304"/>
      <c r="UQK1018" s="304"/>
      <c r="UQL1018" s="304"/>
      <c r="UQM1018" s="304"/>
      <c r="UQN1018" s="304"/>
      <c r="UQO1018" s="304"/>
      <c r="UQP1018" s="304"/>
      <c r="UQQ1018" s="304"/>
      <c r="UQR1018" s="304"/>
      <c r="UQS1018" s="304"/>
      <c r="UQT1018" s="304"/>
      <c r="UQU1018" s="304"/>
      <c r="UQV1018" s="304"/>
      <c r="UQW1018" s="304"/>
      <c r="UQX1018" s="304"/>
      <c r="UQY1018" s="304"/>
      <c r="UQZ1018" s="304"/>
      <c r="URA1018" s="304"/>
      <c r="URB1018" s="304"/>
      <c r="URC1018" s="304"/>
      <c r="URD1018" s="304"/>
      <c r="URE1018" s="304"/>
      <c r="URF1018" s="304"/>
      <c r="URG1018" s="304"/>
      <c r="URH1018" s="304"/>
      <c r="URI1018" s="304"/>
      <c r="URJ1018" s="304"/>
      <c r="URK1018" s="304"/>
      <c r="URL1018" s="304"/>
      <c r="URM1018" s="304"/>
      <c r="URN1018" s="304"/>
      <c r="URO1018" s="304"/>
      <c r="URP1018" s="304"/>
      <c r="URQ1018" s="304"/>
      <c r="URR1018" s="304"/>
      <c r="URS1018" s="304"/>
      <c r="URT1018" s="304"/>
      <c r="URU1018" s="304"/>
      <c r="URV1018" s="304"/>
      <c r="URW1018" s="304"/>
      <c r="URX1018" s="304"/>
      <c r="URY1018" s="304"/>
      <c r="URZ1018" s="304"/>
      <c r="USA1018" s="304"/>
      <c r="USB1018" s="304"/>
      <c r="USC1018" s="304"/>
      <c r="USD1018" s="304"/>
      <c r="USE1018" s="304"/>
      <c r="USF1018" s="304"/>
      <c r="USG1018" s="304"/>
      <c r="USH1018" s="304"/>
      <c r="USI1018" s="304"/>
      <c r="USJ1018" s="304"/>
      <c r="USK1018" s="304"/>
      <c r="USL1018" s="304"/>
      <c r="USM1018" s="304"/>
      <c r="USN1018" s="304"/>
      <c r="USO1018" s="304"/>
      <c r="USP1018" s="304"/>
      <c r="USQ1018" s="304"/>
      <c r="USR1018" s="304"/>
      <c r="USS1018" s="304"/>
      <c r="UST1018" s="304"/>
      <c r="USU1018" s="304"/>
      <c r="USV1018" s="304"/>
      <c r="USW1018" s="304"/>
      <c r="USX1018" s="304"/>
      <c r="USY1018" s="304"/>
      <c r="USZ1018" s="304"/>
      <c r="UTA1018" s="304"/>
      <c r="UTB1018" s="304"/>
      <c r="UTC1018" s="304"/>
      <c r="UTD1018" s="304"/>
      <c r="UTE1018" s="304"/>
      <c r="UTF1018" s="304"/>
      <c r="UTG1018" s="304"/>
      <c r="UTH1018" s="304"/>
      <c r="UTI1018" s="304"/>
      <c r="UTJ1018" s="304"/>
      <c r="UTK1018" s="304"/>
      <c r="UTL1018" s="304"/>
      <c r="UTM1018" s="304"/>
      <c r="UTN1018" s="304"/>
      <c r="UTO1018" s="304"/>
      <c r="UTP1018" s="304"/>
      <c r="UTQ1018" s="304"/>
      <c r="UTR1018" s="304"/>
      <c r="UTS1018" s="304"/>
      <c r="UTT1018" s="304"/>
      <c r="UTU1018" s="304"/>
      <c r="UTV1018" s="304"/>
      <c r="UTW1018" s="304"/>
      <c r="UTX1018" s="304"/>
      <c r="UTY1018" s="304"/>
      <c r="UTZ1018" s="304"/>
      <c r="UUA1018" s="304"/>
      <c r="UUB1018" s="304"/>
      <c r="UUC1018" s="304"/>
      <c r="UUD1018" s="304"/>
      <c r="UUE1018" s="304"/>
      <c r="UUF1018" s="304"/>
      <c r="UUG1018" s="304"/>
      <c r="UUH1018" s="304"/>
      <c r="UUI1018" s="304"/>
      <c r="UUJ1018" s="304"/>
      <c r="UUK1018" s="304"/>
      <c r="UUL1018" s="304"/>
      <c r="UUM1018" s="304"/>
      <c r="UUN1018" s="304"/>
      <c r="UUO1018" s="304"/>
      <c r="UUP1018" s="304"/>
      <c r="UUQ1018" s="304"/>
      <c r="UUR1018" s="304"/>
      <c r="UUS1018" s="304"/>
      <c r="UUT1018" s="304"/>
      <c r="UUU1018" s="304"/>
      <c r="UUV1018" s="304"/>
      <c r="UUW1018" s="304"/>
      <c r="UUX1018" s="304"/>
      <c r="UUY1018" s="304"/>
      <c r="UUZ1018" s="304"/>
      <c r="UVA1018" s="304"/>
      <c r="UVB1018" s="304"/>
      <c r="UVC1018" s="304"/>
      <c r="UVD1018" s="304"/>
      <c r="UVE1018" s="304"/>
      <c r="UVF1018" s="304"/>
      <c r="UVG1018" s="304"/>
      <c r="UVH1018" s="304"/>
      <c r="UVI1018" s="304"/>
      <c r="UVJ1018" s="304"/>
      <c r="UVK1018" s="304"/>
      <c r="UVL1018" s="304"/>
      <c r="UVM1018" s="304"/>
      <c r="UVN1018" s="304"/>
      <c r="UVO1018" s="304"/>
      <c r="UVP1018" s="304"/>
      <c r="UVQ1018" s="304"/>
      <c r="UVR1018" s="304"/>
      <c r="UVS1018" s="304"/>
      <c r="UVT1018" s="304"/>
      <c r="UVU1018" s="304"/>
      <c r="UVV1018" s="304"/>
      <c r="UVW1018" s="304"/>
      <c r="UVX1018" s="304"/>
      <c r="UVY1018" s="304"/>
      <c r="UVZ1018" s="304"/>
      <c r="UWA1018" s="304"/>
      <c r="UWB1018" s="304"/>
      <c r="UWC1018" s="304"/>
      <c r="UWD1018" s="304"/>
      <c r="UWE1018" s="304"/>
      <c r="UWF1018" s="304"/>
      <c r="UWG1018" s="304"/>
      <c r="UWH1018" s="304"/>
      <c r="UWI1018" s="304"/>
      <c r="UWJ1018" s="304"/>
      <c r="UWK1018" s="304"/>
      <c r="UWL1018" s="304"/>
      <c r="UWM1018" s="304"/>
      <c r="UWN1018" s="304"/>
      <c r="UWO1018" s="304"/>
      <c r="UWP1018" s="304"/>
      <c r="UWQ1018" s="304"/>
      <c r="UWR1018" s="304"/>
      <c r="UWS1018" s="304"/>
      <c r="UWT1018" s="304"/>
      <c r="UWU1018" s="304"/>
      <c r="UWV1018" s="304"/>
      <c r="UWW1018" s="304"/>
      <c r="UWX1018" s="304"/>
      <c r="UWY1018" s="304"/>
      <c r="UWZ1018" s="304"/>
      <c r="UXA1018" s="304"/>
      <c r="UXB1018" s="304"/>
      <c r="UXC1018" s="304"/>
      <c r="UXD1018" s="304"/>
      <c r="UXE1018" s="304"/>
      <c r="UXF1018" s="304"/>
      <c r="UXG1018" s="304"/>
      <c r="UXH1018" s="304"/>
      <c r="UXI1018" s="304"/>
      <c r="UXJ1018" s="304"/>
      <c r="UXK1018" s="304"/>
      <c r="UXL1018" s="304"/>
      <c r="UXM1018" s="304"/>
      <c r="UXN1018" s="304"/>
      <c r="UXO1018" s="304"/>
      <c r="UXP1018" s="304"/>
      <c r="UXQ1018" s="304"/>
      <c r="UXR1018" s="304"/>
      <c r="UXS1018" s="304"/>
      <c r="UXT1018" s="304"/>
      <c r="UXU1018" s="304"/>
      <c r="UXV1018" s="304"/>
      <c r="UXW1018" s="304"/>
      <c r="UXX1018" s="304"/>
      <c r="UXY1018" s="304"/>
      <c r="UXZ1018" s="304"/>
      <c r="UYA1018" s="304"/>
      <c r="UYB1018" s="304"/>
      <c r="UYC1018" s="304"/>
      <c r="UYD1018" s="304"/>
      <c r="UYE1018" s="304"/>
      <c r="UYF1018" s="304"/>
      <c r="UYG1018" s="304"/>
      <c r="UYH1018" s="304"/>
      <c r="UYI1018" s="304"/>
      <c r="UYJ1018" s="304"/>
      <c r="UYK1018" s="304"/>
      <c r="UYL1018" s="304"/>
      <c r="UYM1018" s="304"/>
      <c r="UYN1018" s="304"/>
      <c r="UYO1018" s="304"/>
      <c r="UYP1018" s="304"/>
      <c r="UYQ1018" s="304"/>
      <c r="UYR1018" s="304"/>
      <c r="UYS1018" s="304"/>
      <c r="UYT1018" s="304"/>
      <c r="UYU1018" s="304"/>
      <c r="UYV1018" s="304"/>
      <c r="UYW1018" s="304"/>
      <c r="UYX1018" s="304"/>
      <c r="UYY1018" s="304"/>
      <c r="UYZ1018" s="304"/>
      <c r="UZA1018" s="304"/>
      <c r="UZB1018" s="304"/>
      <c r="UZC1018" s="304"/>
      <c r="UZD1018" s="304"/>
      <c r="UZE1018" s="304"/>
      <c r="UZF1018" s="304"/>
      <c r="UZG1018" s="304"/>
      <c r="UZH1018" s="304"/>
      <c r="UZI1018" s="304"/>
      <c r="UZJ1018" s="304"/>
      <c r="UZK1018" s="304"/>
      <c r="UZL1018" s="304"/>
      <c r="UZM1018" s="304"/>
      <c r="UZN1018" s="304"/>
      <c r="UZO1018" s="304"/>
      <c r="UZP1018" s="304"/>
      <c r="UZQ1018" s="304"/>
      <c r="UZR1018" s="304"/>
      <c r="UZS1018" s="304"/>
      <c r="UZT1018" s="304"/>
      <c r="UZU1018" s="304"/>
      <c r="UZV1018" s="304"/>
      <c r="UZW1018" s="304"/>
      <c r="UZX1018" s="304"/>
      <c r="UZY1018" s="304"/>
      <c r="UZZ1018" s="304"/>
      <c r="VAA1018" s="304"/>
      <c r="VAB1018" s="304"/>
      <c r="VAC1018" s="304"/>
      <c r="VAD1018" s="304"/>
      <c r="VAE1018" s="304"/>
      <c r="VAF1018" s="304"/>
      <c r="VAG1018" s="304"/>
      <c r="VAH1018" s="304"/>
      <c r="VAI1018" s="304"/>
      <c r="VAJ1018" s="304"/>
      <c r="VAK1018" s="304"/>
      <c r="VAL1018" s="304"/>
      <c r="VAM1018" s="304"/>
      <c r="VAN1018" s="304"/>
      <c r="VAO1018" s="304"/>
      <c r="VAP1018" s="304"/>
      <c r="VAQ1018" s="304"/>
      <c r="VAR1018" s="304"/>
      <c r="VAS1018" s="304"/>
      <c r="VAT1018" s="304"/>
      <c r="VAU1018" s="304"/>
      <c r="VAV1018" s="304"/>
      <c r="VAW1018" s="304"/>
      <c r="VAX1018" s="304"/>
      <c r="VAY1018" s="304"/>
      <c r="VAZ1018" s="304"/>
      <c r="VBA1018" s="304"/>
      <c r="VBB1018" s="304"/>
      <c r="VBC1018" s="304"/>
      <c r="VBD1018" s="304"/>
      <c r="VBE1018" s="304"/>
      <c r="VBF1018" s="304"/>
      <c r="VBG1018" s="304"/>
      <c r="VBH1018" s="304"/>
      <c r="VBI1018" s="304"/>
      <c r="VBJ1018" s="304"/>
      <c r="VBK1018" s="304"/>
      <c r="VBL1018" s="304"/>
      <c r="VBM1018" s="304"/>
      <c r="VBN1018" s="304"/>
      <c r="VBO1018" s="304"/>
      <c r="VBP1018" s="304"/>
      <c r="VBQ1018" s="304"/>
      <c r="VBR1018" s="304"/>
      <c r="VBS1018" s="304"/>
      <c r="VBT1018" s="304"/>
      <c r="VBU1018" s="304"/>
      <c r="VBV1018" s="304"/>
      <c r="VBW1018" s="304"/>
      <c r="VBX1018" s="304"/>
      <c r="VBY1018" s="304"/>
      <c r="VBZ1018" s="304"/>
      <c r="VCA1018" s="304"/>
      <c r="VCB1018" s="304"/>
      <c r="VCC1018" s="304"/>
      <c r="VCD1018" s="304"/>
      <c r="VCE1018" s="304"/>
      <c r="VCF1018" s="304"/>
      <c r="VCG1018" s="304"/>
      <c r="VCH1018" s="304"/>
      <c r="VCI1018" s="304"/>
      <c r="VCJ1018" s="304"/>
      <c r="VCK1018" s="304"/>
      <c r="VCL1018" s="304"/>
      <c r="VCM1018" s="304"/>
      <c r="VCN1018" s="304"/>
      <c r="VCO1018" s="304"/>
      <c r="VCP1018" s="304"/>
      <c r="VCQ1018" s="304"/>
      <c r="VCR1018" s="304"/>
      <c r="VCS1018" s="304"/>
      <c r="VCT1018" s="304"/>
      <c r="VCU1018" s="304"/>
      <c r="VCV1018" s="304"/>
      <c r="VCW1018" s="304"/>
      <c r="VCX1018" s="304"/>
      <c r="VCY1018" s="304"/>
      <c r="VCZ1018" s="304"/>
      <c r="VDA1018" s="304"/>
      <c r="VDB1018" s="304"/>
      <c r="VDC1018" s="304"/>
      <c r="VDD1018" s="304"/>
      <c r="VDE1018" s="304"/>
      <c r="VDF1018" s="304"/>
      <c r="VDG1018" s="304"/>
      <c r="VDH1018" s="304"/>
      <c r="VDI1018" s="304"/>
      <c r="VDJ1018" s="304"/>
      <c r="VDK1018" s="304"/>
      <c r="VDL1018" s="304"/>
      <c r="VDM1018" s="304"/>
      <c r="VDN1018" s="304"/>
      <c r="VDO1018" s="304"/>
      <c r="VDP1018" s="304"/>
      <c r="VDQ1018" s="304"/>
      <c r="VDR1018" s="304"/>
      <c r="VDS1018" s="304"/>
      <c r="VDT1018" s="304"/>
      <c r="VDU1018" s="304"/>
      <c r="VDV1018" s="304"/>
      <c r="VDW1018" s="304"/>
      <c r="VDX1018" s="304"/>
      <c r="VDY1018" s="304"/>
      <c r="VDZ1018" s="304"/>
      <c r="VEA1018" s="304"/>
      <c r="VEB1018" s="304"/>
      <c r="VEC1018" s="304"/>
      <c r="VED1018" s="304"/>
      <c r="VEE1018" s="304"/>
      <c r="VEF1018" s="304"/>
      <c r="VEG1018" s="304"/>
      <c r="VEH1018" s="304"/>
      <c r="VEI1018" s="304"/>
      <c r="VEJ1018" s="304"/>
      <c r="VEK1018" s="304"/>
      <c r="VEL1018" s="304"/>
      <c r="VEM1018" s="304"/>
      <c r="VEN1018" s="304"/>
      <c r="VEO1018" s="304"/>
      <c r="VEP1018" s="304"/>
      <c r="VEQ1018" s="304"/>
      <c r="VER1018" s="304"/>
      <c r="VES1018" s="304"/>
      <c r="VET1018" s="304"/>
      <c r="VEU1018" s="304"/>
      <c r="VEV1018" s="304"/>
      <c r="VEW1018" s="304"/>
      <c r="VEX1018" s="304"/>
      <c r="VEY1018" s="304"/>
      <c r="VEZ1018" s="304"/>
      <c r="VFA1018" s="304"/>
      <c r="VFB1018" s="304"/>
      <c r="VFC1018" s="304"/>
      <c r="VFD1018" s="304"/>
      <c r="VFE1018" s="304"/>
      <c r="VFF1018" s="304"/>
      <c r="VFG1018" s="304"/>
      <c r="VFH1018" s="304"/>
      <c r="VFI1018" s="304"/>
      <c r="VFJ1018" s="304"/>
      <c r="VFK1018" s="304"/>
      <c r="VFL1018" s="304"/>
      <c r="VFM1018" s="304"/>
      <c r="VFN1018" s="304"/>
      <c r="VFO1018" s="304"/>
      <c r="VFP1018" s="304"/>
      <c r="VFQ1018" s="304"/>
      <c r="VFR1018" s="304"/>
      <c r="VFS1018" s="304"/>
      <c r="VFT1018" s="304"/>
      <c r="VFU1018" s="304"/>
      <c r="VFV1018" s="304"/>
      <c r="VFW1018" s="304"/>
      <c r="VFX1018" s="304"/>
      <c r="VFY1018" s="304"/>
      <c r="VFZ1018" s="304"/>
      <c r="VGA1018" s="304"/>
      <c r="VGB1018" s="304"/>
      <c r="VGC1018" s="304"/>
      <c r="VGD1018" s="304"/>
      <c r="VGE1018" s="304"/>
      <c r="VGF1018" s="304"/>
      <c r="VGG1018" s="304"/>
      <c r="VGH1018" s="304"/>
      <c r="VGI1018" s="304"/>
      <c r="VGJ1018" s="304"/>
      <c r="VGK1018" s="304"/>
      <c r="VGL1018" s="304"/>
      <c r="VGM1018" s="304"/>
      <c r="VGN1018" s="304"/>
      <c r="VGO1018" s="304"/>
      <c r="VGP1018" s="304"/>
      <c r="VGQ1018" s="304"/>
      <c r="VGR1018" s="304"/>
      <c r="VGS1018" s="304"/>
      <c r="VGT1018" s="304"/>
      <c r="VGU1018" s="304"/>
      <c r="VGV1018" s="304"/>
      <c r="VGW1018" s="304"/>
      <c r="VGX1018" s="304"/>
      <c r="VGY1018" s="304"/>
      <c r="VGZ1018" s="304"/>
      <c r="VHA1018" s="304"/>
      <c r="VHB1018" s="304"/>
      <c r="VHC1018" s="304"/>
      <c r="VHD1018" s="304"/>
      <c r="VHE1018" s="304"/>
      <c r="VHF1018" s="304"/>
      <c r="VHG1018" s="304"/>
      <c r="VHH1018" s="304"/>
      <c r="VHI1018" s="304"/>
      <c r="VHJ1018" s="304"/>
      <c r="VHK1018" s="304"/>
      <c r="VHL1018" s="304"/>
      <c r="VHM1018" s="304"/>
      <c r="VHN1018" s="304"/>
      <c r="VHO1018" s="304"/>
      <c r="VHP1018" s="304"/>
      <c r="VHQ1018" s="304"/>
      <c r="VHR1018" s="304"/>
      <c r="VHS1018" s="304"/>
      <c r="VHT1018" s="304"/>
      <c r="VHU1018" s="304"/>
      <c r="VHV1018" s="304"/>
      <c r="VHW1018" s="304"/>
      <c r="VHX1018" s="304"/>
      <c r="VHY1018" s="304"/>
      <c r="VHZ1018" s="304"/>
      <c r="VIA1018" s="304"/>
      <c r="VIB1018" s="304"/>
      <c r="VIC1018" s="304"/>
      <c r="VID1018" s="304"/>
      <c r="VIE1018" s="304"/>
      <c r="VIF1018" s="304"/>
      <c r="VIG1018" s="304"/>
      <c r="VIH1018" s="304"/>
      <c r="VII1018" s="304"/>
      <c r="VIJ1018" s="304"/>
      <c r="VIK1018" s="304"/>
      <c r="VIL1018" s="304"/>
      <c r="VIM1018" s="304"/>
      <c r="VIN1018" s="304"/>
      <c r="VIO1018" s="304"/>
      <c r="VIP1018" s="304"/>
      <c r="VIQ1018" s="304"/>
      <c r="VIR1018" s="304"/>
      <c r="VIS1018" s="304"/>
      <c r="VIT1018" s="304"/>
      <c r="VIU1018" s="304"/>
      <c r="VIV1018" s="304"/>
      <c r="VIW1018" s="304"/>
      <c r="VIX1018" s="304"/>
      <c r="VIY1018" s="304"/>
      <c r="VIZ1018" s="304"/>
      <c r="VJA1018" s="304"/>
      <c r="VJB1018" s="304"/>
      <c r="VJC1018" s="304"/>
      <c r="VJD1018" s="304"/>
      <c r="VJE1018" s="304"/>
      <c r="VJF1018" s="304"/>
      <c r="VJG1018" s="304"/>
      <c r="VJH1018" s="304"/>
      <c r="VJI1018" s="304"/>
      <c r="VJJ1018" s="304"/>
      <c r="VJK1018" s="304"/>
      <c r="VJL1018" s="304"/>
      <c r="VJM1018" s="304"/>
      <c r="VJN1018" s="304"/>
      <c r="VJO1018" s="304"/>
      <c r="VJP1018" s="304"/>
      <c r="VJQ1018" s="304"/>
      <c r="VJR1018" s="304"/>
      <c r="VJS1018" s="304"/>
      <c r="VJT1018" s="304"/>
      <c r="VJU1018" s="304"/>
      <c r="VJV1018" s="304"/>
      <c r="VJW1018" s="304"/>
      <c r="VJX1018" s="304"/>
      <c r="VJY1018" s="304"/>
      <c r="VJZ1018" s="304"/>
      <c r="VKA1018" s="304"/>
      <c r="VKB1018" s="304"/>
      <c r="VKC1018" s="304"/>
      <c r="VKD1018" s="304"/>
      <c r="VKE1018" s="304"/>
      <c r="VKF1018" s="304"/>
      <c r="VKG1018" s="304"/>
      <c r="VKH1018" s="304"/>
      <c r="VKI1018" s="304"/>
      <c r="VKJ1018" s="304"/>
      <c r="VKK1018" s="304"/>
      <c r="VKL1018" s="304"/>
      <c r="VKM1018" s="304"/>
      <c r="VKN1018" s="304"/>
      <c r="VKO1018" s="304"/>
      <c r="VKP1018" s="304"/>
      <c r="VKQ1018" s="304"/>
      <c r="VKR1018" s="304"/>
      <c r="VKS1018" s="304"/>
      <c r="VKT1018" s="304"/>
      <c r="VKU1018" s="304"/>
      <c r="VKV1018" s="304"/>
      <c r="VKW1018" s="304"/>
      <c r="VKX1018" s="304"/>
      <c r="VKY1018" s="304"/>
      <c r="VKZ1018" s="304"/>
      <c r="VLA1018" s="304"/>
      <c r="VLB1018" s="304"/>
      <c r="VLC1018" s="304"/>
      <c r="VLD1018" s="304"/>
      <c r="VLE1018" s="304"/>
      <c r="VLF1018" s="304"/>
      <c r="VLG1018" s="304"/>
      <c r="VLH1018" s="304"/>
      <c r="VLI1018" s="304"/>
      <c r="VLJ1018" s="304"/>
      <c r="VLK1018" s="304"/>
      <c r="VLL1018" s="304"/>
      <c r="VLM1018" s="304"/>
      <c r="VLN1018" s="304"/>
      <c r="VLO1018" s="304"/>
      <c r="VLP1018" s="304"/>
      <c r="VLQ1018" s="304"/>
      <c r="VLR1018" s="304"/>
      <c r="VLS1018" s="304"/>
      <c r="VLT1018" s="304"/>
      <c r="VLU1018" s="304"/>
      <c r="VLV1018" s="304"/>
      <c r="VLW1018" s="304"/>
      <c r="VLX1018" s="304"/>
      <c r="VLY1018" s="304"/>
      <c r="VLZ1018" s="304"/>
      <c r="VMA1018" s="304"/>
      <c r="VMB1018" s="304"/>
      <c r="VMC1018" s="304"/>
      <c r="VMD1018" s="304"/>
      <c r="VME1018" s="304"/>
      <c r="VMF1018" s="304"/>
      <c r="VMG1018" s="304"/>
      <c r="VMH1018" s="304"/>
      <c r="VMI1018" s="304"/>
      <c r="VMJ1018" s="304"/>
      <c r="VMK1018" s="304"/>
      <c r="VML1018" s="304"/>
      <c r="VMM1018" s="304"/>
      <c r="VMN1018" s="304"/>
      <c r="VMO1018" s="304"/>
      <c r="VMP1018" s="304"/>
      <c r="VMQ1018" s="304"/>
      <c r="VMR1018" s="304"/>
      <c r="VMS1018" s="304"/>
      <c r="VMT1018" s="304"/>
      <c r="VMU1018" s="304"/>
      <c r="VMV1018" s="304"/>
      <c r="VMW1018" s="304"/>
      <c r="VMX1018" s="304"/>
      <c r="VMY1018" s="304"/>
      <c r="VMZ1018" s="304"/>
      <c r="VNA1018" s="304"/>
      <c r="VNB1018" s="304"/>
      <c r="VNC1018" s="304"/>
      <c r="VND1018" s="304"/>
      <c r="VNE1018" s="304"/>
      <c r="VNF1018" s="304"/>
      <c r="VNG1018" s="304"/>
      <c r="VNH1018" s="304"/>
      <c r="VNI1018" s="304"/>
      <c r="VNJ1018" s="304"/>
      <c r="VNK1018" s="304"/>
      <c r="VNL1018" s="304"/>
      <c r="VNM1018" s="304"/>
      <c r="VNN1018" s="304"/>
      <c r="VNO1018" s="304"/>
      <c r="VNP1018" s="304"/>
      <c r="VNQ1018" s="304"/>
      <c r="VNR1018" s="304"/>
      <c r="VNS1018" s="304"/>
      <c r="VNT1018" s="304"/>
      <c r="VNU1018" s="304"/>
      <c r="VNV1018" s="304"/>
      <c r="VNW1018" s="304"/>
      <c r="VNX1018" s="304"/>
      <c r="VNY1018" s="304"/>
      <c r="VNZ1018" s="304"/>
      <c r="VOA1018" s="304"/>
      <c r="VOB1018" s="304"/>
      <c r="VOC1018" s="304"/>
      <c r="VOD1018" s="304"/>
      <c r="VOE1018" s="304"/>
      <c r="VOF1018" s="304"/>
      <c r="VOG1018" s="304"/>
      <c r="VOH1018" s="304"/>
      <c r="VOI1018" s="304"/>
      <c r="VOJ1018" s="304"/>
      <c r="VOK1018" s="304"/>
      <c r="VOL1018" s="304"/>
      <c r="VOM1018" s="304"/>
      <c r="VON1018" s="304"/>
      <c r="VOO1018" s="304"/>
      <c r="VOP1018" s="304"/>
      <c r="VOQ1018" s="304"/>
      <c r="VOR1018" s="304"/>
      <c r="VOS1018" s="304"/>
      <c r="VOT1018" s="304"/>
      <c r="VOU1018" s="304"/>
      <c r="VOV1018" s="304"/>
      <c r="VOW1018" s="304"/>
      <c r="VOX1018" s="304"/>
      <c r="VOY1018" s="304"/>
      <c r="VOZ1018" s="304"/>
      <c r="VPA1018" s="304"/>
      <c r="VPB1018" s="304"/>
      <c r="VPC1018" s="304"/>
      <c r="VPD1018" s="304"/>
      <c r="VPE1018" s="304"/>
      <c r="VPF1018" s="304"/>
      <c r="VPG1018" s="304"/>
      <c r="VPH1018" s="304"/>
      <c r="VPI1018" s="304"/>
      <c r="VPJ1018" s="304"/>
      <c r="VPK1018" s="304"/>
      <c r="VPL1018" s="304"/>
      <c r="VPM1018" s="304"/>
      <c r="VPN1018" s="304"/>
      <c r="VPO1018" s="304"/>
      <c r="VPP1018" s="304"/>
      <c r="VPQ1018" s="304"/>
      <c r="VPR1018" s="304"/>
      <c r="VPS1018" s="304"/>
      <c r="VPT1018" s="304"/>
      <c r="VPU1018" s="304"/>
      <c r="VPV1018" s="304"/>
      <c r="VPW1018" s="304"/>
      <c r="VPX1018" s="304"/>
      <c r="VPY1018" s="304"/>
      <c r="VPZ1018" s="304"/>
      <c r="VQA1018" s="304"/>
      <c r="VQB1018" s="304"/>
      <c r="VQC1018" s="304"/>
      <c r="VQD1018" s="304"/>
      <c r="VQE1018" s="304"/>
      <c r="VQF1018" s="304"/>
      <c r="VQG1018" s="304"/>
      <c r="VQH1018" s="304"/>
      <c r="VQI1018" s="304"/>
      <c r="VQJ1018" s="304"/>
      <c r="VQK1018" s="304"/>
      <c r="VQL1018" s="304"/>
      <c r="VQM1018" s="304"/>
      <c r="VQN1018" s="304"/>
      <c r="VQO1018" s="304"/>
      <c r="VQP1018" s="304"/>
      <c r="VQQ1018" s="304"/>
      <c r="VQR1018" s="304"/>
      <c r="VQS1018" s="304"/>
      <c r="VQT1018" s="304"/>
      <c r="VQU1018" s="304"/>
      <c r="VQV1018" s="304"/>
      <c r="VQW1018" s="304"/>
      <c r="VQX1018" s="304"/>
      <c r="VQY1018" s="304"/>
      <c r="VQZ1018" s="304"/>
      <c r="VRA1018" s="304"/>
      <c r="VRB1018" s="304"/>
      <c r="VRC1018" s="304"/>
      <c r="VRD1018" s="304"/>
      <c r="VRE1018" s="304"/>
      <c r="VRF1018" s="304"/>
      <c r="VRG1018" s="304"/>
      <c r="VRH1018" s="304"/>
      <c r="VRI1018" s="304"/>
      <c r="VRJ1018" s="304"/>
      <c r="VRK1018" s="304"/>
      <c r="VRL1018" s="304"/>
      <c r="VRM1018" s="304"/>
      <c r="VRN1018" s="304"/>
      <c r="VRO1018" s="304"/>
      <c r="VRP1018" s="304"/>
      <c r="VRQ1018" s="304"/>
      <c r="VRR1018" s="304"/>
      <c r="VRS1018" s="304"/>
      <c r="VRT1018" s="304"/>
      <c r="VRU1018" s="304"/>
      <c r="VRV1018" s="304"/>
      <c r="VRW1018" s="304"/>
      <c r="VRX1018" s="304"/>
      <c r="VRY1018" s="304"/>
      <c r="VRZ1018" s="304"/>
      <c r="VSA1018" s="304"/>
      <c r="VSB1018" s="304"/>
      <c r="VSC1018" s="304"/>
      <c r="VSD1018" s="304"/>
      <c r="VSE1018" s="304"/>
      <c r="VSF1018" s="304"/>
      <c r="VSG1018" s="304"/>
      <c r="VSH1018" s="304"/>
      <c r="VSI1018" s="304"/>
      <c r="VSJ1018" s="304"/>
      <c r="VSK1018" s="304"/>
      <c r="VSL1018" s="304"/>
      <c r="VSM1018" s="304"/>
      <c r="VSN1018" s="304"/>
      <c r="VSO1018" s="304"/>
      <c r="VSP1018" s="304"/>
      <c r="VSQ1018" s="304"/>
      <c r="VSR1018" s="304"/>
      <c r="VSS1018" s="304"/>
      <c r="VST1018" s="304"/>
      <c r="VSU1018" s="304"/>
      <c r="VSV1018" s="304"/>
      <c r="VSW1018" s="304"/>
      <c r="VSX1018" s="304"/>
      <c r="VSY1018" s="304"/>
      <c r="VSZ1018" s="304"/>
      <c r="VTA1018" s="304"/>
      <c r="VTB1018" s="304"/>
      <c r="VTC1018" s="304"/>
      <c r="VTD1018" s="304"/>
      <c r="VTE1018" s="304"/>
      <c r="VTF1018" s="304"/>
      <c r="VTG1018" s="304"/>
      <c r="VTH1018" s="304"/>
      <c r="VTI1018" s="304"/>
      <c r="VTJ1018" s="304"/>
      <c r="VTK1018" s="304"/>
      <c r="VTL1018" s="304"/>
      <c r="VTM1018" s="304"/>
      <c r="VTN1018" s="304"/>
      <c r="VTO1018" s="304"/>
      <c r="VTP1018" s="304"/>
      <c r="VTQ1018" s="304"/>
      <c r="VTR1018" s="304"/>
      <c r="VTS1018" s="304"/>
      <c r="VTT1018" s="304"/>
      <c r="VTU1018" s="304"/>
      <c r="VTV1018" s="304"/>
      <c r="VTW1018" s="304"/>
      <c r="VTX1018" s="304"/>
      <c r="VTY1018" s="304"/>
      <c r="VTZ1018" s="304"/>
      <c r="VUA1018" s="304"/>
      <c r="VUB1018" s="304"/>
      <c r="VUC1018" s="304"/>
      <c r="VUD1018" s="304"/>
      <c r="VUE1018" s="304"/>
      <c r="VUF1018" s="304"/>
      <c r="VUG1018" s="304"/>
      <c r="VUH1018" s="304"/>
      <c r="VUI1018" s="304"/>
      <c r="VUJ1018" s="304"/>
      <c r="VUK1018" s="304"/>
      <c r="VUL1018" s="304"/>
      <c r="VUM1018" s="304"/>
      <c r="VUN1018" s="304"/>
      <c r="VUO1018" s="304"/>
      <c r="VUP1018" s="304"/>
      <c r="VUQ1018" s="304"/>
      <c r="VUR1018" s="304"/>
      <c r="VUS1018" s="304"/>
      <c r="VUT1018" s="304"/>
      <c r="VUU1018" s="304"/>
      <c r="VUV1018" s="304"/>
      <c r="VUW1018" s="304"/>
      <c r="VUX1018" s="304"/>
      <c r="VUY1018" s="304"/>
      <c r="VUZ1018" s="304"/>
      <c r="VVA1018" s="304"/>
      <c r="VVB1018" s="304"/>
      <c r="VVC1018" s="304"/>
      <c r="VVD1018" s="304"/>
      <c r="VVE1018" s="304"/>
      <c r="VVF1018" s="304"/>
      <c r="VVG1018" s="304"/>
      <c r="VVH1018" s="304"/>
      <c r="VVI1018" s="304"/>
      <c r="VVJ1018" s="304"/>
      <c r="VVK1018" s="304"/>
      <c r="VVL1018" s="304"/>
      <c r="VVM1018" s="304"/>
      <c r="VVN1018" s="304"/>
      <c r="VVO1018" s="304"/>
      <c r="VVP1018" s="304"/>
      <c r="VVQ1018" s="304"/>
      <c r="VVR1018" s="304"/>
      <c r="VVS1018" s="304"/>
      <c r="VVT1018" s="304"/>
      <c r="VVU1018" s="304"/>
      <c r="VVV1018" s="304"/>
      <c r="VVW1018" s="304"/>
      <c r="VVX1018" s="304"/>
      <c r="VVY1018" s="304"/>
      <c r="VVZ1018" s="304"/>
      <c r="VWA1018" s="304"/>
      <c r="VWB1018" s="304"/>
      <c r="VWC1018" s="304"/>
      <c r="VWD1018" s="304"/>
      <c r="VWE1018" s="304"/>
      <c r="VWF1018" s="304"/>
      <c r="VWG1018" s="304"/>
      <c r="VWH1018" s="304"/>
      <c r="VWI1018" s="304"/>
      <c r="VWJ1018" s="304"/>
      <c r="VWK1018" s="304"/>
      <c r="VWL1018" s="304"/>
      <c r="VWM1018" s="304"/>
      <c r="VWN1018" s="304"/>
      <c r="VWO1018" s="304"/>
      <c r="VWP1018" s="304"/>
      <c r="VWQ1018" s="304"/>
      <c r="VWR1018" s="304"/>
      <c r="VWS1018" s="304"/>
      <c r="VWT1018" s="304"/>
      <c r="VWU1018" s="304"/>
      <c r="VWV1018" s="304"/>
      <c r="VWW1018" s="304"/>
      <c r="VWX1018" s="304"/>
      <c r="VWY1018" s="304"/>
      <c r="VWZ1018" s="304"/>
      <c r="VXA1018" s="304"/>
      <c r="VXB1018" s="304"/>
      <c r="VXC1018" s="304"/>
      <c r="VXD1018" s="304"/>
      <c r="VXE1018" s="304"/>
      <c r="VXF1018" s="304"/>
      <c r="VXG1018" s="304"/>
      <c r="VXH1018" s="304"/>
      <c r="VXI1018" s="304"/>
      <c r="VXJ1018" s="304"/>
      <c r="VXK1018" s="304"/>
      <c r="VXL1018" s="304"/>
      <c r="VXM1018" s="304"/>
      <c r="VXN1018" s="304"/>
      <c r="VXO1018" s="304"/>
      <c r="VXP1018" s="304"/>
      <c r="VXQ1018" s="304"/>
      <c r="VXR1018" s="304"/>
      <c r="VXS1018" s="304"/>
      <c r="VXT1018" s="304"/>
      <c r="VXU1018" s="304"/>
      <c r="VXV1018" s="304"/>
      <c r="VXW1018" s="304"/>
      <c r="VXX1018" s="304"/>
      <c r="VXY1018" s="304"/>
      <c r="VXZ1018" s="304"/>
      <c r="VYA1018" s="304"/>
      <c r="VYB1018" s="304"/>
      <c r="VYC1018" s="304"/>
      <c r="VYD1018" s="304"/>
      <c r="VYE1018" s="304"/>
      <c r="VYF1018" s="304"/>
      <c r="VYG1018" s="304"/>
      <c r="VYH1018" s="304"/>
      <c r="VYI1018" s="304"/>
      <c r="VYJ1018" s="304"/>
      <c r="VYK1018" s="304"/>
      <c r="VYL1018" s="304"/>
      <c r="VYM1018" s="304"/>
      <c r="VYN1018" s="304"/>
      <c r="VYO1018" s="304"/>
      <c r="VYP1018" s="304"/>
      <c r="VYQ1018" s="304"/>
      <c r="VYR1018" s="304"/>
      <c r="VYS1018" s="304"/>
      <c r="VYT1018" s="304"/>
      <c r="VYU1018" s="304"/>
      <c r="VYV1018" s="304"/>
      <c r="VYW1018" s="304"/>
      <c r="VYX1018" s="304"/>
      <c r="VYY1018" s="304"/>
      <c r="VYZ1018" s="304"/>
      <c r="VZA1018" s="304"/>
      <c r="VZB1018" s="304"/>
      <c r="VZC1018" s="304"/>
      <c r="VZD1018" s="304"/>
      <c r="VZE1018" s="304"/>
      <c r="VZF1018" s="304"/>
      <c r="VZG1018" s="304"/>
      <c r="VZH1018" s="304"/>
      <c r="VZI1018" s="304"/>
      <c r="VZJ1018" s="304"/>
      <c r="VZK1018" s="304"/>
      <c r="VZL1018" s="304"/>
      <c r="VZM1018" s="304"/>
      <c r="VZN1018" s="304"/>
      <c r="VZO1018" s="304"/>
      <c r="VZP1018" s="304"/>
      <c r="VZQ1018" s="304"/>
      <c r="VZR1018" s="304"/>
      <c r="VZS1018" s="304"/>
      <c r="VZT1018" s="304"/>
      <c r="VZU1018" s="304"/>
      <c r="VZV1018" s="304"/>
      <c r="VZW1018" s="304"/>
      <c r="VZX1018" s="304"/>
      <c r="VZY1018" s="304"/>
      <c r="VZZ1018" s="304"/>
      <c r="WAA1018" s="304"/>
      <c r="WAB1018" s="304"/>
      <c r="WAC1018" s="304"/>
      <c r="WAD1018" s="304"/>
      <c r="WAE1018" s="304"/>
      <c r="WAF1018" s="304"/>
      <c r="WAG1018" s="304"/>
      <c r="WAH1018" s="304"/>
      <c r="WAI1018" s="304"/>
      <c r="WAJ1018" s="304"/>
      <c r="WAK1018" s="304"/>
      <c r="WAL1018" s="304"/>
      <c r="WAM1018" s="304"/>
      <c r="WAN1018" s="304"/>
      <c r="WAO1018" s="304"/>
      <c r="WAP1018" s="304"/>
      <c r="WAQ1018" s="304"/>
      <c r="WAR1018" s="304"/>
      <c r="WAS1018" s="304"/>
      <c r="WAT1018" s="304"/>
      <c r="WAU1018" s="304"/>
      <c r="WAV1018" s="304"/>
      <c r="WAW1018" s="304"/>
      <c r="WAX1018" s="304"/>
      <c r="WAY1018" s="304"/>
      <c r="WAZ1018" s="304"/>
      <c r="WBA1018" s="304"/>
      <c r="WBB1018" s="304"/>
      <c r="WBC1018" s="304"/>
      <c r="WBD1018" s="304"/>
      <c r="WBE1018" s="304"/>
      <c r="WBF1018" s="304"/>
      <c r="WBG1018" s="304"/>
      <c r="WBH1018" s="304"/>
      <c r="WBI1018" s="304"/>
      <c r="WBJ1018" s="304"/>
      <c r="WBK1018" s="304"/>
      <c r="WBL1018" s="304"/>
      <c r="WBM1018" s="304"/>
      <c r="WBN1018" s="304"/>
      <c r="WBO1018" s="304"/>
      <c r="WBP1018" s="304"/>
      <c r="WBQ1018" s="304"/>
      <c r="WBR1018" s="304"/>
      <c r="WBS1018" s="304"/>
      <c r="WBT1018" s="304"/>
      <c r="WBU1018" s="304"/>
      <c r="WBV1018" s="304"/>
      <c r="WBW1018" s="304"/>
      <c r="WBX1018" s="304"/>
      <c r="WBY1018" s="304"/>
      <c r="WBZ1018" s="304"/>
      <c r="WCA1018" s="304"/>
      <c r="WCB1018" s="304"/>
      <c r="WCC1018" s="304"/>
      <c r="WCD1018" s="304"/>
      <c r="WCE1018" s="304"/>
      <c r="WCF1018" s="304"/>
      <c r="WCG1018" s="304"/>
      <c r="WCH1018" s="304"/>
      <c r="WCI1018" s="304"/>
      <c r="WCJ1018" s="304"/>
      <c r="WCK1018" s="304"/>
      <c r="WCL1018" s="304"/>
      <c r="WCM1018" s="304"/>
      <c r="WCN1018" s="304"/>
      <c r="WCO1018" s="304"/>
      <c r="WCP1018" s="304"/>
      <c r="WCQ1018" s="304"/>
      <c r="WCR1018" s="304"/>
      <c r="WCS1018" s="304"/>
      <c r="WCT1018" s="304"/>
      <c r="WCU1018" s="304"/>
      <c r="WCV1018" s="304"/>
      <c r="WCW1018" s="304"/>
      <c r="WCX1018" s="304"/>
      <c r="WCY1018" s="304"/>
      <c r="WCZ1018" s="304"/>
      <c r="WDA1018" s="304"/>
      <c r="WDB1018" s="304"/>
      <c r="WDC1018" s="304"/>
      <c r="WDD1018" s="304"/>
      <c r="WDE1018" s="304"/>
      <c r="WDF1018" s="304"/>
      <c r="WDG1018" s="304"/>
      <c r="WDH1018" s="304"/>
      <c r="WDI1018" s="304"/>
      <c r="WDJ1018" s="304"/>
      <c r="WDK1018" s="304"/>
      <c r="WDL1018" s="304"/>
      <c r="WDM1018" s="304"/>
      <c r="WDN1018" s="304"/>
      <c r="WDO1018" s="304"/>
      <c r="WDP1018" s="304"/>
      <c r="WDQ1018" s="304"/>
      <c r="WDR1018" s="304"/>
      <c r="WDS1018" s="304"/>
      <c r="WDT1018" s="304"/>
      <c r="WDU1018" s="304"/>
      <c r="WDV1018" s="304"/>
      <c r="WDW1018" s="304"/>
      <c r="WDX1018" s="304"/>
      <c r="WDY1018" s="304"/>
      <c r="WDZ1018" s="304"/>
      <c r="WEA1018" s="304"/>
      <c r="WEB1018" s="304"/>
      <c r="WEC1018" s="304"/>
      <c r="WED1018" s="304"/>
      <c r="WEE1018" s="304"/>
      <c r="WEF1018" s="304"/>
      <c r="WEG1018" s="304"/>
      <c r="WEH1018" s="304"/>
      <c r="WEI1018" s="304"/>
      <c r="WEJ1018" s="304"/>
      <c r="WEK1018" s="304"/>
      <c r="WEL1018" s="304"/>
      <c r="WEM1018" s="304"/>
      <c r="WEN1018" s="304"/>
      <c r="WEO1018" s="304"/>
      <c r="WEP1018" s="304"/>
      <c r="WEQ1018" s="304"/>
      <c r="WER1018" s="304"/>
      <c r="WES1018" s="304"/>
      <c r="WET1018" s="304"/>
      <c r="WEU1018" s="304"/>
      <c r="WEV1018" s="304"/>
      <c r="WEW1018" s="304"/>
      <c r="WEX1018" s="304"/>
      <c r="WEY1018" s="304"/>
      <c r="WEZ1018" s="304"/>
      <c r="WFA1018" s="304"/>
      <c r="WFB1018" s="304"/>
      <c r="WFC1018" s="304"/>
      <c r="WFD1018" s="304"/>
      <c r="WFE1018" s="304"/>
      <c r="WFF1018" s="304"/>
      <c r="WFG1018" s="304"/>
      <c r="WFH1018" s="304"/>
      <c r="WFI1018" s="304"/>
      <c r="WFJ1018" s="304"/>
      <c r="WFK1018" s="304"/>
      <c r="WFL1018" s="304"/>
      <c r="WFM1018" s="304"/>
      <c r="WFN1018" s="304"/>
      <c r="WFO1018" s="304"/>
      <c r="WFP1018" s="304"/>
      <c r="WFQ1018" s="304"/>
      <c r="WFR1018" s="304"/>
      <c r="WFS1018" s="304"/>
      <c r="WFT1018" s="304"/>
      <c r="WFU1018" s="304"/>
      <c r="WFV1018" s="304"/>
      <c r="WFW1018" s="304"/>
      <c r="WFX1018" s="304"/>
      <c r="WFY1018" s="304"/>
      <c r="WFZ1018" s="304"/>
      <c r="WGA1018" s="304"/>
      <c r="WGB1018" s="304"/>
      <c r="WGC1018" s="304"/>
      <c r="WGD1018" s="304"/>
      <c r="WGE1018" s="304"/>
      <c r="WGF1018" s="304"/>
      <c r="WGG1018" s="304"/>
      <c r="WGH1018" s="304"/>
      <c r="WGI1018" s="304"/>
      <c r="WGJ1018" s="304"/>
      <c r="WGK1018" s="304"/>
      <c r="WGL1018" s="304"/>
      <c r="WGM1018" s="304"/>
      <c r="WGN1018" s="304"/>
      <c r="WGO1018" s="304"/>
      <c r="WGP1018" s="304"/>
      <c r="WGQ1018" s="304"/>
      <c r="WGR1018" s="304"/>
      <c r="WGS1018" s="304"/>
      <c r="WGT1018" s="304"/>
      <c r="WGU1018" s="304"/>
      <c r="WGV1018" s="304"/>
      <c r="WGW1018" s="304"/>
      <c r="WGX1018" s="304"/>
      <c r="WGY1018" s="304"/>
      <c r="WGZ1018" s="304"/>
      <c r="WHA1018" s="304"/>
      <c r="WHB1018" s="304"/>
      <c r="WHC1018" s="304"/>
      <c r="WHD1018" s="304"/>
      <c r="WHE1018" s="304"/>
      <c r="WHF1018" s="304"/>
      <c r="WHG1018" s="304"/>
      <c r="WHH1018" s="304"/>
      <c r="WHI1018" s="304"/>
      <c r="WHJ1018" s="304"/>
      <c r="WHK1018" s="304"/>
      <c r="WHL1018" s="304"/>
      <c r="WHM1018" s="304"/>
      <c r="WHN1018" s="304"/>
      <c r="WHO1018" s="304"/>
      <c r="WHP1018" s="304"/>
      <c r="WHQ1018" s="304"/>
      <c r="WHR1018" s="304"/>
      <c r="WHS1018" s="304"/>
      <c r="WHT1018" s="304"/>
      <c r="WHU1018" s="304"/>
      <c r="WHV1018" s="304"/>
      <c r="WHW1018" s="304"/>
      <c r="WHX1018" s="304"/>
      <c r="WHY1018" s="304"/>
      <c r="WHZ1018" s="304"/>
      <c r="WIA1018" s="304"/>
      <c r="WIB1018" s="304"/>
      <c r="WIC1018" s="304"/>
      <c r="WID1018" s="304"/>
      <c r="WIE1018" s="304"/>
      <c r="WIF1018" s="304"/>
      <c r="WIG1018" s="304"/>
      <c r="WIH1018" s="304"/>
      <c r="WII1018" s="304"/>
      <c r="WIJ1018" s="304"/>
      <c r="WIK1018" s="304"/>
      <c r="WIL1018" s="304"/>
      <c r="WIM1018" s="304"/>
      <c r="WIN1018" s="304"/>
      <c r="WIO1018" s="304"/>
      <c r="WIP1018" s="304"/>
      <c r="WIQ1018" s="304"/>
      <c r="WIR1018" s="304"/>
      <c r="WIS1018" s="304"/>
      <c r="WIT1018" s="304"/>
      <c r="WIU1018" s="304"/>
      <c r="WIV1018" s="304"/>
      <c r="WIW1018" s="304"/>
      <c r="WIX1018" s="304"/>
      <c r="WIY1018" s="304"/>
      <c r="WIZ1018" s="304"/>
      <c r="WJA1018" s="304"/>
      <c r="WJB1018" s="304"/>
      <c r="WJC1018" s="304"/>
      <c r="WJD1018" s="304"/>
      <c r="WJE1018" s="304"/>
      <c r="WJF1018" s="304"/>
      <c r="WJG1018" s="304"/>
      <c r="WJH1018" s="304"/>
      <c r="WJI1018" s="304"/>
      <c r="WJJ1018" s="304"/>
      <c r="WJK1018" s="304"/>
      <c r="WJL1018" s="304"/>
      <c r="WJM1018" s="304"/>
      <c r="WJN1018" s="304"/>
      <c r="WJO1018" s="304"/>
      <c r="WJP1018" s="304"/>
      <c r="WJQ1018" s="304"/>
      <c r="WJR1018" s="304"/>
      <c r="WJS1018" s="304"/>
      <c r="WJT1018" s="304"/>
      <c r="WJU1018" s="304"/>
      <c r="WJV1018" s="304"/>
      <c r="WJW1018" s="304"/>
      <c r="WJX1018" s="304"/>
      <c r="WJY1018" s="304"/>
      <c r="WJZ1018" s="304"/>
      <c r="WKA1018" s="304"/>
      <c r="WKB1018" s="304"/>
      <c r="WKC1018" s="304"/>
      <c r="WKD1018" s="304"/>
      <c r="WKE1018" s="304"/>
      <c r="WKF1018" s="304"/>
      <c r="WKG1018" s="304"/>
      <c r="WKH1018" s="304"/>
      <c r="WKI1018" s="304"/>
      <c r="WKJ1018" s="304"/>
      <c r="WKK1018" s="304"/>
      <c r="WKL1018" s="304"/>
      <c r="WKM1018" s="304"/>
      <c r="WKN1018" s="304"/>
      <c r="WKO1018" s="304"/>
      <c r="WKP1018" s="304"/>
      <c r="WKQ1018" s="304"/>
      <c r="WKR1018" s="304"/>
      <c r="WKS1018" s="304"/>
      <c r="WKT1018" s="304"/>
      <c r="WKU1018" s="304"/>
      <c r="WKV1018" s="304"/>
      <c r="WKW1018" s="304"/>
      <c r="WKX1018" s="304"/>
      <c r="WKY1018" s="304"/>
      <c r="WKZ1018" s="304"/>
      <c r="WLA1018" s="304"/>
      <c r="WLB1018" s="304"/>
      <c r="WLC1018" s="304"/>
      <c r="WLD1018" s="304"/>
      <c r="WLE1018" s="304"/>
      <c r="WLF1018" s="304"/>
      <c r="WLG1018" s="304"/>
      <c r="WLH1018" s="304"/>
      <c r="WLI1018" s="304"/>
      <c r="WLJ1018" s="304"/>
      <c r="WLK1018" s="304"/>
      <c r="WLL1018" s="304"/>
      <c r="WLM1018" s="304"/>
      <c r="WLN1018" s="304"/>
      <c r="WLO1018" s="304"/>
      <c r="WLP1018" s="304"/>
      <c r="WLQ1018" s="304"/>
      <c r="WLR1018" s="304"/>
      <c r="WLS1018" s="304"/>
      <c r="WLT1018" s="304"/>
      <c r="WLU1018" s="304"/>
      <c r="WLV1018" s="304"/>
      <c r="WLW1018" s="304"/>
      <c r="WLX1018" s="304"/>
      <c r="WLY1018" s="304"/>
      <c r="WLZ1018" s="304"/>
      <c r="WMA1018" s="304"/>
      <c r="WMB1018" s="304"/>
      <c r="WMC1018" s="304"/>
      <c r="WMD1018" s="304"/>
      <c r="WME1018" s="304"/>
      <c r="WMF1018" s="304"/>
      <c r="WMG1018" s="304"/>
      <c r="WMH1018" s="304"/>
      <c r="WMI1018" s="304"/>
      <c r="WMJ1018" s="304"/>
      <c r="WMK1018" s="304"/>
      <c r="WML1018" s="304"/>
      <c r="WMM1018" s="304"/>
      <c r="WMN1018" s="304"/>
      <c r="WMO1018" s="304"/>
      <c r="WMP1018" s="304"/>
      <c r="WMQ1018" s="304"/>
      <c r="WMR1018" s="304"/>
      <c r="WMS1018" s="304"/>
      <c r="WMT1018" s="304"/>
      <c r="WMU1018" s="304"/>
      <c r="WMV1018" s="304"/>
      <c r="WMW1018" s="304"/>
      <c r="WMX1018" s="304"/>
      <c r="WMY1018" s="304"/>
      <c r="WMZ1018" s="304"/>
      <c r="WNA1018" s="304"/>
      <c r="WNB1018" s="304"/>
      <c r="WNC1018" s="304"/>
      <c r="WND1018" s="304"/>
      <c r="WNE1018" s="304"/>
      <c r="WNF1018" s="304"/>
      <c r="WNG1018" s="304"/>
      <c r="WNH1018" s="304"/>
      <c r="WNI1018" s="304"/>
      <c r="WNJ1018" s="304"/>
      <c r="WNK1018" s="304"/>
      <c r="WNL1018" s="304"/>
      <c r="WNM1018" s="304"/>
      <c r="WNN1018" s="304"/>
      <c r="WNO1018" s="304"/>
      <c r="WNP1018" s="304"/>
      <c r="WNQ1018" s="304"/>
      <c r="WNR1018" s="304"/>
      <c r="WNS1018" s="304"/>
      <c r="WNT1018" s="304"/>
      <c r="WNU1018" s="304"/>
      <c r="WNV1018" s="304"/>
      <c r="WNW1018" s="304"/>
      <c r="WNX1018" s="304"/>
      <c r="WNY1018" s="304"/>
      <c r="WNZ1018" s="304"/>
      <c r="WOA1018" s="304"/>
      <c r="WOB1018" s="304"/>
      <c r="WOC1018" s="304"/>
      <c r="WOD1018" s="304"/>
      <c r="WOE1018" s="304"/>
      <c r="WOF1018" s="304"/>
      <c r="WOG1018" s="304"/>
      <c r="WOH1018" s="304"/>
      <c r="WOI1018" s="304"/>
      <c r="WOJ1018" s="304"/>
      <c r="WOK1018" s="304"/>
      <c r="WOL1018" s="304"/>
      <c r="WOM1018" s="304"/>
      <c r="WON1018" s="304"/>
      <c r="WOO1018" s="304"/>
      <c r="WOP1018" s="304"/>
      <c r="WOQ1018" s="304"/>
      <c r="WOR1018" s="304"/>
      <c r="WOS1018" s="304"/>
      <c r="WOT1018" s="304"/>
      <c r="WOU1018" s="304"/>
      <c r="WOV1018" s="304"/>
      <c r="WOW1018" s="304"/>
      <c r="WOX1018" s="304"/>
      <c r="WOY1018" s="304"/>
      <c r="WOZ1018" s="304"/>
      <c r="WPA1018" s="304"/>
      <c r="WPB1018" s="304"/>
      <c r="WPC1018" s="304"/>
      <c r="WPD1018" s="304"/>
      <c r="WPE1018" s="304"/>
      <c r="WPF1018" s="304"/>
      <c r="WPG1018" s="304"/>
      <c r="WPH1018" s="304"/>
      <c r="WPI1018" s="304"/>
      <c r="WPJ1018" s="304"/>
      <c r="WPK1018" s="304"/>
      <c r="WPL1018" s="304"/>
      <c r="WPM1018" s="304"/>
      <c r="WPN1018" s="304"/>
      <c r="WPO1018" s="304"/>
      <c r="WPP1018" s="304"/>
      <c r="WPQ1018" s="304"/>
      <c r="WPR1018" s="304"/>
      <c r="WPS1018" s="304"/>
      <c r="WPT1018" s="304"/>
      <c r="WPU1018" s="304"/>
      <c r="WPV1018" s="304"/>
      <c r="WPW1018" s="304"/>
      <c r="WPX1018" s="304"/>
      <c r="WPY1018" s="304"/>
      <c r="WPZ1018" s="304"/>
      <c r="WQA1018" s="304"/>
      <c r="WQB1018" s="304"/>
      <c r="WQC1018" s="304"/>
      <c r="WQD1018" s="304"/>
      <c r="WQE1018" s="304"/>
      <c r="WQF1018" s="304"/>
      <c r="WQG1018" s="304"/>
      <c r="WQH1018" s="304"/>
      <c r="WQI1018" s="304"/>
      <c r="WQJ1018" s="304"/>
      <c r="WQK1018" s="304"/>
      <c r="WQL1018" s="304"/>
      <c r="WQM1018" s="304"/>
      <c r="WQN1018" s="304"/>
      <c r="WQO1018" s="304"/>
      <c r="WQP1018" s="304"/>
      <c r="WQQ1018" s="304"/>
      <c r="WQR1018" s="304"/>
      <c r="WQS1018" s="304"/>
      <c r="WQT1018" s="304"/>
      <c r="WQU1018" s="304"/>
      <c r="WQV1018" s="304"/>
      <c r="WQW1018" s="304"/>
      <c r="WQX1018" s="304"/>
      <c r="WQY1018" s="304"/>
      <c r="WQZ1018" s="304"/>
      <c r="WRA1018" s="304"/>
      <c r="WRB1018" s="304"/>
      <c r="WRC1018" s="304"/>
      <c r="WRD1018" s="304"/>
      <c r="WRE1018" s="304"/>
      <c r="WRF1018" s="304"/>
      <c r="WRG1018" s="304"/>
      <c r="WRH1018" s="304"/>
      <c r="WRI1018" s="304"/>
      <c r="WRJ1018" s="304"/>
      <c r="WRK1018" s="304"/>
      <c r="WRL1018" s="304"/>
      <c r="WRM1018" s="304"/>
      <c r="WRN1018" s="304"/>
      <c r="WRO1018" s="304"/>
      <c r="WRP1018" s="304"/>
      <c r="WRQ1018" s="304"/>
      <c r="WRR1018" s="304"/>
      <c r="WRS1018" s="304"/>
      <c r="WRT1018" s="304"/>
      <c r="WRU1018" s="304"/>
      <c r="WRV1018" s="304"/>
      <c r="WRW1018" s="304"/>
      <c r="WRX1018" s="304"/>
      <c r="WRY1018" s="304"/>
      <c r="WRZ1018" s="304"/>
      <c r="WSA1018" s="304"/>
      <c r="WSB1018" s="304"/>
      <c r="WSC1018" s="304"/>
      <c r="WSD1018" s="304"/>
      <c r="WSE1018" s="304"/>
      <c r="WSF1018" s="304"/>
      <c r="WSG1018" s="304"/>
      <c r="WSH1018" s="304"/>
      <c r="WSI1018" s="304"/>
      <c r="WSJ1018" s="304"/>
      <c r="WSK1018" s="304"/>
      <c r="WSL1018" s="304"/>
      <c r="WSM1018" s="304"/>
      <c r="WSN1018" s="304"/>
      <c r="WSO1018" s="304"/>
      <c r="WSP1018" s="304"/>
      <c r="WSQ1018" s="304"/>
      <c r="WSR1018" s="304"/>
      <c r="WSS1018" s="304"/>
      <c r="WST1018" s="304"/>
      <c r="WSU1018" s="304"/>
      <c r="WSV1018" s="304"/>
      <c r="WSW1018" s="304"/>
      <c r="WSX1018" s="304"/>
      <c r="WSY1018" s="304"/>
      <c r="WSZ1018" s="304"/>
      <c r="WTA1018" s="304"/>
      <c r="WTB1018" s="304"/>
      <c r="WTC1018" s="304"/>
      <c r="WTD1018" s="304"/>
      <c r="WTE1018" s="304"/>
      <c r="WTF1018" s="304"/>
      <c r="WTG1018" s="304"/>
      <c r="WTH1018" s="304"/>
      <c r="WTI1018" s="304"/>
      <c r="WTJ1018" s="304"/>
      <c r="WTK1018" s="304"/>
      <c r="WTL1018" s="304"/>
      <c r="WTM1018" s="304"/>
      <c r="WTN1018" s="304"/>
      <c r="WTO1018" s="304"/>
      <c r="WTP1018" s="304"/>
      <c r="WTQ1018" s="304"/>
      <c r="WTR1018" s="304"/>
      <c r="WTS1018" s="304"/>
      <c r="WTT1018" s="304"/>
      <c r="WTU1018" s="304"/>
      <c r="WTV1018" s="304"/>
      <c r="WTW1018" s="304"/>
      <c r="WTX1018" s="304"/>
      <c r="WTY1018" s="304"/>
      <c r="WTZ1018" s="304"/>
      <c r="WUA1018" s="304"/>
      <c r="WUB1018" s="304"/>
      <c r="WUC1018" s="304"/>
      <c r="WUD1018" s="304"/>
      <c r="WUE1018" s="304"/>
      <c r="WUF1018" s="304"/>
      <c r="WUG1018" s="304"/>
      <c r="WUH1018" s="304"/>
      <c r="WUI1018" s="304"/>
      <c r="WUJ1018" s="304"/>
      <c r="WUK1018" s="304"/>
      <c r="WUL1018" s="304"/>
      <c r="WUM1018" s="304"/>
      <c r="WUN1018" s="304"/>
      <c r="WUO1018" s="304"/>
      <c r="WUP1018" s="304"/>
      <c r="WUQ1018" s="304"/>
      <c r="WUR1018" s="304"/>
      <c r="WUS1018" s="304"/>
      <c r="WUT1018" s="304"/>
      <c r="WUU1018" s="304"/>
      <c r="WUV1018" s="304"/>
      <c r="WUW1018" s="304"/>
      <c r="WUX1018" s="304"/>
      <c r="WUY1018" s="304"/>
      <c r="WUZ1018" s="304"/>
      <c r="WVA1018" s="304"/>
      <c r="WVB1018" s="304"/>
      <c r="WVC1018" s="304"/>
      <c r="WVD1018" s="304"/>
      <c r="WVE1018" s="304"/>
      <c r="WVF1018" s="304"/>
      <c r="WVG1018" s="304"/>
      <c r="WVH1018" s="304"/>
      <c r="WVI1018" s="304"/>
      <c r="WVJ1018" s="304"/>
      <c r="WVK1018" s="304"/>
      <c r="WVL1018" s="304"/>
      <c r="WVM1018" s="304"/>
      <c r="WVN1018" s="304"/>
      <c r="WVO1018" s="304"/>
      <c r="WVP1018" s="304"/>
      <c r="WVQ1018" s="304"/>
      <c r="WVR1018" s="304"/>
      <c r="WVS1018" s="304"/>
      <c r="WVT1018" s="304"/>
      <c r="WVU1018" s="304"/>
      <c r="WVV1018" s="304"/>
      <c r="WVW1018" s="304"/>
      <c r="WVX1018" s="304"/>
      <c r="WVY1018" s="304"/>
      <c r="WVZ1018" s="304"/>
      <c r="WWA1018" s="304"/>
      <c r="WWB1018" s="304"/>
      <c r="WWC1018" s="304"/>
      <c r="WWD1018" s="304"/>
      <c r="WWE1018" s="304"/>
      <c r="WWF1018" s="304"/>
      <c r="WWG1018" s="304"/>
      <c r="WWH1018" s="304"/>
      <c r="WWI1018" s="304"/>
      <c r="WWJ1018" s="304"/>
      <c r="WWK1018" s="304"/>
      <c r="WWL1018" s="304"/>
      <c r="WWM1018" s="304"/>
      <c r="WWN1018" s="304"/>
      <c r="WWO1018" s="304"/>
      <c r="WWP1018" s="304"/>
      <c r="WWQ1018" s="304"/>
      <c r="WWR1018" s="304"/>
      <c r="WWS1018" s="304"/>
      <c r="WWT1018" s="304"/>
      <c r="WWU1018" s="304"/>
      <c r="WWV1018" s="304"/>
      <c r="WWW1018" s="304"/>
      <c r="WWX1018" s="304"/>
      <c r="WWY1018" s="304"/>
      <c r="WWZ1018" s="304"/>
      <c r="WXA1018" s="304"/>
      <c r="WXB1018" s="304"/>
      <c r="WXC1018" s="304"/>
      <c r="WXD1018" s="304"/>
      <c r="WXE1018" s="304"/>
      <c r="WXF1018" s="304"/>
      <c r="WXG1018" s="304"/>
      <c r="WXH1018" s="304"/>
      <c r="WXI1018" s="304"/>
      <c r="WXJ1018" s="304"/>
      <c r="WXK1018" s="304"/>
      <c r="WXL1018" s="304"/>
      <c r="WXM1018" s="304"/>
      <c r="WXN1018" s="304"/>
      <c r="WXO1018" s="304"/>
      <c r="WXP1018" s="304"/>
      <c r="WXQ1018" s="304"/>
      <c r="WXR1018" s="304"/>
      <c r="WXS1018" s="304"/>
      <c r="WXT1018" s="304"/>
      <c r="WXU1018" s="304"/>
      <c r="WXV1018" s="304"/>
      <c r="WXW1018" s="304"/>
      <c r="WXX1018" s="304"/>
      <c r="WXY1018" s="304"/>
      <c r="WXZ1018" s="304"/>
      <c r="WYA1018" s="304"/>
      <c r="WYB1018" s="304"/>
      <c r="WYC1018" s="304"/>
      <c r="WYD1018" s="304"/>
      <c r="WYE1018" s="304"/>
      <c r="WYF1018" s="304"/>
      <c r="WYG1018" s="304"/>
      <c r="WYH1018" s="304"/>
      <c r="WYI1018" s="304"/>
      <c r="WYJ1018" s="304"/>
      <c r="WYK1018" s="304"/>
      <c r="WYL1018" s="304"/>
      <c r="WYM1018" s="304"/>
      <c r="WYN1018" s="304"/>
      <c r="WYO1018" s="304"/>
      <c r="WYP1018" s="304"/>
      <c r="WYQ1018" s="304"/>
      <c r="WYR1018" s="304"/>
      <c r="WYS1018" s="304"/>
      <c r="WYT1018" s="304"/>
      <c r="WYU1018" s="304"/>
      <c r="WYV1018" s="304"/>
      <c r="WYW1018" s="304"/>
      <c r="WYX1018" s="304"/>
      <c r="WYY1018" s="304"/>
      <c r="WYZ1018" s="304"/>
      <c r="WZA1018" s="304"/>
      <c r="WZB1018" s="304"/>
      <c r="WZC1018" s="304"/>
      <c r="WZD1018" s="304"/>
      <c r="WZE1018" s="304"/>
      <c r="WZF1018" s="304"/>
      <c r="WZG1018" s="304"/>
      <c r="WZH1018" s="304"/>
      <c r="WZI1018" s="304"/>
      <c r="WZJ1018" s="304"/>
      <c r="WZK1018" s="304"/>
      <c r="WZL1018" s="304"/>
      <c r="WZM1018" s="304"/>
      <c r="WZN1018" s="304"/>
      <c r="WZO1018" s="304"/>
      <c r="WZP1018" s="304"/>
      <c r="WZQ1018" s="304"/>
      <c r="WZR1018" s="304"/>
      <c r="WZS1018" s="304"/>
      <c r="WZT1018" s="304"/>
      <c r="WZU1018" s="304"/>
      <c r="WZV1018" s="304"/>
      <c r="WZW1018" s="304"/>
      <c r="WZX1018" s="304"/>
      <c r="WZY1018" s="304"/>
      <c r="WZZ1018" s="304"/>
      <c r="XAA1018" s="304"/>
      <c r="XAB1018" s="304"/>
      <c r="XAC1018" s="304"/>
      <c r="XAD1018" s="304"/>
      <c r="XAE1018" s="304"/>
      <c r="XAF1018" s="304"/>
      <c r="XAG1018" s="304"/>
      <c r="XAH1018" s="304"/>
      <c r="XAI1018" s="304"/>
      <c r="XAJ1018" s="304"/>
      <c r="XAK1018" s="304"/>
      <c r="XAL1018" s="304"/>
      <c r="XAM1018" s="304"/>
      <c r="XAN1018" s="304"/>
      <c r="XAO1018" s="304"/>
      <c r="XAP1018" s="304"/>
      <c r="XAQ1018" s="304"/>
      <c r="XAR1018" s="304"/>
      <c r="XAS1018" s="304"/>
      <c r="XAT1018" s="304"/>
      <c r="XAU1018" s="304"/>
      <c r="XAV1018" s="304"/>
      <c r="XAW1018" s="304"/>
      <c r="XAX1018" s="304"/>
      <c r="XAY1018" s="304"/>
      <c r="XAZ1018" s="304"/>
      <c r="XBA1018" s="304"/>
      <c r="XBB1018" s="304"/>
      <c r="XBC1018" s="304"/>
      <c r="XBD1018" s="304"/>
      <c r="XBE1018" s="304"/>
      <c r="XBF1018" s="304"/>
      <c r="XBG1018" s="304"/>
      <c r="XBH1018" s="304"/>
      <c r="XBI1018" s="304"/>
      <c r="XBJ1018" s="304"/>
      <c r="XBK1018" s="304"/>
      <c r="XBL1018" s="304"/>
      <c r="XBM1018" s="304"/>
      <c r="XBN1018" s="304"/>
      <c r="XBO1018" s="304"/>
      <c r="XBP1018" s="304"/>
      <c r="XBQ1018" s="304"/>
      <c r="XBR1018" s="304"/>
      <c r="XBS1018" s="304"/>
      <c r="XBT1018" s="304"/>
      <c r="XBU1018" s="304"/>
      <c r="XBV1018" s="304"/>
      <c r="XBW1018" s="304"/>
      <c r="XBX1018" s="304"/>
      <c r="XBY1018" s="304"/>
      <c r="XBZ1018" s="304"/>
      <c r="XCA1018" s="304"/>
      <c r="XCB1018" s="304"/>
      <c r="XCC1018" s="304"/>
      <c r="XCD1018" s="304"/>
      <c r="XCE1018" s="304"/>
      <c r="XCF1018" s="304"/>
      <c r="XCG1018" s="304"/>
      <c r="XCH1018" s="304"/>
      <c r="XCI1018" s="304"/>
      <c r="XCJ1018" s="304"/>
      <c r="XCK1018" s="304"/>
      <c r="XCL1018" s="304"/>
      <c r="XCM1018" s="304"/>
      <c r="XCN1018" s="304"/>
      <c r="XCO1018" s="304"/>
      <c r="XCP1018" s="304"/>
      <c r="XCQ1018" s="304"/>
      <c r="XCR1018" s="304"/>
      <c r="XCS1018" s="304"/>
      <c r="XCT1018" s="304"/>
      <c r="XCU1018" s="304"/>
      <c r="XCV1018" s="304"/>
      <c r="XCW1018" s="304"/>
      <c r="XCX1018" s="304"/>
      <c r="XCY1018" s="304"/>
      <c r="XCZ1018" s="304"/>
      <c r="XDA1018" s="304"/>
      <c r="XDB1018" s="304"/>
      <c r="XDC1018" s="304"/>
      <c r="XDD1018" s="304"/>
      <c r="XDE1018" s="304"/>
      <c r="XDF1018" s="304"/>
      <c r="XDG1018" s="304"/>
      <c r="XDH1018" s="304"/>
      <c r="XDI1018" s="304"/>
      <c r="XDJ1018" s="304"/>
      <c r="XDK1018" s="304"/>
      <c r="XDL1018" s="304"/>
      <c r="XDM1018" s="304"/>
      <c r="XDN1018" s="304"/>
      <c r="XDO1018" s="304"/>
      <c r="XDP1018" s="304"/>
      <c r="XDQ1018" s="304"/>
      <c r="XDR1018" s="304"/>
      <c r="XDS1018" s="304"/>
      <c r="XDT1018" s="304"/>
      <c r="XDU1018" s="304"/>
      <c r="XDV1018" s="304"/>
      <c r="XDW1018" s="304"/>
      <c r="XDX1018" s="304"/>
      <c r="XDY1018" s="304"/>
      <c r="XDZ1018" s="304"/>
      <c r="XEA1018" s="304"/>
      <c r="XEB1018" s="304"/>
      <c r="XEC1018" s="304"/>
      <c r="XED1018" s="304"/>
      <c r="XEE1018" s="304"/>
      <c r="XEF1018" s="304"/>
      <c r="XEG1018" s="304"/>
      <c r="XEH1018" s="304"/>
    </row>
    <row r="1019" spans="1:16362" ht="12.75" hidden="1" customHeight="1" outlineLevel="2">
      <c r="A1019" s="275"/>
      <c r="B1019" s="306"/>
      <c r="C1019" s="276"/>
      <c r="D1019" s="277"/>
      <c r="E1019" s="278" t="str">
        <f xml:space="preserve"> E75</f>
        <v>Bilateral entry adjustment (BEA) - WRZ 2</v>
      </c>
      <c r="F1019" s="278" t="str">
        <f t="shared" ref="F1019" si="557" xml:space="preserve"> F75</f>
        <v>BEA - WRZ 2</v>
      </c>
      <c r="G1019" s="278" t="str">
        <f xml:space="preserve"> G75</f>
        <v>£</v>
      </c>
      <c r="H1019" s="285">
        <f xml:space="preserve"> H75</f>
        <v>0</v>
      </c>
      <c r="I1019" s="270"/>
      <c r="J1019" s="289">
        <f xml:space="preserve"> J75</f>
        <v>0</v>
      </c>
      <c r="K1019" s="289">
        <f xml:space="preserve"> K75</f>
        <v>0</v>
      </c>
      <c r="L1019" s="289">
        <f xml:space="preserve"> L75</f>
        <v>0</v>
      </c>
      <c r="M1019" s="289">
        <f xml:space="preserve"> M75</f>
        <v>0</v>
      </c>
      <c r="N1019" s="289">
        <f xml:space="preserve"> N75</f>
        <v>0</v>
      </c>
      <c r="O1019" s="270"/>
      <c r="P1019" s="270"/>
    </row>
    <row r="1020" spans="1:16362" s="305" customFormat="1" ht="12.75" hidden="1" customHeight="1" outlineLevel="2">
      <c r="A1020" s="275"/>
      <c r="B1020" s="306"/>
      <c r="C1020" s="276"/>
      <c r="D1020" s="277"/>
      <c r="E1020" s="278" t="str">
        <f xml:space="preserve"> E111</f>
        <v>Bilateral entry adjustment (BEA) - WRZ 3</v>
      </c>
      <c r="F1020" s="278" t="str">
        <f t="shared" ref="F1020" si="558" xml:space="preserve"> F111</f>
        <v>BEA - WRZ 3</v>
      </c>
      <c r="G1020" s="278" t="str">
        <f xml:space="preserve"> G111</f>
        <v>£</v>
      </c>
      <c r="H1020" s="285">
        <f xml:space="preserve"> H111</f>
        <v>0</v>
      </c>
      <c r="I1020" s="270"/>
      <c r="J1020" s="289">
        <f xml:space="preserve"> J111</f>
        <v>0</v>
      </c>
      <c r="K1020" s="289">
        <f xml:space="preserve"> K111</f>
        <v>0</v>
      </c>
      <c r="L1020" s="289">
        <f xml:space="preserve"> L111</f>
        <v>0</v>
      </c>
      <c r="M1020" s="289">
        <f xml:space="preserve"> M111</f>
        <v>0</v>
      </c>
      <c r="N1020" s="289">
        <f xml:space="preserve"> N111</f>
        <v>0</v>
      </c>
      <c r="O1020" s="304"/>
      <c r="P1020" s="304"/>
      <c r="Q1020" s="304"/>
      <c r="R1020" s="304"/>
      <c r="S1020" s="304"/>
      <c r="T1020" s="304"/>
      <c r="U1020" s="304"/>
      <c r="V1020" s="304"/>
      <c r="W1020" s="304"/>
      <c r="X1020" s="304"/>
      <c r="Y1020" s="304"/>
      <c r="Z1020" s="304"/>
      <c r="AA1020" s="304"/>
      <c r="AB1020" s="304"/>
      <c r="AC1020" s="304"/>
      <c r="AD1020" s="304"/>
      <c r="AE1020" s="304"/>
      <c r="AF1020" s="304"/>
      <c r="AG1020" s="304"/>
      <c r="AH1020" s="304"/>
      <c r="AI1020" s="304"/>
      <c r="AJ1020" s="304"/>
      <c r="AK1020" s="304"/>
      <c r="AL1020" s="304"/>
      <c r="AM1020" s="304"/>
      <c r="AN1020" s="304"/>
      <c r="AO1020" s="304"/>
      <c r="AP1020" s="304"/>
      <c r="AQ1020" s="304"/>
      <c r="AR1020" s="304"/>
      <c r="AS1020" s="304"/>
      <c r="AT1020" s="304"/>
      <c r="AU1020" s="304"/>
      <c r="AV1020" s="304"/>
      <c r="AW1020" s="304"/>
      <c r="AX1020" s="304"/>
      <c r="AY1020" s="304"/>
      <c r="AZ1020" s="304"/>
      <c r="BA1020" s="304"/>
      <c r="BB1020" s="304"/>
      <c r="BC1020" s="304"/>
      <c r="BD1020" s="304"/>
      <c r="BE1020" s="304"/>
      <c r="BF1020" s="304"/>
      <c r="BG1020" s="304"/>
      <c r="BH1020" s="304"/>
      <c r="BI1020" s="304"/>
      <c r="BJ1020" s="304"/>
      <c r="BK1020" s="304"/>
      <c r="BL1020" s="304"/>
      <c r="BM1020" s="304"/>
      <c r="BN1020" s="304"/>
      <c r="BO1020" s="304"/>
      <c r="BP1020" s="304"/>
      <c r="BQ1020" s="304"/>
      <c r="BR1020" s="304"/>
      <c r="BS1020" s="304"/>
      <c r="BT1020" s="304"/>
      <c r="BU1020" s="304"/>
      <c r="BV1020" s="304"/>
      <c r="BW1020" s="304"/>
      <c r="BX1020" s="304"/>
      <c r="BY1020" s="304"/>
      <c r="BZ1020" s="304"/>
      <c r="CA1020" s="304"/>
      <c r="CB1020" s="304"/>
      <c r="CC1020" s="304"/>
      <c r="CD1020" s="304"/>
      <c r="CE1020" s="304"/>
      <c r="CF1020" s="304"/>
      <c r="CG1020" s="304"/>
      <c r="CH1020" s="304"/>
      <c r="CI1020" s="304"/>
      <c r="CJ1020" s="304"/>
      <c r="CK1020" s="304"/>
      <c r="CL1020" s="304"/>
      <c r="CM1020" s="304"/>
      <c r="CN1020" s="304"/>
      <c r="CO1020" s="304"/>
      <c r="CP1020" s="304"/>
      <c r="CQ1020" s="304"/>
      <c r="CR1020" s="304"/>
      <c r="CS1020" s="304"/>
      <c r="CT1020" s="304"/>
      <c r="CU1020" s="304"/>
      <c r="CV1020" s="304"/>
      <c r="CW1020" s="304"/>
      <c r="CX1020" s="304"/>
      <c r="CY1020" s="304"/>
      <c r="CZ1020" s="304"/>
      <c r="DA1020" s="304"/>
      <c r="DB1020" s="304"/>
      <c r="DC1020" s="304"/>
      <c r="DD1020" s="304"/>
      <c r="DE1020" s="304"/>
      <c r="DF1020" s="304"/>
      <c r="DG1020" s="304"/>
      <c r="DH1020" s="304"/>
      <c r="DI1020" s="304"/>
      <c r="DJ1020" s="304"/>
      <c r="DK1020" s="304"/>
      <c r="DL1020" s="304"/>
      <c r="DM1020" s="304"/>
      <c r="DN1020" s="304"/>
      <c r="DO1020" s="304"/>
      <c r="DP1020" s="304"/>
      <c r="DQ1020" s="304"/>
      <c r="DR1020" s="304"/>
      <c r="DS1020" s="304"/>
      <c r="DT1020" s="304"/>
      <c r="DU1020" s="304"/>
      <c r="DV1020" s="304"/>
      <c r="DW1020" s="304"/>
      <c r="DX1020" s="304"/>
      <c r="DY1020" s="304"/>
      <c r="DZ1020" s="304"/>
      <c r="EA1020" s="304"/>
      <c r="EB1020" s="304"/>
      <c r="EC1020" s="304"/>
      <c r="ED1020" s="304"/>
      <c r="EE1020" s="304"/>
      <c r="EF1020" s="304"/>
      <c r="EG1020" s="304"/>
      <c r="EH1020" s="304"/>
      <c r="EI1020" s="304"/>
      <c r="EJ1020" s="304"/>
      <c r="EK1020" s="304"/>
      <c r="EL1020" s="304"/>
      <c r="EM1020" s="304"/>
      <c r="EN1020" s="304"/>
      <c r="EO1020" s="304"/>
      <c r="EP1020" s="304"/>
      <c r="EQ1020" s="304"/>
      <c r="ER1020" s="304"/>
      <c r="ES1020" s="304"/>
      <c r="ET1020" s="304"/>
      <c r="EU1020" s="304"/>
      <c r="EV1020" s="304"/>
      <c r="EW1020" s="304"/>
      <c r="EX1020" s="304"/>
      <c r="EY1020" s="304"/>
      <c r="EZ1020" s="304"/>
      <c r="FA1020" s="304"/>
      <c r="FB1020" s="304"/>
      <c r="FC1020" s="304"/>
      <c r="FD1020" s="304"/>
      <c r="FE1020" s="304"/>
      <c r="FF1020" s="304"/>
      <c r="FG1020" s="304"/>
      <c r="FH1020" s="304"/>
      <c r="FI1020" s="304"/>
      <c r="FJ1020" s="304"/>
      <c r="FK1020" s="304"/>
      <c r="FL1020" s="304"/>
      <c r="FM1020" s="304"/>
      <c r="FN1020" s="304"/>
      <c r="FO1020" s="304"/>
      <c r="FP1020" s="304"/>
      <c r="FQ1020" s="304"/>
      <c r="FR1020" s="304"/>
      <c r="FS1020" s="304"/>
      <c r="FT1020" s="304"/>
      <c r="FU1020" s="304"/>
      <c r="FV1020" s="304"/>
      <c r="FW1020" s="304"/>
      <c r="FX1020" s="304"/>
      <c r="FY1020" s="304"/>
      <c r="FZ1020" s="304"/>
      <c r="GA1020" s="304"/>
      <c r="GB1020" s="304"/>
      <c r="GC1020" s="304"/>
      <c r="GD1020" s="304"/>
      <c r="GE1020" s="304"/>
      <c r="GF1020" s="304"/>
      <c r="GG1020" s="304"/>
      <c r="GH1020" s="304"/>
      <c r="GI1020" s="304"/>
      <c r="GJ1020" s="304"/>
      <c r="GK1020" s="304"/>
      <c r="GL1020" s="304"/>
      <c r="GM1020" s="304"/>
      <c r="GN1020" s="304"/>
      <c r="GO1020" s="304"/>
      <c r="GP1020" s="304"/>
      <c r="GQ1020" s="304"/>
      <c r="GR1020" s="304"/>
      <c r="GS1020" s="304"/>
      <c r="GT1020" s="304"/>
      <c r="GU1020" s="304"/>
      <c r="GV1020" s="304"/>
      <c r="GW1020" s="304"/>
      <c r="GX1020" s="304"/>
      <c r="GY1020" s="304"/>
      <c r="GZ1020" s="304"/>
      <c r="HA1020" s="304"/>
      <c r="HB1020" s="304"/>
      <c r="HC1020" s="304"/>
      <c r="HD1020" s="304"/>
      <c r="HE1020" s="304"/>
      <c r="HF1020" s="304"/>
      <c r="HG1020" s="304"/>
      <c r="HH1020" s="304"/>
      <c r="HI1020" s="304"/>
      <c r="HJ1020" s="304"/>
      <c r="HK1020" s="304"/>
      <c r="HL1020" s="304"/>
      <c r="HM1020" s="304"/>
      <c r="HN1020" s="304"/>
      <c r="HO1020" s="304"/>
      <c r="HP1020" s="304"/>
      <c r="HQ1020" s="304"/>
      <c r="HR1020" s="304"/>
      <c r="HS1020" s="304"/>
      <c r="HT1020" s="304"/>
      <c r="HU1020" s="304"/>
      <c r="HV1020" s="304"/>
      <c r="HW1020" s="304"/>
      <c r="HX1020" s="304"/>
      <c r="HY1020" s="304"/>
      <c r="HZ1020" s="304"/>
      <c r="IA1020" s="304"/>
      <c r="IB1020" s="304"/>
      <c r="IC1020" s="304"/>
      <c r="ID1020" s="304"/>
      <c r="IE1020" s="304"/>
      <c r="IF1020" s="304"/>
      <c r="IG1020" s="304"/>
      <c r="IH1020" s="304"/>
      <c r="II1020" s="304"/>
      <c r="IJ1020" s="304"/>
      <c r="IK1020" s="304"/>
      <c r="IL1020" s="304"/>
      <c r="IM1020" s="304"/>
      <c r="IN1020" s="304"/>
      <c r="IO1020" s="304"/>
      <c r="IP1020" s="304"/>
      <c r="IQ1020" s="304"/>
      <c r="IR1020" s="304"/>
      <c r="IS1020" s="304"/>
      <c r="IT1020" s="304"/>
      <c r="IU1020" s="304"/>
      <c r="IV1020" s="304"/>
      <c r="IW1020" s="304"/>
      <c r="IX1020" s="304"/>
      <c r="IY1020" s="304"/>
      <c r="IZ1020" s="304"/>
      <c r="JA1020" s="304"/>
      <c r="JB1020" s="304"/>
      <c r="JC1020" s="304"/>
      <c r="JD1020" s="304"/>
      <c r="JE1020" s="304"/>
      <c r="JF1020" s="304"/>
      <c r="JG1020" s="304"/>
      <c r="JH1020" s="304"/>
      <c r="JI1020" s="304"/>
      <c r="JJ1020" s="304"/>
      <c r="JK1020" s="304"/>
      <c r="JL1020" s="304"/>
      <c r="JM1020" s="304"/>
      <c r="JN1020" s="304"/>
      <c r="JO1020" s="304"/>
      <c r="JP1020" s="304"/>
      <c r="JQ1020" s="304"/>
      <c r="JR1020" s="304"/>
      <c r="JS1020" s="304"/>
      <c r="JT1020" s="304"/>
      <c r="JU1020" s="304"/>
      <c r="JV1020" s="304"/>
      <c r="JW1020" s="304"/>
      <c r="JX1020" s="304"/>
      <c r="JY1020" s="304"/>
      <c r="JZ1020" s="304"/>
      <c r="KA1020" s="304"/>
      <c r="KB1020" s="304"/>
      <c r="KC1020" s="304"/>
      <c r="KD1020" s="304"/>
      <c r="KE1020" s="304"/>
      <c r="KF1020" s="304"/>
      <c r="KG1020" s="304"/>
      <c r="KH1020" s="304"/>
      <c r="KI1020" s="304"/>
      <c r="KJ1020" s="304"/>
      <c r="KK1020" s="304"/>
      <c r="KL1020" s="304"/>
      <c r="KM1020" s="304"/>
      <c r="KN1020" s="304"/>
      <c r="KO1020" s="304"/>
      <c r="KP1020" s="304"/>
      <c r="KQ1020" s="304"/>
      <c r="KR1020" s="304"/>
      <c r="KS1020" s="304"/>
      <c r="KT1020" s="304"/>
      <c r="KU1020" s="304"/>
      <c r="KV1020" s="304"/>
      <c r="KW1020" s="304"/>
      <c r="KX1020" s="304"/>
      <c r="KY1020" s="304"/>
      <c r="KZ1020" s="304"/>
      <c r="LA1020" s="304"/>
      <c r="LB1020" s="304"/>
      <c r="LC1020" s="304"/>
      <c r="LD1020" s="304"/>
      <c r="LE1020" s="304"/>
      <c r="LF1020" s="304"/>
      <c r="LG1020" s="304"/>
      <c r="LH1020" s="304"/>
      <c r="LI1020" s="304"/>
      <c r="LJ1020" s="304"/>
      <c r="LK1020" s="304"/>
      <c r="LL1020" s="304"/>
      <c r="LM1020" s="304"/>
      <c r="LN1020" s="304"/>
      <c r="LO1020" s="304"/>
      <c r="LP1020" s="304"/>
      <c r="LQ1020" s="304"/>
      <c r="LR1020" s="304"/>
      <c r="LS1020" s="304"/>
      <c r="LT1020" s="304"/>
      <c r="LU1020" s="304"/>
      <c r="LV1020" s="304"/>
      <c r="LW1020" s="304"/>
      <c r="LX1020" s="304"/>
      <c r="LY1020" s="304"/>
      <c r="LZ1020" s="304"/>
      <c r="MA1020" s="304"/>
      <c r="MB1020" s="304"/>
      <c r="MC1020" s="304"/>
      <c r="MD1020" s="304"/>
      <c r="ME1020" s="304"/>
      <c r="MF1020" s="304"/>
      <c r="MG1020" s="304"/>
      <c r="MH1020" s="304"/>
      <c r="MI1020" s="304"/>
      <c r="MJ1020" s="304"/>
      <c r="MK1020" s="304"/>
      <c r="ML1020" s="304"/>
      <c r="MM1020" s="304"/>
      <c r="MN1020" s="304"/>
      <c r="MO1020" s="304"/>
      <c r="MP1020" s="304"/>
      <c r="MQ1020" s="304"/>
      <c r="MR1020" s="304"/>
      <c r="MS1020" s="304"/>
      <c r="MT1020" s="304"/>
      <c r="MU1020" s="304"/>
      <c r="MV1020" s="304"/>
      <c r="MW1020" s="304"/>
      <c r="MX1020" s="304"/>
      <c r="MY1020" s="304"/>
      <c r="MZ1020" s="304"/>
      <c r="NA1020" s="304"/>
      <c r="NB1020" s="304"/>
      <c r="NC1020" s="304"/>
      <c r="ND1020" s="304"/>
      <c r="NE1020" s="304"/>
      <c r="NF1020" s="304"/>
      <c r="NG1020" s="304"/>
      <c r="NH1020" s="304"/>
      <c r="NI1020" s="304"/>
      <c r="NJ1020" s="304"/>
      <c r="NK1020" s="304"/>
      <c r="NL1020" s="304"/>
      <c r="NM1020" s="304"/>
      <c r="NN1020" s="304"/>
      <c r="NO1020" s="304"/>
      <c r="NP1020" s="304"/>
      <c r="NQ1020" s="304"/>
      <c r="NR1020" s="304"/>
      <c r="NS1020" s="304"/>
      <c r="NT1020" s="304"/>
      <c r="NU1020" s="304"/>
      <c r="NV1020" s="304"/>
      <c r="NW1020" s="304"/>
      <c r="NX1020" s="304"/>
      <c r="NY1020" s="304"/>
      <c r="NZ1020" s="304"/>
      <c r="OA1020" s="304"/>
      <c r="OB1020" s="304"/>
      <c r="OC1020" s="304"/>
      <c r="OD1020" s="304"/>
      <c r="OE1020" s="304"/>
      <c r="OF1020" s="304"/>
      <c r="OG1020" s="304"/>
      <c r="OH1020" s="304"/>
      <c r="OI1020" s="304"/>
      <c r="OJ1020" s="304"/>
      <c r="OK1020" s="304"/>
      <c r="OL1020" s="304"/>
      <c r="OM1020" s="304"/>
      <c r="ON1020" s="304"/>
      <c r="OO1020" s="304"/>
      <c r="OP1020" s="304"/>
      <c r="OQ1020" s="304"/>
      <c r="OR1020" s="304"/>
      <c r="OS1020" s="304"/>
      <c r="OT1020" s="304"/>
      <c r="OU1020" s="304"/>
      <c r="OV1020" s="304"/>
      <c r="OW1020" s="304"/>
      <c r="OX1020" s="304"/>
      <c r="OY1020" s="304"/>
      <c r="OZ1020" s="304"/>
      <c r="PA1020" s="304"/>
      <c r="PB1020" s="304"/>
      <c r="PC1020" s="304"/>
      <c r="PD1020" s="304"/>
      <c r="PE1020" s="304"/>
      <c r="PF1020" s="304"/>
      <c r="PG1020" s="304"/>
      <c r="PH1020" s="304"/>
      <c r="PI1020" s="304"/>
      <c r="PJ1020" s="304"/>
      <c r="PK1020" s="304"/>
      <c r="PL1020" s="304"/>
      <c r="PM1020" s="304"/>
      <c r="PN1020" s="304"/>
      <c r="PO1020" s="304"/>
      <c r="PP1020" s="304"/>
      <c r="PQ1020" s="304"/>
      <c r="PR1020" s="304"/>
      <c r="PS1020" s="304"/>
      <c r="PT1020" s="304"/>
      <c r="PU1020" s="304"/>
      <c r="PV1020" s="304"/>
      <c r="PW1020" s="304"/>
      <c r="PX1020" s="304"/>
      <c r="PY1020" s="304"/>
      <c r="PZ1020" s="304"/>
      <c r="QA1020" s="304"/>
      <c r="QB1020" s="304"/>
      <c r="QC1020" s="304"/>
      <c r="QD1020" s="304"/>
      <c r="QE1020" s="304"/>
      <c r="QF1020" s="304"/>
      <c r="QG1020" s="304"/>
      <c r="QH1020" s="304"/>
      <c r="QI1020" s="304"/>
      <c r="QJ1020" s="304"/>
      <c r="QK1020" s="304"/>
      <c r="QL1020" s="304"/>
      <c r="QM1020" s="304"/>
      <c r="QN1020" s="304"/>
      <c r="QO1020" s="304"/>
      <c r="QP1020" s="304"/>
      <c r="QQ1020" s="304"/>
      <c r="QR1020" s="304"/>
      <c r="QS1020" s="304"/>
      <c r="QT1020" s="304"/>
      <c r="QU1020" s="304"/>
      <c r="QV1020" s="304"/>
      <c r="QW1020" s="304"/>
      <c r="QX1020" s="304"/>
      <c r="QY1020" s="304"/>
      <c r="QZ1020" s="304"/>
      <c r="RA1020" s="304"/>
      <c r="RB1020" s="304"/>
      <c r="RC1020" s="304"/>
      <c r="RD1020" s="304"/>
      <c r="RE1020" s="304"/>
      <c r="RF1020" s="304"/>
      <c r="RG1020" s="304"/>
      <c r="RH1020" s="304"/>
      <c r="RI1020" s="304"/>
      <c r="RJ1020" s="304"/>
      <c r="RK1020" s="304"/>
      <c r="RL1020" s="304"/>
      <c r="RM1020" s="304"/>
      <c r="RN1020" s="304"/>
      <c r="RO1020" s="304"/>
      <c r="RP1020" s="304"/>
      <c r="RQ1020" s="304"/>
      <c r="RR1020" s="304"/>
      <c r="RS1020" s="304"/>
      <c r="RT1020" s="304"/>
      <c r="RU1020" s="304"/>
      <c r="RV1020" s="304"/>
      <c r="RW1020" s="304"/>
      <c r="RX1020" s="304"/>
      <c r="RY1020" s="304"/>
      <c r="RZ1020" s="304"/>
      <c r="SA1020" s="304"/>
      <c r="SB1020" s="304"/>
      <c r="SC1020" s="304"/>
      <c r="SD1020" s="304"/>
      <c r="SE1020" s="304"/>
      <c r="SF1020" s="304"/>
      <c r="SG1020" s="304"/>
      <c r="SH1020" s="304"/>
      <c r="SI1020" s="304"/>
      <c r="SJ1020" s="304"/>
      <c r="SK1020" s="304"/>
      <c r="SL1020" s="304"/>
      <c r="SM1020" s="304"/>
      <c r="SN1020" s="304"/>
      <c r="SO1020" s="304"/>
      <c r="SP1020" s="304"/>
      <c r="SQ1020" s="304"/>
      <c r="SR1020" s="304"/>
      <c r="SS1020" s="304"/>
      <c r="ST1020" s="304"/>
      <c r="SU1020" s="304"/>
      <c r="SV1020" s="304"/>
      <c r="SW1020" s="304"/>
      <c r="SX1020" s="304"/>
      <c r="SY1020" s="304"/>
      <c r="SZ1020" s="304"/>
      <c r="TA1020" s="304"/>
      <c r="TB1020" s="304"/>
      <c r="TC1020" s="304"/>
      <c r="TD1020" s="304"/>
      <c r="TE1020" s="304"/>
      <c r="TF1020" s="304"/>
      <c r="TG1020" s="304"/>
      <c r="TH1020" s="304"/>
      <c r="TI1020" s="304"/>
      <c r="TJ1020" s="304"/>
      <c r="TK1020" s="304"/>
      <c r="TL1020" s="304"/>
      <c r="TM1020" s="304"/>
      <c r="TN1020" s="304"/>
      <c r="TO1020" s="304"/>
      <c r="TP1020" s="304"/>
      <c r="TQ1020" s="304"/>
      <c r="TR1020" s="304"/>
      <c r="TS1020" s="304"/>
      <c r="TT1020" s="304"/>
      <c r="TU1020" s="304"/>
      <c r="TV1020" s="304"/>
      <c r="TW1020" s="304"/>
      <c r="TX1020" s="304"/>
      <c r="TY1020" s="304"/>
      <c r="TZ1020" s="304"/>
      <c r="UA1020" s="304"/>
      <c r="UB1020" s="304"/>
      <c r="UC1020" s="304"/>
      <c r="UD1020" s="304"/>
      <c r="UE1020" s="304"/>
      <c r="UF1020" s="304"/>
      <c r="UG1020" s="304"/>
      <c r="UH1020" s="304"/>
      <c r="UI1020" s="304"/>
      <c r="UJ1020" s="304"/>
      <c r="UK1020" s="304"/>
      <c r="UL1020" s="304"/>
      <c r="UM1020" s="304"/>
      <c r="UN1020" s="304"/>
      <c r="UO1020" s="304"/>
      <c r="UP1020" s="304"/>
      <c r="UQ1020" s="304"/>
      <c r="UR1020" s="304"/>
      <c r="US1020" s="304"/>
      <c r="UT1020" s="304"/>
      <c r="UU1020" s="304"/>
      <c r="UV1020" s="304"/>
      <c r="UW1020" s="304"/>
      <c r="UX1020" s="304"/>
      <c r="UY1020" s="304"/>
      <c r="UZ1020" s="304"/>
      <c r="VA1020" s="304"/>
      <c r="VB1020" s="304"/>
      <c r="VC1020" s="304"/>
      <c r="VD1020" s="304"/>
      <c r="VE1020" s="304"/>
      <c r="VF1020" s="304"/>
      <c r="VG1020" s="304"/>
      <c r="VH1020" s="304"/>
      <c r="VI1020" s="304"/>
      <c r="VJ1020" s="304"/>
      <c r="VK1020" s="304"/>
      <c r="VL1020" s="304"/>
      <c r="VM1020" s="304"/>
      <c r="VN1020" s="304"/>
      <c r="VO1020" s="304"/>
      <c r="VP1020" s="304"/>
      <c r="VQ1020" s="304"/>
      <c r="VR1020" s="304"/>
      <c r="VS1020" s="304"/>
      <c r="VT1020" s="304"/>
      <c r="VU1020" s="304"/>
      <c r="VV1020" s="304"/>
      <c r="VW1020" s="304"/>
      <c r="VX1020" s="304"/>
      <c r="VY1020" s="304"/>
      <c r="VZ1020" s="304"/>
      <c r="WA1020" s="304"/>
      <c r="WB1020" s="304"/>
      <c r="WC1020" s="304"/>
      <c r="WD1020" s="304"/>
      <c r="WE1020" s="304"/>
      <c r="WF1020" s="304"/>
      <c r="WG1020" s="304"/>
      <c r="WH1020" s="304"/>
      <c r="WI1020" s="304"/>
      <c r="WJ1020" s="304"/>
      <c r="WK1020" s="304"/>
      <c r="WL1020" s="304"/>
      <c r="WM1020" s="304"/>
      <c r="WN1020" s="304"/>
      <c r="WO1020" s="304"/>
      <c r="WP1020" s="304"/>
      <c r="WQ1020" s="304"/>
      <c r="WR1020" s="304"/>
      <c r="WS1020" s="304"/>
      <c r="WT1020" s="304"/>
      <c r="WU1020" s="304"/>
      <c r="WV1020" s="304"/>
      <c r="WW1020" s="304"/>
      <c r="WX1020" s="304"/>
      <c r="WY1020" s="304"/>
      <c r="WZ1020" s="304"/>
      <c r="XA1020" s="304"/>
      <c r="XB1020" s="304"/>
      <c r="XC1020" s="304"/>
      <c r="XD1020" s="304"/>
      <c r="XE1020" s="304"/>
      <c r="XF1020" s="304"/>
      <c r="XG1020" s="304"/>
      <c r="XH1020" s="304"/>
      <c r="XI1020" s="304"/>
      <c r="XJ1020" s="304"/>
      <c r="XK1020" s="304"/>
      <c r="XL1020" s="304"/>
      <c r="XM1020" s="304"/>
      <c r="XN1020" s="304"/>
      <c r="XO1020" s="304"/>
      <c r="XP1020" s="304"/>
      <c r="XQ1020" s="304"/>
      <c r="XR1020" s="304"/>
      <c r="XS1020" s="304"/>
      <c r="XT1020" s="304"/>
      <c r="XU1020" s="304"/>
      <c r="XV1020" s="304"/>
      <c r="XW1020" s="304"/>
      <c r="XX1020" s="304"/>
      <c r="XY1020" s="304"/>
      <c r="XZ1020" s="304"/>
      <c r="YA1020" s="304"/>
      <c r="YB1020" s="304"/>
      <c r="YC1020" s="304"/>
      <c r="YD1020" s="304"/>
      <c r="YE1020" s="304"/>
      <c r="YF1020" s="304"/>
      <c r="YG1020" s="304"/>
      <c r="YH1020" s="304"/>
      <c r="YI1020" s="304"/>
      <c r="YJ1020" s="304"/>
      <c r="YK1020" s="304"/>
      <c r="YL1020" s="304"/>
      <c r="YM1020" s="304"/>
      <c r="YN1020" s="304"/>
      <c r="YO1020" s="304"/>
      <c r="YP1020" s="304"/>
      <c r="YQ1020" s="304"/>
      <c r="YR1020" s="304"/>
      <c r="YS1020" s="304"/>
      <c r="YT1020" s="304"/>
      <c r="YU1020" s="304"/>
      <c r="YV1020" s="304"/>
      <c r="YW1020" s="304"/>
      <c r="YX1020" s="304"/>
      <c r="YY1020" s="304"/>
      <c r="YZ1020" s="304"/>
      <c r="ZA1020" s="304"/>
      <c r="ZB1020" s="304"/>
      <c r="ZC1020" s="304"/>
      <c r="ZD1020" s="304"/>
      <c r="ZE1020" s="304"/>
      <c r="ZF1020" s="304"/>
      <c r="ZG1020" s="304"/>
      <c r="ZH1020" s="304"/>
      <c r="ZI1020" s="304"/>
      <c r="ZJ1020" s="304"/>
      <c r="ZK1020" s="304"/>
      <c r="ZL1020" s="304"/>
      <c r="ZM1020" s="304"/>
      <c r="ZN1020" s="304"/>
      <c r="ZO1020" s="304"/>
      <c r="ZP1020" s="304"/>
      <c r="ZQ1020" s="304"/>
      <c r="ZR1020" s="304"/>
      <c r="ZS1020" s="304"/>
      <c r="ZT1020" s="304"/>
      <c r="ZU1020" s="304"/>
      <c r="ZV1020" s="304"/>
      <c r="ZW1020" s="304"/>
      <c r="ZX1020" s="304"/>
      <c r="ZY1020" s="304"/>
      <c r="ZZ1020" s="304"/>
      <c r="AAA1020" s="304"/>
      <c r="AAB1020" s="304"/>
      <c r="AAC1020" s="304"/>
      <c r="AAD1020" s="304"/>
      <c r="AAE1020" s="304"/>
      <c r="AAF1020" s="304"/>
      <c r="AAG1020" s="304"/>
      <c r="AAH1020" s="304"/>
      <c r="AAI1020" s="304"/>
      <c r="AAJ1020" s="304"/>
      <c r="AAK1020" s="304"/>
      <c r="AAL1020" s="304"/>
      <c r="AAM1020" s="304"/>
      <c r="AAN1020" s="304"/>
      <c r="AAO1020" s="304"/>
      <c r="AAP1020" s="304"/>
      <c r="AAQ1020" s="304"/>
      <c r="AAR1020" s="304"/>
      <c r="AAS1020" s="304"/>
      <c r="AAT1020" s="304"/>
      <c r="AAU1020" s="304"/>
      <c r="AAV1020" s="304"/>
      <c r="AAW1020" s="304"/>
      <c r="AAX1020" s="304"/>
      <c r="AAY1020" s="304"/>
      <c r="AAZ1020" s="304"/>
      <c r="ABA1020" s="304"/>
      <c r="ABB1020" s="304"/>
      <c r="ABC1020" s="304"/>
      <c r="ABD1020" s="304"/>
      <c r="ABE1020" s="304"/>
      <c r="ABF1020" s="304"/>
      <c r="ABG1020" s="304"/>
      <c r="ABH1020" s="304"/>
      <c r="ABI1020" s="304"/>
      <c r="ABJ1020" s="304"/>
      <c r="ABK1020" s="304"/>
      <c r="ABL1020" s="304"/>
      <c r="ABM1020" s="304"/>
      <c r="ABN1020" s="304"/>
      <c r="ABO1020" s="304"/>
      <c r="ABP1020" s="304"/>
      <c r="ABQ1020" s="304"/>
      <c r="ABR1020" s="304"/>
      <c r="ABS1020" s="304"/>
      <c r="ABT1020" s="304"/>
      <c r="ABU1020" s="304"/>
      <c r="ABV1020" s="304"/>
      <c r="ABW1020" s="304"/>
      <c r="ABX1020" s="304"/>
      <c r="ABY1020" s="304"/>
      <c r="ABZ1020" s="304"/>
      <c r="ACA1020" s="304"/>
      <c r="ACB1020" s="304"/>
      <c r="ACC1020" s="304"/>
      <c r="ACD1020" s="304"/>
      <c r="ACE1020" s="304"/>
      <c r="ACF1020" s="304"/>
      <c r="ACG1020" s="304"/>
      <c r="ACH1020" s="304"/>
      <c r="ACI1020" s="304"/>
      <c r="ACJ1020" s="304"/>
      <c r="ACK1020" s="304"/>
      <c r="ACL1020" s="304"/>
      <c r="ACM1020" s="304"/>
      <c r="ACN1020" s="304"/>
      <c r="ACO1020" s="304"/>
      <c r="ACP1020" s="304"/>
      <c r="ACQ1020" s="304"/>
      <c r="ACR1020" s="304"/>
      <c r="ACS1020" s="304"/>
      <c r="ACT1020" s="304"/>
      <c r="ACU1020" s="304"/>
      <c r="ACV1020" s="304"/>
      <c r="ACW1020" s="304"/>
      <c r="ACX1020" s="304"/>
      <c r="ACY1020" s="304"/>
      <c r="ACZ1020" s="304"/>
      <c r="ADA1020" s="304"/>
      <c r="ADB1020" s="304"/>
      <c r="ADC1020" s="304"/>
      <c r="ADD1020" s="304"/>
      <c r="ADE1020" s="304"/>
      <c r="ADF1020" s="304"/>
      <c r="ADG1020" s="304"/>
      <c r="ADH1020" s="304"/>
      <c r="ADI1020" s="304"/>
      <c r="ADJ1020" s="304"/>
      <c r="ADK1020" s="304"/>
      <c r="ADL1020" s="304"/>
      <c r="ADM1020" s="304"/>
      <c r="ADN1020" s="304"/>
      <c r="ADO1020" s="304"/>
      <c r="ADP1020" s="304"/>
      <c r="ADQ1020" s="304"/>
      <c r="ADR1020" s="304"/>
      <c r="ADS1020" s="304"/>
      <c r="ADT1020" s="304"/>
      <c r="ADU1020" s="304"/>
      <c r="ADV1020" s="304"/>
      <c r="ADW1020" s="304"/>
      <c r="ADX1020" s="304"/>
      <c r="ADY1020" s="304"/>
      <c r="ADZ1020" s="304"/>
      <c r="AEA1020" s="304"/>
      <c r="AEB1020" s="304"/>
      <c r="AEC1020" s="304"/>
      <c r="AED1020" s="304"/>
      <c r="AEE1020" s="304"/>
      <c r="AEF1020" s="304"/>
      <c r="AEG1020" s="304"/>
      <c r="AEH1020" s="304"/>
      <c r="AEI1020" s="304"/>
      <c r="AEJ1020" s="304"/>
      <c r="AEK1020" s="304"/>
      <c r="AEL1020" s="304"/>
      <c r="AEM1020" s="304"/>
      <c r="AEN1020" s="304"/>
      <c r="AEO1020" s="304"/>
      <c r="AEP1020" s="304"/>
      <c r="AEQ1020" s="304"/>
      <c r="AER1020" s="304"/>
      <c r="AES1020" s="304"/>
      <c r="AET1020" s="304"/>
      <c r="AEU1020" s="304"/>
      <c r="AEV1020" s="304"/>
      <c r="AEW1020" s="304"/>
      <c r="AEX1020" s="304"/>
      <c r="AEY1020" s="304"/>
      <c r="AEZ1020" s="304"/>
      <c r="AFA1020" s="304"/>
      <c r="AFB1020" s="304"/>
      <c r="AFC1020" s="304"/>
      <c r="AFD1020" s="304"/>
      <c r="AFE1020" s="304"/>
      <c r="AFF1020" s="304"/>
      <c r="AFG1020" s="304"/>
      <c r="AFH1020" s="304"/>
      <c r="AFI1020" s="304"/>
      <c r="AFJ1020" s="304"/>
      <c r="AFK1020" s="304"/>
      <c r="AFL1020" s="304"/>
      <c r="AFM1020" s="304"/>
      <c r="AFN1020" s="304"/>
      <c r="AFO1020" s="304"/>
      <c r="AFP1020" s="304"/>
      <c r="AFQ1020" s="304"/>
      <c r="AFR1020" s="304"/>
      <c r="AFS1020" s="304"/>
      <c r="AFT1020" s="304"/>
      <c r="AFU1020" s="304"/>
      <c r="AFV1020" s="304"/>
      <c r="AFW1020" s="304"/>
      <c r="AFX1020" s="304"/>
      <c r="AFY1020" s="304"/>
      <c r="AFZ1020" s="304"/>
      <c r="AGA1020" s="304"/>
      <c r="AGB1020" s="304"/>
      <c r="AGC1020" s="304"/>
      <c r="AGD1020" s="304"/>
      <c r="AGE1020" s="304"/>
      <c r="AGF1020" s="304"/>
      <c r="AGG1020" s="304"/>
      <c r="AGH1020" s="304"/>
      <c r="AGI1020" s="304"/>
      <c r="AGJ1020" s="304"/>
      <c r="AGK1020" s="304"/>
      <c r="AGL1020" s="304"/>
      <c r="AGM1020" s="304"/>
      <c r="AGN1020" s="304"/>
      <c r="AGO1020" s="304"/>
      <c r="AGP1020" s="304"/>
      <c r="AGQ1020" s="304"/>
      <c r="AGR1020" s="304"/>
      <c r="AGS1020" s="304"/>
      <c r="AGT1020" s="304"/>
      <c r="AGU1020" s="304"/>
      <c r="AGV1020" s="304"/>
      <c r="AGW1020" s="304"/>
      <c r="AGX1020" s="304"/>
      <c r="AGY1020" s="304"/>
      <c r="AGZ1020" s="304"/>
      <c r="AHA1020" s="304"/>
      <c r="AHB1020" s="304"/>
      <c r="AHC1020" s="304"/>
      <c r="AHD1020" s="304"/>
      <c r="AHE1020" s="304"/>
      <c r="AHF1020" s="304"/>
      <c r="AHG1020" s="304"/>
      <c r="AHH1020" s="304"/>
      <c r="AHI1020" s="304"/>
      <c r="AHJ1020" s="304"/>
      <c r="AHK1020" s="304"/>
      <c r="AHL1020" s="304"/>
      <c r="AHM1020" s="304"/>
      <c r="AHN1020" s="304"/>
      <c r="AHO1020" s="304"/>
      <c r="AHP1020" s="304"/>
      <c r="AHQ1020" s="304"/>
      <c r="AHR1020" s="304"/>
      <c r="AHS1020" s="304"/>
      <c r="AHT1020" s="304"/>
      <c r="AHU1020" s="304"/>
      <c r="AHV1020" s="304"/>
      <c r="AHW1020" s="304"/>
      <c r="AHX1020" s="304"/>
      <c r="AHY1020" s="304"/>
      <c r="AHZ1020" s="304"/>
      <c r="AIA1020" s="304"/>
      <c r="AIB1020" s="304"/>
      <c r="AIC1020" s="304"/>
      <c r="AID1020" s="304"/>
      <c r="AIE1020" s="304"/>
      <c r="AIF1020" s="304"/>
      <c r="AIG1020" s="304"/>
      <c r="AIH1020" s="304"/>
      <c r="AII1020" s="304"/>
      <c r="AIJ1020" s="304"/>
      <c r="AIK1020" s="304"/>
      <c r="AIL1020" s="304"/>
      <c r="AIM1020" s="304"/>
      <c r="AIN1020" s="304"/>
      <c r="AIO1020" s="304"/>
      <c r="AIP1020" s="304"/>
      <c r="AIQ1020" s="304"/>
      <c r="AIR1020" s="304"/>
      <c r="AIS1020" s="304"/>
      <c r="AIT1020" s="304"/>
      <c r="AIU1020" s="304"/>
      <c r="AIV1020" s="304"/>
      <c r="AIW1020" s="304"/>
      <c r="AIX1020" s="304"/>
      <c r="AIY1020" s="304"/>
      <c r="AIZ1020" s="304"/>
      <c r="AJA1020" s="304"/>
      <c r="AJB1020" s="304"/>
      <c r="AJC1020" s="304"/>
      <c r="AJD1020" s="304"/>
      <c r="AJE1020" s="304"/>
      <c r="AJF1020" s="304"/>
      <c r="AJG1020" s="304"/>
      <c r="AJH1020" s="304"/>
      <c r="AJI1020" s="304"/>
      <c r="AJJ1020" s="304"/>
      <c r="AJK1020" s="304"/>
      <c r="AJL1020" s="304"/>
      <c r="AJM1020" s="304"/>
      <c r="AJN1020" s="304"/>
      <c r="AJO1020" s="304"/>
      <c r="AJP1020" s="304"/>
      <c r="AJQ1020" s="304"/>
      <c r="AJR1020" s="304"/>
      <c r="AJS1020" s="304"/>
      <c r="AJT1020" s="304"/>
      <c r="AJU1020" s="304"/>
      <c r="AJV1020" s="304"/>
      <c r="AJW1020" s="304"/>
      <c r="AJX1020" s="304"/>
      <c r="AJY1020" s="304"/>
      <c r="AJZ1020" s="304"/>
      <c r="AKA1020" s="304"/>
      <c r="AKB1020" s="304"/>
      <c r="AKC1020" s="304"/>
      <c r="AKD1020" s="304"/>
      <c r="AKE1020" s="304"/>
      <c r="AKF1020" s="304"/>
      <c r="AKG1020" s="304"/>
      <c r="AKH1020" s="304"/>
      <c r="AKI1020" s="304"/>
      <c r="AKJ1020" s="304"/>
      <c r="AKK1020" s="304"/>
      <c r="AKL1020" s="304"/>
      <c r="AKM1020" s="304"/>
      <c r="AKN1020" s="304"/>
      <c r="AKO1020" s="304"/>
      <c r="AKP1020" s="304"/>
      <c r="AKQ1020" s="304"/>
      <c r="AKR1020" s="304"/>
      <c r="AKS1020" s="304"/>
      <c r="AKT1020" s="304"/>
      <c r="AKU1020" s="304"/>
      <c r="AKV1020" s="304"/>
      <c r="AKW1020" s="304"/>
      <c r="AKX1020" s="304"/>
      <c r="AKY1020" s="304"/>
      <c r="AKZ1020" s="304"/>
      <c r="ALA1020" s="304"/>
      <c r="ALB1020" s="304"/>
      <c r="ALC1020" s="304"/>
      <c r="ALD1020" s="304"/>
      <c r="ALE1020" s="304"/>
      <c r="ALF1020" s="304"/>
      <c r="ALG1020" s="304"/>
      <c r="ALH1020" s="304"/>
      <c r="ALI1020" s="304"/>
      <c r="ALJ1020" s="304"/>
      <c r="ALK1020" s="304"/>
      <c r="ALL1020" s="304"/>
      <c r="ALM1020" s="304"/>
      <c r="ALN1020" s="304"/>
      <c r="ALO1020" s="304"/>
      <c r="ALP1020" s="304"/>
      <c r="ALQ1020" s="304"/>
      <c r="ALR1020" s="304"/>
      <c r="ALS1020" s="304"/>
      <c r="ALT1020" s="304"/>
      <c r="ALU1020" s="304"/>
      <c r="ALV1020" s="304"/>
      <c r="ALW1020" s="304"/>
      <c r="ALX1020" s="304"/>
      <c r="ALY1020" s="304"/>
      <c r="ALZ1020" s="304"/>
      <c r="AMA1020" s="304"/>
      <c r="AMB1020" s="304"/>
      <c r="AMC1020" s="304"/>
      <c r="AMD1020" s="304"/>
      <c r="AME1020" s="304"/>
      <c r="AMF1020" s="304"/>
      <c r="AMG1020" s="304"/>
      <c r="AMH1020" s="304"/>
      <c r="AMI1020" s="304"/>
      <c r="AMJ1020" s="304"/>
      <c r="AMK1020" s="304"/>
      <c r="AML1020" s="304"/>
      <c r="AMM1020" s="304"/>
      <c r="AMN1020" s="304"/>
      <c r="AMO1020" s="304"/>
      <c r="AMP1020" s="304"/>
      <c r="AMQ1020" s="304"/>
      <c r="AMR1020" s="304"/>
      <c r="AMS1020" s="304"/>
      <c r="AMT1020" s="304"/>
      <c r="AMU1020" s="304"/>
      <c r="AMV1020" s="304"/>
      <c r="AMW1020" s="304"/>
      <c r="AMX1020" s="304"/>
      <c r="AMY1020" s="304"/>
      <c r="AMZ1020" s="304"/>
      <c r="ANA1020" s="304"/>
      <c r="ANB1020" s="304"/>
      <c r="ANC1020" s="304"/>
      <c r="AND1020" s="304"/>
      <c r="ANE1020" s="304"/>
      <c r="ANF1020" s="304"/>
      <c r="ANG1020" s="304"/>
      <c r="ANH1020" s="304"/>
      <c r="ANI1020" s="304"/>
      <c r="ANJ1020" s="304"/>
      <c r="ANK1020" s="304"/>
      <c r="ANL1020" s="304"/>
      <c r="ANM1020" s="304"/>
      <c r="ANN1020" s="304"/>
      <c r="ANO1020" s="304"/>
      <c r="ANP1020" s="304"/>
      <c r="ANQ1020" s="304"/>
      <c r="ANR1020" s="304"/>
      <c r="ANS1020" s="304"/>
      <c r="ANT1020" s="304"/>
      <c r="ANU1020" s="304"/>
      <c r="ANV1020" s="304"/>
      <c r="ANW1020" s="304"/>
      <c r="ANX1020" s="304"/>
      <c r="ANY1020" s="304"/>
      <c r="ANZ1020" s="304"/>
      <c r="AOA1020" s="304"/>
      <c r="AOB1020" s="304"/>
      <c r="AOC1020" s="304"/>
      <c r="AOD1020" s="304"/>
      <c r="AOE1020" s="304"/>
      <c r="AOF1020" s="304"/>
      <c r="AOG1020" s="304"/>
      <c r="AOH1020" s="304"/>
      <c r="AOI1020" s="304"/>
      <c r="AOJ1020" s="304"/>
      <c r="AOK1020" s="304"/>
      <c r="AOL1020" s="304"/>
      <c r="AOM1020" s="304"/>
      <c r="AON1020" s="304"/>
      <c r="AOO1020" s="304"/>
      <c r="AOP1020" s="304"/>
      <c r="AOQ1020" s="304"/>
      <c r="AOR1020" s="304"/>
      <c r="AOS1020" s="304"/>
      <c r="AOT1020" s="304"/>
      <c r="AOU1020" s="304"/>
      <c r="AOV1020" s="304"/>
      <c r="AOW1020" s="304"/>
      <c r="AOX1020" s="304"/>
      <c r="AOY1020" s="304"/>
      <c r="AOZ1020" s="304"/>
      <c r="APA1020" s="304"/>
      <c r="APB1020" s="304"/>
      <c r="APC1020" s="304"/>
      <c r="APD1020" s="304"/>
      <c r="APE1020" s="304"/>
      <c r="APF1020" s="304"/>
      <c r="APG1020" s="304"/>
      <c r="APH1020" s="304"/>
      <c r="API1020" s="304"/>
      <c r="APJ1020" s="304"/>
      <c r="APK1020" s="304"/>
      <c r="APL1020" s="304"/>
      <c r="APM1020" s="304"/>
      <c r="APN1020" s="304"/>
      <c r="APO1020" s="304"/>
      <c r="APP1020" s="304"/>
      <c r="APQ1020" s="304"/>
      <c r="APR1020" s="304"/>
      <c r="APS1020" s="304"/>
      <c r="APT1020" s="304"/>
      <c r="APU1020" s="304"/>
      <c r="APV1020" s="304"/>
      <c r="APW1020" s="304"/>
      <c r="APX1020" s="304"/>
      <c r="APY1020" s="304"/>
      <c r="APZ1020" s="304"/>
      <c r="AQA1020" s="304"/>
      <c r="AQB1020" s="304"/>
      <c r="AQC1020" s="304"/>
      <c r="AQD1020" s="304"/>
      <c r="AQE1020" s="304"/>
      <c r="AQF1020" s="304"/>
      <c r="AQG1020" s="304"/>
      <c r="AQH1020" s="304"/>
      <c r="AQI1020" s="304"/>
      <c r="AQJ1020" s="304"/>
      <c r="AQK1020" s="304"/>
      <c r="AQL1020" s="304"/>
      <c r="AQM1020" s="304"/>
      <c r="AQN1020" s="304"/>
      <c r="AQO1020" s="304"/>
      <c r="AQP1020" s="304"/>
      <c r="AQQ1020" s="304"/>
      <c r="AQR1020" s="304"/>
      <c r="AQS1020" s="304"/>
      <c r="AQT1020" s="304"/>
      <c r="AQU1020" s="304"/>
      <c r="AQV1020" s="304"/>
      <c r="AQW1020" s="304"/>
      <c r="AQX1020" s="304"/>
      <c r="AQY1020" s="304"/>
      <c r="AQZ1020" s="304"/>
      <c r="ARA1020" s="304"/>
      <c r="ARB1020" s="304"/>
      <c r="ARC1020" s="304"/>
      <c r="ARD1020" s="304"/>
      <c r="ARE1020" s="304"/>
      <c r="ARF1020" s="304"/>
      <c r="ARG1020" s="304"/>
      <c r="ARH1020" s="304"/>
      <c r="ARI1020" s="304"/>
      <c r="ARJ1020" s="304"/>
      <c r="ARK1020" s="304"/>
      <c r="ARL1020" s="304"/>
      <c r="ARM1020" s="304"/>
      <c r="ARN1020" s="304"/>
      <c r="ARO1020" s="304"/>
      <c r="ARP1020" s="304"/>
      <c r="ARQ1020" s="304"/>
      <c r="ARR1020" s="304"/>
      <c r="ARS1020" s="304"/>
      <c r="ART1020" s="304"/>
      <c r="ARU1020" s="304"/>
      <c r="ARV1020" s="304"/>
      <c r="ARW1020" s="304"/>
      <c r="ARX1020" s="304"/>
      <c r="ARY1020" s="304"/>
      <c r="ARZ1020" s="304"/>
      <c r="ASA1020" s="304"/>
      <c r="ASB1020" s="304"/>
      <c r="ASC1020" s="304"/>
      <c r="ASD1020" s="304"/>
      <c r="ASE1020" s="304"/>
      <c r="ASF1020" s="304"/>
      <c r="ASG1020" s="304"/>
      <c r="ASH1020" s="304"/>
      <c r="ASI1020" s="304"/>
      <c r="ASJ1020" s="304"/>
      <c r="ASK1020" s="304"/>
      <c r="ASL1020" s="304"/>
      <c r="ASM1020" s="304"/>
      <c r="ASN1020" s="304"/>
      <c r="ASO1020" s="304"/>
      <c r="ASP1020" s="304"/>
      <c r="ASQ1020" s="304"/>
      <c r="ASR1020" s="304"/>
      <c r="ASS1020" s="304"/>
      <c r="AST1020" s="304"/>
      <c r="ASU1020" s="304"/>
      <c r="ASV1020" s="304"/>
      <c r="ASW1020" s="304"/>
      <c r="ASX1020" s="304"/>
      <c r="ASY1020" s="304"/>
      <c r="ASZ1020" s="304"/>
      <c r="ATA1020" s="304"/>
      <c r="ATB1020" s="304"/>
      <c r="ATC1020" s="304"/>
      <c r="ATD1020" s="304"/>
      <c r="ATE1020" s="304"/>
      <c r="ATF1020" s="304"/>
      <c r="ATG1020" s="304"/>
      <c r="ATH1020" s="304"/>
      <c r="ATI1020" s="304"/>
      <c r="ATJ1020" s="304"/>
      <c r="ATK1020" s="304"/>
      <c r="ATL1020" s="304"/>
      <c r="ATM1020" s="304"/>
      <c r="ATN1020" s="304"/>
      <c r="ATO1020" s="304"/>
      <c r="ATP1020" s="304"/>
      <c r="ATQ1020" s="304"/>
      <c r="ATR1020" s="304"/>
      <c r="ATS1020" s="304"/>
      <c r="ATT1020" s="304"/>
      <c r="ATU1020" s="304"/>
      <c r="ATV1020" s="304"/>
      <c r="ATW1020" s="304"/>
      <c r="ATX1020" s="304"/>
      <c r="ATY1020" s="304"/>
      <c r="ATZ1020" s="304"/>
      <c r="AUA1020" s="304"/>
      <c r="AUB1020" s="304"/>
      <c r="AUC1020" s="304"/>
      <c r="AUD1020" s="304"/>
      <c r="AUE1020" s="304"/>
      <c r="AUF1020" s="304"/>
      <c r="AUG1020" s="304"/>
      <c r="AUH1020" s="304"/>
      <c r="AUI1020" s="304"/>
      <c r="AUJ1020" s="304"/>
      <c r="AUK1020" s="304"/>
      <c r="AUL1020" s="304"/>
      <c r="AUM1020" s="304"/>
      <c r="AUN1020" s="304"/>
      <c r="AUO1020" s="304"/>
      <c r="AUP1020" s="304"/>
      <c r="AUQ1020" s="304"/>
      <c r="AUR1020" s="304"/>
      <c r="AUS1020" s="304"/>
      <c r="AUT1020" s="304"/>
      <c r="AUU1020" s="304"/>
      <c r="AUV1020" s="304"/>
      <c r="AUW1020" s="304"/>
      <c r="AUX1020" s="304"/>
      <c r="AUY1020" s="304"/>
      <c r="AUZ1020" s="304"/>
      <c r="AVA1020" s="304"/>
      <c r="AVB1020" s="304"/>
      <c r="AVC1020" s="304"/>
      <c r="AVD1020" s="304"/>
      <c r="AVE1020" s="304"/>
      <c r="AVF1020" s="304"/>
      <c r="AVG1020" s="304"/>
      <c r="AVH1020" s="304"/>
      <c r="AVI1020" s="304"/>
      <c r="AVJ1020" s="304"/>
      <c r="AVK1020" s="304"/>
      <c r="AVL1020" s="304"/>
      <c r="AVM1020" s="304"/>
      <c r="AVN1020" s="304"/>
      <c r="AVO1020" s="304"/>
      <c r="AVP1020" s="304"/>
      <c r="AVQ1020" s="304"/>
      <c r="AVR1020" s="304"/>
      <c r="AVS1020" s="304"/>
      <c r="AVT1020" s="304"/>
      <c r="AVU1020" s="304"/>
      <c r="AVV1020" s="304"/>
      <c r="AVW1020" s="304"/>
      <c r="AVX1020" s="304"/>
      <c r="AVY1020" s="304"/>
      <c r="AVZ1020" s="304"/>
      <c r="AWA1020" s="304"/>
      <c r="AWB1020" s="304"/>
      <c r="AWC1020" s="304"/>
      <c r="AWD1020" s="304"/>
      <c r="AWE1020" s="304"/>
      <c r="AWF1020" s="304"/>
      <c r="AWG1020" s="304"/>
      <c r="AWH1020" s="304"/>
      <c r="AWI1020" s="304"/>
      <c r="AWJ1020" s="304"/>
      <c r="AWK1020" s="304"/>
      <c r="AWL1020" s="304"/>
      <c r="AWM1020" s="304"/>
      <c r="AWN1020" s="304"/>
      <c r="AWO1020" s="304"/>
      <c r="AWP1020" s="304"/>
      <c r="AWQ1020" s="304"/>
      <c r="AWR1020" s="304"/>
      <c r="AWS1020" s="304"/>
      <c r="AWT1020" s="304"/>
      <c r="AWU1020" s="304"/>
      <c r="AWV1020" s="304"/>
      <c r="AWW1020" s="304"/>
      <c r="AWX1020" s="304"/>
      <c r="AWY1020" s="304"/>
      <c r="AWZ1020" s="304"/>
      <c r="AXA1020" s="304"/>
      <c r="AXB1020" s="304"/>
      <c r="AXC1020" s="304"/>
      <c r="AXD1020" s="304"/>
      <c r="AXE1020" s="304"/>
      <c r="AXF1020" s="304"/>
      <c r="AXG1020" s="304"/>
      <c r="AXH1020" s="304"/>
      <c r="AXI1020" s="304"/>
      <c r="AXJ1020" s="304"/>
      <c r="AXK1020" s="304"/>
      <c r="AXL1020" s="304"/>
      <c r="AXM1020" s="304"/>
      <c r="AXN1020" s="304"/>
      <c r="AXO1020" s="304"/>
      <c r="AXP1020" s="304"/>
      <c r="AXQ1020" s="304"/>
      <c r="AXR1020" s="304"/>
      <c r="AXS1020" s="304"/>
      <c r="AXT1020" s="304"/>
      <c r="AXU1020" s="304"/>
      <c r="AXV1020" s="304"/>
      <c r="AXW1020" s="304"/>
      <c r="AXX1020" s="304"/>
      <c r="AXY1020" s="304"/>
      <c r="AXZ1020" s="304"/>
      <c r="AYA1020" s="304"/>
      <c r="AYB1020" s="304"/>
      <c r="AYC1020" s="304"/>
      <c r="AYD1020" s="304"/>
      <c r="AYE1020" s="304"/>
      <c r="AYF1020" s="304"/>
      <c r="AYG1020" s="304"/>
      <c r="AYH1020" s="304"/>
      <c r="AYI1020" s="304"/>
      <c r="AYJ1020" s="304"/>
      <c r="AYK1020" s="304"/>
      <c r="AYL1020" s="304"/>
      <c r="AYM1020" s="304"/>
      <c r="AYN1020" s="304"/>
      <c r="AYO1020" s="304"/>
      <c r="AYP1020" s="304"/>
      <c r="AYQ1020" s="304"/>
      <c r="AYR1020" s="304"/>
      <c r="AYS1020" s="304"/>
      <c r="AYT1020" s="304"/>
      <c r="AYU1020" s="304"/>
      <c r="AYV1020" s="304"/>
      <c r="AYW1020" s="304"/>
      <c r="AYX1020" s="304"/>
      <c r="AYY1020" s="304"/>
      <c r="AYZ1020" s="304"/>
      <c r="AZA1020" s="304"/>
      <c r="AZB1020" s="304"/>
      <c r="AZC1020" s="304"/>
      <c r="AZD1020" s="304"/>
      <c r="AZE1020" s="304"/>
      <c r="AZF1020" s="304"/>
      <c r="AZG1020" s="304"/>
      <c r="AZH1020" s="304"/>
      <c r="AZI1020" s="304"/>
      <c r="AZJ1020" s="304"/>
      <c r="AZK1020" s="304"/>
      <c r="AZL1020" s="304"/>
      <c r="AZM1020" s="304"/>
      <c r="AZN1020" s="304"/>
      <c r="AZO1020" s="304"/>
      <c r="AZP1020" s="304"/>
      <c r="AZQ1020" s="304"/>
      <c r="AZR1020" s="304"/>
      <c r="AZS1020" s="304"/>
      <c r="AZT1020" s="304"/>
      <c r="AZU1020" s="304"/>
      <c r="AZV1020" s="304"/>
      <c r="AZW1020" s="304"/>
      <c r="AZX1020" s="304"/>
      <c r="AZY1020" s="304"/>
      <c r="AZZ1020" s="304"/>
      <c r="BAA1020" s="304"/>
      <c r="BAB1020" s="304"/>
      <c r="BAC1020" s="304"/>
      <c r="BAD1020" s="304"/>
      <c r="BAE1020" s="304"/>
      <c r="BAF1020" s="304"/>
      <c r="BAG1020" s="304"/>
      <c r="BAH1020" s="304"/>
      <c r="BAI1020" s="304"/>
      <c r="BAJ1020" s="304"/>
      <c r="BAK1020" s="304"/>
      <c r="BAL1020" s="304"/>
      <c r="BAM1020" s="304"/>
      <c r="BAN1020" s="304"/>
      <c r="BAO1020" s="304"/>
      <c r="BAP1020" s="304"/>
      <c r="BAQ1020" s="304"/>
      <c r="BAR1020" s="304"/>
      <c r="BAS1020" s="304"/>
      <c r="BAT1020" s="304"/>
      <c r="BAU1020" s="304"/>
      <c r="BAV1020" s="304"/>
      <c r="BAW1020" s="304"/>
      <c r="BAX1020" s="304"/>
      <c r="BAY1020" s="304"/>
      <c r="BAZ1020" s="304"/>
      <c r="BBA1020" s="304"/>
      <c r="BBB1020" s="304"/>
      <c r="BBC1020" s="304"/>
      <c r="BBD1020" s="304"/>
      <c r="BBE1020" s="304"/>
      <c r="BBF1020" s="304"/>
      <c r="BBG1020" s="304"/>
      <c r="BBH1020" s="304"/>
      <c r="BBI1020" s="304"/>
      <c r="BBJ1020" s="304"/>
      <c r="BBK1020" s="304"/>
      <c r="BBL1020" s="304"/>
      <c r="BBM1020" s="304"/>
      <c r="BBN1020" s="304"/>
      <c r="BBO1020" s="304"/>
      <c r="BBP1020" s="304"/>
      <c r="BBQ1020" s="304"/>
      <c r="BBR1020" s="304"/>
      <c r="BBS1020" s="304"/>
      <c r="BBT1020" s="304"/>
      <c r="BBU1020" s="304"/>
      <c r="BBV1020" s="304"/>
      <c r="BBW1020" s="304"/>
      <c r="BBX1020" s="304"/>
      <c r="BBY1020" s="304"/>
      <c r="BBZ1020" s="304"/>
      <c r="BCA1020" s="304"/>
      <c r="BCB1020" s="304"/>
      <c r="BCC1020" s="304"/>
      <c r="BCD1020" s="304"/>
      <c r="BCE1020" s="304"/>
      <c r="BCF1020" s="304"/>
      <c r="BCG1020" s="304"/>
      <c r="BCH1020" s="304"/>
      <c r="BCI1020" s="304"/>
      <c r="BCJ1020" s="304"/>
      <c r="BCK1020" s="304"/>
      <c r="BCL1020" s="304"/>
      <c r="BCM1020" s="304"/>
      <c r="BCN1020" s="304"/>
      <c r="BCO1020" s="304"/>
      <c r="BCP1020" s="304"/>
      <c r="BCQ1020" s="304"/>
      <c r="BCR1020" s="304"/>
      <c r="BCS1020" s="304"/>
      <c r="BCT1020" s="304"/>
      <c r="BCU1020" s="304"/>
      <c r="BCV1020" s="304"/>
      <c r="BCW1020" s="304"/>
      <c r="BCX1020" s="304"/>
      <c r="BCY1020" s="304"/>
      <c r="BCZ1020" s="304"/>
      <c r="BDA1020" s="304"/>
      <c r="BDB1020" s="304"/>
      <c r="BDC1020" s="304"/>
      <c r="BDD1020" s="304"/>
      <c r="BDE1020" s="304"/>
      <c r="BDF1020" s="304"/>
      <c r="BDG1020" s="304"/>
      <c r="BDH1020" s="304"/>
      <c r="BDI1020" s="304"/>
      <c r="BDJ1020" s="304"/>
      <c r="BDK1020" s="304"/>
      <c r="BDL1020" s="304"/>
      <c r="BDM1020" s="304"/>
      <c r="BDN1020" s="304"/>
      <c r="BDO1020" s="304"/>
      <c r="BDP1020" s="304"/>
      <c r="BDQ1020" s="304"/>
      <c r="BDR1020" s="304"/>
      <c r="BDS1020" s="304"/>
      <c r="BDT1020" s="304"/>
      <c r="BDU1020" s="304"/>
      <c r="BDV1020" s="304"/>
      <c r="BDW1020" s="304"/>
      <c r="BDX1020" s="304"/>
      <c r="BDY1020" s="304"/>
      <c r="BDZ1020" s="304"/>
      <c r="BEA1020" s="304"/>
      <c r="BEB1020" s="304"/>
      <c r="BEC1020" s="304"/>
      <c r="BED1020" s="304"/>
      <c r="BEE1020" s="304"/>
      <c r="BEF1020" s="304"/>
      <c r="BEG1020" s="304"/>
      <c r="BEH1020" s="304"/>
      <c r="BEI1020" s="304"/>
      <c r="BEJ1020" s="304"/>
      <c r="BEK1020" s="304"/>
      <c r="BEL1020" s="304"/>
      <c r="BEM1020" s="304"/>
      <c r="BEN1020" s="304"/>
      <c r="BEO1020" s="304"/>
      <c r="BEP1020" s="304"/>
      <c r="BEQ1020" s="304"/>
      <c r="BER1020" s="304"/>
      <c r="BES1020" s="304"/>
      <c r="BET1020" s="304"/>
      <c r="BEU1020" s="304"/>
      <c r="BEV1020" s="304"/>
      <c r="BEW1020" s="304"/>
      <c r="BEX1020" s="304"/>
      <c r="BEY1020" s="304"/>
      <c r="BEZ1020" s="304"/>
      <c r="BFA1020" s="304"/>
      <c r="BFB1020" s="304"/>
      <c r="BFC1020" s="304"/>
      <c r="BFD1020" s="304"/>
      <c r="BFE1020" s="304"/>
      <c r="BFF1020" s="304"/>
      <c r="BFG1020" s="304"/>
      <c r="BFH1020" s="304"/>
      <c r="BFI1020" s="304"/>
      <c r="BFJ1020" s="304"/>
      <c r="BFK1020" s="304"/>
      <c r="BFL1020" s="304"/>
      <c r="BFM1020" s="304"/>
      <c r="BFN1020" s="304"/>
      <c r="BFO1020" s="304"/>
      <c r="BFP1020" s="304"/>
      <c r="BFQ1020" s="304"/>
      <c r="BFR1020" s="304"/>
      <c r="BFS1020" s="304"/>
      <c r="BFT1020" s="304"/>
      <c r="BFU1020" s="304"/>
      <c r="BFV1020" s="304"/>
      <c r="BFW1020" s="304"/>
      <c r="BFX1020" s="304"/>
      <c r="BFY1020" s="304"/>
      <c r="BFZ1020" s="304"/>
      <c r="BGA1020" s="304"/>
      <c r="BGB1020" s="304"/>
      <c r="BGC1020" s="304"/>
      <c r="BGD1020" s="304"/>
      <c r="BGE1020" s="304"/>
      <c r="BGF1020" s="304"/>
      <c r="BGG1020" s="304"/>
      <c r="BGH1020" s="304"/>
      <c r="BGI1020" s="304"/>
      <c r="BGJ1020" s="304"/>
      <c r="BGK1020" s="304"/>
      <c r="BGL1020" s="304"/>
      <c r="BGM1020" s="304"/>
      <c r="BGN1020" s="304"/>
      <c r="BGO1020" s="304"/>
      <c r="BGP1020" s="304"/>
      <c r="BGQ1020" s="304"/>
      <c r="BGR1020" s="304"/>
      <c r="BGS1020" s="304"/>
      <c r="BGT1020" s="304"/>
      <c r="BGU1020" s="304"/>
      <c r="BGV1020" s="304"/>
      <c r="BGW1020" s="304"/>
      <c r="BGX1020" s="304"/>
      <c r="BGY1020" s="304"/>
      <c r="BGZ1020" s="304"/>
      <c r="BHA1020" s="304"/>
      <c r="BHB1020" s="304"/>
      <c r="BHC1020" s="304"/>
      <c r="BHD1020" s="304"/>
      <c r="BHE1020" s="304"/>
      <c r="BHF1020" s="304"/>
      <c r="BHG1020" s="304"/>
      <c r="BHH1020" s="304"/>
      <c r="BHI1020" s="304"/>
      <c r="BHJ1020" s="304"/>
      <c r="BHK1020" s="304"/>
      <c r="BHL1020" s="304"/>
      <c r="BHM1020" s="304"/>
      <c r="BHN1020" s="304"/>
      <c r="BHO1020" s="304"/>
      <c r="BHP1020" s="304"/>
      <c r="BHQ1020" s="304"/>
      <c r="BHR1020" s="304"/>
      <c r="BHS1020" s="304"/>
      <c r="BHT1020" s="304"/>
      <c r="BHU1020" s="304"/>
      <c r="BHV1020" s="304"/>
      <c r="BHW1020" s="304"/>
      <c r="BHX1020" s="304"/>
      <c r="BHY1020" s="304"/>
      <c r="BHZ1020" s="304"/>
      <c r="BIA1020" s="304"/>
      <c r="BIB1020" s="304"/>
      <c r="BIC1020" s="304"/>
      <c r="BID1020" s="304"/>
      <c r="BIE1020" s="304"/>
      <c r="BIF1020" s="304"/>
      <c r="BIG1020" s="304"/>
      <c r="BIH1020" s="304"/>
      <c r="BII1020" s="304"/>
      <c r="BIJ1020" s="304"/>
      <c r="BIK1020" s="304"/>
      <c r="BIL1020" s="304"/>
      <c r="BIM1020" s="304"/>
      <c r="BIN1020" s="304"/>
      <c r="BIO1020" s="304"/>
      <c r="BIP1020" s="304"/>
      <c r="BIQ1020" s="304"/>
      <c r="BIR1020" s="304"/>
      <c r="BIS1020" s="304"/>
      <c r="BIT1020" s="304"/>
      <c r="BIU1020" s="304"/>
      <c r="BIV1020" s="304"/>
      <c r="BIW1020" s="304"/>
      <c r="BIX1020" s="304"/>
      <c r="BIY1020" s="304"/>
      <c r="BIZ1020" s="304"/>
      <c r="BJA1020" s="304"/>
      <c r="BJB1020" s="304"/>
      <c r="BJC1020" s="304"/>
      <c r="BJD1020" s="304"/>
      <c r="BJE1020" s="304"/>
      <c r="BJF1020" s="304"/>
      <c r="BJG1020" s="304"/>
      <c r="BJH1020" s="304"/>
      <c r="BJI1020" s="304"/>
      <c r="BJJ1020" s="304"/>
      <c r="BJK1020" s="304"/>
      <c r="BJL1020" s="304"/>
      <c r="BJM1020" s="304"/>
      <c r="BJN1020" s="304"/>
      <c r="BJO1020" s="304"/>
      <c r="BJP1020" s="304"/>
      <c r="BJQ1020" s="304"/>
      <c r="BJR1020" s="304"/>
      <c r="BJS1020" s="304"/>
      <c r="BJT1020" s="304"/>
      <c r="BJU1020" s="304"/>
      <c r="BJV1020" s="304"/>
      <c r="BJW1020" s="304"/>
      <c r="BJX1020" s="304"/>
      <c r="BJY1020" s="304"/>
      <c r="BJZ1020" s="304"/>
      <c r="BKA1020" s="304"/>
      <c r="BKB1020" s="304"/>
      <c r="BKC1020" s="304"/>
      <c r="BKD1020" s="304"/>
      <c r="BKE1020" s="304"/>
      <c r="BKF1020" s="304"/>
      <c r="BKG1020" s="304"/>
      <c r="BKH1020" s="304"/>
      <c r="BKI1020" s="304"/>
      <c r="BKJ1020" s="304"/>
      <c r="BKK1020" s="304"/>
      <c r="BKL1020" s="304"/>
      <c r="BKM1020" s="304"/>
      <c r="BKN1020" s="304"/>
      <c r="BKO1020" s="304"/>
      <c r="BKP1020" s="304"/>
      <c r="BKQ1020" s="304"/>
      <c r="BKR1020" s="304"/>
      <c r="BKS1020" s="304"/>
      <c r="BKT1020" s="304"/>
      <c r="BKU1020" s="304"/>
      <c r="BKV1020" s="304"/>
      <c r="BKW1020" s="304"/>
      <c r="BKX1020" s="304"/>
      <c r="BKY1020" s="304"/>
      <c r="BKZ1020" s="304"/>
      <c r="BLA1020" s="304"/>
      <c r="BLB1020" s="304"/>
      <c r="BLC1020" s="304"/>
      <c r="BLD1020" s="304"/>
      <c r="BLE1020" s="304"/>
      <c r="BLF1020" s="304"/>
      <c r="BLG1020" s="304"/>
      <c r="BLH1020" s="304"/>
      <c r="BLI1020" s="304"/>
      <c r="BLJ1020" s="304"/>
      <c r="BLK1020" s="304"/>
      <c r="BLL1020" s="304"/>
      <c r="BLM1020" s="304"/>
      <c r="BLN1020" s="304"/>
      <c r="BLO1020" s="304"/>
      <c r="BLP1020" s="304"/>
      <c r="BLQ1020" s="304"/>
      <c r="BLR1020" s="304"/>
      <c r="BLS1020" s="304"/>
      <c r="BLT1020" s="304"/>
      <c r="BLU1020" s="304"/>
      <c r="BLV1020" s="304"/>
      <c r="BLW1020" s="304"/>
      <c r="BLX1020" s="304"/>
      <c r="BLY1020" s="304"/>
      <c r="BLZ1020" s="304"/>
      <c r="BMA1020" s="304"/>
      <c r="BMB1020" s="304"/>
      <c r="BMC1020" s="304"/>
      <c r="BMD1020" s="304"/>
      <c r="BME1020" s="304"/>
      <c r="BMF1020" s="304"/>
      <c r="BMG1020" s="304"/>
      <c r="BMH1020" s="304"/>
      <c r="BMI1020" s="304"/>
      <c r="BMJ1020" s="304"/>
      <c r="BMK1020" s="304"/>
      <c r="BML1020" s="304"/>
      <c r="BMM1020" s="304"/>
      <c r="BMN1020" s="304"/>
      <c r="BMO1020" s="304"/>
      <c r="BMP1020" s="304"/>
      <c r="BMQ1020" s="304"/>
      <c r="BMR1020" s="304"/>
      <c r="BMS1020" s="304"/>
      <c r="BMT1020" s="304"/>
      <c r="BMU1020" s="304"/>
      <c r="BMV1020" s="304"/>
      <c r="BMW1020" s="304"/>
      <c r="BMX1020" s="304"/>
      <c r="BMY1020" s="304"/>
      <c r="BMZ1020" s="304"/>
      <c r="BNA1020" s="304"/>
      <c r="BNB1020" s="304"/>
      <c r="BNC1020" s="304"/>
      <c r="BND1020" s="304"/>
      <c r="BNE1020" s="304"/>
      <c r="BNF1020" s="304"/>
      <c r="BNG1020" s="304"/>
      <c r="BNH1020" s="304"/>
      <c r="BNI1020" s="304"/>
      <c r="BNJ1020" s="304"/>
      <c r="BNK1020" s="304"/>
      <c r="BNL1020" s="304"/>
      <c r="BNM1020" s="304"/>
      <c r="BNN1020" s="304"/>
      <c r="BNO1020" s="304"/>
      <c r="BNP1020" s="304"/>
      <c r="BNQ1020" s="304"/>
      <c r="BNR1020" s="304"/>
      <c r="BNS1020" s="304"/>
      <c r="BNT1020" s="304"/>
      <c r="BNU1020" s="304"/>
      <c r="BNV1020" s="304"/>
      <c r="BNW1020" s="304"/>
      <c r="BNX1020" s="304"/>
      <c r="BNY1020" s="304"/>
      <c r="BNZ1020" s="304"/>
      <c r="BOA1020" s="304"/>
      <c r="BOB1020" s="304"/>
      <c r="BOC1020" s="304"/>
      <c r="BOD1020" s="304"/>
      <c r="BOE1020" s="304"/>
      <c r="BOF1020" s="304"/>
      <c r="BOG1020" s="304"/>
      <c r="BOH1020" s="304"/>
      <c r="BOI1020" s="304"/>
      <c r="BOJ1020" s="304"/>
      <c r="BOK1020" s="304"/>
      <c r="BOL1020" s="304"/>
      <c r="BOM1020" s="304"/>
      <c r="BON1020" s="304"/>
      <c r="BOO1020" s="304"/>
      <c r="BOP1020" s="304"/>
      <c r="BOQ1020" s="304"/>
      <c r="BOR1020" s="304"/>
      <c r="BOS1020" s="304"/>
      <c r="BOT1020" s="304"/>
      <c r="BOU1020" s="304"/>
      <c r="BOV1020" s="304"/>
      <c r="BOW1020" s="304"/>
      <c r="BOX1020" s="304"/>
      <c r="BOY1020" s="304"/>
      <c r="BOZ1020" s="304"/>
      <c r="BPA1020" s="304"/>
      <c r="BPB1020" s="304"/>
      <c r="BPC1020" s="304"/>
      <c r="BPD1020" s="304"/>
      <c r="BPE1020" s="304"/>
      <c r="BPF1020" s="304"/>
      <c r="BPG1020" s="304"/>
      <c r="BPH1020" s="304"/>
      <c r="BPI1020" s="304"/>
      <c r="BPJ1020" s="304"/>
      <c r="BPK1020" s="304"/>
      <c r="BPL1020" s="304"/>
      <c r="BPM1020" s="304"/>
      <c r="BPN1020" s="304"/>
      <c r="BPO1020" s="304"/>
      <c r="BPP1020" s="304"/>
      <c r="BPQ1020" s="304"/>
      <c r="BPR1020" s="304"/>
      <c r="BPS1020" s="304"/>
      <c r="BPT1020" s="304"/>
      <c r="BPU1020" s="304"/>
      <c r="BPV1020" s="304"/>
      <c r="BPW1020" s="304"/>
      <c r="BPX1020" s="304"/>
      <c r="BPY1020" s="304"/>
      <c r="BPZ1020" s="304"/>
      <c r="BQA1020" s="304"/>
      <c r="BQB1020" s="304"/>
      <c r="BQC1020" s="304"/>
      <c r="BQD1020" s="304"/>
      <c r="BQE1020" s="304"/>
      <c r="BQF1020" s="304"/>
      <c r="BQG1020" s="304"/>
      <c r="BQH1020" s="304"/>
      <c r="BQI1020" s="304"/>
      <c r="BQJ1020" s="304"/>
      <c r="BQK1020" s="304"/>
      <c r="BQL1020" s="304"/>
      <c r="BQM1020" s="304"/>
      <c r="BQN1020" s="304"/>
      <c r="BQO1020" s="304"/>
      <c r="BQP1020" s="304"/>
      <c r="BQQ1020" s="304"/>
      <c r="BQR1020" s="304"/>
      <c r="BQS1020" s="304"/>
      <c r="BQT1020" s="304"/>
      <c r="BQU1020" s="304"/>
      <c r="BQV1020" s="304"/>
      <c r="BQW1020" s="304"/>
      <c r="BQX1020" s="304"/>
      <c r="BQY1020" s="304"/>
      <c r="BQZ1020" s="304"/>
      <c r="BRA1020" s="304"/>
      <c r="BRB1020" s="304"/>
      <c r="BRC1020" s="304"/>
      <c r="BRD1020" s="304"/>
      <c r="BRE1020" s="304"/>
      <c r="BRF1020" s="304"/>
      <c r="BRG1020" s="304"/>
      <c r="BRH1020" s="304"/>
      <c r="BRI1020" s="304"/>
      <c r="BRJ1020" s="304"/>
      <c r="BRK1020" s="304"/>
      <c r="BRL1020" s="304"/>
      <c r="BRM1020" s="304"/>
      <c r="BRN1020" s="304"/>
      <c r="BRO1020" s="304"/>
      <c r="BRP1020" s="304"/>
      <c r="BRQ1020" s="304"/>
      <c r="BRR1020" s="304"/>
      <c r="BRS1020" s="304"/>
      <c r="BRT1020" s="304"/>
      <c r="BRU1020" s="304"/>
      <c r="BRV1020" s="304"/>
      <c r="BRW1020" s="304"/>
      <c r="BRX1020" s="304"/>
      <c r="BRY1020" s="304"/>
      <c r="BRZ1020" s="304"/>
      <c r="BSA1020" s="304"/>
      <c r="BSB1020" s="304"/>
      <c r="BSC1020" s="304"/>
      <c r="BSD1020" s="304"/>
      <c r="BSE1020" s="304"/>
      <c r="BSF1020" s="304"/>
      <c r="BSG1020" s="304"/>
      <c r="BSH1020" s="304"/>
      <c r="BSI1020" s="304"/>
      <c r="BSJ1020" s="304"/>
      <c r="BSK1020" s="304"/>
      <c r="BSL1020" s="304"/>
      <c r="BSM1020" s="304"/>
      <c r="BSN1020" s="304"/>
      <c r="BSO1020" s="304"/>
      <c r="BSP1020" s="304"/>
      <c r="BSQ1020" s="304"/>
      <c r="BSR1020" s="304"/>
      <c r="BSS1020" s="304"/>
      <c r="BST1020" s="304"/>
      <c r="BSU1020" s="304"/>
      <c r="BSV1020" s="304"/>
      <c r="BSW1020" s="304"/>
      <c r="BSX1020" s="304"/>
      <c r="BSY1020" s="304"/>
      <c r="BSZ1020" s="304"/>
      <c r="BTA1020" s="304"/>
      <c r="BTB1020" s="304"/>
      <c r="BTC1020" s="304"/>
      <c r="BTD1020" s="304"/>
      <c r="BTE1020" s="304"/>
      <c r="BTF1020" s="304"/>
      <c r="BTG1020" s="304"/>
      <c r="BTH1020" s="304"/>
      <c r="BTI1020" s="304"/>
      <c r="BTJ1020" s="304"/>
      <c r="BTK1020" s="304"/>
      <c r="BTL1020" s="304"/>
      <c r="BTM1020" s="304"/>
      <c r="BTN1020" s="304"/>
      <c r="BTO1020" s="304"/>
      <c r="BTP1020" s="304"/>
      <c r="BTQ1020" s="304"/>
      <c r="BTR1020" s="304"/>
      <c r="BTS1020" s="304"/>
      <c r="BTT1020" s="304"/>
      <c r="BTU1020" s="304"/>
      <c r="BTV1020" s="304"/>
      <c r="BTW1020" s="304"/>
      <c r="BTX1020" s="304"/>
      <c r="BTY1020" s="304"/>
      <c r="BTZ1020" s="304"/>
      <c r="BUA1020" s="304"/>
      <c r="BUB1020" s="304"/>
      <c r="BUC1020" s="304"/>
      <c r="BUD1020" s="304"/>
      <c r="BUE1020" s="304"/>
      <c r="BUF1020" s="304"/>
      <c r="BUG1020" s="304"/>
      <c r="BUH1020" s="304"/>
      <c r="BUI1020" s="304"/>
      <c r="BUJ1020" s="304"/>
      <c r="BUK1020" s="304"/>
      <c r="BUL1020" s="304"/>
      <c r="BUM1020" s="304"/>
      <c r="BUN1020" s="304"/>
      <c r="BUO1020" s="304"/>
      <c r="BUP1020" s="304"/>
      <c r="BUQ1020" s="304"/>
      <c r="BUR1020" s="304"/>
      <c r="BUS1020" s="304"/>
      <c r="BUT1020" s="304"/>
      <c r="BUU1020" s="304"/>
      <c r="BUV1020" s="304"/>
      <c r="BUW1020" s="304"/>
      <c r="BUX1020" s="304"/>
      <c r="BUY1020" s="304"/>
      <c r="BUZ1020" s="304"/>
      <c r="BVA1020" s="304"/>
      <c r="BVB1020" s="304"/>
      <c r="BVC1020" s="304"/>
      <c r="BVD1020" s="304"/>
      <c r="BVE1020" s="304"/>
      <c r="BVF1020" s="304"/>
      <c r="BVG1020" s="304"/>
      <c r="BVH1020" s="304"/>
      <c r="BVI1020" s="304"/>
      <c r="BVJ1020" s="304"/>
      <c r="BVK1020" s="304"/>
      <c r="BVL1020" s="304"/>
      <c r="BVM1020" s="304"/>
      <c r="BVN1020" s="304"/>
      <c r="BVO1020" s="304"/>
      <c r="BVP1020" s="304"/>
      <c r="BVQ1020" s="304"/>
      <c r="BVR1020" s="304"/>
      <c r="BVS1020" s="304"/>
      <c r="BVT1020" s="304"/>
      <c r="BVU1020" s="304"/>
      <c r="BVV1020" s="304"/>
      <c r="BVW1020" s="304"/>
      <c r="BVX1020" s="304"/>
      <c r="BVY1020" s="304"/>
      <c r="BVZ1020" s="304"/>
      <c r="BWA1020" s="304"/>
      <c r="BWB1020" s="304"/>
      <c r="BWC1020" s="304"/>
      <c r="BWD1020" s="304"/>
      <c r="BWE1020" s="304"/>
      <c r="BWF1020" s="304"/>
      <c r="BWG1020" s="304"/>
      <c r="BWH1020" s="304"/>
      <c r="BWI1020" s="304"/>
      <c r="BWJ1020" s="304"/>
      <c r="BWK1020" s="304"/>
      <c r="BWL1020" s="304"/>
      <c r="BWM1020" s="304"/>
      <c r="BWN1020" s="304"/>
      <c r="BWO1020" s="304"/>
      <c r="BWP1020" s="304"/>
      <c r="BWQ1020" s="304"/>
      <c r="BWR1020" s="304"/>
      <c r="BWS1020" s="304"/>
      <c r="BWT1020" s="304"/>
      <c r="BWU1020" s="304"/>
      <c r="BWV1020" s="304"/>
      <c r="BWW1020" s="304"/>
      <c r="BWX1020" s="304"/>
      <c r="BWY1020" s="304"/>
      <c r="BWZ1020" s="304"/>
      <c r="BXA1020" s="304"/>
      <c r="BXB1020" s="304"/>
      <c r="BXC1020" s="304"/>
      <c r="BXD1020" s="304"/>
      <c r="BXE1020" s="304"/>
      <c r="BXF1020" s="304"/>
      <c r="BXG1020" s="304"/>
      <c r="BXH1020" s="304"/>
      <c r="BXI1020" s="304"/>
      <c r="BXJ1020" s="304"/>
      <c r="BXK1020" s="304"/>
      <c r="BXL1020" s="304"/>
      <c r="BXM1020" s="304"/>
      <c r="BXN1020" s="304"/>
      <c r="BXO1020" s="304"/>
      <c r="BXP1020" s="304"/>
      <c r="BXQ1020" s="304"/>
      <c r="BXR1020" s="304"/>
      <c r="BXS1020" s="304"/>
      <c r="BXT1020" s="304"/>
      <c r="BXU1020" s="304"/>
      <c r="BXV1020" s="304"/>
      <c r="BXW1020" s="304"/>
      <c r="BXX1020" s="304"/>
      <c r="BXY1020" s="304"/>
      <c r="BXZ1020" s="304"/>
      <c r="BYA1020" s="304"/>
      <c r="BYB1020" s="304"/>
      <c r="BYC1020" s="304"/>
      <c r="BYD1020" s="304"/>
      <c r="BYE1020" s="304"/>
      <c r="BYF1020" s="304"/>
      <c r="BYG1020" s="304"/>
      <c r="BYH1020" s="304"/>
      <c r="BYI1020" s="304"/>
      <c r="BYJ1020" s="304"/>
      <c r="BYK1020" s="304"/>
      <c r="BYL1020" s="304"/>
      <c r="BYM1020" s="304"/>
      <c r="BYN1020" s="304"/>
      <c r="BYO1020" s="304"/>
      <c r="BYP1020" s="304"/>
      <c r="BYQ1020" s="304"/>
      <c r="BYR1020" s="304"/>
      <c r="BYS1020" s="304"/>
      <c r="BYT1020" s="304"/>
      <c r="BYU1020" s="304"/>
      <c r="BYV1020" s="304"/>
      <c r="BYW1020" s="304"/>
      <c r="BYX1020" s="304"/>
      <c r="BYY1020" s="304"/>
      <c r="BYZ1020" s="304"/>
      <c r="BZA1020" s="304"/>
      <c r="BZB1020" s="304"/>
      <c r="BZC1020" s="304"/>
      <c r="BZD1020" s="304"/>
      <c r="BZE1020" s="304"/>
      <c r="BZF1020" s="304"/>
      <c r="BZG1020" s="304"/>
      <c r="BZH1020" s="304"/>
      <c r="BZI1020" s="304"/>
      <c r="BZJ1020" s="304"/>
      <c r="BZK1020" s="304"/>
      <c r="BZL1020" s="304"/>
      <c r="BZM1020" s="304"/>
      <c r="BZN1020" s="304"/>
      <c r="BZO1020" s="304"/>
      <c r="BZP1020" s="304"/>
      <c r="BZQ1020" s="304"/>
      <c r="BZR1020" s="304"/>
      <c r="BZS1020" s="304"/>
      <c r="BZT1020" s="304"/>
      <c r="BZU1020" s="304"/>
      <c r="BZV1020" s="304"/>
      <c r="BZW1020" s="304"/>
      <c r="BZX1020" s="304"/>
      <c r="BZY1020" s="304"/>
      <c r="BZZ1020" s="304"/>
      <c r="CAA1020" s="304"/>
      <c r="CAB1020" s="304"/>
      <c r="CAC1020" s="304"/>
      <c r="CAD1020" s="304"/>
      <c r="CAE1020" s="304"/>
      <c r="CAF1020" s="304"/>
      <c r="CAG1020" s="304"/>
      <c r="CAH1020" s="304"/>
      <c r="CAI1020" s="304"/>
      <c r="CAJ1020" s="304"/>
      <c r="CAK1020" s="304"/>
      <c r="CAL1020" s="304"/>
      <c r="CAM1020" s="304"/>
      <c r="CAN1020" s="304"/>
      <c r="CAO1020" s="304"/>
      <c r="CAP1020" s="304"/>
      <c r="CAQ1020" s="304"/>
      <c r="CAR1020" s="304"/>
      <c r="CAS1020" s="304"/>
      <c r="CAT1020" s="304"/>
      <c r="CAU1020" s="304"/>
      <c r="CAV1020" s="304"/>
      <c r="CAW1020" s="304"/>
      <c r="CAX1020" s="304"/>
      <c r="CAY1020" s="304"/>
      <c r="CAZ1020" s="304"/>
      <c r="CBA1020" s="304"/>
      <c r="CBB1020" s="304"/>
      <c r="CBC1020" s="304"/>
      <c r="CBD1020" s="304"/>
      <c r="CBE1020" s="304"/>
      <c r="CBF1020" s="304"/>
      <c r="CBG1020" s="304"/>
      <c r="CBH1020" s="304"/>
      <c r="CBI1020" s="304"/>
      <c r="CBJ1020" s="304"/>
      <c r="CBK1020" s="304"/>
      <c r="CBL1020" s="304"/>
      <c r="CBM1020" s="304"/>
      <c r="CBN1020" s="304"/>
      <c r="CBO1020" s="304"/>
      <c r="CBP1020" s="304"/>
      <c r="CBQ1020" s="304"/>
      <c r="CBR1020" s="304"/>
      <c r="CBS1020" s="304"/>
      <c r="CBT1020" s="304"/>
      <c r="CBU1020" s="304"/>
      <c r="CBV1020" s="304"/>
      <c r="CBW1020" s="304"/>
      <c r="CBX1020" s="304"/>
      <c r="CBY1020" s="304"/>
      <c r="CBZ1020" s="304"/>
      <c r="CCA1020" s="304"/>
      <c r="CCB1020" s="304"/>
      <c r="CCC1020" s="304"/>
      <c r="CCD1020" s="304"/>
      <c r="CCE1020" s="304"/>
      <c r="CCF1020" s="304"/>
      <c r="CCG1020" s="304"/>
      <c r="CCH1020" s="304"/>
      <c r="CCI1020" s="304"/>
      <c r="CCJ1020" s="304"/>
      <c r="CCK1020" s="304"/>
      <c r="CCL1020" s="304"/>
      <c r="CCM1020" s="304"/>
      <c r="CCN1020" s="304"/>
      <c r="CCO1020" s="304"/>
      <c r="CCP1020" s="304"/>
      <c r="CCQ1020" s="304"/>
      <c r="CCR1020" s="304"/>
      <c r="CCS1020" s="304"/>
      <c r="CCT1020" s="304"/>
      <c r="CCU1020" s="304"/>
      <c r="CCV1020" s="304"/>
      <c r="CCW1020" s="304"/>
      <c r="CCX1020" s="304"/>
      <c r="CCY1020" s="304"/>
      <c r="CCZ1020" s="304"/>
      <c r="CDA1020" s="304"/>
      <c r="CDB1020" s="304"/>
      <c r="CDC1020" s="304"/>
      <c r="CDD1020" s="304"/>
      <c r="CDE1020" s="304"/>
      <c r="CDF1020" s="304"/>
      <c r="CDG1020" s="304"/>
      <c r="CDH1020" s="304"/>
      <c r="CDI1020" s="304"/>
      <c r="CDJ1020" s="304"/>
      <c r="CDK1020" s="304"/>
      <c r="CDL1020" s="304"/>
      <c r="CDM1020" s="304"/>
      <c r="CDN1020" s="304"/>
      <c r="CDO1020" s="304"/>
      <c r="CDP1020" s="304"/>
      <c r="CDQ1020" s="304"/>
      <c r="CDR1020" s="304"/>
      <c r="CDS1020" s="304"/>
      <c r="CDT1020" s="304"/>
      <c r="CDU1020" s="304"/>
      <c r="CDV1020" s="304"/>
      <c r="CDW1020" s="304"/>
      <c r="CDX1020" s="304"/>
      <c r="CDY1020" s="304"/>
      <c r="CDZ1020" s="304"/>
      <c r="CEA1020" s="304"/>
      <c r="CEB1020" s="304"/>
      <c r="CEC1020" s="304"/>
      <c r="CED1020" s="304"/>
      <c r="CEE1020" s="304"/>
      <c r="CEF1020" s="304"/>
      <c r="CEG1020" s="304"/>
      <c r="CEH1020" s="304"/>
      <c r="CEI1020" s="304"/>
      <c r="CEJ1020" s="304"/>
      <c r="CEK1020" s="304"/>
      <c r="CEL1020" s="304"/>
      <c r="CEM1020" s="304"/>
      <c r="CEN1020" s="304"/>
      <c r="CEO1020" s="304"/>
      <c r="CEP1020" s="304"/>
      <c r="CEQ1020" s="304"/>
      <c r="CER1020" s="304"/>
      <c r="CES1020" s="304"/>
      <c r="CET1020" s="304"/>
      <c r="CEU1020" s="304"/>
      <c r="CEV1020" s="304"/>
      <c r="CEW1020" s="304"/>
      <c r="CEX1020" s="304"/>
      <c r="CEY1020" s="304"/>
      <c r="CEZ1020" s="304"/>
      <c r="CFA1020" s="304"/>
      <c r="CFB1020" s="304"/>
      <c r="CFC1020" s="304"/>
      <c r="CFD1020" s="304"/>
      <c r="CFE1020" s="304"/>
      <c r="CFF1020" s="304"/>
      <c r="CFG1020" s="304"/>
      <c r="CFH1020" s="304"/>
      <c r="CFI1020" s="304"/>
      <c r="CFJ1020" s="304"/>
      <c r="CFK1020" s="304"/>
      <c r="CFL1020" s="304"/>
      <c r="CFM1020" s="304"/>
      <c r="CFN1020" s="304"/>
      <c r="CFO1020" s="304"/>
      <c r="CFP1020" s="304"/>
      <c r="CFQ1020" s="304"/>
      <c r="CFR1020" s="304"/>
      <c r="CFS1020" s="304"/>
      <c r="CFT1020" s="304"/>
      <c r="CFU1020" s="304"/>
      <c r="CFV1020" s="304"/>
      <c r="CFW1020" s="304"/>
      <c r="CFX1020" s="304"/>
      <c r="CFY1020" s="304"/>
      <c r="CFZ1020" s="304"/>
      <c r="CGA1020" s="304"/>
      <c r="CGB1020" s="304"/>
      <c r="CGC1020" s="304"/>
      <c r="CGD1020" s="304"/>
      <c r="CGE1020" s="304"/>
      <c r="CGF1020" s="304"/>
      <c r="CGG1020" s="304"/>
      <c r="CGH1020" s="304"/>
      <c r="CGI1020" s="304"/>
      <c r="CGJ1020" s="304"/>
      <c r="CGK1020" s="304"/>
      <c r="CGL1020" s="304"/>
      <c r="CGM1020" s="304"/>
      <c r="CGN1020" s="304"/>
      <c r="CGO1020" s="304"/>
      <c r="CGP1020" s="304"/>
      <c r="CGQ1020" s="304"/>
      <c r="CGR1020" s="304"/>
      <c r="CGS1020" s="304"/>
      <c r="CGT1020" s="304"/>
      <c r="CGU1020" s="304"/>
      <c r="CGV1020" s="304"/>
      <c r="CGW1020" s="304"/>
      <c r="CGX1020" s="304"/>
      <c r="CGY1020" s="304"/>
      <c r="CGZ1020" s="304"/>
      <c r="CHA1020" s="304"/>
      <c r="CHB1020" s="304"/>
      <c r="CHC1020" s="304"/>
      <c r="CHD1020" s="304"/>
      <c r="CHE1020" s="304"/>
      <c r="CHF1020" s="304"/>
      <c r="CHG1020" s="304"/>
      <c r="CHH1020" s="304"/>
      <c r="CHI1020" s="304"/>
      <c r="CHJ1020" s="304"/>
      <c r="CHK1020" s="304"/>
      <c r="CHL1020" s="304"/>
      <c r="CHM1020" s="304"/>
      <c r="CHN1020" s="304"/>
      <c r="CHO1020" s="304"/>
      <c r="CHP1020" s="304"/>
      <c r="CHQ1020" s="304"/>
      <c r="CHR1020" s="304"/>
      <c r="CHS1020" s="304"/>
      <c r="CHT1020" s="304"/>
      <c r="CHU1020" s="304"/>
      <c r="CHV1020" s="304"/>
      <c r="CHW1020" s="304"/>
      <c r="CHX1020" s="304"/>
      <c r="CHY1020" s="304"/>
      <c r="CHZ1020" s="304"/>
      <c r="CIA1020" s="304"/>
      <c r="CIB1020" s="304"/>
      <c r="CIC1020" s="304"/>
      <c r="CID1020" s="304"/>
      <c r="CIE1020" s="304"/>
      <c r="CIF1020" s="304"/>
      <c r="CIG1020" s="304"/>
      <c r="CIH1020" s="304"/>
      <c r="CII1020" s="304"/>
      <c r="CIJ1020" s="304"/>
      <c r="CIK1020" s="304"/>
      <c r="CIL1020" s="304"/>
      <c r="CIM1020" s="304"/>
      <c r="CIN1020" s="304"/>
      <c r="CIO1020" s="304"/>
      <c r="CIP1020" s="304"/>
      <c r="CIQ1020" s="304"/>
      <c r="CIR1020" s="304"/>
      <c r="CIS1020" s="304"/>
      <c r="CIT1020" s="304"/>
      <c r="CIU1020" s="304"/>
      <c r="CIV1020" s="304"/>
      <c r="CIW1020" s="304"/>
      <c r="CIX1020" s="304"/>
      <c r="CIY1020" s="304"/>
      <c r="CIZ1020" s="304"/>
      <c r="CJA1020" s="304"/>
      <c r="CJB1020" s="304"/>
      <c r="CJC1020" s="304"/>
      <c r="CJD1020" s="304"/>
      <c r="CJE1020" s="304"/>
      <c r="CJF1020" s="304"/>
      <c r="CJG1020" s="304"/>
      <c r="CJH1020" s="304"/>
      <c r="CJI1020" s="304"/>
      <c r="CJJ1020" s="304"/>
      <c r="CJK1020" s="304"/>
      <c r="CJL1020" s="304"/>
      <c r="CJM1020" s="304"/>
      <c r="CJN1020" s="304"/>
      <c r="CJO1020" s="304"/>
      <c r="CJP1020" s="304"/>
      <c r="CJQ1020" s="304"/>
      <c r="CJR1020" s="304"/>
      <c r="CJS1020" s="304"/>
      <c r="CJT1020" s="304"/>
      <c r="CJU1020" s="304"/>
      <c r="CJV1020" s="304"/>
      <c r="CJW1020" s="304"/>
      <c r="CJX1020" s="304"/>
      <c r="CJY1020" s="304"/>
      <c r="CJZ1020" s="304"/>
      <c r="CKA1020" s="304"/>
      <c r="CKB1020" s="304"/>
      <c r="CKC1020" s="304"/>
      <c r="CKD1020" s="304"/>
      <c r="CKE1020" s="304"/>
      <c r="CKF1020" s="304"/>
      <c r="CKG1020" s="304"/>
      <c r="CKH1020" s="304"/>
      <c r="CKI1020" s="304"/>
      <c r="CKJ1020" s="304"/>
      <c r="CKK1020" s="304"/>
      <c r="CKL1020" s="304"/>
      <c r="CKM1020" s="304"/>
      <c r="CKN1020" s="304"/>
      <c r="CKO1020" s="304"/>
      <c r="CKP1020" s="304"/>
      <c r="CKQ1020" s="304"/>
      <c r="CKR1020" s="304"/>
      <c r="CKS1020" s="304"/>
      <c r="CKT1020" s="304"/>
      <c r="CKU1020" s="304"/>
      <c r="CKV1020" s="304"/>
      <c r="CKW1020" s="304"/>
      <c r="CKX1020" s="304"/>
      <c r="CKY1020" s="304"/>
      <c r="CKZ1020" s="304"/>
      <c r="CLA1020" s="304"/>
      <c r="CLB1020" s="304"/>
      <c r="CLC1020" s="304"/>
      <c r="CLD1020" s="304"/>
      <c r="CLE1020" s="304"/>
      <c r="CLF1020" s="304"/>
      <c r="CLG1020" s="304"/>
      <c r="CLH1020" s="304"/>
      <c r="CLI1020" s="304"/>
      <c r="CLJ1020" s="304"/>
      <c r="CLK1020" s="304"/>
      <c r="CLL1020" s="304"/>
      <c r="CLM1020" s="304"/>
      <c r="CLN1020" s="304"/>
      <c r="CLO1020" s="304"/>
      <c r="CLP1020" s="304"/>
      <c r="CLQ1020" s="304"/>
      <c r="CLR1020" s="304"/>
      <c r="CLS1020" s="304"/>
      <c r="CLT1020" s="304"/>
      <c r="CLU1020" s="304"/>
      <c r="CLV1020" s="304"/>
      <c r="CLW1020" s="304"/>
      <c r="CLX1020" s="304"/>
      <c r="CLY1020" s="304"/>
      <c r="CLZ1020" s="304"/>
      <c r="CMA1020" s="304"/>
      <c r="CMB1020" s="304"/>
      <c r="CMC1020" s="304"/>
      <c r="CMD1020" s="304"/>
      <c r="CME1020" s="304"/>
      <c r="CMF1020" s="304"/>
      <c r="CMG1020" s="304"/>
      <c r="CMH1020" s="304"/>
      <c r="CMI1020" s="304"/>
      <c r="CMJ1020" s="304"/>
      <c r="CMK1020" s="304"/>
      <c r="CML1020" s="304"/>
      <c r="CMM1020" s="304"/>
      <c r="CMN1020" s="304"/>
      <c r="CMO1020" s="304"/>
      <c r="CMP1020" s="304"/>
      <c r="CMQ1020" s="304"/>
      <c r="CMR1020" s="304"/>
      <c r="CMS1020" s="304"/>
      <c r="CMT1020" s="304"/>
      <c r="CMU1020" s="304"/>
      <c r="CMV1020" s="304"/>
      <c r="CMW1020" s="304"/>
      <c r="CMX1020" s="304"/>
      <c r="CMY1020" s="304"/>
      <c r="CMZ1020" s="304"/>
      <c r="CNA1020" s="304"/>
      <c r="CNB1020" s="304"/>
      <c r="CNC1020" s="304"/>
      <c r="CND1020" s="304"/>
      <c r="CNE1020" s="304"/>
      <c r="CNF1020" s="304"/>
      <c r="CNG1020" s="304"/>
      <c r="CNH1020" s="304"/>
      <c r="CNI1020" s="304"/>
      <c r="CNJ1020" s="304"/>
      <c r="CNK1020" s="304"/>
      <c r="CNL1020" s="304"/>
      <c r="CNM1020" s="304"/>
      <c r="CNN1020" s="304"/>
      <c r="CNO1020" s="304"/>
      <c r="CNP1020" s="304"/>
      <c r="CNQ1020" s="304"/>
      <c r="CNR1020" s="304"/>
      <c r="CNS1020" s="304"/>
      <c r="CNT1020" s="304"/>
      <c r="CNU1020" s="304"/>
      <c r="CNV1020" s="304"/>
      <c r="CNW1020" s="304"/>
      <c r="CNX1020" s="304"/>
      <c r="CNY1020" s="304"/>
      <c r="CNZ1020" s="304"/>
      <c r="COA1020" s="304"/>
      <c r="COB1020" s="304"/>
      <c r="COC1020" s="304"/>
      <c r="COD1020" s="304"/>
      <c r="COE1020" s="304"/>
      <c r="COF1020" s="304"/>
      <c r="COG1020" s="304"/>
      <c r="COH1020" s="304"/>
      <c r="COI1020" s="304"/>
      <c r="COJ1020" s="304"/>
      <c r="COK1020" s="304"/>
      <c r="COL1020" s="304"/>
      <c r="COM1020" s="304"/>
      <c r="CON1020" s="304"/>
      <c r="COO1020" s="304"/>
      <c r="COP1020" s="304"/>
      <c r="COQ1020" s="304"/>
      <c r="COR1020" s="304"/>
      <c r="COS1020" s="304"/>
      <c r="COT1020" s="304"/>
      <c r="COU1020" s="304"/>
      <c r="COV1020" s="304"/>
      <c r="COW1020" s="304"/>
      <c r="COX1020" s="304"/>
      <c r="COY1020" s="304"/>
      <c r="COZ1020" s="304"/>
      <c r="CPA1020" s="304"/>
      <c r="CPB1020" s="304"/>
      <c r="CPC1020" s="304"/>
      <c r="CPD1020" s="304"/>
      <c r="CPE1020" s="304"/>
      <c r="CPF1020" s="304"/>
      <c r="CPG1020" s="304"/>
      <c r="CPH1020" s="304"/>
      <c r="CPI1020" s="304"/>
      <c r="CPJ1020" s="304"/>
      <c r="CPK1020" s="304"/>
      <c r="CPL1020" s="304"/>
      <c r="CPM1020" s="304"/>
      <c r="CPN1020" s="304"/>
      <c r="CPO1020" s="304"/>
      <c r="CPP1020" s="304"/>
      <c r="CPQ1020" s="304"/>
      <c r="CPR1020" s="304"/>
      <c r="CPS1020" s="304"/>
      <c r="CPT1020" s="304"/>
      <c r="CPU1020" s="304"/>
      <c r="CPV1020" s="304"/>
      <c r="CPW1020" s="304"/>
      <c r="CPX1020" s="304"/>
      <c r="CPY1020" s="304"/>
      <c r="CPZ1020" s="304"/>
      <c r="CQA1020" s="304"/>
      <c r="CQB1020" s="304"/>
      <c r="CQC1020" s="304"/>
      <c r="CQD1020" s="304"/>
      <c r="CQE1020" s="304"/>
      <c r="CQF1020" s="304"/>
      <c r="CQG1020" s="304"/>
      <c r="CQH1020" s="304"/>
      <c r="CQI1020" s="304"/>
      <c r="CQJ1020" s="304"/>
      <c r="CQK1020" s="304"/>
      <c r="CQL1020" s="304"/>
      <c r="CQM1020" s="304"/>
      <c r="CQN1020" s="304"/>
      <c r="CQO1020" s="304"/>
      <c r="CQP1020" s="304"/>
      <c r="CQQ1020" s="304"/>
      <c r="CQR1020" s="304"/>
      <c r="CQS1020" s="304"/>
      <c r="CQT1020" s="304"/>
      <c r="CQU1020" s="304"/>
      <c r="CQV1020" s="304"/>
      <c r="CQW1020" s="304"/>
      <c r="CQX1020" s="304"/>
      <c r="CQY1020" s="304"/>
      <c r="CQZ1020" s="304"/>
      <c r="CRA1020" s="304"/>
      <c r="CRB1020" s="304"/>
      <c r="CRC1020" s="304"/>
      <c r="CRD1020" s="304"/>
      <c r="CRE1020" s="304"/>
      <c r="CRF1020" s="304"/>
      <c r="CRG1020" s="304"/>
      <c r="CRH1020" s="304"/>
      <c r="CRI1020" s="304"/>
      <c r="CRJ1020" s="304"/>
      <c r="CRK1020" s="304"/>
      <c r="CRL1020" s="304"/>
      <c r="CRM1020" s="304"/>
      <c r="CRN1020" s="304"/>
      <c r="CRO1020" s="304"/>
      <c r="CRP1020" s="304"/>
      <c r="CRQ1020" s="304"/>
      <c r="CRR1020" s="304"/>
      <c r="CRS1020" s="304"/>
      <c r="CRT1020" s="304"/>
      <c r="CRU1020" s="304"/>
      <c r="CRV1020" s="304"/>
      <c r="CRW1020" s="304"/>
      <c r="CRX1020" s="304"/>
      <c r="CRY1020" s="304"/>
      <c r="CRZ1020" s="304"/>
      <c r="CSA1020" s="304"/>
      <c r="CSB1020" s="304"/>
      <c r="CSC1020" s="304"/>
      <c r="CSD1020" s="304"/>
      <c r="CSE1020" s="304"/>
      <c r="CSF1020" s="304"/>
      <c r="CSG1020" s="304"/>
      <c r="CSH1020" s="304"/>
      <c r="CSI1020" s="304"/>
      <c r="CSJ1020" s="304"/>
      <c r="CSK1020" s="304"/>
      <c r="CSL1020" s="304"/>
      <c r="CSM1020" s="304"/>
      <c r="CSN1020" s="304"/>
      <c r="CSO1020" s="304"/>
      <c r="CSP1020" s="304"/>
      <c r="CSQ1020" s="304"/>
      <c r="CSR1020" s="304"/>
      <c r="CSS1020" s="304"/>
      <c r="CST1020" s="304"/>
      <c r="CSU1020" s="304"/>
      <c r="CSV1020" s="304"/>
      <c r="CSW1020" s="304"/>
      <c r="CSX1020" s="304"/>
      <c r="CSY1020" s="304"/>
      <c r="CSZ1020" s="304"/>
      <c r="CTA1020" s="304"/>
      <c r="CTB1020" s="304"/>
      <c r="CTC1020" s="304"/>
      <c r="CTD1020" s="304"/>
      <c r="CTE1020" s="304"/>
      <c r="CTF1020" s="304"/>
      <c r="CTG1020" s="304"/>
      <c r="CTH1020" s="304"/>
      <c r="CTI1020" s="304"/>
      <c r="CTJ1020" s="304"/>
      <c r="CTK1020" s="304"/>
      <c r="CTL1020" s="304"/>
      <c r="CTM1020" s="304"/>
      <c r="CTN1020" s="304"/>
      <c r="CTO1020" s="304"/>
      <c r="CTP1020" s="304"/>
      <c r="CTQ1020" s="304"/>
      <c r="CTR1020" s="304"/>
      <c r="CTS1020" s="304"/>
      <c r="CTT1020" s="304"/>
      <c r="CTU1020" s="304"/>
      <c r="CTV1020" s="304"/>
      <c r="CTW1020" s="304"/>
      <c r="CTX1020" s="304"/>
      <c r="CTY1020" s="304"/>
      <c r="CTZ1020" s="304"/>
      <c r="CUA1020" s="304"/>
      <c r="CUB1020" s="304"/>
      <c r="CUC1020" s="304"/>
      <c r="CUD1020" s="304"/>
      <c r="CUE1020" s="304"/>
      <c r="CUF1020" s="304"/>
      <c r="CUG1020" s="304"/>
      <c r="CUH1020" s="304"/>
      <c r="CUI1020" s="304"/>
      <c r="CUJ1020" s="304"/>
      <c r="CUK1020" s="304"/>
      <c r="CUL1020" s="304"/>
      <c r="CUM1020" s="304"/>
      <c r="CUN1020" s="304"/>
      <c r="CUO1020" s="304"/>
      <c r="CUP1020" s="304"/>
      <c r="CUQ1020" s="304"/>
      <c r="CUR1020" s="304"/>
      <c r="CUS1020" s="304"/>
      <c r="CUT1020" s="304"/>
      <c r="CUU1020" s="304"/>
      <c r="CUV1020" s="304"/>
      <c r="CUW1020" s="304"/>
      <c r="CUX1020" s="304"/>
      <c r="CUY1020" s="304"/>
      <c r="CUZ1020" s="304"/>
      <c r="CVA1020" s="304"/>
      <c r="CVB1020" s="304"/>
      <c r="CVC1020" s="304"/>
      <c r="CVD1020" s="304"/>
      <c r="CVE1020" s="304"/>
      <c r="CVF1020" s="304"/>
      <c r="CVG1020" s="304"/>
      <c r="CVH1020" s="304"/>
      <c r="CVI1020" s="304"/>
      <c r="CVJ1020" s="304"/>
      <c r="CVK1020" s="304"/>
      <c r="CVL1020" s="304"/>
      <c r="CVM1020" s="304"/>
      <c r="CVN1020" s="304"/>
      <c r="CVO1020" s="304"/>
      <c r="CVP1020" s="304"/>
      <c r="CVQ1020" s="304"/>
      <c r="CVR1020" s="304"/>
      <c r="CVS1020" s="304"/>
      <c r="CVT1020" s="304"/>
      <c r="CVU1020" s="304"/>
      <c r="CVV1020" s="304"/>
      <c r="CVW1020" s="304"/>
      <c r="CVX1020" s="304"/>
      <c r="CVY1020" s="304"/>
      <c r="CVZ1020" s="304"/>
      <c r="CWA1020" s="304"/>
      <c r="CWB1020" s="304"/>
      <c r="CWC1020" s="304"/>
      <c r="CWD1020" s="304"/>
      <c r="CWE1020" s="304"/>
      <c r="CWF1020" s="304"/>
      <c r="CWG1020" s="304"/>
      <c r="CWH1020" s="304"/>
      <c r="CWI1020" s="304"/>
      <c r="CWJ1020" s="304"/>
      <c r="CWK1020" s="304"/>
      <c r="CWL1020" s="304"/>
      <c r="CWM1020" s="304"/>
      <c r="CWN1020" s="304"/>
      <c r="CWO1020" s="304"/>
      <c r="CWP1020" s="304"/>
      <c r="CWQ1020" s="304"/>
      <c r="CWR1020" s="304"/>
      <c r="CWS1020" s="304"/>
      <c r="CWT1020" s="304"/>
      <c r="CWU1020" s="304"/>
      <c r="CWV1020" s="304"/>
      <c r="CWW1020" s="304"/>
      <c r="CWX1020" s="304"/>
      <c r="CWY1020" s="304"/>
      <c r="CWZ1020" s="304"/>
      <c r="CXA1020" s="304"/>
      <c r="CXB1020" s="304"/>
      <c r="CXC1020" s="304"/>
      <c r="CXD1020" s="304"/>
      <c r="CXE1020" s="304"/>
      <c r="CXF1020" s="304"/>
      <c r="CXG1020" s="304"/>
      <c r="CXH1020" s="304"/>
      <c r="CXI1020" s="304"/>
      <c r="CXJ1020" s="304"/>
      <c r="CXK1020" s="304"/>
      <c r="CXL1020" s="304"/>
      <c r="CXM1020" s="304"/>
      <c r="CXN1020" s="304"/>
      <c r="CXO1020" s="304"/>
      <c r="CXP1020" s="304"/>
      <c r="CXQ1020" s="304"/>
      <c r="CXR1020" s="304"/>
      <c r="CXS1020" s="304"/>
      <c r="CXT1020" s="304"/>
      <c r="CXU1020" s="304"/>
      <c r="CXV1020" s="304"/>
      <c r="CXW1020" s="304"/>
      <c r="CXX1020" s="304"/>
      <c r="CXY1020" s="304"/>
      <c r="CXZ1020" s="304"/>
      <c r="CYA1020" s="304"/>
      <c r="CYB1020" s="304"/>
      <c r="CYC1020" s="304"/>
      <c r="CYD1020" s="304"/>
      <c r="CYE1020" s="304"/>
      <c r="CYF1020" s="304"/>
      <c r="CYG1020" s="304"/>
      <c r="CYH1020" s="304"/>
      <c r="CYI1020" s="304"/>
      <c r="CYJ1020" s="304"/>
      <c r="CYK1020" s="304"/>
      <c r="CYL1020" s="304"/>
      <c r="CYM1020" s="304"/>
      <c r="CYN1020" s="304"/>
      <c r="CYO1020" s="304"/>
      <c r="CYP1020" s="304"/>
      <c r="CYQ1020" s="304"/>
      <c r="CYR1020" s="304"/>
      <c r="CYS1020" s="304"/>
      <c r="CYT1020" s="304"/>
      <c r="CYU1020" s="304"/>
      <c r="CYV1020" s="304"/>
      <c r="CYW1020" s="304"/>
      <c r="CYX1020" s="304"/>
      <c r="CYY1020" s="304"/>
      <c r="CYZ1020" s="304"/>
      <c r="CZA1020" s="304"/>
      <c r="CZB1020" s="304"/>
      <c r="CZC1020" s="304"/>
      <c r="CZD1020" s="304"/>
      <c r="CZE1020" s="304"/>
      <c r="CZF1020" s="304"/>
      <c r="CZG1020" s="304"/>
      <c r="CZH1020" s="304"/>
      <c r="CZI1020" s="304"/>
      <c r="CZJ1020" s="304"/>
      <c r="CZK1020" s="304"/>
      <c r="CZL1020" s="304"/>
      <c r="CZM1020" s="304"/>
      <c r="CZN1020" s="304"/>
      <c r="CZO1020" s="304"/>
      <c r="CZP1020" s="304"/>
      <c r="CZQ1020" s="304"/>
      <c r="CZR1020" s="304"/>
      <c r="CZS1020" s="304"/>
      <c r="CZT1020" s="304"/>
      <c r="CZU1020" s="304"/>
      <c r="CZV1020" s="304"/>
      <c r="CZW1020" s="304"/>
      <c r="CZX1020" s="304"/>
      <c r="CZY1020" s="304"/>
      <c r="CZZ1020" s="304"/>
      <c r="DAA1020" s="304"/>
      <c r="DAB1020" s="304"/>
      <c r="DAC1020" s="304"/>
      <c r="DAD1020" s="304"/>
      <c r="DAE1020" s="304"/>
      <c r="DAF1020" s="304"/>
      <c r="DAG1020" s="304"/>
      <c r="DAH1020" s="304"/>
      <c r="DAI1020" s="304"/>
      <c r="DAJ1020" s="304"/>
      <c r="DAK1020" s="304"/>
      <c r="DAL1020" s="304"/>
      <c r="DAM1020" s="304"/>
      <c r="DAN1020" s="304"/>
      <c r="DAO1020" s="304"/>
      <c r="DAP1020" s="304"/>
      <c r="DAQ1020" s="304"/>
      <c r="DAR1020" s="304"/>
      <c r="DAS1020" s="304"/>
      <c r="DAT1020" s="304"/>
      <c r="DAU1020" s="304"/>
      <c r="DAV1020" s="304"/>
      <c r="DAW1020" s="304"/>
      <c r="DAX1020" s="304"/>
      <c r="DAY1020" s="304"/>
      <c r="DAZ1020" s="304"/>
      <c r="DBA1020" s="304"/>
      <c r="DBB1020" s="304"/>
      <c r="DBC1020" s="304"/>
      <c r="DBD1020" s="304"/>
      <c r="DBE1020" s="304"/>
      <c r="DBF1020" s="304"/>
      <c r="DBG1020" s="304"/>
      <c r="DBH1020" s="304"/>
      <c r="DBI1020" s="304"/>
      <c r="DBJ1020" s="304"/>
      <c r="DBK1020" s="304"/>
      <c r="DBL1020" s="304"/>
      <c r="DBM1020" s="304"/>
      <c r="DBN1020" s="304"/>
      <c r="DBO1020" s="304"/>
      <c r="DBP1020" s="304"/>
      <c r="DBQ1020" s="304"/>
      <c r="DBR1020" s="304"/>
      <c r="DBS1020" s="304"/>
      <c r="DBT1020" s="304"/>
      <c r="DBU1020" s="304"/>
      <c r="DBV1020" s="304"/>
      <c r="DBW1020" s="304"/>
      <c r="DBX1020" s="304"/>
      <c r="DBY1020" s="304"/>
      <c r="DBZ1020" s="304"/>
      <c r="DCA1020" s="304"/>
      <c r="DCB1020" s="304"/>
      <c r="DCC1020" s="304"/>
      <c r="DCD1020" s="304"/>
      <c r="DCE1020" s="304"/>
      <c r="DCF1020" s="304"/>
      <c r="DCG1020" s="304"/>
      <c r="DCH1020" s="304"/>
      <c r="DCI1020" s="304"/>
      <c r="DCJ1020" s="304"/>
      <c r="DCK1020" s="304"/>
      <c r="DCL1020" s="304"/>
      <c r="DCM1020" s="304"/>
      <c r="DCN1020" s="304"/>
      <c r="DCO1020" s="304"/>
      <c r="DCP1020" s="304"/>
      <c r="DCQ1020" s="304"/>
      <c r="DCR1020" s="304"/>
      <c r="DCS1020" s="304"/>
      <c r="DCT1020" s="304"/>
      <c r="DCU1020" s="304"/>
      <c r="DCV1020" s="304"/>
      <c r="DCW1020" s="304"/>
      <c r="DCX1020" s="304"/>
      <c r="DCY1020" s="304"/>
      <c r="DCZ1020" s="304"/>
      <c r="DDA1020" s="304"/>
      <c r="DDB1020" s="304"/>
      <c r="DDC1020" s="304"/>
      <c r="DDD1020" s="304"/>
      <c r="DDE1020" s="304"/>
      <c r="DDF1020" s="304"/>
      <c r="DDG1020" s="304"/>
      <c r="DDH1020" s="304"/>
      <c r="DDI1020" s="304"/>
      <c r="DDJ1020" s="304"/>
      <c r="DDK1020" s="304"/>
      <c r="DDL1020" s="304"/>
      <c r="DDM1020" s="304"/>
      <c r="DDN1020" s="304"/>
      <c r="DDO1020" s="304"/>
      <c r="DDP1020" s="304"/>
      <c r="DDQ1020" s="304"/>
      <c r="DDR1020" s="304"/>
      <c r="DDS1020" s="304"/>
      <c r="DDT1020" s="304"/>
      <c r="DDU1020" s="304"/>
      <c r="DDV1020" s="304"/>
      <c r="DDW1020" s="304"/>
      <c r="DDX1020" s="304"/>
      <c r="DDY1020" s="304"/>
      <c r="DDZ1020" s="304"/>
      <c r="DEA1020" s="304"/>
      <c r="DEB1020" s="304"/>
      <c r="DEC1020" s="304"/>
      <c r="DED1020" s="304"/>
      <c r="DEE1020" s="304"/>
      <c r="DEF1020" s="304"/>
      <c r="DEG1020" s="304"/>
      <c r="DEH1020" s="304"/>
      <c r="DEI1020" s="304"/>
      <c r="DEJ1020" s="304"/>
      <c r="DEK1020" s="304"/>
      <c r="DEL1020" s="304"/>
      <c r="DEM1020" s="304"/>
      <c r="DEN1020" s="304"/>
      <c r="DEO1020" s="304"/>
      <c r="DEP1020" s="304"/>
      <c r="DEQ1020" s="304"/>
      <c r="DER1020" s="304"/>
      <c r="DES1020" s="304"/>
      <c r="DET1020" s="304"/>
      <c r="DEU1020" s="304"/>
      <c r="DEV1020" s="304"/>
      <c r="DEW1020" s="304"/>
      <c r="DEX1020" s="304"/>
      <c r="DEY1020" s="304"/>
      <c r="DEZ1020" s="304"/>
      <c r="DFA1020" s="304"/>
      <c r="DFB1020" s="304"/>
      <c r="DFC1020" s="304"/>
      <c r="DFD1020" s="304"/>
      <c r="DFE1020" s="304"/>
      <c r="DFF1020" s="304"/>
      <c r="DFG1020" s="304"/>
      <c r="DFH1020" s="304"/>
      <c r="DFI1020" s="304"/>
      <c r="DFJ1020" s="304"/>
      <c r="DFK1020" s="304"/>
      <c r="DFL1020" s="304"/>
      <c r="DFM1020" s="304"/>
      <c r="DFN1020" s="304"/>
      <c r="DFO1020" s="304"/>
      <c r="DFP1020" s="304"/>
      <c r="DFQ1020" s="304"/>
      <c r="DFR1020" s="304"/>
      <c r="DFS1020" s="304"/>
      <c r="DFT1020" s="304"/>
      <c r="DFU1020" s="304"/>
      <c r="DFV1020" s="304"/>
      <c r="DFW1020" s="304"/>
      <c r="DFX1020" s="304"/>
      <c r="DFY1020" s="304"/>
      <c r="DFZ1020" s="304"/>
      <c r="DGA1020" s="304"/>
      <c r="DGB1020" s="304"/>
      <c r="DGC1020" s="304"/>
      <c r="DGD1020" s="304"/>
      <c r="DGE1020" s="304"/>
      <c r="DGF1020" s="304"/>
      <c r="DGG1020" s="304"/>
      <c r="DGH1020" s="304"/>
      <c r="DGI1020" s="304"/>
      <c r="DGJ1020" s="304"/>
      <c r="DGK1020" s="304"/>
      <c r="DGL1020" s="304"/>
      <c r="DGM1020" s="304"/>
      <c r="DGN1020" s="304"/>
      <c r="DGO1020" s="304"/>
      <c r="DGP1020" s="304"/>
      <c r="DGQ1020" s="304"/>
      <c r="DGR1020" s="304"/>
      <c r="DGS1020" s="304"/>
      <c r="DGT1020" s="304"/>
      <c r="DGU1020" s="304"/>
      <c r="DGV1020" s="304"/>
      <c r="DGW1020" s="304"/>
      <c r="DGX1020" s="304"/>
      <c r="DGY1020" s="304"/>
      <c r="DGZ1020" s="304"/>
      <c r="DHA1020" s="304"/>
      <c r="DHB1020" s="304"/>
      <c r="DHC1020" s="304"/>
      <c r="DHD1020" s="304"/>
      <c r="DHE1020" s="304"/>
      <c r="DHF1020" s="304"/>
      <c r="DHG1020" s="304"/>
      <c r="DHH1020" s="304"/>
      <c r="DHI1020" s="304"/>
      <c r="DHJ1020" s="304"/>
      <c r="DHK1020" s="304"/>
      <c r="DHL1020" s="304"/>
      <c r="DHM1020" s="304"/>
      <c r="DHN1020" s="304"/>
      <c r="DHO1020" s="304"/>
      <c r="DHP1020" s="304"/>
      <c r="DHQ1020" s="304"/>
      <c r="DHR1020" s="304"/>
      <c r="DHS1020" s="304"/>
      <c r="DHT1020" s="304"/>
      <c r="DHU1020" s="304"/>
      <c r="DHV1020" s="304"/>
      <c r="DHW1020" s="304"/>
      <c r="DHX1020" s="304"/>
      <c r="DHY1020" s="304"/>
      <c r="DHZ1020" s="304"/>
      <c r="DIA1020" s="304"/>
      <c r="DIB1020" s="304"/>
      <c r="DIC1020" s="304"/>
      <c r="DID1020" s="304"/>
      <c r="DIE1020" s="304"/>
      <c r="DIF1020" s="304"/>
      <c r="DIG1020" s="304"/>
      <c r="DIH1020" s="304"/>
      <c r="DII1020" s="304"/>
      <c r="DIJ1020" s="304"/>
      <c r="DIK1020" s="304"/>
      <c r="DIL1020" s="304"/>
      <c r="DIM1020" s="304"/>
      <c r="DIN1020" s="304"/>
      <c r="DIO1020" s="304"/>
      <c r="DIP1020" s="304"/>
      <c r="DIQ1020" s="304"/>
      <c r="DIR1020" s="304"/>
      <c r="DIS1020" s="304"/>
      <c r="DIT1020" s="304"/>
      <c r="DIU1020" s="304"/>
      <c r="DIV1020" s="304"/>
      <c r="DIW1020" s="304"/>
      <c r="DIX1020" s="304"/>
      <c r="DIY1020" s="304"/>
      <c r="DIZ1020" s="304"/>
      <c r="DJA1020" s="304"/>
      <c r="DJB1020" s="304"/>
      <c r="DJC1020" s="304"/>
      <c r="DJD1020" s="304"/>
      <c r="DJE1020" s="304"/>
      <c r="DJF1020" s="304"/>
      <c r="DJG1020" s="304"/>
      <c r="DJH1020" s="304"/>
      <c r="DJI1020" s="304"/>
      <c r="DJJ1020" s="304"/>
      <c r="DJK1020" s="304"/>
      <c r="DJL1020" s="304"/>
      <c r="DJM1020" s="304"/>
      <c r="DJN1020" s="304"/>
      <c r="DJO1020" s="304"/>
      <c r="DJP1020" s="304"/>
      <c r="DJQ1020" s="304"/>
      <c r="DJR1020" s="304"/>
      <c r="DJS1020" s="304"/>
      <c r="DJT1020" s="304"/>
      <c r="DJU1020" s="304"/>
      <c r="DJV1020" s="304"/>
      <c r="DJW1020" s="304"/>
      <c r="DJX1020" s="304"/>
      <c r="DJY1020" s="304"/>
      <c r="DJZ1020" s="304"/>
      <c r="DKA1020" s="304"/>
      <c r="DKB1020" s="304"/>
      <c r="DKC1020" s="304"/>
      <c r="DKD1020" s="304"/>
      <c r="DKE1020" s="304"/>
      <c r="DKF1020" s="304"/>
      <c r="DKG1020" s="304"/>
      <c r="DKH1020" s="304"/>
      <c r="DKI1020" s="304"/>
      <c r="DKJ1020" s="304"/>
      <c r="DKK1020" s="304"/>
      <c r="DKL1020" s="304"/>
      <c r="DKM1020" s="304"/>
      <c r="DKN1020" s="304"/>
      <c r="DKO1020" s="304"/>
      <c r="DKP1020" s="304"/>
      <c r="DKQ1020" s="304"/>
      <c r="DKR1020" s="304"/>
      <c r="DKS1020" s="304"/>
      <c r="DKT1020" s="304"/>
      <c r="DKU1020" s="304"/>
      <c r="DKV1020" s="304"/>
      <c r="DKW1020" s="304"/>
      <c r="DKX1020" s="304"/>
      <c r="DKY1020" s="304"/>
      <c r="DKZ1020" s="304"/>
      <c r="DLA1020" s="304"/>
      <c r="DLB1020" s="304"/>
      <c r="DLC1020" s="304"/>
      <c r="DLD1020" s="304"/>
      <c r="DLE1020" s="304"/>
      <c r="DLF1020" s="304"/>
      <c r="DLG1020" s="304"/>
      <c r="DLH1020" s="304"/>
      <c r="DLI1020" s="304"/>
      <c r="DLJ1020" s="304"/>
      <c r="DLK1020" s="304"/>
      <c r="DLL1020" s="304"/>
      <c r="DLM1020" s="304"/>
      <c r="DLN1020" s="304"/>
      <c r="DLO1020" s="304"/>
      <c r="DLP1020" s="304"/>
      <c r="DLQ1020" s="304"/>
      <c r="DLR1020" s="304"/>
      <c r="DLS1020" s="304"/>
      <c r="DLT1020" s="304"/>
      <c r="DLU1020" s="304"/>
      <c r="DLV1020" s="304"/>
      <c r="DLW1020" s="304"/>
      <c r="DLX1020" s="304"/>
      <c r="DLY1020" s="304"/>
      <c r="DLZ1020" s="304"/>
      <c r="DMA1020" s="304"/>
      <c r="DMB1020" s="304"/>
      <c r="DMC1020" s="304"/>
      <c r="DMD1020" s="304"/>
      <c r="DME1020" s="304"/>
      <c r="DMF1020" s="304"/>
      <c r="DMG1020" s="304"/>
      <c r="DMH1020" s="304"/>
      <c r="DMI1020" s="304"/>
      <c r="DMJ1020" s="304"/>
      <c r="DMK1020" s="304"/>
      <c r="DML1020" s="304"/>
      <c r="DMM1020" s="304"/>
      <c r="DMN1020" s="304"/>
      <c r="DMO1020" s="304"/>
      <c r="DMP1020" s="304"/>
      <c r="DMQ1020" s="304"/>
      <c r="DMR1020" s="304"/>
      <c r="DMS1020" s="304"/>
      <c r="DMT1020" s="304"/>
      <c r="DMU1020" s="304"/>
      <c r="DMV1020" s="304"/>
      <c r="DMW1020" s="304"/>
      <c r="DMX1020" s="304"/>
      <c r="DMY1020" s="304"/>
      <c r="DMZ1020" s="304"/>
      <c r="DNA1020" s="304"/>
      <c r="DNB1020" s="304"/>
      <c r="DNC1020" s="304"/>
      <c r="DND1020" s="304"/>
      <c r="DNE1020" s="304"/>
      <c r="DNF1020" s="304"/>
      <c r="DNG1020" s="304"/>
      <c r="DNH1020" s="304"/>
      <c r="DNI1020" s="304"/>
      <c r="DNJ1020" s="304"/>
      <c r="DNK1020" s="304"/>
      <c r="DNL1020" s="304"/>
      <c r="DNM1020" s="304"/>
      <c r="DNN1020" s="304"/>
      <c r="DNO1020" s="304"/>
      <c r="DNP1020" s="304"/>
      <c r="DNQ1020" s="304"/>
      <c r="DNR1020" s="304"/>
      <c r="DNS1020" s="304"/>
      <c r="DNT1020" s="304"/>
      <c r="DNU1020" s="304"/>
      <c r="DNV1020" s="304"/>
      <c r="DNW1020" s="304"/>
      <c r="DNX1020" s="304"/>
      <c r="DNY1020" s="304"/>
      <c r="DNZ1020" s="304"/>
      <c r="DOA1020" s="304"/>
      <c r="DOB1020" s="304"/>
      <c r="DOC1020" s="304"/>
      <c r="DOD1020" s="304"/>
      <c r="DOE1020" s="304"/>
      <c r="DOF1020" s="304"/>
      <c r="DOG1020" s="304"/>
      <c r="DOH1020" s="304"/>
      <c r="DOI1020" s="304"/>
      <c r="DOJ1020" s="304"/>
      <c r="DOK1020" s="304"/>
      <c r="DOL1020" s="304"/>
      <c r="DOM1020" s="304"/>
      <c r="DON1020" s="304"/>
      <c r="DOO1020" s="304"/>
      <c r="DOP1020" s="304"/>
      <c r="DOQ1020" s="304"/>
      <c r="DOR1020" s="304"/>
      <c r="DOS1020" s="304"/>
      <c r="DOT1020" s="304"/>
      <c r="DOU1020" s="304"/>
      <c r="DOV1020" s="304"/>
      <c r="DOW1020" s="304"/>
      <c r="DOX1020" s="304"/>
      <c r="DOY1020" s="304"/>
      <c r="DOZ1020" s="304"/>
      <c r="DPA1020" s="304"/>
      <c r="DPB1020" s="304"/>
      <c r="DPC1020" s="304"/>
      <c r="DPD1020" s="304"/>
      <c r="DPE1020" s="304"/>
      <c r="DPF1020" s="304"/>
      <c r="DPG1020" s="304"/>
      <c r="DPH1020" s="304"/>
      <c r="DPI1020" s="304"/>
      <c r="DPJ1020" s="304"/>
      <c r="DPK1020" s="304"/>
      <c r="DPL1020" s="304"/>
      <c r="DPM1020" s="304"/>
      <c r="DPN1020" s="304"/>
      <c r="DPO1020" s="304"/>
      <c r="DPP1020" s="304"/>
      <c r="DPQ1020" s="304"/>
      <c r="DPR1020" s="304"/>
      <c r="DPS1020" s="304"/>
      <c r="DPT1020" s="304"/>
      <c r="DPU1020" s="304"/>
      <c r="DPV1020" s="304"/>
      <c r="DPW1020" s="304"/>
      <c r="DPX1020" s="304"/>
      <c r="DPY1020" s="304"/>
      <c r="DPZ1020" s="304"/>
      <c r="DQA1020" s="304"/>
      <c r="DQB1020" s="304"/>
      <c r="DQC1020" s="304"/>
      <c r="DQD1020" s="304"/>
      <c r="DQE1020" s="304"/>
      <c r="DQF1020" s="304"/>
      <c r="DQG1020" s="304"/>
      <c r="DQH1020" s="304"/>
      <c r="DQI1020" s="304"/>
      <c r="DQJ1020" s="304"/>
      <c r="DQK1020" s="304"/>
      <c r="DQL1020" s="304"/>
      <c r="DQM1020" s="304"/>
      <c r="DQN1020" s="304"/>
      <c r="DQO1020" s="304"/>
      <c r="DQP1020" s="304"/>
      <c r="DQQ1020" s="304"/>
      <c r="DQR1020" s="304"/>
      <c r="DQS1020" s="304"/>
      <c r="DQT1020" s="304"/>
      <c r="DQU1020" s="304"/>
      <c r="DQV1020" s="304"/>
      <c r="DQW1020" s="304"/>
      <c r="DQX1020" s="304"/>
      <c r="DQY1020" s="304"/>
      <c r="DQZ1020" s="304"/>
      <c r="DRA1020" s="304"/>
      <c r="DRB1020" s="304"/>
      <c r="DRC1020" s="304"/>
      <c r="DRD1020" s="304"/>
      <c r="DRE1020" s="304"/>
      <c r="DRF1020" s="304"/>
      <c r="DRG1020" s="304"/>
      <c r="DRH1020" s="304"/>
      <c r="DRI1020" s="304"/>
      <c r="DRJ1020" s="304"/>
      <c r="DRK1020" s="304"/>
      <c r="DRL1020" s="304"/>
      <c r="DRM1020" s="304"/>
      <c r="DRN1020" s="304"/>
      <c r="DRO1020" s="304"/>
      <c r="DRP1020" s="304"/>
      <c r="DRQ1020" s="304"/>
      <c r="DRR1020" s="304"/>
      <c r="DRS1020" s="304"/>
      <c r="DRT1020" s="304"/>
      <c r="DRU1020" s="304"/>
      <c r="DRV1020" s="304"/>
      <c r="DRW1020" s="304"/>
      <c r="DRX1020" s="304"/>
      <c r="DRY1020" s="304"/>
      <c r="DRZ1020" s="304"/>
      <c r="DSA1020" s="304"/>
      <c r="DSB1020" s="304"/>
      <c r="DSC1020" s="304"/>
      <c r="DSD1020" s="304"/>
      <c r="DSE1020" s="304"/>
      <c r="DSF1020" s="304"/>
      <c r="DSG1020" s="304"/>
      <c r="DSH1020" s="304"/>
      <c r="DSI1020" s="304"/>
      <c r="DSJ1020" s="304"/>
      <c r="DSK1020" s="304"/>
      <c r="DSL1020" s="304"/>
      <c r="DSM1020" s="304"/>
      <c r="DSN1020" s="304"/>
      <c r="DSO1020" s="304"/>
      <c r="DSP1020" s="304"/>
      <c r="DSQ1020" s="304"/>
      <c r="DSR1020" s="304"/>
      <c r="DSS1020" s="304"/>
      <c r="DST1020" s="304"/>
      <c r="DSU1020" s="304"/>
      <c r="DSV1020" s="304"/>
      <c r="DSW1020" s="304"/>
      <c r="DSX1020" s="304"/>
      <c r="DSY1020" s="304"/>
      <c r="DSZ1020" s="304"/>
      <c r="DTA1020" s="304"/>
      <c r="DTB1020" s="304"/>
      <c r="DTC1020" s="304"/>
      <c r="DTD1020" s="304"/>
      <c r="DTE1020" s="304"/>
      <c r="DTF1020" s="304"/>
      <c r="DTG1020" s="304"/>
      <c r="DTH1020" s="304"/>
      <c r="DTI1020" s="304"/>
      <c r="DTJ1020" s="304"/>
      <c r="DTK1020" s="304"/>
      <c r="DTL1020" s="304"/>
      <c r="DTM1020" s="304"/>
      <c r="DTN1020" s="304"/>
      <c r="DTO1020" s="304"/>
      <c r="DTP1020" s="304"/>
      <c r="DTQ1020" s="304"/>
      <c r="DTR1020" s="304"/>
      <c r="DTS1020" s="304"/>
      <c r="DTT1020" s="304"/>
      <c r="DTU1020" s="304"/>
      <c r="DTV1020" s="304"/>
      <c r="DTW1020" s="304"/>
      <c r="DTX1020" s="304"/>
      <c r="DTY1020" s="304"/>
      <c r="DTZ1020" s="304"/>
      <c r="DUA1020" s="304"/>
      <c r="DUB1020" s="304"/>
      <c r="DUC1020" s="304"/>
      <c r="DUD1020" s="304"/>
      <c r="DUE1020" s="304"/>
      <c r="DUF1020" s="304"/>
      <c r="DUG1020" s="304"/>
      <c r="DUH1020" s="304"/>
      <c r="DUI1020" s="304"/>
      <c r="DUJ1020" s="304"/>
      <c r="DUK1020" s="304"/>
      <c r="DUL1020" s="304"/>
      <c r="DUM1020" s="304"/>
      <c r="DUN1020" s="304"/>
      <c r="DUO1020" s="304"/>
      <c r="DUP1020" s="304"/>
      <c r="DUQ1020" s="304"/>
      <c r="DUR1020" s="304"/>
      <c r="DUS1020" s="304"/>
      <c r="DUT1020" s="304"/>
      <c r="DUU1020" s="304"/>
      <c r="DUV1020" s="304"/>
      <c r="DUW1020" s="304"/>
      <c r="DUX1020" s="304"/>
      <c r="DUY1020" s="304"/>
      <c r="DUZ1020" s="304"/>
      <c r="DVA1020" s="304"/>
      <c r="DVB1020" s="304"/>
      <c r="DVC1020" s="304"/>
      <c r="DVD1020" s="304"/>
      <c r="DVE1020" s="304"/>
      <c r="DVF1020" s="304"/>
      <c r="DVG1020" s="304"/>
      <c r="DVH1020" s="304"/>
      <c r="DVI1020" s="304"/>
      <c r="DVJ1020" s="304"/>
      <c r="DVK1020" s="304"/>
      <c r="DVL1020" s="304"/>
      <c r="DVM1020" s="304"/>
      <c r="DVN1020" s="304"/>
      <c r="DVO1020" s="304"/>
      <c r="DVP1020" s="304"/>
      <c r="DVQ1020" s="304"/>
      <c r="DVR1020" s="304"/>
      <c r="DVS1020" s="304"/>
      <c r="DVT1020" s="304"/>
      <c r="DVU1020" s="304"/>
      <c r="DVV1020" s="304"/>
      <c r="DVW1020" s="304"/>
      <c r="DVX1020" s="304"/>
      <c r="DVY1020" s="304"/>
      <c r="DVZ1020" s="304"/>
      <c r="DWA1020" s="304"/>
      <c r="DWB1020" s="304"/>
      <c r="DWC1020" s="304"/>
      <c r="DWD1020" s="304"/>
      <c r="DWE1020" s="304"/>
      <c r="DWF1020" s="304"/>
      <c r="DWG1020" s="304"/>
      <c r="DWH1020" s="304"/>
      <c r="DWI1020" s="304"/>
      <c r="DWJ1020" s="304"/>
      <c r="DWK1020" s="304"/>
      <c r="DWL1020" s="304"/>
      <c r="DWM1020" s="304"/>
      <c r="DWN1020" s="304"/>
      <c r="DWO1020" s="304"/>
      <c r="DWP1020" s="304"/>
      <c r="DWQ1020" s="304"/>
      <c r="DWR1020" s="304"/>
      <c r="DWS1020" s="304"/>
      <c r="DWT1020" s="304"/>
      <c r="DWU1020" s="304"/>
      <c r="DWV1020" s="304"/>
      <c r="DWW1020" s="304"/>
      <c r="DWX1020" s="304"/>
      <c r="DWY1020" s="304"/>
      <c r="DWZ1020" s="304"/>
      <c r="DXA1020" s="304"/>
      <c r="DXB1020" s="304"/>
      <c r="DXC1020" s="304"/>
      <c r="DXD1020" s="304"/>
      <c r="DXE1020" s="304"/>
      <c r="DXF1020" s="304"/>
      <c r="DXG1020" s="304"/>
      <c r="DXH1020" s="304"/>
      <c r="DXI1020" s="304"/>
      <c r="DXJ1020" s="304"/>
      <c r="DXK1020" s="304"/>
      <c r="DXL1020" s="304"/>
      <c r="DXM1020" s="304"/>
      <c r="DXN1020" s="304"/>
      <c r="DXO1020" s="304"/>
      <c r="DXP1020" s="304"/>
      <c r="DXQ1020" s="304"/>
      <c r="DXR1020" s="304"/>
      <c r="DXS1020" s="304"/>
      <c r="DXT1020" s="304"/>
      <c r="DXU1020" s="304"/>
      <c r="DXV1020" s="304"/>
      <c r="DXW1020" s="304"/>
      <c r="DXX1020" s="304"/>
      <c r="DXY1020" s="304"/>
      <c r="DXZ1020" s="304"/>
      <c r="DYA1020" s="304"/>
      <c r="DYB1020" s="304"/>
      <c r="DYC1020" s="304"/>
      <c r="DYD1020" s="304"/>
      <c r="DYE1020" s="304"/>
      <c r="DYF1020" s="304"/>
      <c r="DYG1020" s="304"/>
      <c r="DYH1020" s="304"/>
      <c r="DYI1020" s="304"/>
      <c r="DYJ1020" s="304"/>
      <c r="DYK1020" s="304"/>
      <c r="DYL1020" s="304"/>
      <c r="DYM1020" s="304"/>
      <c r="DYN1020" s="304"/>
      <c r="DYO1020" s="304"/>
      <c r="DYP1020" s="304"/>
      <c r="DYQ1020" s="304"/>
      <c r="DYR1020" s="304"/>
      <c r="DYS1020" s="304"/>
      <c r="DYT1020" s="304"/>
      <c r="DYU1020" s="304"/>
      <c r="DYV1020" s="304"/>
      <c r="DYW1020" s="304"/>
      <c r="DYX1020" s="304"/>
      <c r="DYY1020" s="304"/>
      <c r="DYZ1020" s="304"/>
      <c r="DZA1020" s="304"/>
      <c r="DZB1020" s="304"/>
      <c r="DZC1020" s="304"/>
      <c r="DZD1020" s="304"/>
      <c r="DZE1020" s="304"/>
      <c r="DZF1020" s="304"/>
      <c r="DZG1020" s="304"/>
      <c r="DZH1020" s="304"/>
      <c r="DZI1020" s="304"/>
      <c r="DZJ1020" s="304"/>
      <c r="DZK1020" s="304"/>
      <c r="DZL1020" s="304"/>
      <c r="DZM1020" s="304"/>
      <c r="DZN1020" s="304"/>
      <c r="DZO1020" s="304"/>
      <c r="DZP1020" s="304"/>
      <c r="DZQ1020" s="304"/>
      <c r="DZR1020" s="304"/>
      <c r="DZS1020" s="304"/>
      <c r="DZT1020" s="304"/>
      <c r="DZU1020" s="304"/>
      <c r="DZV1020" s="304"/>
      <c r="DZW1020" s="304"/>
      <c r="DZX1020" s="304"/>
      <c r="DZY1020" s="304"/>
      <c r="DZZ1020" s="304"/>
      <c r="EAA1020" s="304"/>
      <c r="EAB1020" s="304"/>
      <c r="EAC1020" s="304"/>
      <c r="EAD1020" s="304"/>
      <c r="EAE1020" s="304"/>
      <c r="EAF1020" s="304"/>
      <c r="EAG1020" s="304"/>
      <c r="EAH1020" s="304"/>
      <c r="EAI1020" s="304"/>
      <c r="EAJ1020" s="304"/>
      <c r="EAK1020" s="304"/>
      <c r="EAL1020" s="304"/>
      <c r="EAM1020" s="304"/>
      <c r="EAN1020" s="304"/>
      <c r="EAO1020" s="304"/>
      <c r="EAP1020" s="304"/>
      <c r="EAQ1020" s="304"/>
      <c r="EAR1020" s="304"/>
      <c r="EAS1020" s="304"/>
      <c r="EAT1020" s="304"/>
      <c r="EAU1020" s="304"/>
      <c r="EAV1020" s="304"/>
      <c r="EAW1020" s="304"/>
      <c r="EAX1020" s="304"/>
      <c r="EAY1020" s="304"/>
      <c r="EAZ1020" s="304"/>
      <c r="EBA1020" s="304"/>
      <c r="EBB1020" s="304"/>
      <c r="EBC1020" s="304"/>
      <c r="EBD1020" s="304"/>
      <c r="EBE1020" s="304"/>
      <c r="EBF1020" s="304"/>
      <c r="EBG1020" s="304"/>
      <c r="EBH1020" s="304"/>
      <c r="EBI1020" s="304"/>
      <c r="EBJ1020" s="304"/>
      <c r="EBK1020" s="304"/>
      <c r="EBL1020" s="304"/>
      <c r="EBM1020" s="304"/>
      <c r="EBN1020" s="304"/>
      <c r="EBO1020" s="304"/>
      <c r="EBP1020" s="304"/>
      <c r="EBQ1020" s="304"/>
      <c r="EBR1020" s="304"/>
      <c r="EBS1020" s="304"/>
      <c r="EBT1020" s="304"/>
      <c r="EBU1020" s="304"/>
      <c r="EBV1020" s="304"/>
      <c r="EBW1020" s="304"/>
      <c r="EBX1020" s="304"/>
      <c r="EBY1020" s="304"/>
      <c r="EBZ1020" s="304"/>
      <c r="ECA1020" s="304"/>
      <c r="ECB1020" s="304"/>
      <c r="ECC1020" s="304"/>
      <c r="ECD1020" s="304"/>
      <c r="ECE1020" s="304"/>
      <c r="ECF1020" s="304"/>
      <c r="ECG1020" s="304"/>
      <c r="ECH1020" s="304"/>
      <c r="ECI1020" s="304"/>
      <c r="ECJ1020" s="304"/>
      <c r="ECK1020" s="304"/>
      <c r="ECL1020" s="304"/>
      <c r="ECM1020" s="304"/>
      <c r="ECN1020" s="304"/>
      <c r="ECO1020" s="304"/>
      <c r="ECP1020" s="304"/>
      <c r="ECQ1020" s="304"/>
      <c r="ECR1020" s="304"/>
      <c r="ECS1020" s="304"/>
      <c r="ECT1020" s="304"/>
      <c r="ECU1020" s="304"/>
      <c r="ECV1020" s="304"/>
      <c r="ECW1020" s="304"/>
      <c r="ECX1020" s="304"/>
      <c r="ECY1020" s="304"/>
      <c r="ECZ1020" s="304"/>
      <c r="EDA1020" s="304"/>
      <c r="EDB1020" s="304"/>
      <c r="EDC1020" s="304"/>
      <c r="EDD1020" s="304"/>
      <c r="EDE1020" s="304"/>
      <c r="EDF1020" s="304"/>
      <c r="EDG1020" s="304"/>
      <c r="EDH1020" s="304"/>
      <c r="EDI1020" s="304"/>
      <c r="EDJ1020" s="304"/>
      <c r="EDK1020" s="304"/>
      <c r="EDL1020" s="304"/>
      <c r="EDM1020" s="304"/>
      <c r="EDN1020" s="304"/>
      <c r="EDO1020" s="304"/>
      <c r="EDP1020" s="304"/>
      <c r="EDQ1020" s="304"/>
      <c r="EDR1020" s="304"/>
      <c r="EDS1020" s="304"/>
      <c r="EDT1020" s="304"/>
      <c r="EDU1020" s="304"/>
      <c r="EDV1020" s="304"/>
      <c r="EDW1020" s="304"/>
      <c r="EDX1020" s="304"/>
      <c r="EDY1020" s="304"/>
      <c r="EDZ1020" s="304"/>
      <c r="EEA1020" s="304"/>
      <c r="EEB1020" s="304"/>
      <c r="EEC1020" s="304"/>
      <c r="EED1020" s="304"/>
      <c r="EEE1020" s="304"/>
      <c r="EEF1020" s="304"/>
      <c r="EEG1020" s="304"/>
      <c r="EEH1020" s="304"/>
      <c r="EEI1020" s="304"/>
      <c r="EEJ1020" s="304"/>
      <c r="EEK1020" s="304"/>
      <c r="EEL1020" s="304"/>
      <c r="EEM1020" s="304"/>
      <c r="EEN1020" s="304"/>
      <c r="EEO1020" s="304"/>
      <c r="EEP1020" s="304"/>
      <c r="EEQ1020" s="304"/>
      <c r="EER1020" s="304"/>
      <c r="EES1020" s="304"/>
      <c r="EET1020" s="304"/>
      <c r="EEU1020" s="304"/>
      <c r="EEV1020" s="304"/>
      <c r="EEW1020" s="304"/>
      <c r="EEX1020" s="304"/>
      <c r="EEY1020" s="304"/>
      <c r="EEZ1020" s="304"/>
      <c r="EFA1020" s="304"/>
      <c r="EFB1020" s="304"/>
      <c r="EFC1020" s="304"/>
      <c r="EFD1020" s="304"/>
      <c r="EFE1020" s="304"/>
      <c r="EFF1020" s="304"/>
      <c r="EFG1020" s="304"/>
      <c r="EFH1020" s="304"/>
      <c r="EFI1020" s="304"/>
      <c r="EFJ1020" s="304"/>
      <c r="EFK1020" s="304"/>
      <c r="EFL1020" s="304"/>
      <c r="EFM1020" s="304"/>
      <c r="EFN1020" s="304"/>
      <c r="EFO1020" s="304"/>
      <c r="EFP1020" s="304"/>
      <c r="EFQ1020" s="304"/>
      <c r="EFR1020" s="304"/>
      <c r="EFS1020" s="304"/>
      <c r="EFT1020" s="304"/>
      <c r="EFU1020" s="304"/>
      <c r="EFV1020" s="304"/>
      <c r="EFW1020" s="304"/>
      <c r="EFX1020" s="304"/>
      <c r="EFY1020" s="304"/>
      <c r="EFZ1020" s="304"/>
      <c r="EGA1020" s="304"/>
      <c r="EGB1020" s="304"/>
      <c r="EGC1020" s="304"/>
      <c r="EGD1020" s="304"/>
      <c r="EGE1020" s="304"/>
      <c r="EGF1020" s="304"/>
      <c r="EGG1020" s="304"/>
      <c r="EGH1020" s="304"/>
      <c r="EGI1020" s="304"/>
      <c r="EGJ1020" s="304"/>
      <c r="EGK1020" s="304"/>
      <c r="EGL1020" s="304"/>
      <c r="EGM1020" s="304"/>
      <c r="EGN1020" s="304"/>
      <c r="EGO1020" s="304"/>
      <c r="EGP1020" s="304"/>
      <c r="EGQ1020" s="304"/>
      <c r="EGR1020" s="304"/>
      <c r="EGS1020" s="304"/>
      <c r="EGT1020" s="304"/>
      <c r="EGU1020" s="304"/>
      <c r="EGV1020" s="304"/>
      <c r="EGW1020" s="304"/>
      <c r="EGX1020" s="304"/>
      <c r="EGY1020" s="304"/>
      <c r="EGZ1020" s="304"/>
      <c r="EHA1020" s="304"/>
      <c r="EHB1020" s="304"/>
      <c r="EHC1020" s="304"/>
      <c r="EHD1020" s="304"/>
      <c r="EHE1020" s="304"/>
      <c r="EHF1020" s="304"/>
      <c r="EHG1020" s="304"/>
      <c r="EHH1020" s="304"/>
      <c r="EHI1020" s="304"/>
      <c r="EHJ1020" s="304"/>
      <c r="EHK1020" s="304"/>
      <c r="EHL1020" s="304"/>
      <c r="EHM1020" s="304"/>
      <c r="EHN1020" s="304"/>
      <c r="EHO1020" s="304"/>
      <c r="EHP1020" s="304"/>
      <c r="EHQ1020" s="304"/>
      <c r="EHR1020" s="304"/>
      <c r="EHS1020" s="304"/>
      <c r="EHT1020" s="304"/>
      <c r="EHU1020" s="304"/>
      <c r="EHV1020" s="304"/>
      <c r="EHW1020" s="304"/>
      <c r="EHX1020" s="304"/>
      <c r="EHY1020" s="304"/>
      <c r="EHZ1020" s="304"/>
      <c r="EIA1020" s="304"/>
      <c r="EIB1020" s="304"/>
      <c r="EIC1020" s="304"/>
      <c r="EID1020" s="304"/>
      <c r="EIE1020" s="304"/>
      <c r="EIF1020" s="304"/>
      <c r="EIG1020" s="304"/>
      <c r="EIH1020" s="304"/>
      <c r="EII1020" s="304"/>
      <c r="EIJ1020" s="304"/>
      <c r="EIK1020" s="304"/>
      <c r="EIL1020" s="304"/>
      <c r="EIM1020" s="304"/>
      <c r="EIN1020" s="304"/>
      <c r="EIO1020" s="304"/>
      <c r="EIP1020" s="304"/>
      <c r="EIQ1020" s="304"/>
      <c r="EIR1020" s="304"/>
      <c r="EIS1020" s="304"/>
      <c r="EIT1020" s="304"/>
      <c r="EIU1020" s="304"/>
      <c r="EIV1020" s="304"/>
      <c r="EIW1020" s="304"/>
      <c r="EIX1020" s="304"/>
      <c r="EIY1020" s="304"/>
      <c r="EIZ1020" s="304"/>
      <c r="EJA1020" s="304"/>
      <c r="EJB1020" s="304"/>
      <c r="EJC1020" s="304"/>
      <c r="EJD1020" s="304"/>
      <c r="EJE1020" s="304"/>
      <c r="EJF1020" s="304"/>
      <c r="EJG1020" s="304"/>
      <c r="EJH1020" s="304"/>
      <c r="EJI1020" s="304"/>
      <c r="EJJ1020" s="304"/>
      <c r="EJK1020" s="304"/>
      <c r="EJL1020" s="304"/>
      <c r="EJM1020" s="304"/>
      <c r="EJN1020" s="304"/>
      <c r="EJO1020" s="304"/>
      <c r="EJP1020" s="304"/>
      <c r="EJQ1020" s="304"/>
      <c r="EJR1020" s="304"/>
      <c r="EJS1020" s="304"/>
      <c r="EJT1020" s="304"/>
      <c r="EJU1020" s="304"/>
      <c r="EJV1020" s="304"/>
      <c r="EJW1020" s="304"/>
      <c r="EJX1020" s="304"/>
      <c r="EJY1020" s="304"/>
      <c r="EJZ1020" s="304"/>
      <c r="EKA1020" s="304"/>
      <c r="EKB1020" s="304"/>
      <c r="EKC1020" s="304"/>
      <c r="EKD1020" s="304"/>
      <c r="EKE1020" s="304"/>
      <c r="EKF1020" s="304"/>
      <c r="EKG1020" s="304"/>
      <c r="EKH1020" s="304"/>
      <c r="EKI1020" s="304"/>
      <c r="EKJ1020" s="304"/>
      <c r="EKK1020" s="304"/>
      <c r="EKL1020" s="304"/>
      <c r="EKM1020" s="304"/>
      <c r="EKN1020" s="304"/>
      <c r="EKO1020" s="304"/>
      <c r="EKP1020" s="304"/>
      <c r="EKQ1020" s="304"/>
      <c r="EKR1020" s="304"/>
      <c r="EKS1020" s="304"/>
      <c r="EKT1020" s="304"/>
      <c r="EKU1020" s="304"/>
      <c r="EKV1020" s="304"/>
      <c r="EKW1020" s="304"/>
      <c r="EKX1020" s="304"/>
      <c r="EKY1020" s="304"/>
      <c r="EKZ1020" s="304"/>
      <c r="ELA1020" s="304"/>
      <c r="ELB1020" s="304"/>
      <c r="ELC1020" s="304"/>
      <c r="ELD1020" s="304"/>
      <c r="ELE1020" s="304"/>
      <c r="ELF1020" s="304"/>
      <c r="ELG1020" s="304"/>
      <c r="ELH1020" s="304"/>
      <c r="ELI1020" s="304"/>
      <c r="ELJ1020" s="304"/>
      <c r="ELK1020" s="304"/>
      <c r="ELL1020" s="304"/>
      <c r="ELM1020" s="304"/>
      <c r="ELN1020" s="304"/>
      <c r="ELO1020" s="304"/>
      <c r="ELP1020" s="304"/>
      <c r="ELQ1020" s="304"/>
      <c r="ELR1020" s="304"/>
      <c r="ELS1020" s="304"/>
      <c r="ELT1020" s="304"/>
      <c r="ELU1020" s="304"/>
      <c r="ELV1020" s="304"/>
      <c r="ELW1020" s="304"/>
      <c r="ELX1020" s="304"/>
      <c r="ELY1020" s="304"/>
      <c r="ELZ1020" s="304"/>
      <c r="EMA1020" s="304"/>
      <c r="EMB1020" s="304"/>
      <c r="EMC1020" s="304"/>
      <c r="EMD1020" s="304"/>
      <c r="EME1020" s="304"/>
      <c r="EMF1020" s="304"/>
      <c r="EMG1020" s="304"/>
      <c r="EMH1020" s="304"/>
      <c r="EMI1020" s="304"/>
      <c r="EMJ1020" s="304"/>
      <c r="EMK1020" s="304"/>
      <c r="EML1020" s="304"/>
      <c r="EMM1020" s="304"/>
      <c r="EMN1020" s="304"/>
      <c r="EMO1020" s="304"/>
      <c r="EMP1020" s="304"/>
      <c r="EMQ1020" s="304"/>
      <c r="EMR1020" s="304"/>
      <c r="EMS1020" s="304"/>
      <c r="EMT1020" s="304"/>
      <c r="EMU1020" s="304"/>
      <c r="EMV1020" s="304"/>
      <c r="EMW1020" s="304"/>
      <c r="EMX1020" s="304"/>
      <c r="EMY1020" s="304"/>
      <c r="EMZ1020" s="304"/>
      <c r="ENA1020" s="304"/>
      <c r="ENB1020" s="304"/>
      <c r="ENC1020" s="304"/>
      <c r="END1020" s="304"/>
      <c r="ENE1020" s="304"/>
      <c r="ENF1020" s="304"/>
      <c r="ENG1020" s="304"/>
      <c r="ENH1020" s="304"/>
      <c r="ENI1020" s="304"/>
      <c r="ENJ1020" s="304"/>
      <c r="ENK1020" s="304"/>
      <c r="ENL1020" s="304"/>
      <c r="ENM1020" s="304"/>
      <c r="ENN1020" s="304"/>
      <c r="ENO1020" s="304"/>
      <c r="ENP1020" s="304"/>
      <c r="ENQ1020" s="304"/>
      <c r="ENR1020" s="304"/>
      <c r="ENS1020" s="304"/>
      <c r="ENT1020" s="304"/>
      <c r="ENU1020" s="304"/>
      <c r="ENV1020" s="304"/>
      <c r="ENW1020" s="304"/>
      <c r="ENX1020" s="304"/>
      <c r="ENY1020" s="304"/>
      <c r="ENZ1020" s="304"/>
      <c r="EOA1020" s="304"/>
      <c r="EOB1020" s="304"/>
      <c r="EOC1020" s="304"/>
      <c r="EOD1020" s="304"/>
      <c r="EOE1020" s="304"/>
      <c r="EOF1020" s="304"/>
      <c r="EOG1020" s="304"/>
      <c r="EOH1020" s="304"/>
      <c r="EOI1020" s="304"/>
      <c r="EOJ1020" s="304"/>
      <c r="EOK1020" s="304"/>
      <c r="EOL1020" s="304"/>
      <c r="EOM1020" s="304"/>
      <c r="EON1020" s="304"/>
      <c r="EOO1020" s="304"/>
      <c r="EOP1020" s="304"/>
      <c r="EOQ1020" s="304"/>
      <c r="EOR1020" s="304"/>
      <c r="EOS1020" s="304"/>
      <c r="EOT1020" s="304"/>
      <c r="EOU1020" s="304"/>
      <c r="EOV1020" s="304"/>
      <c r="EOW1020" s="304"/>
      <c r="EOX1020" s="304"/>
      <c r="EOY1020" s="304"/>
      <c r="EOZ1020" s="304"/>
      <c r="EPA1020" s="304"/>
      <c r="EPB1020" s="304"/>
      <c r="EPC1020" s="304"/>
      <c r="EPD1020" s="304"/>
      <c r="EPE1020" s="304"/>
      <c r="EPF1020" s="304"/>
      <c r="EPG1020" s="304"/>
      <c r="EPH1020" s="304"/>
      <c r="EPI1020" s="304"/>
      <c r="EPJ1020" s="304"/>
      <c r="EPK1020" s="304"/>
      <c r="EPL1020" s="304"/>
      <c r="EPM1020" s="304"/>
      <c r="EPN1020" s="304"/>
      <c r="EPO1020" s="304"/>
      <c r="EPP1020" s="304"/>
      <c r="EPQ1020" s="304"/>
      <c r="EPR1020" s="304"/>
      <c r="EPS1020" s="304"/>
      <c r="EPT1020" s="304"/>
      <c r="EPU1020" s="304"/>
      <c r="EPV1020" s="304"/>
      <c r="EPW1020" s="304"/>
      <c r="EPX1020" s="304"/>
      <c r="EPY1020" s="304"/>
      <c r="EPZ1020" s="304"/>
      <c r="EQA1020" s="304"/>
      <c r="EQB1020" s="304"/>
      <c r="EQC1020" s="304"/>
      <c r="EQD1020" s="304"/>
      <c r="EQE1020" s="304"/>
      <c r="EQF1020" s="304"/>
      <c r="EQG1020" s="304"/>
      <c r="EQH1020" s="304"/>
      <c r="EQI1020" s="304"/>
      <c r="EQJ1020" s="304"/>
      <c r="EQK1020" s="304"/>
      <c r="EQL1020" s="304"/>
      <c r="EQM1020" s="304"/>
      <c r="EQN1020" s="304"/>
      <c r="EQO1020" s="304"/>
      <c r="EQP1020" s="304"/>
      <c r="EQQ1020" s="304"/>
      <c r="EQR1020" s="304"/>
      <c r="EQS1020" s="304"/>
      <c r="EQT1020" s="304"/>
      <c r="EQU1020" s="304"/>
      <c r="EQV1020" s="304"/>
      <c r="EQW1020" s="304"/>
      <c r="EQX1020" s="304"/>
      <c r="EQY1020" s="304"/>
      <c r="EQZ1020" s="304"/>
      <c r="ERA1020" s="304"/>
      <c r="ERB1020" s="304"/>
      <c r="ERC1020" s="304"/>
      <c r="ERD1020" s="304"/>
      <c r="ERE1020" s="304"/>
      <c r="ERF1020" s="304"/>
      <c r="ERG1020" s="304"/>
      <c r="ERH1020" s="304"/>
      <c r="ERI1020" s="304"/>
      <c r="ERJ1020" s="304"/>
      <c r="ERK1020" s="304"/>
      <c r="ERL1020" s="304"/>
      <c r="ERM1020" s="304"/>
      <c r="ERN1020" s="304"/>
      <c r="ERO1020" s="304"/>
      <c r="ERP1020" s="304"/>
      <c r="ERQ1020" s="304"/>
      <c r="ERR1020" s="304"/>
      <c r="ERS1020" s="304"/>
      <c r="ERT1020" s="304"/>
      <c r="ERU1020" s="304"/>
      <c r="ERV1020" s="304"/>
      <c r="ERW1020" s="304"/>
      <c r="ERX1020" s="304"/>
      <c r="ERY1020" s="304"/>
      <c r="ERZ1020" s="304"/>
      <c r="ESA1020" s="304"/>
      <c r="ESB1020" s="304"/>
      <c r="ESC1020" s="304"/>
      <c r="ESD1020" s="304"/>
      <c r="ESE1020" s="304"/>
      <c r="ESF1020" s="304"/>
      <c r="ESG1020" s="304"/>
      <c r="ESH1020" s="304"/>
      <c r="ESI1020" s="304"/>
      <c r="ESJ1020" s="304"/>
      <c r="ESK1020" s="304"/>
      <c r="ESL1020" s="304"/>
      <c r="ESM1020" s="304"/>
      <c r="ESN1020" s="304"/>
      <c r="ESO1020" s="304"/>
      <c r="ESP1020" s="304"/>
      <c r="ESQ1020" s="304"/>
      <c r="ESR1020" s="304"/>
      <c r="ESS1020" s="304"/>
      <c r="EST1020" s="304"/>
      <c r="ESU1020" s="304"/>
      <c r="ESV1020" s="304"/>
      <c r="ESW1020" s="304"/>
      <c r="ESX1020" s="304"/>
      <c r="ESY1020" s="304"/>
      <c r="ESZ1020" s="304"/>
      <c r="ETA1020" s="304"/>
      <c r="ETB1020" s="304"/>
      <c r="ETC1020" s="304"/>
      <c r="ETD1020" s="304"/>
      <c r="ETE1020" s="304"/>
      <c r="ETF1020" s="304"/>
      <c r="ETG1020" s="304"/>
      <c r="ETH1020" s="304"/>
      <c r="ETI1020" s="304"/>
      <c r="ETJ1020" s="304"/>
      <c r="ETK1020" s="304"/>
      <c r="ETL1020" s="304"/>
      <c r="ETM1020" s="304"/>
      <c r="ETN1020" s="304"/>
      <c r="ETO1020" s="304"/>
      <c r="ETP1020" s="304"/>
      <c r="ETQ1020" s="304"/>
      <c r="ETR1020" s="304"/>
      <c r="ETS1020" s="304"/>
      <c r="ETT1020" s="304"/>
      <c r="ETU1020" s="304"/>
      <c r="ETV1020" s="304"/>
      <c r="ETW1020" s="304"/>
      <c r="ETX1020" s="304"/>
      <c r="ETY1020" s="304"/>
      <c r="ETZ1020" s="304"/>
      <c r="EUA1020" s="304"/>
      <c r="EUB1020" s="304"/>
      <c r="EUC1020" s="304"/>
      <c r="EUD1020" s="304"/>
      <c r="EUE1020" s="304"/>
      <c r="EUF1020" s="304"/>
      <c r="EUG1020" s="304"/>
      <c r="EUH1020" s="304"/>
      <c r="EUI1020" s="304"/>
      <c r="EUJ1020" s="304"/>
      <c r="EUK1020" s="304"/>
      <c r="EUL1020" s="304"/>
      <c r="EUM1020" s="304"/>
      <c r="EUN1020" s="304"/>
      <c r="EUO1020" s="304"/>
      <c r="EUP1020" s="304"/>
      <c r="EUQ1020" s="304"/>
      <c r="EUR1020" s="304"/>
      <c r="EUS1020" s="304"/>
      <c r="EUT1020" s="304"/>
      <c r="EUU1020" s="304"/>
      <c r="EUV1020" s="304"/>
      <c r="EUW1020" s="304"/>
      <c r="EUX1020" s="304"/>
      <c r="EUY1020" s="304"/>
      <c r="EUZ1020" s="304"/>
      <c r="EVA1020" s="304"/>
      <c r="EVB1020" s="304"/>
      <c r="EVC1020" s="304"/>
      <c r="EVD1020" s="304"/>
      <c r="EVE1020" s="304"/>
      <c r="EVF1020" s="304"/>
      <c r="EVG1020" s="304"/>
      <c r="EVH1020" s="304"/>
      <c r="EVI1020" s="304"/>
      <c r="EVJ1020" s="304"/>
      <c r="EVK1020" s="304"/>
      <c r="EVL1020" s="304"/>
      <c r="EVM1020" s="304"/>
      <c r="EVN1020" s="304"/>
      <c r="EVO1020" s="304"/>
      <c r="EVP1020" s="304"/>
      <c r="EVQ1020" s="304"/>
      <c r="EVR1020" s="304"/>
      <c r="EVS1020" s="304"/>
      <c r="EVT1020" s="304"/>
      <c r="EVU1020" s="304"/>
      <c r="EVV1020" s="304"/>
      <c r="EVW1020" s="304"/>
      <c r="EVX1020" s="304"/>
      <c r="EVY1020" s="304"/>
      <c r="EVZ1020" s="304"/>
      <c r="EWA1020" s="304"/>
      <c r="EWB1020" s="304"/>
      <c r="EWC1020" s="304"/>
      <c r="EWD1020" s="304"/>
      <c r="EWE1020" s="304"/>
      <c r="EWF1020" s="304"/>
      <c r="EWG1020" s="304"/>
      <c r="EWH1020" s="304"/>
      <c r="EWI1020" s="304"/>
      <c r="EWJ1020" s="304"/>
      <c r="EWK1020" s="304"/>
      <c r="EWL1020" s="304"/>
      <c r="EWM1020" s="304"/>
      <c r="EWN1020" s="304"/>
      <c r="EWO1020" s="304"/>
      <c r="EWP1020" s="304"/>
      <c r="EWQ1020" s="304"/>
      <c r="EWR1020" s="304"/>
      <c r="EWS1020" s="304"/>
      <c r="EWT1020" s="304"/>
      <c r="EWU1020" s="304"/>
      <c r="EWV1020" s="304"/>
      <c r="EWW1020" s="304"/>
      <c r="EWX1020" s="304"/>
      <c r="EWY1020" s="304"/>
      <c r="EWZ1020" s="304"/>
      <c r="EXA1020" s="304"/>
      <c r="EXB1020" s="304"/>
      <c r="EXC1020" s="304"/>
      <c r="EXD1020" s="304"/>
      <c r="EXE1020" s="304"/>
      <c r="EXF1020" s="304"/>
      <c r="EXG1020" s="304"/>
      <c r="EXH1020" s="304"/>
      <c r="EXI1020" s="304"/>
      <c r="EXJ1020" s="304"/>
      <c r="EXK1020" s="304"/>
      <c r="EXL1020" s="304"/>
      <c r="EXM1020" s="304"/>
      <c r="EXN1020" s="304"/>
      <c r="EXO1020" s="304"/>
      <c r="EXP1020" s="304"/>
      <c r="EXQ1020" s="304"/>
      <c r="EXR1020" s="304"/>
      <c r="EXS1020" s="304"/>
      <c r="EXT1020" s="304"/>
      <c r="EXU1020" s="304"/>
      <c r="EXV1020" s="304"/>
      <c r="EXW1020" s="304"/>
      <c r="EXX1020" s="304"/>
      <c r="EXY1020" s="304"/>
      <c r="EXZ1020" s="304"/>
      <c r="EYA1020" s="304"/>
      <c r="EYB1020" s="304"/>
      <c r="EYC1020" s="304"/>
      <c r="EYD1020" s="304"/>
      <c r="EYE1020" s="304"/>
      <c r="EYF1020" s="304"/>
      <c r="EYG1020" s="304"/>
      <c r="EYH1020" s="304"/>
      <c r="EYI1020" s="304"/>
      <c r="EYJ1020" s="304"/>
      <c r="EYK1020" s="304"/>
      <c r="EYL1020" s="304"/>
      <c r="EYM1020" s="304"/>
      <c r="EYN1020" s="304"/>
      <c r="EYO1020" s="304"/>
      <c r="EYP1020" s="304"/>
      <c r="EYQ1020" s="304"/>
      <c r="EYR1020" s="304"/>
      <c r="EYS1020" s="304"/>
      <c r="EYT1020" s="304"/>
      <c r="EYU1020" s="304"/>
      <c r="EYV1020" s="304"/>
      <c r="EYW1020" s="304"/>
      <c r="EYX1020" s="304"/>
      <c r="EYY1020" s="304"/>
      <c r="EYZ1020" s="304"/>
      <c r="EZA1020" s="304"/>
      <c r="EZB1020" s="304"/>
      <c r="EZC1020" s="304"/>
      <c r="EZD1020" s="304"/>
      <c r="EZE1020" s="304"/>
      <c r="EZF1020" s="304"/>
      <c r="EZG1020" s="304"/>
      <c r="EZH1020" s="304"/>
      <c r="EZI1020" s="304"/>
      <c r="EZJ1020" s="304"/>
      <c r="EZK1020" s="304"/>
      <c r="EZL1020" s="304"/>
      <c r="EZM1020" s="304"/>
      <c r="EZN1020" s="304"/>
      <c r="EZO1020" s="304"/>
      <c r="EZP1020" s="304"/>
      <c r="EZQ1020" s="304"/>
      <c r="EZR1020" s="304"/>
      <c r="EZS1020" s="304"/>
      <c r="EZT1020" s="304"/>
      <c r="EZU1020" s="304"/>
      <c r="EZV1020" s="304"/>
      <c r="EZW1020" s="304"/>
      <c r="EZX1020" s="304"/>
      <c r="EZY1020" s="304"/>
      <c r="EZZ1020" s="304"/>
      <c r="FAA1020" s="304"/>
      <c r="FAB1020" s="304"/>
      <c r="FAC1020" s="304"/>
      <c r="FAD1020" s="304"/>
      <c r="FAE1020" s="304"/>
      <c r="FAF1020" s="304"/>
      <c r="FAG1020" s="304"/>
      <c r="FAH1020" s="304"/>
      <c r="FAI1020" s="304"/>
      <c r="FAJ1020" s="304"/>
      <c r="FAK1020" s="304"/>
      <c r="FAL1020" s="304"/>
      <c r="FAM1020" s="304"/>
      <c r="FAN1020" s="304"/>
      <c r="FAO1020" s="304"/>
      <c r="FAP1020" s="304"/>
      <c r="FAQ1020" s="304"/>
      <c r="FAR1020" s="304"/>
      <c r="FAS1020" s="304"/>
      <c r="FAT1020" s="304"/>
      <c r="FAU1020" s="304"/>
      <c r="FAV1020" s="304"/>
      <c r="FAW1020" s="304"/>
      <c r="FAX1020" s="304"/>
      <c r="FAY1020" s="304"/>
      <c r="FAZ1020" s="304"/>
      <c r="FBA1020" s="304"/>
      <c r="FBB1020" s="304"/>
      <c r="FBC1020" s="304"/>
      <c r="FBD1020" s="304"/>
      <c r="FBE1020" s="304"/>
      <c r="FBF1020" s="304"/>
      <c r="FBG1020" s="304"/>
      <c r="FBH1020" s="304"/>
      <c r="FBI1020" s="304"/>
      <c r="FBJ1020" s="304"/>
      <c r="FBK1020" s="304"/>
      <c r="FBL1020" s="304"/>
      <c r="FBM1020" s="304"/>
      <c r="FBN1020" s="304"/>
      <c r="FBO1020" s="304"/>
      <c r="FBP1020" s="304"/>
      <c r="FBQ1020" s="304"/>
      <c r="FBR1020" s="304"/>
      <c r="FBS1020" s="304"/>
      <c r="FBT1020" s="304"/>
      <c r="FBU1020" s="304"/>
      <c r="FBV1020" s="304"/>
      <c r="FBW1020" s="304"/>
      <c r="FBX1020" s="304"/>
      <c r="FBY1020" s="304"/>
      <c r="FBZ1020" s="304"/>
      <c r="FCA1020" s="304"/>
      <c r="FCB1020" s="304"/>
      <c r="FCC1020" s="304"/>
      <c r="FCD1020" s="304"/>
      <c r="FCE1020" s="304"/>
      <c r="FCF1020" s="304"/>
      <c r="FCG1020" s="304"/>
      <c r="FCH1020" s="304"/>
      <c r="FCI1020" s="304"/>
      <c r="FCJ1020" s="304"/>
      <c r="FCK1020" s="304"/>
      <c r="FCL1020" s="304"/>
      <c r="FCM1020" s="304"/>
      <c r="FCN1020" s="304"/>
      <c r="FCO1020" s="304"/>
      <c r="FCP1020" s="304"/>
      <c r="FCQ1020" s="304"/>
      <c r="FCR1020" s="304"/>
      <c r="FCS1020" s="304"/>
      <c r="FCT1020" s="304"/>
      <c r="FCU1020" s="304"/>
      <c r="FCV1020" s="304"/>
      <c r="FCW1020" s="304"/>
      <c r="FCX1020" s="304"/>
      <c r="FCY1020" s="304"/>
      <c r="FCZ1020" s="304"/>
      <c r="FDA1020" s="304"/>
      <c r="FDB1020" s="304"/>
      <c r="FDC1020" s="304"/>
      <c r="FDD1020" s="304"/>
      <c r="FDE1020" s="304"/>
      <c r="FDF1020" s="304"/>
      <c r="FDG1020" s="304"/>
      <c r="FDH1020" s="304"/>
      <c r="FDI1020" s="304"/>
      <c r="FDJ1020" s="304"/>
      <c r="FDK1020" s="304"/>
      <c r="FDL1020" s="304"/>
      <c r="FDM1020" s="304"/>
      <c r="FDN1020" s="304"/>
      <c r="FDO1020" s="304"/>
      <c r="FDP1020" s="304"/>
      <c r="FDQ1020" s="304"/>
      <c r="FDR1020" s="304"/>
      <c r="FDS1020" s="304"/>
      <c r="FDT1020" s="304"/>
      <c r="FDU1020" s="304"/>
      <c r="FDV1020" s="304"/>
      <c r="FDW1020" s="304"/>
      <c r="FDX1020" s="304"/>
      <c r="FDY1020" s="304"/>
      <c r="FDZ1020" s="304"/>
      <c r="FEA1020" s="304"/>
      <c r="FEB1020" s="304"/>
      <c r="FEC1020" s="304"/>
      <c r="FED1020" s="304"/>
      <c r="FEE1020" s="304"/>
      <c r="FEF1020" s="304"/>
      <c r="FEG1020" s="304"/>
      <c r="FEH1020" s="304"/>
      <c r="FEI1020" s="304"/>
      <c r="FEJ1020" s="304"/>
      <c r="FEK1020" s="304"/>
      <c r="FEL1020" s="304"/>
      <c r="FEM1020" s="304"/>
      <c r="FEN1020" s="304"/>
      <c r="FEO1020" s="304"/>
      <c r="FEP1020" s="304"/>
      <c r="FEQ1020" s="304"/>
      <c r="FER1020" s="304"/>
      <c r="FES1020" s="304"/>
      <c r="FET1020" s="304"/>
      <c r="FEU1020" s="304"/>
      <c r="FEV1020" s="304"/>
      <c r="FEW1020" s="304"/>
      <c r="FEX1020" s="304"/>
      <c r="FEY1020" s="304"/>
      <c r="FEZ1020" s="304"/>
      <c r="FFA1020" s="304"/>
      <c r="FFB1020" s="304"/>
      <c r="FFC1020" s="304"/>
      <c r="FFD1020" s="304"/>
      <c r="FFE1020" s="304"/>
      <c r="FFF1020" s="304"/>
      <c r="FFG1020" s="304"/>
      <c r="FFH1020" s="304"/>
      <c r="FFI1020" s="304"/>
      <c r="FFJ1020" s="304"/>
      <c r="FFK1020" s="304"/>
      <c r="FFL1020" s="304"/>
      <c r="FFM1020" s="304"/>
      <c r="FFN1020" s="304"/>
      <c r="FFO1020" s="304"/>
      <c r="FFP1020" s="304"/>
      <c r="FFQ1020" s="304"/>
      <c r="FFR1020" s="304"/>
      <c r="FFS1020" s="304"/>
      <c r="FFT1020" s="304"/>
      <c r="FFU1020" s="304"/>
      <c r="FFV1020" s="304"/>
      <c r="FFW1020" s="304"/>
      <c r="FFX1020" s="304"/>
      <c r="FFY1020" s="304"/>
      <c r="FFZ1020" s="304"/>
      <c r="FGA1020" s="304"/>
      <c r="FGB1020" s="304"/>
      <c r="FGC1020" s="304"/>
      <c r="FGD1020" s="304"/>
      <c r="FGE1020" s="304"/>
      <c r="FGF1020" s="304"/>
      <c r="FGG1020" s="304"/>
      <c r="FGH1020" s="304"/>
      <c r="FGI1020" s="304"/>
      <c r="FGJ1020" s="304"/>
      <c r="FGK1020" s="304"/>
      <c r="FGL1020" s="304"/>
      <c r="FGM1020" s="304"/>
      <c r="FGN1020" s="304"/>
      <c r="FGO1020" s="304"/>
      <c r="FGP1020" s="304"/>
      <c r="FGQ1020" s="304"/>
      <c r="FGR1020" s="304"/>
      <c r="FGS1020" s="304"/>
      <c r="FGT1020" s="304"/>
      <c r="FGU1020" s="304"/>
      <c r="FGV1020" s="304"/>
      <c r="FGW1020" s="304"/>
      <c r="FGX1020" s="304"/>
      <c r="FGY1020" s="304"/>
      <c r="FGZ1020" s="304"/>
      <c r="FHA1020" s="304"/>
      <c r="FHB1020" s="304"/>
      <c r="FHC1020" s="304"/>
      <c r="FHD1020" s="304"/>
      <c r="FHE1020" s="304"/>
      <c r="FHF1020" s="304"/>
      <c r="FHG1020" s="304"/>
      <c r="FHH1020" s="304"/>
      <c r="FHI1020" s="304"/>
      <c r="FHJ1020" s="304"/>
      <c r="FHK1020" s="304"/>
      <c r="FHL1020" s="304"/>
      <c r="FHM1020" s="304"/>
      <c r="FHN1020" s="304"/>
      <c r="FHO1020" s="304"/>
      <c r="FHP1020" s="304"/>
      <c r="FHQ1020" s="304"/>
      <c r="FHR1020" s="304"/>
      <c r="FHS1020" s="304"/>
      <c r="FHT1020" s="304"/>
      <c r="FHU1020" s="304"/>
      <c r="FHV1020" s="304"/>
      <c r="FHW1020" s="304"/>
      <c r="FHX1020" s="304"/>
      <c r="FHY1020" s="304"/>
      <c r="FHZ1020" s="304"/>
      <c r="FIA1020" s="304"/>
      <c r="FIB1020" s="304"/>
      <c r="FIC1020" s="304"/>
      <c r="FID1020" s="304"/>
      <c r="FIE1020" s="304"/>
      <c r="FIF1020" s="304"/>
      <c r="FIG1020" s="304"/>
      <c r="FIH1020" s="304"/>
      <c r="FII1020" s="304"/>
      <c r="FIJ1020" s="304"/>
      <c r="FIK1020" s="304"/>
      <c r="FIL1020" s="304"/>
      <c r="FIM1020" s="304"/>
      <c r="FIN1020" s="304"/>
      <c r="FIO1020" s="304"/>
      <c r="FIP1020" s="304"/>
      <c r="FIQ1020" s="304"/>
      <c r="FIR1020" s="304"/>
      <c r="FIS1020" s="304"/>
      <c r="FIT1020" s="304"/>
      <c r="FIU1020" s="304"/>
      <c r="FIV1020" s="304"/>
      <c r="FIW1020" s="304"/>
      <c r="FIX1020" s="304"/>
      <c r="FIY1020" s="304"/>
      <c r="FIZ1020" s="304"/>
      <c r="FJA1020" s="304"/>
      <c r="FJB1020" s="304"/>
      <c r="FJC1020" s="304"/>
      <c r="FJD1020" s="304"/>
      <c r="FJE1020" s="304"/>
      <c r="FJF1020" s="304"/>
      <c r="FJG1020" s="304"/>
      <c r="FJH1020" s="304"/>
      <c r="FJI1020" s="304"/>
      <c r="FJJ1020" s="304"/>
      <c r="FJK1020" s="304"/>
      <c r="FJL1020" s="304"/>
      <c r="FJM1020" s="304"/>
      <c r="FJN1020" s="304"/>
      <c r="FJO1020" s="304"/>
      <c r="FJP1020" s="304"/>
      <c r="FJQ1020" s="304"/>
      <c r="FJR1020" s="304"/>
      <c r="FJS1020" s="304"/>
      <c r="FJT1020" s="304"/>
      <c r="FJU1020" s="304"/>
      <c r="FJV1020" s="304"/>
      <c r="FJW1020" s="304"/>
      <c r="FJX1020" s="304"/>
      <c r="FJY1020" s="304"/>
      <c r="FJZ1020" s="304"/>
      <c r="FKA1020" s="304"/>
      <c r="FKB1020" s="304"/>
      <c r="FKC1020" s="304"/>
      <c r="FKD1020" s="304"/>
      <c r="FKE1020" s="304"/>
      <c r="FKF1020" s="304"/>
      <c r="FKG1020" s="304"/>
      <c r="FKH1020" s="304"/>
      <c r="FKI1020" s="304"/>
      <c r="FKJ1020" s="304"/>
      <c r="FKK1020" s="304"/>
      <c r="FKL1020" s="304"/>
      <c r="FKM1020" s="304"/>
      <c r="FKN1020" s="304"/>
      <c r="FKO1020" s="304"/>
      <c r="FKP1020" s="304"/>
      <c r="FKQ1020" s="304"/>
      <c r="FKR1020" s="304"/>
      <c r="FKS1020" s="304"/>
      <c r="FKT1020" s="304"/>
      <c r="FKU1020" s="304"/>
      <c r="FKV1020" s="304"/>
      <c r="FKW1020" s="304"/>
      <c r="FKX1020" s="304"/>
      <c r="FKY1020" s="304"/>
      <c r="FKZ1020" s="304"/>
      <c r="FLA1020" s="304"/>
      <c r="FLB1020" s="304"/>
      <c r="FLC1020" s="304"/>
      <c r="FLD1020" s="304"/>
      <c r="FLE1020" s="304"/>
      <c r="FLF1020" s="304"/>
      <c r="FLG1020" s="304"/>
      <c r="FLH1020" s="304"/>
      <c r="FLI1020" s="304"/>
      <c r="FLJ1020" s="304"/>
      <c r="FLK1020" s="304"/>
      <c r="FLL1020" s="304"/>
      <c r="FLM1020" s="304"/>
      <c r="FLN1020" s="304"/>
      <c r="FLO1020" s="304"/>
      <c r="FLP1020" s="304"/>
      <c r="FLQ1020" s="304"/>
      <c r="FLR1020" s="304"/>
      <c r="FLS1020" s="304"/>
      <c r="FLT1020" s="304"/>
      <c r="FLU1020" s="304"/>
      <c r="FLV1020" s="304"/>
      <c r="FLW1020" s="304"/>
      <c r="FLX1020" s="304"/>
      <c r="FLY1020" s="304"/>
      <c r="FLZ1020" s="304"/>
      <c r="FMA1020" s="304"/>
      <c r="FMB1020" s="304"/>
      <c r="FMC1020" s="304"/>
      <c r="FMD1020" s="304"/>
      <c r="FME1020" s="304"/>
      <c r="FMF1020" s="304"/>
      <c r="FMG1020" s="304"/>
      <c r="FMH1020" s="304"/>
      <c r="FMI1020" s="304"/>
      <c r="FMJ1020" s="304"/>
      <c r="FMK1020" s="304"/>
      <c r="FML1020" s="304"/>
      <c r="FMM1020" s="304"/>
      <c r="FMN1020" s="304"/>
      <c r="FMO1020" s="304"/>
      <c r="FMP1020" s="304"/>
      <c r="FMQ1020" s="304"/>
      <c r="FMR1020" s="304"/>
      <c r="FMS1020" s="304"/>
      <c r="FMT1020" s="304"/>
      <c r="FMU1020" s="304"/>
      <c r="FMV1020" s="304"/>
      <c r="FMW1020" s="304"/>
      <c r="FMX1020" s="304"/>
      <c r="FMY1020" s="304"/>
      <c r="FMZ1020" s="304"/>
      <c r="FNA1020" s="304"/>
      <c r="FNB1020" s="304"/>
      <c r="FNC1020" s="304"/>
      <c r="FND1020" s="304"/>
      <c r="FNE1020" s="304"/>
      <c r="FNF1020" s="304"/>
      <c r="FNG1020" s="304"/>
      <c r="FNH1020" s="304"/>
      <c r="FNI1020" s="304"/>
      <c r="FNJ1020" s="304"/>
      <c r="FNK1020" s="304"/>
      <c r="FNL1020" s="304"/>
      <c r="FNM1020" s="304"/>
      <c r="FNN1020" s="304"/>
      <c r="FNO1020" s="304"/>
      <c r="FNP1020" s="304"/>
      <c r="FNQ1020" s="304"/>
      <c r="FNR1020" s="304"/>
      <c r="FNS1020" s="304"/>
      <c r="FNT1020" s="304"/>
      <c r="FNU1020" s="304"/>
      <c r="FNV1020" s="304"/>
      <c r="FNW1020" s="304"/>
      <c r="FNX1020" s="304"/>
      <c r="FNY1020" s="304"/>
      <c r="FNZ1020" s="304"/>
      <c r="FOA1020" s="304"/>
      <c r="FOB1020" s="304"/>
      <c r="FOC1020" s="304"/>
      <c r="FOD1020" s="304"/>
      <c r="FOE1020" s="304"/>
      <c r="FOF1020" s="304"/>
      <c r="FOG1020" s="304"/>
      <c r="FOH1020" s="304"/>
      <c r="FOI1020" s="304"/>
      <c r="FOJ1020" s="304"/>
      <c r="FOK1020" s="304"/>
      <c r="FOL1020" s="304"/>
      <c r="FOM1020" s="304"/>
      <c r="FON1020" s="304"/>
      <c r="FOO1020" s="304"/>
      <c r="FOP1020" s="304"/>
      <c r="FOQ1020" s="304"/>
      <c r="FOR1020" s="304"/>
      <c r="FOS1020" s="304"/>
      <c r="FOT1020" s="304"/>
      <c r="FOU1020" s="304"/>
      <c r="FOV1020" s="304"/>
      <c r="FOW1020" s="304"/>
      <c r="FOX1020" s="304"/>
      <c r="FOY1020" s="304"/>
      <c r="FOZ1020" s="304"/>
      <c r="FPA1020" s="304"/>
      <c r="FPB1020" s="304"/>
      <c r="FPC1020" s="304"/>
      <c r="FPD1020" s="304"/>
      <c r="FPE1020" s="304"/>
      <c r="FPF1020" s="304"/>
      <c r="FPG1020" s="304"/>
      <c r="FPH1020" s="304"/>
      <c r="FPI1020" s="304"/>
      <c r="FPJ1020" s="304"/>
      <c r="FPK1020" s="304"/>
      <c r="FPL1020" s="304"/>
      <c r="FPM1020" s="304"/>
      <c r="FPN1020" s="304"/>
      <c r="FPO1020" s="304"/>
      <c r="FPP1020" s="304"/>
      <c r="FPQ1020" s="304"/>
      <c r="FPR1020" s="304"/>
      <c r="FPS1020" s="304"/>
      <c r="FPT1020" s="304"/>
      <c r="FPU1020" s="304"/>
      <c r="FPV1020" s="304"/>
      <c r="FPW1020" s="304"/>
      <c r="FPX1020" s="304"/>
      <c r="FPY1020" s="304"/>
      <c r="FPZ1020" s="304"/>
      <c r="FQA1020" s="304"/>
      <c r="FQB1020" s="304"/>
      <c r="FQC1020" s="304"/>
      <c r="FQD1020" s="304"/>
      <c r="FQE1020" s="304"/>
      <c r="FQF1020" s="304"/>
      <c r="FQG1020" s="304"/>
      <c r="FQH1020" s="304"/>
      <c r="FQI1020" s="304"/>
      <c r="FQJ1020" s="304"/>
      <c r="FQK1020" s="304"/>
      <c r="FQL1020" s="304"/>
      <c r="FQM1020" s="304"/>
      <c r="FQN1020" s="304"/>
      <c r="FQO1020" s="304"/>
      <c r="FQP1020" s="304"/>
      <c r="FQQ1020" s="304"/>
      <c r="FQR1020" s="304"/>
      <c r="FQS1020" s="304"/>
      <c r="FQT1020" s="304"/>
      <c r="FQU1020" s="304"/>
      <c r="FQV1020" s="304"/>
      <c r="FQW1020" s="304"/>
      <c r="FQX1020" s="304"/>
      <c r="FQY1020" s="304"/>
      <c r="FQZ1020" s="304"/>
      <c r="FRA1020" s="304"/>
      <c r="FRB1020" s="304"/>
      <c r="FRC1020" s="304"/>
      <c r="FRD1020" s="304"/>
      <c r="FRE1020" s="304"/>
      <c r="FRF1020" s="304"/>
      <c r="FRG1020" s="304"/>
      <c r="FRH1020" s="304"/>
      <c r="FRI1020" s="304"/>
      <c r="FRJ1020" s="304"/>
      <c r="FRK1020" s="304"/>
      <c r="FRL1020" s="304"/>
      <c r="FRM1020" s="304"/>
      <c r="FRN1020" s="304"/>
      <c r="FRO1020" s="304"/>
      <c r="FRP1020" s="304"/>
      <c r="FRQ1020" s="304"/>
      <c r="FRR1020" s="304"/>
      <c r="FRS1020" s="304"/>
      <c r="FRT1020" s="304"/>
      <c r="FRU1020" s="304"/>
      <c r="FRV1020" s="304"/>
      <c r="FRW1020" s="304"/>
      <c r="FRX1020" s="304"/>
      <c r="FRY1020" s="304"/>
      <c r="FRZ1020" s="304"/>
      <c r="FSA1020" s="304"/>
      <c r="FSB1020" s="304"/>
      <c r="FSC1020" s="304"/>
      <c r="FSD1020" s="304"/>
      <c r="FSE1020" s="304"/>
      <c r="FSF1020" s="304"/>
      <c r="FSG1020" s="304"/>
      <c r="FSH1020" s="304"/>
      <c r="FSI1020" s="304"/>
      <c r="FSJ1020" s="304"/>
      <c r="FSK1020" s="304"/>
      <c r="FSL1020" s="304"/>
      <c r="FSM1020" s="304"/>
      <c r="FSN1020" s="304"/>
      <c r="FSO1020" s="304"/>
      <c r="FSP1020" s="304"/>
      <c r="FSQ1020" s="304"/>
      <c r="FSR1020" s="304"/>
      <c r="FSS1020" s="304"/>
      <c r="FST1020" s="304"/>
      <c r="FSU1020" s="304"/>
      <c r="FSV1020" s="304"/>
      <c r="FSW1020" s="304"/>
      <c r="FSX1020" s="304"/>
      <c r="FSY1020" s="304"/>
      <c r="FSZ1020" s="304"/>
      <c r="FTA1020" s="304"/>
      <c r="FTB1020" s="304"/>
      <c r="FTC1020" s="304"/>
      <c r="FTD1020" s="304"/>
      <c r="FTE1020" s="304"/>
      <c r="FTF1020" s="304"/>
      <c r="FTG1020" s="304"/>
      <c r="FTH1020" s="304"/>
      <c r="FTI1020" s="304"/>
      <c r="FTJ1020" s="304"/>
      <c r="FTK1020" s="304"/>
      <c r="FTL1020" s="304"/>
      <c r="FTM1020" s="304"/>
      <c r="FTN1020" s="304"/>
      <c r="FTO1020" s="304"/>
      <c r="FTP1020" s="304"/>
      <c r="FTQ1020" s="304"/>
      <c r="FTR1020" s="304"/>
      <c r="FTS1020" s="304"/>
      <c r="FTT1020" s="304"/>
      <c r="FTU1020" s="304"/>
      <c r="FTV1020" s="304"/>
      <c r="FTW1020" s="304"/>
      <c r="FTX1020" s="304"/>
      <c r="FTY1020" s="304"/>
      <c r="FTZ1020" s="304"/>
      <c r="FUA1020" s="304"/>
      <c r="FUB1020" s="304"/>
      <c r="FUC1020" s="304"/>
      <c r="FUD1020" s="304"/>
      <c r="FUE1020" s="304"/>
      <c r="FUF1020" s="304"/>
      <c r="FUG1020" s="304"/>
      <c r="FUH1020" s="304"/>
      <c r="FUI1020" s="304"/>
      <c r="FUJ1020" s="304"/>
      <c r="FUK1020" s="304"/>
      <c r="FUL1020" s="304"/>
      <c r="FUM1020" s="304"/>
      <c r="FUN1020" s="304"/>
      <c r="FUO1020" s="304"/>
      <c r="FUP1020" s="304"/>
      <c r="FUQ1020" s="304"/>
      <c r="FUR1020" s="304"/>
      <c r="FUS1020" s="304"/>
      <c r="FUT1020" s="304"/>
      <c r="FUU1020" s="304"/>
      <c r="FUV1020" s="304"/>
      <c r="FUW1020" s="304"/>
      <c r="FUX1020" s="304"/>
      <c r="FUY1020" s="304"/>
      <c r="FUZ1020" s="304"/>
      <c r="FVA1020" s="304"/>
      <c r="FVB1020" s="304"/>
      <c r="FVC1020" s="304"/>
      <c r="FVD1020" s="304"/>
      <c r="FVE1020" s="304"/>
      <c r="FVF1020" s="304"/>
      <c r="FVG1020" s="304"/>
      <c r="FVH1020" s="304"/>
      <c r="FVI1020" s="304"/>
      <c r="FVJ1020" s="304"/>
      <c r="FVK1020" s="304"/>
      <c r="FVL1020" s="304"/>
      <c r="FVM1020" s="304"/>
      <c r="FVN1020" s="304"/>
      <c r="FVO1020" s="304"/>
      <c r="FVP1020" s="304"/>
      <c r="FVQ1020" s="304"/>
      <c r="FVR1020" s="304"/>
      <c r="FVS1020" s="304"/>
      <c r="FVT1020" s="304"/>
      <c r="FVU1020" s="304"/>
      <c r="FVV1020" s="304"/>
      <c r="FVW1020" s="304"/>
      <c r="FVX1020" s="304"/>
      <c r="FVY1020" s="304"/>
      <c r="FVZ1020" s="304"/>
      <c r="FWA1020" s="304"/>
      <c r="FWB1020" s="304"/>
      <c r="FWC1020" s="304"/>
      <c r="FWD1020" s="304"/>
      <c r="FWE1020" s="304"/>
      <c r="FWF1020" s="304"/>
      <c r="FWG1020" s="304"/>
      <c r="FWH1020" s="304"/>
      <c r="FWI1020" s="304"/>
      <c r="FWJ1020" s="304"/>
      <c r="FWK1020" s="304"/>
      <c r="FWL1020" s="304"/>
      <c r="FWM1020" s="304"/>
      <c r="FWN1020" s="304"/>
      <c r="FWO1020" s="304"/>
      <c r="FWP1020" s="304"/>
      <c r="FWQ1020" s="304"/>
      <c r="FWR1020" s="304"/>
      <c r="FWS1020" s="304"/>
      <c r="FWT1020" s="304"/>
      <c r="FWU1020" s="304"/>
      <c r="FWV1020" s="304"/>
      <c r="FWW1020" s="304"/>
      <c r="FWX1020" s="304"/>
      <c r="FWY1020" s="304"/>
      <c r="FWZ1020" s="304"/>
      <c r="FXA1020" s="304"/>
      <c r="FXB1020" s="304"/>
      <c r="FXC1020" s="304"/>
      <c r="FXD1020" s="304"/>
      <c r="FXE1020" s="304"/>
      <c r="FXF1020" s="304"/>
      <c r="FXG1020" s="304"/>
      <c r="FXH1020" s="304"/>
      <c r="FXI1020" s="304"/>
      <c r="FXJ1020" s="304"/>
      <c r="FXK1020" s="304"/>
      <c r="FXL1020" s="304"/>
      <c r="FXM1020" s="304"/>
      <c r="FXN1020" s="304"/>
      <c r="FXO1020" s="304"/>
      <c r="FXP1020" s="304"/>
      <c r="FXQ1020" s="304"/>
      <c r="FXR1020" s="304"/>
      <c r="FXS1020" s="304"/>
      <c r="FXT1020" s="304"/>
      <c r="FXU1020" s="304"/>
      <c r="FXV1020" s="304"/>
      <c r="FXW1020" s="304"/>
      <c r="FXX1020" s="304"/>
      <c r="FXY1020" s="304"/>
      <c r="FXZ1020" s="304"/>
      <c r="FYA1020" s="304"/>
      <c r="FYB1020" s="304"/>
      <c r="FYC1020" s="304"/>
      <c r="FYD1020" s="304"/>
      <c r="FYE1020" s="304"/>
      <c r="FYF1020" s="304"/>
      <c r="FYG1020" s="304"/>
      <c r="FYH1020" s="304"/>
      <c r="FYI1020" s="304"/>
      <c r="FYJ1020" s="304"/>
      <c r="FYK1020" s="304"/>
      <c r="FYL1020" s="304"/>
      <c r="FYM1020" s="304"/>
      <c r="FYN1020" s="304"/>
      <c r="FYO1020" s="304"/>
      <c r="FYP1020" s="304"/>
      <c r="FYQ1020" s="304"/>
      <c r="FYR1020" s="304"/>
      <c r="FYS1020" s="304"/>
      <c r="FYT1020" s="304"/>
      <c r="FYU1020" s="304"/>
      <c r="FYV1020" s="304"/>
      <c r="FYW1020" s="304"/>
      <c r="FYX1020" s="304"/>
      <c r="FYY1020" s="304"/>
      <c r="FYZ1020" s="304"/>
      <c r="FZA1020" s="304"/>
      <c r="FZB1020" s="304"/>
      <c r="FZC1020" s="304"/>
      <c r="FZD1020" s="304"/>
      <c r="FZE1020" s="304"/>
      <c r="FZF1020" s="304"/>
      <c r="FZG1020" s="304"/>
      <c r="FZH1020" s="304"/>
      <c r="FZI1020" s="304"/>
      <c r="FZJ1020" s="304"/>
      <c r="FZK1020" s="304"/>
      <c r="FZL1020" s="304"/>
      <c r="FZM1020" s="304"/>
      <c r="FZN1020" s="304"/>
      <c r="FZO1020" s="304"/>
      <c r="FZP1020" s="304"/>
      <c r="FZQ1020" s="304"/>
      <c r="FZR1020" s="304"/>
      <c r="FZS1020" s="304"/>
      <c r="FZT1020" s="304"/>
      <c r="FZU1020" s="304"/>
      <c r="FZV1020" s="304"/>
      <c r="FZW1020" s="304"/>
      <c r="FZX1020" s="304"/>
      <c r="FZY1020" s="304"/>
      <c r="FZZ1020" s="304"/>
      <c r="GAA1020" s="304"/>
      <c r="GAB1020" s="304"/>
      <c r="GAC1020" s="304"/>
      <c r="GAD1020" s="304"/>
      <c r="GAE1020" s="304"/>
      <c r="GAF1020" s="304"/>
      <c r="GAG1020" s="304"/>
      <c r="GAH1020" s="304"/>
      <c r="GAI1020" s="304"/>
      <c r="GAJ1020" s="304"/>
      <c r="GAK1020" s="304"/>
      <c r="GAL1020" s="304"/>
      <c r="GAM1020" s="304"/>
      <c r="GAN1020" s="304"/>
      <c r="GAO1020" s="304"/>
      <c r="GAP1020" s="304"/>
      <c r="GAQ1020" s="304"/>
      <c r="GAR1020" s="304"/>
      <c r="GAS1020" s="304"/>
      <c r="GAT1020" s="304"/>
      <c r="GAU1020" s="304"/>
      <c r="GAV1020" s="304"/>
      <c r="GAW1020" s="304"/>
      <c r="GAX1020" s="304"/>
      <c r="GAY1020" s="304"/>
      <c r="GAZ1020" s="304"/>
      <c r="GBA1020" s="304"/>
      <c r="GBB1020" s="304"/>
      <c r="GBC1020" s="304"/>
      <c r="GBD1020" s="304"/>
      <c r="GBE1020" s="304"/>
      <c r="GBF1020" s="304"/>
      <c r="GBG1020" s="304"/>
      <c r="GBH1020" s="304"/>
      <c r="GBI1020" s="304"/>
      <c r="GBJ1020" s="304"/>
      <c r="GBK1020" s="304"/>
      <c r="GBL1020" s="304"/>
      <c r="GBM1020" s="304"/>
      <c r="GBN1020" s="304"/>
      <c r="GBO1020" s="304"/>
      <c r="GBP1020" s="304"/>
      <c r="GBQ1020" s="304"/>
      <c r="GBR1020" s="304"/>
      <c r="GBS1020" s="304"/>
      <c r="GBT1020" s="304"/>
      <c r="GBU1020" s="304"/>
      <c r="GBV1020" s="304"/>
      <c r="GBW1020" s="304"/>
      <c r="GBX1020" s="304"/>
      <c r="GBY1020" s="304"/>
      <c r="GBZ1020" s="304"/>
      <c r="GCA1020" s="304"/>
      <c r="GCB1020" s="304"/>
      <c r="GCC1020" s="304"/>
      <c r="GCD1020" s="304"/>
      <c r="GCE1020" s="304"/>
      <c r="GCF1020" s="304"/>
      <c r="GCG1020" s="304"/>
      <c r="GCH1020" s="304"/>
      <c r="GCI1020" s="304"/>
      <c r="GCJ1020" s="304"/>
      <c r="GCK1020" s="304"/>
      <c r="GCL1020" s="304"/>
      <c r="GCM1020" s="304"/>
      <c r="GCN1020" s="304"/>
      <c r="GCO1020" s="304"/>
      <c r="GCP1020" s="304"/>
      <c r="GCQ1020" s="304"/>
      <c r="GCR1020" s="304"/>
      <c r="GCS1020" s="304"/>
      <c r="GCT1020" s="304"/>
      <c r="GCU1020" s="304"/>
      <c r="GCV1020" s="304"/>
      <c r="GCW1020" s="304"/>
      <c r="GCX1020" s="304"/>
      <c r="GCY1020" s="304"/>
      <c r="GCZ1020" s="304"/>
      <c r="GDA1020" s="304"/>
      <c r="GDB1020" s="304"/>
      <c r="GDC1020" s="304"/>
      <c r="GDD1020" s="304"/>
      <c r="GDE1020" s="304"/>
      <c r="GDF1020" s="304"/>
      <c r="GDG1020" s="304"/>
      <c r="GDH1020" s="304"/>
      <c r="GDI1020" s="304"/>
      <c r="GDJ1020" s="304"/>
      <c r="GDK1020" s="304"/>
      <c r="GDL1020" s="304"/>
      <c r="GDM1020" s="304"/>
      <c r="GDN1020" s="304"/>
      <c r="GDO1020" s="304"/>
      <c r="GDP1020" s="304"/>
      <c r="GDQ1020" s="304"/>
      <c r="GDR1020" s="304"/>
      <c r="GDS1020" s="304"/>
      <c r="GDT1020" s="304"/>
      <c r="GDU1020" s="304"/>
      <c r="GDV1020" s="304"/>
      <c r="GDW1020" s="304"/>
      <c r="GDX1020" s="304"/>
      <c r="GDY1020" s="304"/>
      <c r="GDZ1020" s="304"/>
      <c r="GEA1020" s="304"/>
      <c r="GEB1020" s="304"/>
      <c r="GEC1020" s="304"/>
      <c r="GED1020" s="304"/>
      <c r="GEE1020" s="304"/>
      <c r="GEF1020" s="304"/>
      <c r="GEG1020" s="304"/>
      <c r="GEH1020" s="304"/>
      <c r="GEI1020" s="304"/>
      <c r="GEJ1020" s="304"/>
      <c r="GEK1020" s="304"/>
      <c r="GEL1020" s="304"/>
      <c r="GEM1020" s="304"/>
      <c r="GEN1020" s="304"/>
      <c r="GEO1020" s="304"/>
      <c r="GEP1020" s="304"/>
      <c r="GEQ1020" s="304"/>
      <c r="GER1020" s="304"/>
      <c r="GES1020" s="304"/>
      <c r="GET1020" s="304"/>
      <c r="GEU1020" s="304"/>
      <c r="GEV1020" s="304"/>
      <c r="GEW1020" s="304"/>
      <c r="GEX1020" s="304"/>
      <c r="GEY1020" s="304"/>
      <c r="GEZ1020" s="304"/>
      <c r="GFA1020" s="304"/>
      <c r="GFB1020" s="304"/>
      <c r="GFC1020" s="304"/>
      <c r="GFD1020" s="304"/>
      <c r="GFE1020" s="304"/>
      <c r="GFF1020" s="304"/>
      <c r="GFG1020" s="304"/>
      <c r="GFH1020" s="304"/>
      <c r="GFI1020" s="304"/>
      <c r="GFJ1020" s="304"/>
      <c r="GFK1020" s="304"/>
      <c r="GFL1020" s="304"/>
      <c r="GFM1020" s="304"/>
      <c r="GFN1020" s="304"/>
      <c r="GFO1020" s="304"/>
      <c r="GFP1020" s="304"/>
      <c r="GFQ1020" s="304"/>
      <c r="GFR1020" s="304"/>
      <c r="GFS1020" s="304"/>
      <c r="GFT1020" s="304"/>
      <c r="GFU1020" s="304"/>
      <c r="GFV1020" s="304"/>
      <c r="GFW1020" s="304"/>
      <c r="GFX1020" s="304"/>
      <c r="GFY1020" s="304"/>
      <c r="GFZ1020" s="304"/>
      <c r="GGA1020" s="304"/>
      <c r="GGB1020" s="304"/>
      <c r="GGC1020" s="304"/>
      <c r="GGD1020" s="304"/>
      <c r="GGE1020" s="304"/>
      <c r="GGF1020" s="304"/>
      <c r="GGG1020" s="304"/>
      <c r="GGH1020" s="304"/>
      <c r="GGI1020" s="304"/>
      <c r="GGJ1020" s="304"/>
      <c r="GGK1020" s="304"/>
      <c r="GGL1020" s="304"/>
      <c r="GGM1020" s="304"/>
      <c r="GGN1020" s="304"/>
      <c r="GGO1020" s="304"/>
      <c r="GGP1020" s="304"/>
      <c r="GGQ1020" s="304"/>
      <c r="GGR1020" s="304"/>
      <c r="GGS1020" s="304"/>
      <c r="GGT1020" s="304"/>
      <c r="GGU1020" s="304"/>
      <c r="GGV1020" s="304"/>
      <c r="GGW1020" s="304"/>
      <c r="GGX1020" s="304"/>
      <c r="GGY1020" s="304"/>
      <c r="GGZ1020" s="304"/>
      <c r="GHA1020" s="304"/>
      <c r="GHB1020" s="304"/>
      <c r="GHC1020" s="304"/>
      <c r="GHD1020" s="304"/>
      <c r="GHE1020" s="304"/>
      <c r="GHF1020" s="304"/>
      <c r="GHG1020" s="304"/>
      <c r="GHH1020" s="304"/>
      <c r="GHI1020" s="304"/>
      <c r="GHJ1020" s="304"/>
      <c r="GHK1020" s="304"/>
      <c r="GHL1020" s="304"/>
      <c r="GHM1020" s="304"/>
      <c r="GHN1020" s="304"/>
      <c r="GHO1020" s="304"/>
      <c r="GHP1020" s="304"/>
      <c r="GHQ1020" s="304"/>
      <c r="GHR1020" s="304"/>
      <c r="GHS1020" s="304"/>
      <c r="GHT1020" s="304"/>
      <c r="GHU1020" s="304"/>
      <c r="GHV1020" s="304"/>
      <c r="GHW1020" s="304"/>
      <c r="GHX1020" s="304"/>
      <c r="GHY1020" s="304"/>
      <c r="GHZ1020" s="304"/>
      <c r="GIA1020" s="304"/>
      <c r="GIB1020" s="304"/>
      <c r="GIC1020" s="304"/>
      <c r="GID1020" s="304"/>
      <c r="GIE1020" s="304"/>
      <c r="GIF1020" s="304"/>
      <c r="GIG1020" s="304"/>
      <c r="GIH1020" s="304"/>
      <c r="GII1020" s="304"/>
      <c r="GIJ1020" s="304"/>
      <c r="GIK1020" s="304"/>
      <c r="GIL1020" s="304"/>
      <c r="GIM1020" s="304"/>
      <c r="GIN1020" s="304"/>
      <c r="GIO1020" s="304"/>
      <c r="GIP1020" s="304"/>
      <c r="GIQ1020" s="304"/>
      <c r="GIR1020" s="304"/>
      <c r="GIS1020" s="304"/>
      <c r="GIT1020" s="304"/>
      <c r="GIU1020" s="304"/>
      <c r="GIV1020" s="304"/>
      <c r="GIW1020" s="304"/>
      <c r="GIX1020" s="304"/>
      <c r="GIY1020" s="304"/>
      <c r="GIZ1020" s="304"/>
      <c r="GJA1020" s="304"/>
      <c r="GJB1020" s="304"/>
      <c r="GJC1020" s="304"/>
      <c r="GJD1020" s="304"/>
      <c r="GJE1020" s="304"/>
      <c r="GJF1020" s="304"/>
      <c r="GJG1020" s="304"/>
      <c r="GJH1020" s="304"/>
      <c r="GJI1020" s="304"/>
      <c r="GJJ1020" s="304"/>
      <c r="GJK1020" s="304"/>
      <c r="GJL1020" s="304"/>
      <c r="GJM1020" s="304"/>
      <c r="GJN1020" s="304"/>
      <c r="GJO1020" s="304"/>
      <c r="GJP1020" s="304"/>
      <c r="GJQ1020" s="304"/>
      <c r="GJR1020" s="304"/>
      <c r="GJS1020" s="304"/>
      <c r="GJT1020" s="304"/>
      <c r="GJU1020" s="304"/>
      <c r="GJV1020" s="304"/>
      <c r="GJW1020" s="304"/>
      <c r="GJX1020" s="304"/>
      <c r="GJY1020" s="304"/>
      <c r="GJZ1020" s="304"/>
      <c r="GKA1020" s="304"/>
      <c r="GKB1020" s="304"/>
      <c r="GKC1020" s="304"/>
      <c r="GKD1020" s="304"/>
      <c r="GKE1020" s="304"/>
      <c r="GKF1020" s="304"/>
      <c r="GKG1020" s="304"/>
      <c r="GKH1020" s="304"/>
      <c r="GKI1020" s="304"/>
      <c r="GKJ1020" s="304"/>
      <c r="GKK1020" s="304"/>
      <c r="GKL1020" s="304"/>
      <c r="GKM1020" s="304"/>
      <c r="GKN1020" s="304"/>
      <c r="GKO1020" s="304"/>
      <c r="GKP1020" s="304"/>
      <c r="GKQ1020" s="304"/>
      <c r="GKR1020" s="304"/>
      <c r="GKS1020" s="304"/>
      <c r="GKT1020" s="304"/>
      <c r="GKU1020" s="304"/>
      <c r="GKV1020" s="304"/>
      <c r="GKW1020" s="304"/>
      <c r="GKX1020" s="304"/>
      <c r="GKY1020" s="304"/>
      <c r="GKZ1020" s="304"/>
      <c r="GLA1020" s="304"/>
      <c r="GLB1020" s="304"/>
      <c r="GLC1020" s="304"/>
      <c r="GLD1020" s="304"/>
      <c r="GLE1020" s="304"/>
      <c r="GLF1020" s="304"/>
      <c r="GLG1020" s="304"/>
      <c r="GLH1020" s="304"/>
      <c r="GLI1020" s="304"/>
      <c r="GLJ1020" s="304"/>
      <c r="GLK1020" s="304"/>
      <c r="GLL1020" s="304"/>
      <c r="GLM1020" s="304"/>
      <c r="GLN1020" s="304"/>
      <c r="GLO1020" s="304"/>
      <c r="GLP1020" s="304"/>
      <c r="GLQ1020" s="304"/>
      <c r="GLR1020" s="304"/>
      <c r="GLS1020" s="304"/>
      <c r="GLT1020" s="304"/>
      <c r="GLU1020" s="304"/>
      <c r="GLV1020" s="304"/>
      <c r="GLW1020" s="304"/>
      <c r="GLX1020" s="304"/>
      <c r="GLY1020" s="304"/>
      <c r="GLZ1020" s="304"/>
      <c r="GMA1020" s="304"/>
      <c r="GMB1020" s="304"/>
      <c r="GMC1020" s="304"/>
      <c r="GMD1020" s="304"/>
      <c r="GME1020" s="304"/>
      <c r="GMF1020" s="304"/>
      <c r="GMG1020" s="304"/>
      <c r="GMH1020" s="304"/>
      <c r="GMI1020" s="304"/>
      <c r="GMJ1020" s="304"/>
      <c r="GMK1020" s="304"/>
      <c r="GML1020" s="304"/>
      <c r="GMM1020" s="304"/>
      <c r="GMN1020" s="304"/>
      <c r="GMO1020" s="304"/>
      <c r="GMP1020" s="304"/>
      <c r="GMQ1020" s="304"/>
      <c r="GMR1020" s="304"/>
      <c r="GMS1020" s="304"/>
      <c r="GMT1020" s="304"/>
      <c r="GMU1020" s="304"/>
      <c r="GMV1020" s="304"/>
      <c r="GMW1020" s="304"/>
      <c r="GMX1020" s="304"/>
      <c r="GMY1020" s="304"/>
      <c r="GMZ1020" s="304"/>
      <c r="GNA1020" s="304"/>
      <c r="GNB1020" s="304"/>
      <c r="GNC1020" s="304"/>
      <c r="GND1020" s="304"/>
      <c r="GNE1020" s="304"/>
      <c r="GNF1020" s="304"/>
      <c r="GNG1020" s="304"/>
      <c r="GNH1020" s="304"/>
      <c r="GNI1020" s="304"/>
      <c r="GNJ1020" s="304"/>
      <c r="GNK1020" s="304"/>
      <c r="GNL1020" s="304"/>
      <c r="GNM1020" s="304"/>
      <c r="GNN1020" s="304"/>
      <c r="GNO1020" s="304"/>
      <c r="GNP1020" s="304"/>
      <c r="GNQ1020" s="304"/>
      <c r="GNR1020" s="304"/>
      <c r="GNS1020" s="304"/>
      <c r="GNT1020" s="304"/>
      <c r="GNU1020" s="304"/>
      <c r="GNV1020" s="304"/>
      <c r="GNW1020" s="304"/>
      <c r="GNX1020" s="304"/>
      <c r="GNY1020" s="304"/>
      <c r="GNZ1020" s="304"/>
      <c r="GOA1020" s="304"/>
      <c r="GOB1020" s="304"/>
      <c r="GOC1020" s="304"/>
      <c r="GOD1020" s="304"/>
      <c r="GOE1020" s="304"/>
      <c r="GOF1020" s="304"/>
      <c r="GOG1020" s="304"/>
      <c r="GOH1020" s="304"/>
      <c r="GOI1020" s="304"/>
      <c r="GOJ1020" s="304"/>
      <c r="GOK1020" s="304"/>
      <c r="GOL1020" s="304"/>
      <c r="GOM1020" s="304"/>
      <c r="GON1020" s="304"/>
      <c r="GOO1020" s="304"/>
      <c r="GOP1020" s="304"/>
      <c r="GOQ1020" s="304"/>
      <c r="GOR1020" s="304"/>
      <c r="GOS1020" s="304"/>
      <c r="GOT1020" s="304"/>
      <c r="GOU1020" s="304"/>
      <c r="GOV1020" s="304"/>
      <c r="GOW1020" s="304"/>
      <c r="GOX1020" s="304"/>
      <c r="GOY1020" s="304"/>
      <c r="GOZ1020" s="304"/>
      <c r="GPA1020" s="304"/>
      <c r="GPB1020" s="304"/>
      <c r="GPC1020" s="304"/>
      <c r="GPD1020" s="304"/>
      <c r="GPE1020" s="304"/>
      <c r="GPF1020" s="304"/>
      <c r="GPG1020" s="304"/>
      <c r="GPH1020" s="304"/>
      <c r="GPI1020" s="304"/>
      <c r="GPJ1020" s="304"/>
      <c r="GPK1020" s="304"/>
      <c r="GPL1020" s="304"/>
      <c r="GPM1020" s="304"/>
      <c r="GPN1020" s="304"/>
      <c r="GPO1020" s="304"/>
      <c r="GPP1020" s="304"/>
      <c r="GPQ1020" s="304"/>
      <c r="GPR1020" s="304"/>
      <c r="GPS1020" s="304"/>
      <c r="GPT1020" s="304"/>
      <c r="GPU1020" s="304"/>
      <c r="GPV1020" s="304"/>
      <c r="GPW1020" s="304"/>
      <c r="GPX1020" s="304"/>
      <c r="GPY1020" s="304"/>
      <c r="GPZ1020" s="304"/>
      <c r="GQA1020" s="304"/>
      <c r="GQB1020" s="304"/>
      <c r="GQC1020" s="304"/>
      <c r="GQD1020" s="304"/>
      <c r="GQE1020" s="304"/>
      <c r="GQF1020" s="304"/>
      <c r="GQG1020" s="304"/>
      <c r="GQH1020" s="304"/>
      <c r="GQI1020" s="304"/>
      <c r="GQJ1020" s="304"/>
      <c r="GQK1020" s="304"/>
      <c r="GQL1020" s="304"/>
      <c r="GQM1020" s="304"/>
      <c r="GQN1020" s="304"/>
      <c r="GQO1020" s="304"/>
      <c r="GQP1020" s="304"/>
      <c r="GQQ1020" s="304"/>
      <c r="GQR1020" s="304"/>
      <c r="GQS1020" s="304"/>
      <c r="GQT1020" s="304"/>
      <c r="GQU1020" s="304"/>
      <c r="GQV1020" s="304"/>
      <c r="GQW1020" s="304"/>
      <c r="GQX1020" s="304"/>
      <c r="GQY1020" s="304"/>
      <c r="GQZ1020" s="304"/>
      <c r="GRA1020" s="304"/>
      <c r="GRB1020" s="304"/>
      <c r="GRC1020" s="304"/>
      <c r="GRD1020" s="304"/>
      <c r="GRE1020" s="304"/>
      <c r="GRF1020" s="304"/>
      <c r="GRG1020" s="304"/>
      <c r="GRH1020" s="304"/>
      <c r="GRI1020" s="304"/>
      <c r="GRJ1020" s="304"/>
      <c r="GRK1020" s="304"/>
      <c r="GRL1020" s="304"/>
      <c r="GRM1020" s="304"/>
      <c r="GRN1020" s="304"/>
      <c r="GRO1020" s="304"/>
      <c r="GRP1020" s="304"/>
      <c r="GRQ1020" s="304"/>
      <c r="GRR1020" s="304"/>
      <c r="GRS1020" s="304"/>
      <c r="GRT1020" s="304"/>
      <c r="GRU1020" s="304"/>
      <c r="GRV1020" s="304"/>
      <c r="GRW1020" s="304"/>
      <c r="GRX1020" s="304"/>
      <c r="GRY1020" s="304"/>
      <c r="GRZ1020" s="304"/>
      <c r="GSA1020" s="304"/>
      <c r="GSB1020" s="304"/>
      <c r="GSC1020" s="304"/>
      <c r="GSD1020" s="304"/>
      <c r="GSE1020" s="304"/>
      <c r="GSF1020" s="304"/>
      <c r="GSG1020" s="304"/>
      <c r="GSH1020" s="304"/>
      <c r="GSI1020" s="304"/>
      <c r="GSJ1020" s="304"/>
      <c r="GSK1020" s="304"/>
      <c r="GSL1020" s="304"/>
      <c r="GSM1020" s="304"/>
      <c r="GSN1020" s="304"/>
      <c r="GSO1020" s="304"/>
      <c r="GSP1020" s="304"/>
      <c r="GSQ1020" s="304"/>
      <c r="GSR1020" s="304"/>
      <c r="GSS1020" s="304"/>
      <c r="GST1020" s="304"/>
      <c r="GSU1020" s="304"/>
      <c r="GSV1020" s="304"/>
      <c r="GSW1020" s="304"/>
      <c r="GSX1020" s="304"/>
      <c r="GSY1020" s="304"/>
      <c r="GSZ1020" s="304"/>
      <c r="GTA1020" s="304"/>
      <c r="GTB1020" s="304"/>
      <c r="GTC1020" s="304"/>
      <c r="GTD1020" s="304"/>
      <c r="GTE1020" s="304"/>
      <c r="GTF1020" s="304"/>
      <c r="GTG1020" s="304"/>
      <c r="GTH1020" s="304"/>
      <c r="GTI1020" s="304"/>
      <c r="GTJ1020" s="304"/>
      <c r="GTK1020" s="304"/>
      <c r="GTL1020" s="304"/>
      <c r="GTM1020" s="304"/>
      <c r="GTN1020" s="304"/>
      <c r="GTO1020" s="304"/>
      <c r="GTP1020" s="304"/>
      <c r="GTQ1020" s="304"/>
      <c r="GTR1020" s="304"/>
      <c r="GTS1020" s="304"/>
      <c r="GTT1020" s="304"/>
      <c r="GTU1020" s="304"/>
      <c r="GTV1020" s="304"/>
      <c r="GTW1020" s="304"/>
      <c r="GTX1020" s="304"/>
      <c r="GTY1020" s="304"/>
      <c r="GTZ1020" s="304"/>
      <c r="GUA1020" s="304"/>
      <c r="GUB1020" s="304"/>
      <c r="GUC1020" s="304"/>
      <c r="GUD1020" s="304"/>
      <c r="GUE1020" s="304"/>
      <c r="GUF1020" s="304"/>
      <c r="GUG1020" s="304"/>
      <c r="GUH1020" s="304"/>
      <c r="GUI1020" s="304"/>
      <c r="GUJ1020" s="304"/>
      <c r="GUK1020" s="304"/>
      <c r="GUL1020" s="304"/>
      <c r="GUM1020" s="304"/>
      <c r="GUN1020" s="304"/>
      <c r="GUO1020" s="304"/>
      <c r="GUP1020" s="304"/>
      <c r="GUQ1020" s="304"/>
      <c r="GUR1020" s="304"/>
      <c r="GUS1020" s="304"/>
      <c r="GUT1020" s="304"/>
      <c r="GUU1020" s="304"/>
      <c r="GUV1020" s="304"/>
      <c r="GUW1020" s="304"/>
      <c r="GUX1020" s="304"/>
      <c r="GUY1020" s="304"/>
      <c r="GUZ1020" s="304"/>
      <c r="GVA1020" s="304"/>
      <c r="GVB1020" s="304"/>
      <c r="GVC1020" s="304"/>
      <c r="GVD1020" s="304"/>
      <c r="GVE1020" s="304"/>
      <c r="GVF1020" s="304"/>
      <c r="GVG1020" s="304"/>
      <c r="GVH1020" s="304"/>
      <c r="GVI1020" s="304"/>
      <c r="GVJ1020" s="304"/>
      <c r="GVK1020" s="304"/>
      <c r="GVL1020" s="304"/>
      <c r="GVM1020" s="304"/>
      <c r="GVN1020" s="304"/>
      <c r="GVO1020" s="304"/>
      <c r="GVP1020" s="304"/>
      <c r="GVQ1020" s="304"/>
      <c r="GVR1020" s="304"/>
      <c r="GVS1020" s="304"/>
      <c r="GVT1020" s="304"/>
      <c r="GVU1020" s="304"/>
      <c r="GVV1020" s="304"/>
      <c r="GVW1020" s="304"/>
      <c r="GVX1020" s="304"/>
      <c r="GVY1020" s="304"/>
      <c r="GVZ1020" s="304"/>
      <c r="GWA1020" s="304"/>
      <c r="GWB1020" s="304"/>
      <c r="GWC1020" s="304"/>
      <c r="GWD1020" s="304"/>
      <c r="GWE1020" s="304"/>
      <c r="GWF1020" s="304"/>
      <c r="GWG1020" s="304"/>
      <c r="GWH1020" s="304"/>
      <c r="GWI1020" s="304"/>
      <c r="GWJ1020" s="304"/>
      <c r="GWK1020" s="304"/>
      <c r="GWL1020" s="304"/>
      <c r="GWM1020" s="304"/>
      <c r="GWN1020" s="304"/>
      <c r="GWO1020" s="304"/>
      <c r="GWP1020" s="304"/>
      <c r="GWQ1020" s="304"/>
      <c r="GWR1020" s="304"/>
      <c r="GWS1020" s="304"/>
      <c r="GWT1020" s="304"/>
      <c r="GWU1020" s="304"/>
      <c r="GWV1020" s="304"/>
      <c r="GWW1020" s="304"/>
      <c r="GWX1020" s="304"/>
      <c r="GWY1020" s="304"/>
      <c r="GWZ1020" s="304"/>
      <c r="GXA1020" s="304"/>
      <c r="GXB1020" s="304"/>
      <c r="GXC1020" s="304"/>
      <c r="GXD1020" s="304"/>
      <c r="GXE1020" s="304"/>
      <c r="GXF1020" s="304"/>
      <c r="GXG1020" s="304"/>
      <c r="GXH1020" s="304"/>
      <c r="GXI1020" s="304"/>
      <c r="GXJ1020" s="304"/>
      <c r="GXK1020" s="304"/>
      <c r="GXL1020" s="304"/>
      <c r="GXM1020" s="304"/>
      <c r="GXN1020" s="304"/>
      <c r="GXO1020" s="304"/>
      <c r="GXP1020" s="304"/>
      <c r="GXQ1020" s="304"/>
      <c r="GXR1020" s="304"/>
      <c r="GXS1020" s="304"/>
      <c r="GXT1020" s="304"/>
      <c r="GXU1020" s="304"/>
      <c r="GXV1020" s="304"/>
      <c r="GXW1020" s="304"/>
      <c r="GXX1020" s="304"/>
      <c r="GXY1020" s="304"/>
      <c r="GXZ1020" s="304"/>
      <c r="GYA1020" s="304"/>
      <c r="GYB1020" s="304"/>
      <c r="GYC1020" s="304"/>
      <c r="GYD1020" s="304"/>
      <c r="GYE1020" s="304"/>
      <c r="GYF1020" s="304"/>
      <c r="GYG1020" s="304"/>
      <c r="GYH1020" s="304"/>
      <c r="GYI1020" s="304"/>
      <c r="GYJ1020" s="304"/>
      <c r="GYK1020" s="304"/>
      <c r="GYL1020" s="304"/>
      <c r="GYM1020" s="304"/>
      <c r="GYN1020" s="304"/>
      <c r="GYO1020" s="304"/>
      <c r="GYP1020" s="304"/>
      <c r="GYQ1020" s="304"/>
      <c r="GYR1020" s="304"/>
      <c r="GYS1020" s="304"/>
      <c r="GYT1020" s="304"/>
      <c r="GYU1020" s="304"/>
      <c r="GYV1020" s="304"/>
      <c r="GYW1020" s="304"/>
      <c r="GYX1020" s="304"/>
      <c r="GYY1020" s="304"/>
      <c r="GYZ1020" s="304"/>
      <c r="GZA1020" s="304"/>
      <c r="GZB1020" s="304"/>
      <c r="GZC1020" s="304"/>
      <c r="GZD1020" s="304"/>
      <c r="GZE1020" s="304"/>
      <c r="GZF1020" s="304"/>
      <c r="GZG1020" s="304"/>
      <c r="GZH1020" s="304"/>
      <c r="GZI1020" s="304"/>
      <c r="GZJ1020" s="304"/>
      <c r="GZK1020" s="304"/>
      <c r="GZL1020" s="304"/>
      <c r="GZM1020" s="304"/>
      <c r="GZN1020" s="304"/>
      <c r="GZO1020" s="304"/>
      <c r="GZP1020" s="304"/>
      <c r="GZQ1020" s="304"/>
      <c r="GZR1020" s="304"/>
      <c r="GZS1020" s="304"/>
      <c r="GZT1020" s="304"/>
      <c r="GZU1020" s="304"/>
      <c r="GZV1020" s="304"/>
      <c r="GZW1020" s="304"/>
      <c r="GZX1020" s="304"/>
      <c r="GZY1020" s="304"/>
      <c r="GZZ1020" s="304"/>
      <c r="HAA1020" s="304"/>
      <c r="HAB1020" s="304"/>
      <c r="HAC1020" s="304"/>
      <c r="HAD1020" s="304"/>
      <c r="HAE1020" s="304"/>
      <c r="HAF1020" s="304"/>
      <c r="HAG1020" s="304"/>
      <c r="HAH1020" s="304"/>
      <c r="HAI1020" s="304"/>
      <c r="HAJ1020" s="304"/>
      <c r="HAK1020" s="304"/>
      <c r="HAL1020" s="304"/>
      <c r="HAM1020" s="304"/>
      <c r="HAN1020" s="304"/>
      <c r="HAO1020" s="304"/>
      <c r="HAP1020" s="304"/>
      <c r="HAQ1020" s="304"/>
      <c r="HAR1020" s="304"/>
      <c r="HAS1020" s="304"/>
      <c r="HAT1020" s="304"/>
      <c r="HAU1020" s="304"/>
      <c r="HAV1020" s="304"/>
      <c r="HAW1020" s="304"/>
      <c r="HAX1020" s="304"/>
      <c r="HAY1020" s="304"/>
      <c r="HAZ1020" s="304"/>
      <c r="HBA1020" s="304"/>
      <c r="HBB1020" s="304"/>
      <c r="HBC1020" s="304"/>
      <c r="HBD1020" s="304"/>
      <c r="HBE1020" s="304"/>
      <c r="HBF1020" s="304"/>
      <c r="HBG1020" s="304"/>
      <c r="HBH1020" s="304"/>
      <c r="HBI1020" s="304"/>
      <c r="HBJ1020" s="304"/>
      <c r="HBK1020" s="304"/>
      <c r="HBL1020" s="304"/>
      <c r="HBM1020" s="304"/>
      <c r="HBN1020" s="304"/>
      <c r="HBO1020" s="304"/>
      <c r="HBP1020" s="304"/>
      <c r="HBQ1020" s="304"/>
      <c r="HBR1020" s="304"/>
      <c r="HBS1020" s="304"/>
      <c r="HBT1020" s="304"/>
      <c r="HBU1020" s="304"/>
      <c r="HBV1020" s="304"/>
      <c r="HBW1020" s="304"/>
      <c r="HBX1020" s="304"/>
      <c r="HBY1020" s="304"/>
      <c r="HBZ1020" s="304"/>
      <c r="HCA1020" s="304"/>
      <c r="HCB1020" s="304"/>
      <c r="HCC1020" s="304"/>
      <c r="HCD1020" s="304"/>
      <c r="HCE1020" s="304"/>
      <c r="HCF1020" s="304"/>
      <c r="HCG1020" s="304"/>
      <c r="HCH1020" s="304"/>
      <c r="HCI1020" s="304"/>
      <c r="HCJ1020" s="304"/>
      <c r="HCK1020" s="304"/>
      <c r="HCL1020" s="304"/>
      <c r="HCM1020" s="304"/>
      <c r="HCN1020" s="304"/>
      <c r="HCO1020" s="304"/>
      <c r="HCP1020" s="304"/>
      <c r="HCQ1020" s="304"/>
      <c r="HCR1020" s="304"/>
      <c r="HCS1020" s="304"/>
      <c r="HCT1020" s="304"/>
      <c r="HCU1020" s="304"/>
      <c r="HCV1020" s="304"/>
      <c r="HCW1020" s="304"/>
      <c r="HCX1020" s="304"/>
      <c r="HCY1020" s="304"/>
      <c r="HCZ1020" s="304"/>
      <c r="HDA1020" s="304"/>
      <c r="HDB1020" s="304"/>
      <c r="HDC1020" s="304"/>
      <c r="HDD1020" s="304"/>
      <c r="HDE1020" s="304"/>
      <c r="HDF1020" s="304"/>
      <c r="HDG1020" s="304"/>
      <c r="HDH1020" s="304"/>
      <c r="HDI1020" s="304"/>
      <c r="HDJ1020" s="304"/>
      <c r="HDK1020" s="304"/>
      <c r="HDL1020" s="304"/>
      <c r="HDM1020" s="304"/>
      <c r="HDN1020" s="304"/>
      <c r="HDO1020" s="304"/>
      <c r="HDP1020" s="304"/>
      <c r="HDQ1020" s="304"/>
      <c r="HDR1020" s="304"/>
      <c r="HDS1020" s="304"/>
      <c r="HDT1020" s="304"/>
      <c r="HDU1020" s="304"/>
      <c r="HDV1020" s="304"/>
      <c r="HDW1020" s="304"/>
      <c r="HDX1020" s="304"/>
      <c r="HDY1020" s="304"/>
      <c r="HDZ1020" s="304"/>
      <c r="HEA1020" s="304"/>
      <c r="HEB1020" s="304"/>
      <c r="HEC1020" s="304"/>
      <c r="HED1020" s="304"/>
      <c r="HEE1020" s="304"/>
      <c r="HEF1020" s="304"/>
      <c r="HEG1020" s="304"/>
      <c r="HEH1020" s="304"/>
      <c r="HEI1020" s="304"/>
      <c r="HEJ1020" s="304"/>
      <c r="HEK1020" s="304"/>
      <c r="HEL1020" s="304"/>
      <c r="HEM1020" s="304"/>
      <c r="HEN1020" s="304"/>
      <c r="HEO1020" s="304"/>
      <c r="HEP1020" s="304"/>
      <c r="HEQ1020" s="304"/>
      <c r="HER1020" s="304"/>
      <c r="HES1020" s="304"/>
      <c r="HET1020" s="304"/>
      <c r="HEU1020" s="304"/>
      <c r="HEV1020" s="304"/>
      <c r="HEW1020" s="304"/>
      <c r="HEX1020" s="304"/>
      <c r="HEY1020" s="304"/>
      <c r="HEZ1020" s="304"/>
      <c r="HFA1020" s="304"/>
      <c r="HFB1020" s="304"/>
      <c r="HFC1020" s="304"/>
      <c r="HFD1020" s="304"/>
      <c r="HFE1020" s="304"/>
      <c r="HFF1020" s="304"/>
      <c r="HFG1020" s="304"/>
      <c r="HFH1020" s="304"/>
      <c r="HFI1020" s="304"/>
      <c r="HFJ1020" s="304"/>
      <c r="HFK1020" s="304"/>
      <c r="HFL1020" s="304"/>
      <c r="HFM1020" s="304"/>
      <c r="HFN1020" s="304"/>
      <c r="HFO1020" s="304"/>
      <c r="HFP1020" s="304"/>
      <c r="HFQ1020" s="304"/>
      <c r="HFR1020" s="304"/>
      <c r="HFS1020" s="304"/>
      <c r="HFT1020" s="304"/>
      <c r="HFU1020" s="304"/>
      <c r="HFV1020" s="304"/>
      <c r="HFW1020" s="304"/>
      <c r="HFX1020" s="304"/>
      <c r="HFY1020" s="304"/>
      <c r="HFZ1020" s="304"/>
      <c r="HGA1020" s="304"/>
      <c r="HGB1020" s="304"/>
      <c r="HGC1020" s="304"/>
      <c r="HGD1020" s="304"/>
      <c r="HGE1020" s="304"/>
      <c r="HGF1020" s="304"/>
      <c r="HGG1020" s="304"/>
      <c r="HGH1020" s="304"/>
      <c r="HGI1020" s="304"/>
      <c r="HGJ1020" s="304"/>
      <c r="HGK1020" s="304"/>
      <c r="HGL1020" s="304"/>
      <c r="HGM1020" s="304"/>
      <c r="HGN1020" s="304"/>
      <c r="HGO1020" s="304"/>
      <c r="HGP1020" s="304"/>
      <c r="HGQ1020" s="304"/>
      <c r="HGR1020" s="304"/>
      <c r="HGS1020" s="304"/>
      <c r="HGT1020" s="304"/>
      <c r="HGU1020" s="304"/>
      <c r="HGV1020" s="304"/>
      <c r="HGW1020" s="304"/>
      <c r="HGX1020" s="304"/>
      <c r="HGY1020" s="304"/>
      <c r="HGZ1020" s="304"/>
      <c r="HHA1020" s="304"/>
      <c r="HHB1020" s="304"/>
      <c r="HHC1020" s="304"/>
      <c r="HHD1020" s="304"/>
      <c r="HHE1020" s="304"/>
      <c r="HHF1020" s="304"/>
      <c r="HHG1020" s="304"/>
      <c r="HHH1020" s="304"/>
      <c r="HHI1020" s="304"/>
      <c r="HHJ1020" s="304"/>
      <c r="HHK1020" s="304"/>
      <c r="HHL1020" s="304"/>
      <c r="HHM1020" s="304"/>
      <c r="HHN1020" s="304"/>
      <c r="HHO1020" s="304"/>
      <c r="HHP1020" s="304"/>
      <c r="HHQ1020" s="304"/>
      <c r="HHR1020" s="304"/>
      <c r="HHS1020" s="304"/>
      <c r="HHT1020" s="304"/>
      <c r="HHU1020" s="304"/>
      <c r="HHV1020" s="304"/>
      <c r="HHW1020" s="304"/>
      <c r="HHX1020" s="304"/>
      <c r="HHY1020" s="304"/>
      <c r="HHZ1020" s="304"/>
      <c r="HIA1020" s="304"/>
      <c r="HIB1020" s="304"/>
      <c r="HIC1020" s="304"/>
      <c r="HID1020" s="304"/>
      <c r="HIE1020" s="304"/>
      <c r="HIF1020" s="304"/>
      <c r="HIG1020" s="304"/>
      <c r="HIH1020" s="304"/>
      <c r="HII1020" s="304"/>
      <c r="HIJ1020" s="304"/>
      <c r="HIK1020" s="304"/>
      <c r="HIL1020" s="304"/>
      <c r="HIM1020" s="304"/>
      <c r="HIN1020" s="304"/>
      <c r="HIO1020" s="304"/>
      <c r="HIP1020" s="304"/>
      <c r="HIQ1020" s="304"/>
      <c r="HIR1020" s="304"/>
      <c r="HIS1020" s="304"/>
      <c r="HIT1020" s="304"/>
      <c r="HIU1020" s="304"/>
      <c r="HIV1020" s="304"/>
      <c r="HIW1020" s="304"/>
      <c r="HIX1020" s="304"/>
      <c r="HIY1020" s="304"/>
      <c r="HIZ1020" s="304"/>
      <c r="HJA1020" s="304"/>
      <c r="HJB1020" s="304"/>
      <c r="HJC1020" s="304"/>
      <c r="HJD1020" s="304"/>
      <c r="HJE1020" s="304"/>
      <c r="HJF1020" s="304"/>
      <c r="HJG1020" s="304"/>
      <c r="HJH1020" s="304"/>
      <c r="HJI1020" s="304"/>
      <c r="HJJ1020" s="304"/>
      <c r="HJK1020" s="304"/>
      <c r="HJL1020" s="304"/>
      <c r="HJM1020" s="304"/>
      <c r="HJN1020" s="304"/>
      <c r="HJO1020" s="304"/>
      <c r="HJP1020" s="304"/>
      <c r="HJQ1020" s="304"/>
      <c r="HJR1020" s="304"/>
      <c r="HJS1020" s="304"/>
      <c r="HJT1020" s="304"/>
      <c r="HJU1020" s="304"/>
      <c r="HJV1020" s="304"/>
      <c r="HJW1020" s="304"/>
      <c r="HJX1020" s="304"/>
      <c r="HJY1020" s="304"/>
      <c r="HJZ1020" s="304"/>
      <c r="HKA1020" s="304"/>
      <c r="HKB1020" s="304"/>
      <c r="HKC1020" s="304"/>
      <c r="HKD1020" s="304"/>
      <c r="HKE1020" s="304"/>
      <c r="HKF1020" s="304"/>
      <c r="HKG1020" s="304"/>
      <c r="HKH1020" s="304"/>
      <c r="HKI1020" s="304"/>
      <c r="HKJ1020" s="304"/>
      <c r="HKK1020" s="304"/>
      <c r="HKL1020" s="304"/>
      <c r="HKM1020" s="304"/>
      <c r="HKN1020" s="304"/>
      <c r="HKO1020" s="304"/>
      <c r="HKP1020" s="304"/>
      <c r="HKQ1020" s="304"/>
      <c r="HKR1020" s="304"/>
      <c r="HKS1020" s="304"/>
      <c r="HKT1020" s="304"/>
      <c r="HKU1020" s="304"/>
      <c r="HKV1020" s="304"/>
      <c r="HKW1020" s="304"/>
      <c r="HKX1020" s="304"/>
      <c r="HKY1020" s="304"/>
      <c r="HKZ1020" s="304"/>
      <c r="HLA1020" s="304"/>
      <c r="HLB1020" s="304"/>
      <c r="HLC1020" s="304"/>
      <c r="HLD1020" s="304"/>
      <c r="HLE1020" s="304"/>
      <c r="HLF1020" s="304"/>
      <c r="HLG1020" s="304"/>
      <c r="HLH1020" s="304"/>
      <c r="HLI1020" s="304"/>
      <c r="HLJ1020" s="304"/>
      <c r="HLK1020" s="304"/>
      <c r="HLL1020" s="304"/>
      <c r="HLM1020" s="304"/>
      <c r="HLN1020" s="304"/>
      <c r="HLO1020" s="304"/>
      <c r="HLP1020" s="304"/>
      <c r="HLQ1020" s="304"/>
      <c r="HLR1020" s="304"/>
      <c r="HLS1020" s="304"/>
      <c r="HLT1020" s="304"/>
      <c r="HLU1020" s="304"/>
      <c r="HLV1020" s="304"/>
      <c r="HLW1020" s="304"/>
      <c r="HLX1020" s="304"/>
      <c r="HLY1020" s="304"/>
      <c r="HLZ1020" s="304"/>
      <c r="HMA1020" s="304"/>
      <c r="HMB1020" s="304"/>
      <c r="HMC1020" s="304"/>
      <c r="HMD1020" s="304"/>
      <c r="HME1020" s="304"/>
      <c r="HMF1020" s="304"/>
      <c r="HMG1020" s="304"/>
      <c r="HMH1020" s="304"/>
      <c r="HMI1020" s="304"/>
      <c r="HMJ1020" s="304"/>
      <c r="HMK1020" s="304"/>
      <c r="HML1020" s="304"/>
      <c r="HMM1020" s="304"/>
      <c r="HMN1020" s="304"/>
      <c r="HMO1020" s="304"/>
      <c r="HMP1020" s="304"/>
      <c r="HMQ1020" s="304"/>
      <c r="HMR1020" s="304"/>
      <c r="HMS1020" s="304"/>
      <c r="HMT1020" s="304"/>
      <c r="HMU1020" s="304"/>
      <c r="HMV1020" s="304"/>
      <c r="HMW1020" s="304"/>
      <c r="HMX1020" s="304"/>
      <c r="HMY1020" s="304"/>
      <c r="HMZ1020" s="304"/>
      <c r="HNA1020" s="304"/>
      <c r="HNB1020" s="304"/>
      <c r="HNC1020" s="304"/>
      <c r="HND1020" s="304"/>
      <c r="HNE1020" s="304"/>
      <c r="HNF1020" s="304"/>
      <c r="HNG1020" s="304"/>
      <c r="HNH1020" s="304"/>
      <c r="HNI1020" s="304"/>
      <c r="HNJ1020" s="304"/>
      <c r="HNK1020" s="304"/>
      <c r="HNL1020" s="304"/>
      <c r="HNM1020" s="304"/>
      <c r="HNN1020" s="304"/>
      <c r="HNO1020" s="304"/>
      <c r="HNP1020" s="304"/>
      <c r="HNQ1020" s="304"/>
      <c r="HNR1020" s="304"/>
      <c r="HNS1020" s="304"/>
      <c r="HNT1020" s="304"/>
      <c r="HNU1020" s="304"/>
      <c r="HNV1020" s="304"/>
      <c r="HNW1020" s="304"/>
      <c r="HNX1020" s="304"/>
      <c r="HNY1020" s="304"/>
      <c r="HNZ1020" s="304"/>
      <c r="HOA1020" s="304"/>
      <c r="HOB1020" s="304"/>
      <c r="HOC1020" s="304"/>
      <c r="HOD1020" s="304"/>
      <c r="HOE1020" s="304"/>
      <c r="HOF1020" s="304"/>
      <c r="HOG1020" s="304"/>
      <c r="HOH1020" s="304"/>
      <c r="HOI1020" s="304"/>
      <c r="HOJ1020" s="304"/>
      <c r="HOK1020" s="304"/>
      <c r="HOL1020" s="304"/>
      <c r="HOM1020" s="304"/>
      <c r="HON1020" s="304"/>
      <c r="HOO1020" s="304"/>
      <c r="HOP1020" s="304"/>
      <c r="HOQ1020" s="304"/>
      <c r="HOR1020" s="304"/>
      <c r="HOS1020" s="304"/>
      <c r="HOT1020" s="304"/>
      <c r="HOU1020" s="304"/>
      <c r="HOV1020" s="304"/>
      <c r="HOW1020" s="304"/>
      <c r="HOX1020" s="304"/>
      <c r="HOY1020" s="304"/>
      <c r="HOZ1020" s="304"/>
      <c r="HPA1020" s="304"/>
      <c r="HPB1020" s="304"/>
      <c r="HPC1020" s="304"/>
      <c r="HPD1020" s="304"/>
      <c r="HPE1020" s="304"/>
      <c r="HPF1020" s="304"/>
      <c r="HPG1020" s="304"/>
      <c r="HPH1020" s="304"/>
      <c r="HPI1020" s="304"/>
      <c r="HPJ1020" s="304"/>
      <c r="HPK1020" s="304"/>
      <c r="HPL1020" s="304"/>
      <c r="HPM1020" s="304"/>
      <c r="HPN1020" s="304"/>
      <c r="HPO1020" s="304"/>
      <c r="HPP1020" s="304"/>
      <c r="HPQ1020" s="304"/>
      <c r="HPR1020" s="304"/>
      <c r="HPS1020" s="304"/>
      <c r="HPT1020" s="304"/>
      <c r="HPU1020" s="304"/>
      <c r="HPV1020" s="304"/>
      <c r="HPW1020" s="304"/>
      <c r="HPX1020" s="304"/>
      <c r="HPY1020" s="304"/>
      <c r="HPZ1020" s="304"/>
      <c r="HQA1020" s="304"/>
      <c r="HQB1020" s="304"/>
      <c r="HQC1020" s="304"/>
      <c r="HQD1020" s="304"/>
      <c r="HQE1020" s="304"/>
      <c r="HQF1020" s="304"/>
      <c r="HQG1020" s="304"/>
      <c r="HQH1020" s="304"/>
      <c r="HQI1020" s="304"/>
      <c r="HQJ1020" s="304"/>
      <c r="HQK1020" s="304"/>
      <c r="HQL1020" s="304"/>
      <c r="HQM1020" s="304"/>
      <c r="HQN1020" s="304"/>
      <c r="HQO1020" s="304"/>
      <c r="HQP1020" s="304"/>
      <c r="HQQ1020" s="304"/>
      <c r="HQR1020" s="304"/>
      <c r="HQS1020" s="304"/>
      <c r="HQT1020" s="304"/>
      <c r="HQU1020" s="304"/>
      <c r="HQV1020" s="304"/>
      <c r="HQW1020" s="304"/>
      <c r="HQX1020" s="304"/>
      <c r="HQY1020" s="304"/>
      <c r="HQZ1020" s="304"/>
      <c r="HRA1020" s="304"/>
      <c r="HRB1020" s="304"/>
      <c r="HRC1020" s="304"/>
      <c r="HRD1020" s="304"/>
      <c r="HRE1020" s="304"/>
      <c r="HRF1020" s="304"/>
      <c r="HRG1020" s="304"/>
      <c r="HRH1020" s="304"/>
      <c r="HRI1020" s="304"/>
      <c r="HRJ1020" s="304"/>
      <c r="HRK1020" s="304"/>
      <c r="HRL1020" s="304"/>
      <c r="HRM1020" s="304"/>
      <c r="HRN1020" s="304"/>
      <c r="HRO1020" s="304"/>
      <c r="HRP1020" s="304"/>
      <c r="HRQ1020" s="304"/>
      <c r="HRR1020" s="304"/>
      <c r="HRS1020" s="304"/>
      <c r="HRT1020" s="304"/>
      <c r="HRU1020" s="304"/>
      <c r="HRV1020" s="304"/>
      <c r="HRW1020" s="304"/>
      <c r="HRX1020" s="304"/>
      <c r="HRY1020" s="304"/>
      <c r="HRZ1020" s="304"/>
      <c r="HSA1020" s="304"/>
      <c r="HSB1020" s="304"/>
      <c r="HSC1020" s="304"/>
      <c r="HSD1020" s="304"/>
      <c r="HSE1020" s="304"/>
      <c r="HSF1020" s="304"/>
      <c r="HSG1020" s="304"/>
      <c r="HSH1020" s="304"/>
      <c r="HSI1020" s="304"/>
      <c r="HSJ1020" s="304"/>
      <c r="HSK1020" s="304"/>
      <c r="HSL1020" s="304"/>
      <c r="HSM1020" s="304"/>
      <c r="HSN1020" s="304"/>
      <c r="HSO1020" s="304"/>
      <c r="HSP1020" s="304"/>
      <c r="HSQ1020" s="304"/>
      <c r="HSR1020" s="304"/>
      <c r="HSS1020" s="304"/>
      <c r="HST1020" s="304"/>
      <c r="HSU1020" s="304"/>
      <c r="HSV1020" s="304"/>
      <c r="HSW1020" s="304"/>
      <c r="HSX1020" s="304"/>
      <c r="HSY1020" s="304"/>
      <c r="HSZ1020" s="304"/>
      <c r="HTA1020" s="304"/>
      <c r="HTB1020" s="304"/>
      <c r="HTC1020" s="304"/>
      <c r="HTD1020" s="304"/>
      <c r="HTE1020" s="304"/>
      <c r="HTF1020" s="304"/>
      <c r="HTG1020" s="304"/>
      <c r="HTH1020" s="304"/>
      <c r="HTI1020" s="304"/>
      <c r="HTJ1020" s="304"/>
      <c r="HTK1020" s="304"/>
      <c r="HTL1020" s="304"/>
      <c r="HTM1020" s="304"/>
      <c r="HTN1020" s="304"/>
      <c r="HTO1020" s="304"/>
      <c r="HTP1020" s="304"/>
      <c r="HTQ1020" s="304"/>
      <c r="HTR1020" s="304"/>
      <c r="HTS1020" s="304"/>
      <c r="HTT1020" s="304"/>
      <c r="HTU1020" s="304"/>
      <c r="HTV1020" s="304"/>
      <c r="HTW1020" s="304"/>
      <c r="HTX1020" s="304"/>
      <c r="HTY1020" s="304"/>
      <c r="HTZ1020" s="304"/>
      <c r="HUA1020" s="304"/>
      <c r="HUB1020" s="304"/>
      <c r="HUC1020" s="304"/>
      <c r="HUD1020" s="304"/>
      <c r="HUE1020" s="304"/>
      <c r="HUF1020" s="304"/>
      <c r="HUG1020" s="304"/>
      <c r="HUH1020" s="304"/>
      <c r="HUI1020" s="304"/>
      <c r="HUJ1020" s="304"/>
      <c r="HUK1020" s="304"/>
      <c r="HUL1020" s="304"/>
      <c r="HUM1020" s="304"/>
      <c r="HUN1020" s="304"/>
      <c r="HUO1020" s="304"/>
      <c r="HUP1020" s="304"/>
      <c r="HUQ1020" s="304"/>
      <c r="HUR1020" s="304"/>
      <c r="HUS1020" s="304"/>
      <c r="HUT1020" s="304"/>
      <c r="HUU1020" s="304"/>
      <c r="HUV1020" s="304"/>
      <c r="HUW1020" s="304"/>
      <c r="HUX1020" s="304"/>
      <c r="HUY1020" s="304"/>
      <c r="HUZ1020" s="304"/>
      <c r="HVA1020" s="304"/>
      <c r="HVB1020" s="304"/>
      <c r="HVC1020" s="304"/>
      <c r="HVD1020" s="304"/>
      <c r="HVE1020" s="304"/>
      <c r="HVF1020" s="304"/>
      <c r="HVG1020" s="304"/>
      <c r="HVH1020" s="304"/>
      <c r="HVI1020" s="304"/>
      <c r="HVJ1020" s="304"/>
      <c r="HVK1020" s="304"/>
      <c r="HVL1020" s="304"/>
      <c r="HVM1020" s="304"/>
      <c r="HVN1020" s="304"/>
      <c r="HVO1020" s="304"/>
      <c r="HVP1020" s="304"/>
      <c r="HVQ1020" s="304"/>
      <c r="HVR1020" s="304"/>
      <c r="HVS1020" s="304"/>
      <c r="HVT1020" s="304"/>
      <c r="HVU1020" s="304"/>
      <c r="HVV1020" s="304"/>
      <c r="HVW1020" s="304"/>
      <c r="HVX1020" s="304"/>
      <c r="HVY1020" s="304"/>
      <c r="HVZ1020" s="304"/>
      <c r="HWA1020" s="304"/>
      <c r="HWB1020" s="304"/>
      <c r="HWC1020" s="304"/>
      <c r="HWD1020" s="304"/>
      <c r="HWE1020" s="304"/>
      <c r="HWF1020" s="304"/>
      <c r="HWG1020" s="304"/>
      <c r="HWH1020" s="304"/>
      <c r="HWI1020" s="304"/>
      <c r="HWJ1020" s="304"/>
      <c r="HWK1020" s="304"/>
      <c r="HWL1020" s="304"/>
      <c r="HWM1020" s="304"/>
      <c r="HWN1020" s="304"/>
      <c r="HWO1020" s="304"/>
      <c r="HWP1020" s="304"/>
      <c r="HWQ1020" s="304"/>
      <c r="HWR1020" s="304"/>
      <c r="HWS1020" s="304"/>
      <c r="HWT1020" s="304"/>
      <c r="HWU1020" s="304"/>
      <c r="HWV1020" s="304"/>
      <c r="HWW1020" s="304"/>
      <c r="HWX1020" s="304"/>
      <c r="HWY1020" s="304"/>
      <c r="HWZ1020" s="304"/>
      <c r="HXA1020" s="304"/>
      <c r="HXB1020" s="304"/>
      <c r="HXC1020" s="304"/>
      <c r="HXD1020" s="304"/>
      <c r="HXE1020" s="304"/>
      <c r="HXF1020" s="304"/>
      <c r="HXG1020" s="304"/>
      <c r="HXH1020" s="304"/>
      <c r="HXI1020" s="304"/>
      <c r="HXJ1020" s="304"/>
      <c r="HXK1020" s="304"/>
      <c r="HXL1020" s="304"/>
      <c r="HXM1020" s="304"/>
      <c r="HXN1020" s="304"/>
      <c r="HXO1020" s="304"/>
      <c r="HXP1020" s="304"/>
      <c r="HXQ1020" s="304"/>
      <c r="HXR1020" s="304"/>
      <c r="HXS1020" s="304"/>
      <c r="HXT1020" s="304"/>
      <c r="HXU1020" s="304"/>
      <c r="HXV1020" s="304"/>
      <c r="HXW1020" s="304"/>
      <c r="HXX1020" s="304"/>
      <c r="HXY1020" s="304"/>
      <c r="HXZ1020" s="304"/>
      <c r="HYA1020" s="304"/>
      <c r="HYB1020" s="304"/>
      <c r="HYC1020" s="304"/>
      <c r="HYD1020" s="304"/>
      <c r="HYE1020" s="304"/>
      <c r="HYF1020" s="304"/>
      <c r="HYG1020" s="304"/>
      <c r="HYH1020" s="304"/>
      <c r="HYI1020" s="304"/>
      <c r="HYJ1020" s="304"/>
      <c r="HYK1020" s="304"/>
      <c r="HYL1020" s="304"/>
      <c r="HYM1020" s="304"/>
      <c r="HYN1020" s="304"/>
      <c r="HYO1020" s="304"/>
      <c r="HYP1020" s="304"/>
      <c r="HYQ1020" s="304"/>
      <c r="HYR1020" s="304"/>
      <c r="HYS1020" s="304"/>
      <c r="HYT1020" s="304"/>
      <c r="HYU1020" s="304"/>
      <c r="HYV1020" s="304"/>
      <c r="HYW1020" s="304"/>
      <c r="HYX1020" s="304"/>
      <c r="HYY1020" s="304"/>
      <c r="HYZ1020" s="304"/>
      <c r="HZA1020" s="304"/>
      <c r="HZB1020" s="304"/>
      <c r="HZC1020" s="304"/>
      <c r="HZD1020" s="304"/>
      <c r="HZE1020" s="304"/>
      <c r="HZF1020" s="304"/>
      <c r="HZG1020" s="304"/>
      <c r="HZH1020" s="304"/>
      <c r="HZI1020" s="304"/>
      <c r="HZJ1020" s="304"/>
      <c r="HZK1020" s="304"/>
      <c r="HZL1020" s="304"/>
      <c r="HZM1020" s="304"/>
      <c r="HZN1020" s="304"/>
      <c r="HZO1020" s="304"/>
      <c r="HZP1020" s="304"/>
      <c r="HZQ1020" s="304"/>
      <c r="HZR1020" s="304"/>
      <c r="HZS1020" s="304"/>
      <c r="HZT1020" s="304"/>
      <c r="HZU1020" s="304"/>
      <c r="HZV1020" s="304"/>
      <c r="HZW1020" s="304"/>
      <c r="HZX1020" s="304"/>
      <c r="HZY1020" s="304"/>
      <c r="HZZ1020" s="304"/>
      <c r="IAA1020" s="304"/>
      <c r="IAB1020" s="304"/>
      <c r="IAC1020" s="304"/>
      <c r="IAD1020" s="304"/>
      <c r="IAE1020" s="304"/>
      <c r="IAF1020" s="304"/>
      <c r="IAG1020" s="304"/>
      <c r="IAH1020" s="304"/>
      <c r="IAI1020" s="304"/>
      <c r="IAJ1020" s="304"/>
      <c r="IAK1020" s="304"/>
      <c r="IAL1020" s="304"/>
      <c r="IAM1020" s="304"/>
      <c r="IAN1020" s="304"/>
      <c r="IAO1020" s="304"/>
      <c r="IAP1020" s="304"/>
      <c r="IAQ1020" s="304"/>
      <c r="IAR1020" s="304"/>
      <c r="IAS1020" s="304"/>
      <c r="IAT1020" s="304"/>
      <c r="IAU1020" s="304"/>
      <c r="IAV1020" s="304"/>
      <c r="IAW1020" s="304"/>
      <c r="IAX1020" s="304"/>
      <c r="IAY1020" s="304"/>
      <c r="IAZ1020" s="304"/>
      <c r="IBA1020" s="304"/>
      <c r="IBB1020" s="304"/>
      <c r="IBC1020" s="304"/>
      <c r="IBD1020" s="304"/>
      <c r="IBE1020" s="304"/>
      <c r="IBF1020" s="304"/>
      <c r="IBG1020" s="304"/>
      <c r="IBH1020" s="304"/>
      <c r="IBI1020" s="304"/>
      <c r="IBJ1020" s="304"/>
      <c r="IBK1020" s="304"/>
      <c r="IBL1020" s="304"/>
      <c r="IBM1020" s="304"/>
      <c r="IBN1020" s="304"/>
      <c r="IBO1020" s="304"/>
      <c r="IBP1020" s="304"/>
      <c r="IBQ1020" s="304"/>
      <c r="IBR1020" s="304"/>
      <c r="IBS1020" s="304"/>
      <c r="IBT1020" s="304"/>
      <c r="IBU1020" s="304"/>
      <c r="IBV1020" s="304"/>
      <c r="IBW1020" s="304"/>
      <c r="IBX1020" s="304"/>
      <c r="IBY1020" s="304"/>
      <c r="IBZ1020" s="304"/>
      <c r="ICA1020" s="304"/>
      <c r="ICB1020" s="304"/>
      <c r="ICC1020" s="304"/>
      <c r="ICD1020" s="304"/>
      <c r="ICE1020" s="304"/>
      <c r="ICF1020" s="304"/>
      <c r="ICG1020" s="304"/>
      <c r="ICH1020" s="304"/>
      <c r="ICI1020" s="304"/>
      <c r="ICJ1020" s="304"/>
      <c r="ICK1020" s="304"/>
      <c r="ICL1020" s="304"/>
      <c r="ICM1020" s="304"/>
      <c r="ICN1020" s="304"/>
      <c r="ICO1020" s="304"/>
      <c r="ICP1020" s="304"/>
      <c r="ICQ1020" s="304"/>
      <c r="ICR1020" s="304"/>
      <c r="ICS1020" s="304"/>
      <c r="ICT1020" s="304"/>
      <c r="ICU1020" s="304"/>
      <c r="ICV1020" s="304"/>
      <c r="ICW1020" s="304"/>
      <c r="ICX1020" s="304"/>
      <c r="ICY1020" s="304"/>
      <c r="ICZ1020" s="304"/>
      <c r="IDA1020" s="304"/>
      <c r="IDB1020" s="304"/>
      <c r="IDC1020" s="304"/>
      <c r="IDD1020" s="304"/>
      <c r="IDE1020" s="304"/>
      <c r="IDF1020" s="304"/>
      <c r="IDG1020" s="304"/>
      <c r="IDH1020" s="304"/>
      <c r="IDI1020" s="304"/>
      <c r="IDJ1020" s="304"/>
      <c r="IDK1020" s="304"/>
      <c r="IDL1020" s="304"/>
      <c r="IDM1020" s="304"/>
      <c r="IDN1020" s="304"/>
      <c r="IDO1020" s="304"/>
      <c r="IDP1020" s="304"/>
      <c r="IDQ1020" s="304"/>
      <c r="IDR1020" s="304"/>
      <c r="IDS1020" s="304"/>
      <c r="IDT1020" s="304"/>
      <c r="IDU1020" s="304"/>
      <c r="IDV1020" s="304"/>
      <c r="IDW1020" s="304"/>
      <c r="IDX1020" s="304"/>
      <c r="IDY1020" s="304"/>
      <c r="IDZ1020" s="304"/>
      <c r="IEA1020" s="304"/>
      <c r="IEB1020" s="304"/>
      <c r="IEC1020" s="304"/>
      <c r="IED1020" s="304"/>
      <c r="IEE1020" s="304"/>
      <c r="IEF1020" s="304"/>
      <c r="IEG1020" s="304"/>
      <c r="IEH1020" s="304"/>
      <c r="IEI1020" s="304"/>
      <c r="IEJ1020" s="304"/>
      <c r="IEK1020" s="304"/>
      <c r="IEL1020" s="304"/>
      <c r="IEM1020" s="304"/>
      <c r="IEN1020" s="304"/>
      <c r="IEO1020" s="304"/>
      <c r="IEP1020" s="304"/>
      <c r="IEQ1020" s="304"/>
      <c r="IER1020" s="304"/>
      <c r="IES1020" s="304"/>
      <c r="IET1020" s="304"/>
      <c r="IEU1020" s="304"/>
      <c r="IEV1020" s="304"/>
      <c r="IEW1020" s="304"/>
      <c r="IEX1020" s="304"/>
      <c r="IEY1020" s="304"/>
      <c r="IEZ1020" s="304"/>
      <c r="IFA1020" s="304"/>
      <c r="IFB1020" s="304"/>
      <c r="IFC1020" s="304"/>
      <c r="IFD1020" s="304"/>
      <c r="IFE1020" s="304"/>
      <c r="IFF1020" s="304"/>
      <c r="IFG1020" s="304"/>
      <c r="IFH1020" s="304"/>
      <c r="IFI1020" s="304"/>
      <c r="IFJ1020" s="304"/>
      <c r="IFK1020" s="304"/>
      <c r="IFL1020" s="304"/>
      <c r="IFM1020" s="304"/>
      <c r="IFN1020" s="304"/>
      <c r="IFO1020" s="304"/>
      <c r="IFP1020" s="304"/>
      <c r="IFQ1020" s="304"/>
      <c r="IFR1020" s="304"/>
      <c r="IFS1020" s="304"/>
      <c r="IFT1020" s="304"/>
      <c r="IFU1020" s="304"/>
      <c r="IFV1020" s="304"/>
      <c r="IFW1020" s="304"/>
      <c r="IFX1020" s="304"/>
      <c r="IFY1020" s="304"/>
      <c r="IFZ1020" s="304"/>
      <c r="IGA1020" s="304"/>
      <c r="IGB1020" s="304"/>
      <c r="IGC1020" s="304"/>
      <c r="IGD1020" s="304"/>
      <c r="IGE1020" s="304"/>
      <c r="IGF1020" s="304"/>
      <c r="IGG1020" s="304"/>
      <c r="IGH1020" s="304"/>
      <c r="IGI1020" s="304"/>
      <c r="IGJ1020" s="304"/>
      <c r="IGK1020" s="304"/>
      <c r="IGL1020" s="304"/>
      <c r="IGM1020" s="304"/>
      <c r="IGN1020" s="304"/>
      <c r="IGO1020" s="304"/>
      <c r="IGP1020" s="304"/>
      <c r="IGQ1020" s="304"/>
      <c r="IGR1020" s="304"/>
      <c r="IGS1020" s="304"/>
      <c r="IGT1020" s="304"/>
      <c r="IGU1020" s="304"/>
      <c r="IGV1020" s="304"/>
      <c r="IGW1020" s="304"/>
      <c r="IGX1020" s="304"/>
      <c r="IGY1020" s="304"/>
      <c r="IGZ1020" s="304"/>
      <c r="IHA1020" s="304"/>
      <c r="IHB1020" s="304"/>
      <c r="IHC1020" s="304"/>
      <c r="IHD1020" s="304"/>
      <c r="IHE1020" s="304"/>
      <c r="IHF1020" s="304"/>
      <c r="IHG1020" s="304"/>
      <c r="IHH1020" s="304"/>
      <c r="IHI1020" s="304"/>
      <c r="IHJ1020" s="304"/>
      <c r="IHK1020" s="304"/>
      <c r="IHL1020" s="304"/>
      <c r="IHM1020" s="304"/>
      <c r="IHN1020" s="304"/>
      <c r="IHO1020" s="304"/>
      <c r="IHP1020" s="304"/>
      <c r="IHQ1020" s="304"/>
      <c r="IHR1020" s="304"/>
      <c r="IHS1020" s="304"/>
      <c r="IHT1020" s="304"/>
      <c r="IHU1020" s="304"/>
      <c r="IHV1020" s="304"/>
      <c r="IHW1020" s="304"/>
      <c r="IHX1020" s="304"/>
      <c r="IHY1020" s="304"/>
      <c r="IHZ1020" s="304"/>
      <c r="IIA1020" s="304"/>
      <c r="IIB1020" s="304"/>
      <c r="IIC1020" s="304"/>
      <c r="IID1020" s="304"/>
      <c r="IIE1020" s="304"/>
      <c r="IIF1020" s="304"/>
      <c r="IIG1020" s="304"/>
      <c r="IIH1020" s="304"/>
      <c r="III1020" s="304"/>
      <c r="IIJ1020" s="304"/>
      <c r="IIK1020" s="304"/>
      <c r="IIL1020" s="304"/>
      <c r="IIM1020" s="304"/>
      <c r="IIN1020" s="304"/>
      <c r="IIO1020" s="304"/>
      <c r="IIP1020" s="304"/>
      <c r="IIQ1020" s="304"/>
      <c r="IIR1020" s="304"/>
      <c r="IIS1020" s="304"/>
      <c r="IIT1020" s="304"/>
      <c r="IIU1020" s="304"/>
      <c r="IIV1020" s="304"/>
      <c r="IIW1020" s="304"/>
      <c r="IIX1020" s="304"/>
      <c r="IIY1020" s="304"/>
      <c r="IIZ1020" s="304"/>
      <c r="IJA1020" s="304"/>
      <c r="IJB1020" s="304"/>
      <c r="IJC1020" s="304"/>
      <c r="IJD1020" s="304"/>
      <c r="IJE1020" s="304"/>
      <c r="IJF1020" s="304"/>
      <c r="IJG1020" s="304"/>
      <c r="IJH1020" s="304"/>
      <c r="IJI1020" s="304"/>
      <c r="IJJ1020" s="304"/>
      <c r="IJK1020" s="304"/>
      <c r="IJL1020" s="304"/>
      <c r="IJM1020" s="304"/>
      <c r="IJN1020" s="304"/>
      <c r="IJO1020" s="304"/>
      <c r="IJP1020" s="304"/>
      <c r="IJQ1020" s="304"/>
      <c r="IJR1020" s="304"/>
      <c r="IJS1020" s="304"/>
      <c r="IJT1020" s="304"/>
      <c r="IJU1020" s="304"/>
      <c r="IJV1020" s="304"/>
      <c r="IJW1020" s="304"/>
      <c r="IJX1020" s="304"/>
      <c r="IJY1020" s="304"/>
      <c r="IJZ1020" s="304"/>
      <c r="IKA1020" s="304"/>
      <c r="IKB1020" s="304"/>
      <c r="IKC1020" s="304"/>
      <c r="IKD1020" s="304"/>
      <c r="IKE1020" s="304"/>
      <c r="IKF1020" s="304"/>
      <c r="IKG1020" s="304"/>
      <c r="IKH1020" s="304"/>
      <c r="IKI1020" s="304"/>
      <c r="IKJ1020" s="304"/>
      <c r="IKK1020" s="304"/>
      <c r="IKL1020" s="304"/>
      <c r="IKM1020" s="304"/>
      <c r="IKN1020" s="304"/>
      <c r="IKO1020" s="304"/>
      <c r="IKP1020" s="304"/>
      <c r="IKQ1020" s="304"/>
      <c r="IKR1020" s="304"/>
      <c r="IKS1020" s="304"/>
      <c r="IKT1020" s="304"/>
      <c r="IKU1020" s="304"/>
      <c r="IKV1020" s="304"/>
      <c r="IKW1020" s="304"/>
      <c r="IKX1020" s="304"/>
      <c r="IKY1020" s="304"/>
      <c r="IKZ1020" s="304"/>
      <c r="ILA1020" s="304"/>
      <c r="ILB1020" s="304"/>
      <c r="ILC1020" s="304"/>
      <c r="ILD1020" s="304"/>
      <c r="ILE1020" s="304"/>
      <c r="ILF1020" s="304"/>
      <c r="ILG1020" s="304"/>
      <c r="ILH1020" s="304"/>
      <c r="ILI1020" s="304"/>
      <c r="ILJ1020" s="304"/>
      <c r="ILK1020" s="304"/>
      <c r="ILL1020" s="304"/>
      <c r="ILM1020" s="304"/>
      <c r="ILN1020" s="304"/>
      <c r="ILO1020" s="304"/>
      <c r="ILP1020" s="304"/>
      <c r="ILQ1020" s="304"/>
      <c r="ILR1020" s="304"/>
      <c r="ILS1020" s="304"/>
      <c r="ILT1020" s="304"/>
      <c r="ILU1020" s="304"/>
      <c r="ILV1020" s="304"/>
      <c r="ILW1020" s="304"/>
      <c r="ILX1020" s="304"/>
      <c r="ILY1020" s="304"/>
      <c r="ILZ1020" s="304"/>
      <c r="IMA1020" s="304"/>
      <c r="IMB1020" s="304"/>
      <c r="IMC1020" s="304"/>
      <c r="IMD1020" s="304"/>
      <c r="IME1020" s="304"/>
      <c r="IMF1020" s="304"/>
      <c r="IMG1020" s="304"/>
      <c r="IMH1020" s="304"/>
      <c r="IMI1020" s="304"/>
      <c r="IMJ1020" s="304"/>
      <c r="IMK1020" s="304"/>
      <c r="IML1020" s="304"/>
      <c r="IMM1020" s="304"/>
      <c r="IMN1020" s="304"/>
      <c r="IMO1020" s="304"/>
      <c r="IMP1020" s="304"/>
      <c r="IMQ1020" s="304"/>
      <c r="IMR1020" s="304"/>
      <c r="IMS1020" s="304"/>
      <c r="IMT1020" s="304"/>
      <c r="IMU1020" s="304"/>
      <c r="IMV1020" s="304"/>
      <c r="IMW1020" s="304"/>
      <c r="IMX1020" s="304"/>
      <c r="IMY1020" s="304"/>
      <c r="IMZ1020" s="304"/>
      <c r="INA1020" s="304"/>
      <c r="INB1020" s="304"/>
      <c r="INC1020" s="304"/>
      <c r="IND1020" s="304"/>
      <c r="INE1020" s="304"/>
      <c r="INF1020" s="304"/>
      <c r="ING1020" s="304"/>
      <c r="INH1020" s="304"/>
      <c r="INI1020" s="304"/>
      <c r="INJ1020" s="304"/>
      <c r="INK1020" s="304"/>
      <c r="INL1020" s="304"/>
      <c r="INM1020" s="304"/>
      <c r="INN1020" s="304"/>
      <c r="INO1020" s="304"/>
      <c r="INP1020" s="304"/>
      <c r="INQ1020" s="304"/>
      <c r="INR1020" s="304"/>
      <c r="INS1020" s="304"/>
      <c r="INT1020" s="304"/>
      <c r="INU1020" s="304"/>
      <c r="INV1020" s="304"/>
      <c r="INW1020" s="304"/>
      <c r="INX1020" s="304"/>
      <c r="INY1020" s="304"/>
      <c r="INZ1020" s="304"/>
      <c r="IOA1020" s="304"/>
      <c r="IOB1020" s="304"/>
      <c r="IOC1020" s="304"/>
      <c r="IOD1020" s="304"/>
      <c r="IOE1020" s="304"/>
      <c r="IOF1020" s="304"/>
      <c r="IOG1020" s="304"/>
      <c r="IOH1020" s="304"/>
      <c r="IOI1020" s="304"/>
      <c r="IOJ1020" s="304"/>
      <c r="IOK1020" s="304"/>
      <c r="IOL1020" s="304"/>
      <c r="IOM1020" s="304"/>
      <c r="ION1020" s="304"/>
      <c r="IOO1020" s="304"/>
      <c r="IOP1020" s="304"/>
      <c r="IOQ1020" s="304"/>
      <c r="IOR1020" s="304"/>
      <c r="IOS1020" s="304"/>
      <c r="IOT1020" s="304"/>
      <c r="IOU1020" s="304"/>
      <c r="IOV1020" s="304"/>
      <c r="IOW1020" s="304"/>
      <c r="IOX1020" s="304"/>
      <c r="IOY1020" s="304"/>
      <c r="IOZ1020" s="304"/>
      <c r="IPA1020" s="304"/>
      <c r="IPB1020" s="304"/>
      <c r="IPC1020" s="304"/>
      <c r="IPD1020" s="304"/>
      <c r="IPE1020" s="304"/>
      <c r="IPF1020" s="304"/>
      <c r="IPG1020" s="304"/>
      <c r="IPH1020" s="304"/>
      <c r="IPI1020" s="304"/>
      <c r="IPJ1020" s="304"/>
      <c r="IPK1020" s="304"/>
      <c r="IPL1020" s="304"/>
      <c r="IPM1020" s="304"/>
      <c r="IPN1020" s="304"/>
      <c r="IPO1020" s="304"/>
      <c r="IPP1020" s="304"/>
      <c r="IPQ1020" s="304"/>
      <c r="IPR1020" s="304"/>
      <c r="IPS1020" s="304"/>
      <c r="IPT1020" s="304"/>
      <c r="IPU1020" s="304"/>
      <c r="IPV1020" s="304"/>
      <c r="IPW1020" s="304"/>
      <c r="IPX1020" s="304"/>
      <c r="IPY1020" s="304"/>
      <c r="IPZ1020" s="304"/>
      <c r="IQA1020" s="304"/>
      <c r="IQB1020" s="304"/>
      <c r="IQC1020" s="304"/>
      <c r="IQD1020" s="304"/>
      <c r="IQE1020" s="304"/>
      <c r="IQF1020" s="304"/>
      <c r="IQG1020" s="304"/>
      <c r="IQH1020" s="304"/>
      <c r="IQI1020" s="304"/>
      <c r="IQJ1020" s="304"/>
      <c r="IQK1020" s="304"/>
      <c r="IQL1020" s="304"/>
      <c r="IQM1020" s="304"/>
      <c r="IQN1020" s="304"/>
      <c r="IQO1020" s="304"/>
      <c r="IQP1020" s="304"/>
      <c r="IQQ1020" s="304"/>
      <c r="IQR1020" s="304"/>
      <c r="IQS1020" s="304"/>
      <c r="IQT1020" s="304"/>
      <c r="IQU1020" s="304"/>
      <c r="IQV1020" s="304"/>
      <c r="IQW1020" s="304"/>
      <c r="IQX1020" s="304"/>
      <c r="IQY1020" s="304"/>
      <c r="IQZ1020" s="304"/>
      <c r="IRA1020" s="304"/>
      <c r="IRB1020" s="304"/>
      <c r="IRC1020" s="304"/>
      <c r="IRD1020" s="304"/>
      <c r="IRE1020" s="304"/>
      <c r="IRF1020" s="304"/>
      <c r="IRG1020" s="304"/>
      <c r="IRH1020" s="304"/>
      <c r="IRI1020" s="304"/>
      <c r="IRJ1020" s="304"/>
      <c r="IRK1020" s="304"/>
      <c r="IRL1020" s="304"/>
      <c r="IRM1020" s="304"/>
      <c r="IRN1020" s="304"/>
      <c r="IRO1020" s="304"/>
      <c r="IRP1020" s="304"/>
      <c r="IRQ1020" s="304"/>
      <c r="IRR1020" s="304"/>
      <c r="IRS1020" s="304"/>
      <c r="IRT1020" s="304"/>
      <c r="IRU1020" s="304"/>
      <c r="IRV1020" s="304"/>
      <c r="IRW1020" s="304"/>
      <c r="IRX1020" s="304"/>
      <c r="IRY1020" s="304"/>
      <c r="IRZ1020" s="304"/>
      <c r="ISA1020" s="304"/>
      <c r="ISB1020" s="304"/>
      <c r="ISC1020" s="304"/>
      <c r="ISD1020" s="304"/>
      <c r="ISE1020" s="304"/>
      <c r="ISF1020" s="304"/>
      <c r="ISG1020" s="304"/>
      <c r="ISH1020" s="304"/>
      <c r="ISI1020" s="304"/>
      <c r="ISJ1020" s="304"/>
      <c r="ISK1020" s="304"/>
      <c r="ISL1020" s="304"/>
      <c r="ISM1020" s="304"/>
      <c r="ISN1020" s="304"/>
      <c r="ISO1020" s="304"/>
      <c r="ISP1020" s="304"/>
      <c r="ISQ1020" s="304"/>
      <c r="ISR1020" s="304"/>
      <c r="ISS1020" s="304"/>
      <c r="IST1020" s="304"/>
      <c r="ISU1020" s="304"/>
      <c r="ISV1020" s="304"/>
      <c r="ISW1020" s="304"/>
      <c r="ISX1020" s="304"/>
      <c r="ISY1020" s="304"/>
      <c r="ISZ1020" s="304"/>
      <c r="ITA1020" s="304"/>
      <c r="ITB1020" s="304"/>
      <c r="ITC1020" s="304"/>
      <c r="ITD1020" s="304"/>
      <c r="ITE1020" s="304"/>
      <c r="ITF1020" s="304"/>
      <c r="ITG1020" s="304"/>
      <c r="ITH1020" s="304"/>
      <c r="ITI1020" s="304"/>
      <c r="ITJ1020" s="304"/>
      <c r="ITK1020" s="304"/>
      <c r="ITL1020" s="304"/>
      <c r="ITM1020" s="304"/>
      <c r="ITN1020" s="304"/>
      <c r="ITO1020" s="304"/>
      <c r="ITP1020" s="304"/>
      <c r="ITQ1020" s="304"/>
      <c r="ITR1020" s="304"/>
      <c r="ITS1020" s="304"/>
      <c r="ITT1020" s="304"/>
      <c r="ITU1020" s="304"/>
      <c r="ITV1020" s="304"/>
      <c r="ITW1020" s="304"/>
      <c r="ITX1020" s="304"/>
      <c r="ITY1020" s="304"/>
      <c r="ITZ1020" s="304"/>
      <c r="IUA1020" s="304"/>
      <c r="IUB1020" s="304"/>
      <c r="IUC1020" s="304"/>
      <c r="IUD1020" s="304"/>
      <c r="IUE1020" s="304"/>
      <c r="IUF1020" s="304"/>
      <c r="IUG1020" s="304"/>
      <c r="IUH1020" s="304"/>
      <c r="IUI1020" s="304"/>
      <c r="IUJ1020" s="304"/>
      <c r="IUK1020" s="304"/>
      <c r="IUL1020" s="304"/>
      <c r="IUM1020" s="304"/>
      <c r="IUN1020" s="304"/>
      <c r="IUO1020" s="304"/>
      <c r="IUP1020" s="304"/>
      <c r="IUQ1020" s="304"/>
      <c r="IUR1020" s="304"/>
      <c r="IUS1020" s="304"/>
      <c r="IUT1020" s="304"/>
      <c r="IUU1020" s="304"/>
      <c r="IUV1020" s="304"/>
      <c r="IUW1020" s="304"/>
      <c r="IUX1020" s="304"/>
      <c r="IUY1020" s="304"/>
      <c r="IUZ1020" s="304"/>
      <c r="IVA1020" s="304"/>
      <c r="IVB1020" s="304"/>
      <c r="IVC1020" s="304"/>
      <c r="IVD1020" s="304"/>
      <c r="IVE1020" s="304"/>
      <c r="IVF1020" s="304"/>
      <c r="IVG1020" s="304"/>
      <c r="IVH1020" s="304"/>
      <c r="IVI1020" s="304"/>
      <c r="IVJ1020" s="304"/>
      <c r="IVK1020" s="304"/>
      <c r="IVL1020" s="304"/>
      <c r="IVM1020" s="304"/>
      <c r="IVN1020" s="304"/>
      <c r="IVO1020" s="304"/>
      <c r="IVP1020" s="304"/>
      <c r="IVQ1020" s="304"/>
      <c r="IVR1020" s="304"/>
      <c r="IVS1020" s="304"/>
      <c r="IVT1020" s="304"/>
      <c r="IVU1020" s="304"/>
      <c r="IVV1020" s="304"/>
      <c r="IVW1020" s="304"/>
      <c r="IVX1020" s="304"/>
      <c r="IVY1020" s="304"/>
      <c r="IVZ1020" s="304"/>
      <c r="IWA1020" s="304"/>
      <c r="IWB1020" s="304"/>
      <c r="IWC1020" s="304"/>
      <c r="IWD1020" s="304"/>
      <c r="IWE1020" s="304"/>
      <c r="IWF1020" s="304"/>
      <c r="IWG1020" s="304"/>
      <c r="IWH1020" s="304"/>
      <c r="IWI1020" s="304"/>
      <c r="IWJ1020" s="304"/>
      <c r="IWK1020" s="304"/>
      <c r="IWL1020" s="304"/>
      <c r="IWM1020" s="304"/>
      <c r="IWN1020" s="304"/>
      <c r="IWO1020" s="304"/>
      <c r="IWP1020" s="304"/>
      <c r="IWQ1020" s="304"/>
      <c r="IWR1020" s="304"/>
      <c r="IWS1020" s="304"/>
      <c r="IWT1020" s="304"/>
      <c r="IWU1020" s="304"/>
      <c r="IWV1020" s="304"/>
      <c r="IWW1020" s="304"/>
      <c r="IWX1020" s="304"/>
      <c r="IWY1020" s="304"/>
      <c r="IWZ1020" s="304"/>
      <c r="IXA1020" s="304"/>
      <c r="IXB1020" s="304"/>
      <c r="IXC1020" s="304"/>
      <c r="IXD1020" s="304"/>
      <c r="IXE1020" s="304"/>
      <c r="IXF1020" s="304"/>
      <c r="IXG1020" s="304"/>
      <c r="IXH1020" s="304"/>
      <c r="IXI1020" s="304"/>
      <c r="IXJ1020" s="304"/>
      <c r="IXK1020" s="304"/>
      <c r="IXL1020" s="304"/>
      <c r="IXM1020" s="304"/>
      <c r="IXN1020" s="304"/>
      <c r="IXO1020" s="304"/>
      <c r="IXP1020" s="304"/>
      <c r="IXQ1020" s="304"/>
      <c r="IXR1020" s="304"/>
      <c r="IXS1020" s="304"/>
      <c r="IXT1020" s="304"/>
      <c r="IXU1020" s="304"/>
      <c r="IXV1020" s="304"/>
      <c r="IXW1020" s="304"/>
      <c r="IXX1020" s="304"/>
      <c r="IXY1020" s="304"/>
      <c r="IXZ1020" s="304"/>
      <c r="IYA1020" s="304"/>
      <c r="IYB1020" s="304"/>
      <c r="IYC1020" s="304"/>
      <c r="IYD1020" s="304"/>
      <c r="IYE1020" s="304"/>
      <c r="IYF1020" s="304"/>
      <c r="IYG1020" s="304"/>
      <c r="IYH1020" s="304"/>
      <c r="IYI1020" s="304"/>
      <c r="IYJ1020" s="304"/>
      <c r="IYK1020" s="304"/>
      <c r="IYL1020" s="304"/>
      <c r="IYM1020" s="304"/>
      <c r="IYN1020" s="304"/>
      <c r="IYO1020" s="304"/>
      <c r="IYP1020" s="304"/>
      <c r="IYQ1020" s="304"/>
      <c r="IYR1020" s="304"/>
      <c r="IYS1020" s="304"/>
      <c r="IYT1020" s="304"/>
      <c r="IYU1020" s="304"/>
      <c r="IYV1020" s="304"/>
      <c r="IYW1020" s="304"/>
      <c r="IYX1020" s="304"/>
      <c r="IYY1020" s="304"/>
      <c r="IYZ1020" s="304"/>
      <c r="IZA1020" s="304"/>
      <c r="IZB1020" s="304"/>
      <c r="IZC1020" s="304"/>
      <c r="IZD1020" s="304"/>
      <c r="IZE1020" s="304"/>
      <c r="IZF1020" s="304"/>
      <c r="IZG1020" s="304"/>
      <c r="IZH1020" s="304"/>
      <c r="IZI1020" s="304"/>
      <c r="IZJ1020" s="304"/>
      <c r="IZK1020" s="304"/>
      <c r="IZL1020" s="304"/>
      <c r="IZM1020" s="304"/>
      <c r="IZN1020" s="304"/>
      <c r="IZO1020" s="304"/>
      <c r="IZP1020" s="304"/>
      <c r="IZQ1020" s="304"/>
      <c r="IZR1020" s="304"/>
      <c r="IZS1020" s="304"/>
      <c r="IZT1020" s="304"/>
      <c r="IZU1020" s="304"/>
      <c r="IZV1020" s="304"/>
      <c r="IZW1020" s="304"/>
      <c r="IZX1020" s="304"/>
      <c r="IZY1020" s="304"/>
      <c r="IZZ1020" s="304"/>
      <c r="JAA1020" s="304"/>
      <c r="JAB1020" s="304"/>
      <c r="JAC1020" s="304"/>
      <c r="JAD1020" s="304"/>
      <c r="JAE1020" s="304"/>
      <c r="JAF1020" s="304"/>
      <c r="JAG1020" s="304"/>
      <c r="JAH1020" s="304"/>
      <c r="JAI1020" s="304"/>
      <c r="JAJ1020" s="304"/>
      <c r="JAK1020" s="304"/>
      <c r="JAL1020" s="304"/>
      <c r="JAM1020" s="304"/>
      <c r="JAN1020" s="304"/>
      <c r="JAO1020" s="304"/>
      <c r="JAP1020" s="304"/>
      <c r="JAQ1020" s="304"/>
      <c r="JAR1020" s="304"/>
      <c r="JAS1020" s="304"/>
      <c r="JAT1020" s="304"/>
      <c r="JAU1020" s="304"/>
      <c r="JAV1020" s="304"/>
      <c r="JAW1020" s="304"/>
      <c r="JAX1020" s="304"/>
      <c r="JAY1020" s="304"/>
      <c r="JAZ1020" s="304"/>
      <c r="JBA1020" s="304"/>
      <c r="JBB1020" s="304"/>
      <c r="JBC1020" s="304"/>
      <c r="JBD1020" s="304"/>
      <c r="JBE1020" s="304"/>
      <c r="JBF1020" s="304"/>
      <c r="JBG1020" s="304"/>
      <c r="JBH1020" s="304"/>
      <c r="JBI1020" s="304"/>
      <c r="JBJ1020" s="304"/>
      <c r="JBK1020" s="304"/>
      <c r="JBL1020" s="304"/>
      <c r="JBM1020" s="304"/>
      <c r="JBN1020" s="304"/>
      <c r="JBO1020" s="304"/>
      <c r="JBP1020" s="304"/>
      <c r="JBQ1020" s="304"/>
      <c r="JBR1020" s="304"/>
      <c r="JBS1020" s="304"/>
      <c r="JBT1020" s="304"/>
      <c r="JBU1020" s="304"/>
      <c r="JBV1020" s="304"/>
      <c r="JBW1020" s="304"/>
      <c r="JBX1020" s="304"/>
      <c r="JBY1020" s="304"/>
      <c r="JBZ1020" s="304"/>
      <c r="JCA1020" s="304"/>
      <c r="JCB1020" s="304"/>
      <c r="JCC1020" s="304"/>
      <c r="JCD1020" s="304"/>
      <c r="JCE1020" s="304"/>
      <c r="JCF1020" s="304"/>
      <c r="JCG1020" s="304"/>
      <c r="JCH1020" s="304"/>
      <c r="JCI1020" s="304"/>
      <c r="JCJ1020" s="304"/>
      <c r="JCK1020" s="304"/>
      <c r="JCL1020" s="304"/>
      <c r="JCM1020" s="304"/>
      <c r="JCN1020" s="304"/>
      <c r="JCO1020" s="304"/>
      <c r="JCP1020" s="304"/>
      <c r="JCQ1020" s="304"/>
      <c r="JCR1020" s="304"/>
      <c r="JCS1020" s="304"/>
      <c r="JCT1020" s="304"/>
      <c r="JCU1020" s="304"/>
      <c r="JCV1020" s="304"/>
      <c r="JCW1020" s="304"/>
      <c r="JCX1020" s="304"/>
      <c r="JCY1020" s="304"/>
      <c r="JCZ1020" s="304"/>
      <c r="JDA1020" s="304"/>
      <c r="JDB1020" s="304"/>
      <c r="JDC1020" s="304"/>
      <c r="JDD1020" s="304"/>
      <c r="JDE1020" s="304"/>
      <c r="JDF1020" s="304"/>
      <c r="JDG1020" s="304"/>
      <c r="JDH1020" s="304"/>
      <c r="JDI1020" s="304"/>
      <c r="JDJ1020" s="304"/>
      <c r="JDK1020" s="304"/>
      <c r="JDL1020" s="304"/>
      <c r="JDM1020" s="304"/>
      <c r="JDN1020" s="304"/>
      <c r="JDO1020" s="304"/>
      <c r="JDP1020" s="304"/>
      <c r="JDQ1020" s="304"/>
      <c r="JDR1020" s="304"/>
      <c r="JDS1020" s="304"/>
      <c r="JDT1020" s="304"/>
      <c r="JDU1020" s="304"/>
      <c r="JDV1020" s="304"/>
      <c r="JDW1020" s="304"/>
      <c r="JDX1020" s="304"/>
      <c r="JDY1020" s="304"/>
      <c r="JDZ1020" s="304"/>
      <c r="JEA1020" s="304"/>
      <c r="JEB1020" s="304"/>
      <c r="JEC1020" s="304"/>
      <c r="JED1020" s="304"/>
      <c r="JEE1020" s="304"/>
      <c r="JEF1020" s="304"/>
      <c r="JEG1020" s="304"/>
      <c r="JEH1020" s="304"/>
      <c r="JEI1020" s="304"/>
      <c r="JEJ1020" s="304"/>
      <c r="JEK1020" s="304"/>
      <c r="JEL1020" s="304"/>
      <c r="JEM1020" s="304"/>
      <c r="JEN1020" s="304"/>
      <c r="JEO1020" s="304"/>
      <c r="JEP1020" s="304"/>
      <c r="JEQ1020" s="304"/>
      <c r="JER1020" s="304"/>
      <c r="JES1020" s="304"/>
      <c r="JET1020" s="304"/>
      <c r="JEU1020" s="304"/>
      <c r="JEV1020" s="304"/>
      <c r="JEW1020" s="304"/>
      <c r="JEX1020" s="304"/>
      <c r="JEY1020" s="304"/>
      <c r="JEZ1020" s="304"/>
      <c r="JFA1020" s="304"/>
      <c r="JFB1020" s="304"/>
      <c r="JFC1020" s="304"/>
      <c r="JFD1020" s="304"/>
      <c r="JFE1020" s="304"/>
      <c r="JFF1020" s="304"/>
      <c r="JFG1020" s="304"/>
      <c r="JFH1020" s="304"/>
      <c r="JFI1020" s="304"/>
      <c r="JFJ1020" s="304"/>
      <c r="JFK1020" s="304"/>
      <c r="JFL1020" s="304"/>
      <c r="JFM1020" s="304"/>
      <c r="JFN1020" s="304"/>
      <c r="JFO1020" s="304"/>
      <c r="JFP1020" s="304"/>
      <c r="JFQ1020" s="304"/>
      <c r="JFR1020" s="304"/>
      <c r="JFS1020" s="304"/>
      <c r="JFT1020" s="304"/>
      <c r="JFU1020" s="304"/>
      <c r="JFV1020" s="304"/>
      <c r="JFW1020" s="304"/>
      <c r="JFX1020" s="304"/>
      <c r="JFY1020" s="304"/>
      <c r="JFZ1020" s="304"/>
      <c r="JGA1020" s="304"/>
      <c r="JGB1020" s="304"/>
      <c r="JGC1020" s="304"/>
      <c r="JGD1020" s="304"/>
      <c r="JGE1020" s="304"/>
      <c r="JGF1020" s="304"/>
      <c r="JGG1020" s="304"/>
      <c r="JGH1020" s="304"/>
      <c r="JGI1020" s="304"/>
      <c r="JGJ1020" s="304"/>
      <c r="JGK1020" s="304"/>
      <c r="JGL1020" s="304"/>
      <c r="JGM1020" s="304"/>
      <c r="JGN1020" s="304"/>
      <c r="JGO1020" s="304"/>
      <c r="JGP1020" s="304"/>
      <c r="JGQ1020" s="304"/>
      <c r="JGR1020" s="304"/>
      <c r="JGS1020" s="304"/>
      <c r="JGT1020" s="304"/>
      <c r="JGU1020" s="304"/>
      <c r="JGV1020" s="304"/>
      <c r="JGW1020" s="304"/>
      <c r="JGX1020" s="304"/>
      <c r="JGY1020" s="304"/>
      <c r="JGZ1020" s="304"/>
      <c r="JHA1020" s="304"/>
      <c r="JHB1020" s="304"/>
      <c r="JHC1020" s="304"/>
      <c r="JHD1020" s="304"/>
      <c r="JHE1020" s="304"/>
      <c r="JHF1020" s="304"/>
      <c r="JHG1020" s="304"/>
      <c r="JHH1020" s="304"/>
      <c r="JHI1020" s="304"/>
      <c r="JHJ1020" s="304"/>
      <c r="JHK1020" s="304"/>
      <c r="JHL1020" s="304"/>
      <c r="JHM1020" s="304"/>
      <c r="JHN1020" s="304"/>
      <c r="JHO1020" s="304"/>
      <c r="JHP1020" s="304"/>
      <c r="JHQ1020" s="304"/>
      <c r="JHR1020" s="304"/>
      <c r="JHS1020" s="304"/>
      <c r="JHT1020" s="304"/>
      <c r="JHU1020" s="304"/>
      <c r="JHV1020" s="304"/>
      <c r="JHW1020" s="304"/>
      <c r="JHX1020" s="304"/>
      <c r="JHY1020" s="304"/>
      <c r="JHZ1020" s="304"/>
      <c r="JIA1020" s="304"/>
      <c r="JIB1020" s="304"/>
      <c r="JIC1020" s="304"/>
      <c r="JID1020" s="304"/>
      <c r="JIE1020" s="304"/>
      <c r="JIF1020" s="304"/>
      <c r="JIG1020" s="304"/>
      <c r="JIH1020" s="304"/>
      <c r="JII1020" s="304"/>
      <c r="JIJ1020" s="304"/>
      <c r="JIK1020" s="304"/>
      <c r="JIL1020" s="304"/>
      <c r="JIM1020" s="304"/>
      <c r="JIN1020" s="304"/>
      <c r="JIO1020" s="304"/>
      <c r="JIP1020" s="304"/>
      <c r="JIQ1020" s="304"/>
      <c r="JIR1020" s="304"/>
      <c r="JIS1020" s="304"/>
      <c r="JIT1020" s="304"/>
      <c r="JIU1020" s="304"/>
      <c r="JIV1020" s="304"/>
      <c r="JIW1020" s="304"/>
      <c r="JIX1020" s="304"/>
      <c r="JIY1020" s="304"/>
      <c r="JIZ1020" s="304"/>
      <c r="JJA1020" s="304"/>
      <c r="JJB1020" s="304"/>
      <c r="JJC1020" s="304"/>
      <c r="JJD1020" s="304"/>
      <c r="JJE1020" s="304"/>
      <c r="JJF1020" s="304"/>
      <c r="JJG1020" s="304"/>
      <c r="JJH1020" s="304"/>
      <c r="JJI1020" s="304"/>
      <c r="JJJ1020" s="304"/>
      <c r="JJK1020" s="304"/>
      <c r="JJL1020" s="304"/>
      <c r="JJM1020" s="304"/>
      <c r="JJN1020" s="304"/>
      <c r="JJO1020" s="304"/>
      <c r="JJP1020" s="304"/>
      <c r="JJQ1020" s="304"/>
      <c r="JJR1020" s="304"/>
      <c r="JJS1020" s="304"/>
      <c r="JJT1020" s="304"/>
      <c r="JJU1020" s="304"/>
      <c r="JJV1020" s="304"/>
      <c r="JJW1020" s="304"/>
      <c r="JJX1020" s="304"/>
      <c r="JJY1020" s="304"/>
      <c r="JJZ1020" s="304"/>
      <c r="JKA1020" s="304"/>
      <c r="JKB1020" s="304"/>
      <c r="JKC1020" s="304"/>
      <c r="JKD1020" s="304"/>
      <c r="JKE1020" s="304"/>
      <c r="JKF1020" s="304"/>
      <c r="JKG1020" s="304"/>
      <c r="JKH1020" s="304"/>
      <c r="JKI1020" s="304"/>
      <c r="JKJ1020" s="304"/>
      <c r="JKK1020" s="304"/>
      <c r="JKL1020" s="304"/>
      <c r="JKM1020" s="304"/>
      <c r="JKN1020" s="304"/>
      <c r="JKO1020" s="304"/>
      <c r="JKP1020" s="304"/>
      <c r="JKQ1020" s="304"/>
      <c r="JKR1020" s="304"/>
      <c r="JKS1020" s="304"/>
      <c r="JKT1020" s="304"/>
      <c r="JKU1020" s="304"/>
      <c r="JKV1020" s="304"/>
      <c r="JKW1020" s="304"/>
      <c r="JKX1020" s="304"/>
      <c r="JKY1020" s="304"/>
      <c r="JKZ1020" s="304"/>
      <c r="JLA1020" s="304"/>
      <c r="JLB1020" s="304"/>
      <c r="JLC1020" s="304"/>
      <c r="JLD1020" s="304"/>
      <c r="JLE1020" s="304"/>
      <c r="JLF1020" s="304"/>
      <c r="JLG1020" s="304"/>
      <c r="JLH1020" s="304"/>
      <c r="JLI1020" s="304"/>
      <c r="JLJ1020" s="304"/>
      <c r="JLK1020" s="304"/>
      <c r="JLL1020" s="304"/>
      <c r="JLM1020" s="304"/>
      <c r="JLN1020" s="304"/>
      <c r="JLO1020" s="304"/>
      <c r="JLP1020" s="304"/>
      <c r="JLQ1020" s="304"/>
      <c r="JLR1020" s="304"/>
      <c r="JLS1020" s="304"/>
      <c r="JLT1020" s="304"/>
      <c r="JLU1020" s="304"/>
      <c r="JLV1020" s="304"/>
      <c r="JLW1020" s="304"/>
      <c r="JLX1020" s="304"/>
      <c r="JLY1020" s="304"/>
      <c r="JLZ1020" s="304"/>
      <c r="JMA1020" s="304"/>
      <c r="JMB1020" s="304"/>
      <c r="JMC1020" s="304"/>
      <c r="JMD1020" s="304"/>
      <c r="JME1020" s="304"/>
      <c r="JMF1020" s="304"/>
      <c r="JMG1020" s="304"/>
      <c r="JMH1020" s="304"/>
      <c r="JMI1020" s="304"/>
      <c r="JMJ1020" s="304"/>
      <c r="JMK1020" s="304"/>
      <c r="JML1020" s="304"/>
      <c r="JMM1020" s="304"/>
      <c r="JMN1020" s="304"/>
      <c r="JMO1020" s="304"/>
      <c r="JMP1020" s="304"/>
      <c r="JMQ1020" s="304"/>
      <c r="JMR1020" s="304"/>
      <c r="JMS1020" s="304"/>
      <c r="JMT1020" s="304"/>
      <c r="JMU1020" s="304"/>
      <c r="JMV1020" s="304"/>
      <c r="JMW1020" s="304"/>
      <c r="JMX1020" s="304"/>
      <c r="JMY1020" s="304"/>
      <c r="JMZ1020" s="304"/>
      <c r="JNA1020" s="304"/>
      <c r="JNB1020" s="304"/>
      <c r="JNC1020" s="304"/>
      <c r="JND1020" s="304"/>
      <c r="JNE1020" s="304"/>
      <c r="JNF1020" s="304"/>
      <c r="JNG1020" s="304"/>
      <c r="JNH1020" s="304"/>
      <c r="JNI1020" s="304"/>
      <c r="JNJ1020" s="304"/>
      <c r="JNK1020" s="304"/>
      <c r="JNL1020" s="304"/>
      <c r="JNM1020" s="304"/>
      <c r="JNN1020" s="304"/>
      <c r="JNO1020" s="304"/>
      <c r="JNP1020" s="304"/>
      <c r="JNQ1020" s="304"/>
      <c r="JNR1020" s="304"/>
      <c r="JNS1020" s="304"/>
      <c r="JNT1020" s="304"/>
      <c r="JNU1020" s="304"/>
      <c r="JNV1020" s="304"/>
      <c r="JNW1020" s="304"/>
      <c r="JNX1020" s="304"/>
      <c r="JNY1020" s="304"/>
      <c r="JNZ1020" s="304"/>
      <c r="JOA1020" s="304"/>
      <c r="JOB1020" s="304"/>
      <c r="JOC1020" s="304"/>
      <c r="JOD1020" s="304"/>
      <c r="JOE1020" s="304"/>
      <c r="JOF1020" s="304"/>
      <c r="JOG1020" s="304"/>
      <c r="JOH1020" s="304"/>
      <c r="JOI1020" s="304"/>
      <c r="JOJ1020" s="304"/>
      <c r="JOK1020" s="304"/>
      <c r="JOL1020" s="304"/>
      <c r="JOM1020" s="304"/>
      <c r="JON1020" s="304"/>
      <c r="JOO1020" s="304"/>
      <c r="JOP1020" s="304"/>
      <c r="JOQ1020" s="304"/>
      <c r="JOR1020" s="304"/>
      <c r="JOS1020" s="304"/>
      <c r="JOT1020" s="304"/>
      <c r="JOU1020" s="304"/>
      <c r="JOV1020" s="304"/>
      <c r="JOW1020" s="304"/>
      <c r="JOX1020" s="304"/>
      <c r="JOY1020" s="304"/>
      <c r="JOZ1020" s="304"/>
      <c r="JPA1020" s="304"/>
      <c r="JPB1020" s="304"/>
      <c r="JPC1020" s="304"/>
      <c r="JPD1020" s="304"/>
      <c r="JPE1020" s="304"/>
      <c r="JPF1020" s="304"/>
      <c r="JPG1020" s="304"/>
      <c r="JPH1020" s="304"/>
      <c r="JPI1020" s="304"/>
      <c r="JPJ1020" s="304"/>
      <c r="JPK1020" s="304"/>
      <c r="JPL1020" s="304"/>
      <c r="JPM1020" s="304"/>
      <c r="JPN1020" s="304"/>
      <c r="JPO1020" s="304"/>
      <c r="JPP1020" s="304"/>
      <c r="JPQ1020" s="304"/>
      <c r="JPR1020" s="304"/>
      <c r="JPS1020" s="304"/>
      <c r="JPT1020" s="304"/>
      <c r="JPU1020" s="304"/>
      <c r="JPV1020" s="304"/>
      <c r="JPW1020" s="304"/>
      <c r="JPX1020" s="304"/>
      <c r="JPY1020" s="304"/>
      <c r="JPZ1020" s="304"/>
      <c r="JQA1020" s="304"/>
      <c r="JQB1020" s="304"/>
      <c r="JQC1020" s="304"/>
      <c r="JQD1020" s="304"/>
      <c r="JQE1020" s="304"/>
      <c r="JQF1020" s="304"/>
      <c r="JQG1020" s="304"/>
      <c r="JQH1020" s="304"/>
      <c r="JQI1020" s="304"/>
      <c r="JQJ1020" s="304"/>
      <c r="JQK1020" s="304"/>
      <c r="JQL1020" s="304"/>
      <c r="JQM1020" s="304"/>
      <c r="JQN1020" s="304"/>
      <c r="JQO1020" s="304"/>
      <c r="JQP1020" s="304"/>
      <c r="JQQ1020" s="304"/>
      <c r="JQR1020" s="304"/>
      <c r="JQS1020" s="304"/>
      <c r="JQT1020" s="304"/>
      <c r="JQU1020" s="304"/>
      <c r="JQV1020" s="304"/>
      <c r="JQW1020" s="304"/>
      <c r="JQX1020" s="304"/>
      <c r="JQY1020" s="304"/>
      <c r="JQZ1020" s="304"/>
      <c r="JRA1020" s="304"/>
      <c r="JRB1020" s="304"/>
      <c r="JRC1020" s="304"/>
      <c r="JRD1020" s="304"/>
      <c r="JRE1020" s="304"/>
      <c r="JRF1020" s="304"/>
      <c r="JRG1020" s="304"/>
      <c r="JRH1020" s="304"/>
      <c r="JRI1020" s="304"/>
      <c r="JRJ1020" s="304"/>
      <c r="JRK1020" s="304"/>
      <c r="JRL1020" s="304"/>
      <c r="JRM1020" s="304"/>
      <c r="JRN1020" s="304"/>
      <c r="JRO1020" s="304"/>
      <c r="JRP1020" s="304"/>
      <c r="JRQ1020" s="304"/>
      <c r="JRR1020" s="304"/>
      <c r="JRS1020" s="304"/>
      <c r="JRT1020" s="304"/>
      <c r="JRU1020" s="304"/>
      <c r="JRV1020" s="304"/>
      <c r="JRW1020" s="304"/>
      <c r="JRX1020" s="304"/>
      <c r="JRY1020" s="304"/>
      <c r="JRZ1020" s="304"/>
      <c r="JSA1020" s="304"/>
      <c r="JSB1020" s="304"/>
      <c r="JSC1020" s="304"/>
      <c r="JSD1020" s="304"/>
      <c r="JSE1020" s="304"/>
      <c r="JSF1020" s="304"/>
      <c r="JSG1020" s="304"/>
      <c r="JSH1020" s="304"/>
      <c r="JSI1020" s="304"/>
      <c r="JSJ1020" s="304"/>
      <c r="JSK1020" s="304"/>
      <c r="JSL1020" s="304"/>
      <c r="JSM1020" s="304"/>
      <c r="JSN1020" s="304"/>
      <c r="JSO1020" s="304"/>
      <c r="JSP1020" s="304"/>
      <c r="JSQ1020" s="304"/>
      <c r="JSR1020" s="304"/>
      <c r="JSS1020" s="304"/>
      <c r="JST1020" s="304"/>
      <c r="JSU1020" s="304"/>
      <c r="JSV1020" s="304"/>
      <c r="JSW1020" s="304"/>
      <c r="JSX1020" s="304"/>
      <c r="JSY1020" s="304"/>
      <c r="JSZ1020" s="304"/>
      <c r="JTA1020" s="304"/>
      <c r="JTB1020" s="304"/>
      <c r="JTC1020" s="304"/>
      <c r="JTD1020" s="304"/>
      <c r="JTE1020" s="304"/>
      <c r="JTF1020" s="304"/>
      <c r="JTG1020" s="304"/>
      <c r="JTH1020" s="304"/>
      <c r="JTI1020" s="304"/>
      <c r="JTJ1020" s="304"/>
      <c r="JTK1020" s="304"/>
      <c r="JTL1020" s="304"/>
      <c r="JTM1020" s="304"/>
      <c r="JTN1020" s="304"/>
      <c r="JTO1020" s="304"/>
      <c r="JTP1020" s="304"/>
      <c r="JTQ1020" s="304"/>
      <c r="JTR1020" s="304"/>
      <c r="JTS1020" s="304"/>
      <c r="JTT1020" s="304"/>
      <c r="JTU1020" s="304"/>
      <c r="JTV1020" s="304"/>
      <c r="JTW1020" s="304"/>
      <c r="JTX1020" s="304"/>
      <c r="JTY1020" s="304"/>
      <c r="JTZ1020" s="304"/>
      <c r="JUA1020" s="304"/>
      <c r="JUB1020" s="304"/>
      <c r="JUC1020" s="304"/>
      <c r="JUD1020" s="304"/>
      <c r="JUE1020" s="304"/>
      <c r="JUF1020" s="304"/>
      <c r="JUG1020" s="304"/>
      <c r="JUH1020" s="304"/>
      <c r="JUI1020" s="304"/>
      <c r="JUJ1020" s="304"/>
      <c r="JUK1020" s="304"/>
      <c r="JUL1020" s="304"/>
      <c r="JUM1020" s="304"/>
      <c r="JUN1020" s="304"/>
      <c r="JUO1020" s="304"/>
      <c r="JUP1020" s="304"/>
      <c r="JUQ1020" s="304"/>
      <c r="JUR1020" s="304"/>
      <c r="JUS1020" s="304"/>
      <c r="JUT1020" s="304"/>
      <c r="JUU1020" s="304"/>
      <c r="JUV1020" s="304"/>
      <c r="JUW1020" s="304"/>
      <c r="JUX1020" s="304"/>
      <c r="JUY1020" s="304"/>
      <c r="JUZ1020" s="304"/>
      <c r="JVA1020" s="304"/>
      <c r="JVB1020" s="304"/>
      <c r="JVC1020" s="304"/>
      <c r="JVD1020" s="304"/>
      <c r="JVE1020" s="304"/>
      <c r="JVF1020" s="304"/>
      <c r="JVG1020" s="304"/>
      <c r="JVH1020" s="304"/>
      <c r="JVI1020" s="304"/>
      <c r="JVJ1020" s="304"/>
      <c r="JVK1020" s="304"/>
      <c r="JVL1020" s="304"/>
      <c r="JVM1020" s="304"/>
      <c r="JVN1020" s="304"/>
      <c r="JVO1020" s="304"/>
      <c r="JVP1020" s="304"/>
      <c r="JVQ1020" s="304"/>
      <c r="JVR1020" s="304"/>
      <c r="JVS1020" s="304"/>
      <c r="JVT1020" s="304"/>
      <c r="JVU1020" s="304"/>
      <c r="JVV1020" s="304"/>
      <c r="JVW1020" s="304"/>
      <c r="JVX1020" s="304"/>
      <c r="JVY1020" s="304"/>
      <c r="JVZ1020" s="304"/>
      <c r="JWA1020" s="304"/>
      <c r="JWB1020" s="304"/>
      <c r="JWC1020" s="304"/>
      <c r="JWD1020" s="304"/>
      <c r="JWE1020" s="304"/>
      <c r="JWF1020" s="304"/>
      <c r="JWG1020" s="304"/>
      <c r="JWH1020" s="304"/>
      <c r="JWI1020" s="304"/>
      <c r="JWJ1020" s="304"/>
      <c r="JWK1020" s="304"/>
      <c r="JWL1020" s="304"/>
      <c r="JWM1020" s="304"/>
      <c r="JWN1020" s="304"/>
      <c r="JWO1020" s="304"/>
      <c r="JWP1020" s="304"/>
      <c r="JWQ1020" s="304"/>
      <c r="JWR1020" s="304"/>
      <c r="JWS1020" s="304"/>
      <c r="JWT1020" s="304"/>
      <c r="JWU1020" s="304"/>
      <c r="JWV1020" s="304"/>
      <c r="JWW1020" s="304"/>
      <c r="JWX1020" s="304"/>
      <c r="JWY1020" s="304"/>
      <c r="JWZ1020" s="304"/>
      <c r="JXA1020" s="304"/>
      <c r="JXB1020" s="304"/>
      <c r="JXC1020" s="304"/>
      <c r="JXD1020" s="304"/>
      <c r="JXE1020" s="304"/>
      <c r="JXF1020" s="304"/>
      <c r="JXG1020" s="304"/>
      <c r="JXH1020" s="304"/>
      <c r="JXI1020" s="304"/>
      <c r="JXJ1020" s="304"/>
      <c r="JXK1020" s="304"/>
      <c r="JXL1020" s="304"/>
      <c r="JXM1020" s="304"/>
      <c r="JXN1020" s="304"/>
      <c r="JXO1020" s="304"/>
      <c r="JXP1020" s="304"/>
      <c r="JXQ1020" s="304"/>
      <c r="JXR1020" s="304"/>
      <c r="JXS1020" s="304"/>
      <c r="JXT1020" s="304"/>
      <c r="JXU1020" s="304"/>
      <c r="JXV1020" s="304"/>
      <c r="JXW1020" s="304"/>
      <c r="JXX1020" s="304"/>
      <c r="JXY1020" s="304"/>
      <c r="JXZ1020" s="304"/>
      <c r="JYA1020" s="304"/>
      <c r="JYB1020" s="304"/>
      <c r="JYC1020" s="304"/>
      <c r="JYD1020" s="304"/>
      <c r="JYE1020" s="304"/>
      <c r="JYF1020" s="304"/>
      <c r="JYG1020" s="304"/>
      <c r="JYH1020" s="304"/>
      <c r="JYI1020" s="304"/>
      <c r="JYJ1020" s="304"/>
      <c r="JYK1020" s="304"/>
      <c r="JYL1020" s="304"/>
      <c r="JYM1020" s="304"/>
      <c r="JYN1020" s="304"/>
      <c r="JYO1020" s="304"/>
      <c r="JYP1020" s="304"/>
      <c r="JYQ1020" s="304"/>
      <c r="JYR1020" s="304"/>
      <c r="JYS1020" s="304"/>
      <c r="JYT1020" s="304"/>
      <c r="JYU1020" s="304"/>
      <c r="JYV1020" s="304"/>
      <c r="JYW1020" s="304"/>
      <c r="JYX1020" s="304"/>
      <c r="JYY1020" s="304"/>
      <c r="JYZ1020" s="304"/>
      <c r="JZA1020" s="304"/>
      <c r="JZB1020" s="304"/>
      <c r="JZC1020" s="304"/>
      <c r="JZD1020" s="304"/>
      <c r="JZE1020" s="304"/>
      <c r="JZF1020" s="304"/>
      <c r="JZG1020" s="304"/>
      <c r="JZH1020" s="304"/>
      <c r="JZI1020" s="304"/>
      <c r="JZJ1020" s="304"/>
      <c r="JZK1020" s="304"/>
      <c r="JZL1020" s="304"/>
      <c r="JZM1020" s="304"/>
      <c r="JZN1020" s="304"/>
      <c r="JZO1020" s="304"/>
      <c r="JZP1020" s="304"/>
      <c r="JZQ1020" s="304"/>
      <c r="JZR1020" s="304"/>
      <c r="JZS1020" s="304"/>
      <c r="JZT1020" s="304"/>
      <c r="JZU1020" s="304"/>
      <c r="JZV1020" s="304"/>
      <c r="JZW1020" s="304"/>
      <c r="JZX1020" s="304"/>
      <c r="JZY1020" s="304"/>
      <c r="JZZ1020" s="304"/>
      <c r="KAA1020" s="304"/>
      <c r="KAB1020" s="304"/>
      <c r="KAC1020" s="304"/>
      <c r="KAD1020" s="304"/>
      <c r="KAE1020" s="304"/>
      <c r="KAF1020" s="304"/>
      <c r="KAG1020" s="304"/>
      <c r="KAH1020" s="304"/>
      <c r="KAI1020" s="304"/>
      <c r="KAJ1020" s="304"/>
      <c r="KAK1020" s="304"/>
      <c r="KAL1020" s="304"/>
      <c r="KAM1020" s="304"/>
      <c r="KAN1020" s="304"/>
      <c r="KAO1020" s="304"/>
      <c r="KAP1020" s="304"/>
      <c r="KAQ1020" s="304"/>
      <c r="KAR1020" s="304"/>
      <c r="KAS1020" s="304"/>
      <c r="KAT1020" s="304"/>
      <c r="KAU1020" s="304"/>
      <c r="KAV1020" s="304"/>
      <c r="KAW1020" s="304"/>
      <c r="KAX1020" s="304"/>
      <c r="KAY1020" s="304"/>
      <c r="KAZ1020" s="304"/>
      <c r="KBA1020" s="304"/>
      <c r="KBB1020" s="304"/>
      <c r="KBC1020" s="304"/>
      <c r="KBD1020" s="304"/>
      <c r="KBE1020" s="304"/>
      <c r="KBF1020" s="304"/>
      <c r="KBG1020" s="304"/>
      <c r="KBH1020" s="304"/>
      <c r="KBI1020" s="304"/>
      <c r="KBJ1020" s="304"/>
      <c r="KBK1020" s="304"/>
      <c r="KBL1020" s="304"/>
      <c r="KBM1020" s="304"/>
      <c r="KBN1020" s="304"/>
      <c r="KBO1020" s="304"/>
      <c r="KBP1020" s="304"/>
      <c r="KBQ1020" s="304"/>
      <c r="KBR1020" s="304"/>
      <c r="KBS1020" s="304"/>
      <c r="KBT1020" s="304"/>
      <c r="KBU1020" s="304"/>
      <c r="KBV1020" s="304"/>
      <c r="KBW1020" s="304"/>
      <c r="KBX1020" s="304"/>
      <c r="KBY1020" s="304"/>
      <c r="KBZ1020" s="304"/>
      <c r="KCA1020" s="304"/>
      <c r="KCB1020" s="304"/>
      <c r="KCC1020" s="304"/>
      <c r="KCD1020" s="304"/>
      <c r="KCE1020" s="304"/>
      <c r="KCF1020" s="304"/>
      <c r="KCG1020" s="304"/>
      <c r="KCH1020" s="304"/>
      <c r="KCI1020" s="304"/>
      <c r="KCJ1020" s="304"/>
      <c r="KCK1020" s="304"/>
      <c r="KCL1020" s="304"/>
      <c r="KCM1020" s="304"/>
      <c r="KCN1020" s="304"/>
      <c r="KCO1020" s="304"/>
      <c r="KCP1020" s="304"/>
      <c r="KCQ1020" s="304"/>
      <c r="KCR1020" s="304"/>
      <c r="KCS1020" s="304"/>
      <c r="KCT1020" s="304"/>
      <c r="KCU1020" s="304"/>
      <c r="KCV1020" s="304"/>
      <c r="KCW1020" s="304"/>
      <c r="KCX1020" s="304"/>
      <c r="KCY1020" s="304"/>
      <c r="KCZ1020" s="304"/>
      <c r="KDA1020" s="304"/>
      <c r="KDB1020" s="304"/>
      <c r="KDC1020" s="304"/>
      <c r="KDD1020" s="304"/>
      <c r="KDE1020" s="304"/>
      <c r="KDF1020" s="304"/>
      <c r="KDG1020" s="304"/>
      <c r="KDH1020" s="304"/>
      <c r="KDI1020" s="304"/>
      <c r="KDJ1020" s="304"/>
      <c r="KDK1020" s="304"/>
      <c r="KDL1020" s="304"/>
      <c r="KDM1020" s="304"/>
      <c r="KDN1020" s="304"/>
      <c r="KDO1020" s="304"/>
      <c r="KDP1020" s="304"/>
      <c r="KDQ1020" s="304"/>
      <c r="KDR1020" s="304"/>
      <c r="KDS1020" s="304"/>
      <c r="KDT1020" s="304"/>
      <c r="KDU1020" s="304"/>
      <c r="KDV1020" s="304"/>
      <c r="KDW1020" s="304"/>
      <c r="KDX1020" s="304"/>
      <c r="KDY1020" s="304"/>
      <c r="KDZ1020" s="304"/>
      <c r="KEA1020" s="304"/>
      <c r="KEB1020" s="304"/>
      <c r="KEC1020" s="304"/>
      <c r="KED1020" s="304"/>
      <c r="KEE1020" s="304"/>
      <c r="KEF1020" s="304"/>
      <c r="KEG1020" s="304"/>
      <c r="KEH1020" s="304"/>
      <c r="KEI1020" s="304"/>
      <c r="KEJ1020" s="304"/>
      <c r="KEK1020" s="304"/>
      <c r="KEL1020" s="304"/>
      <c r="KEM1020" s="304"/>
      <c r="KEN1020" s="304"/>
      <c r="KEO1020" s="304"/>
      <c r="KEP1020" s="304"/>
      <c r="KEQ1020" s="304"/>
      <c r="KER1020" s="304"/>
      <c r="KES1020" s="304"/>
      <c r="KET1020" s="304"/>
      <c r="KEU1020" s="304"/>
      <c r="KEV1020" s="304"/>
      <c r="KEW1020" s="304"/>
      <c r="KEX1020" s="304"/>
      <c r="KEY1020" s="304"/>
      <c r="KEZ1020" s="304"/>
      <c r="KFA1020" s="304"/>
      <c r="KFB1020" s="304"/>
      <c r="KFC1020" s="304"/>
      <c r="KFD1020" s="304"/>
      <c r="KFE1020" s="304"/>
      <c r="KFF1020" s="304"/>
      <c r="KFG1020" s="304"/>
      <c r="KFH1020" s="304"/>
      <c r="KFI1020" s="304"/>
      <c r="KFJ1020" s="304"/>
      <c r="KFK1020" s="304"/>
      <c r="KFL1020" s="304"/>
      <c r="KFM1020" s="304"/>
      <c r="KFN1020" s="304"/>
      <c r="KFO1020" s="304"/>
      <c r="KFP1020" s="304"/>
      <c r="KFQ1020" s="304"/>
      <c r="KFR1020" s="304"/>
      <c r="KFS1020" s="304"/>
      <c r="KFT1020" s="304"/>
      <c r="KFU1020" s="304"/>
      <c r="KFV1020" s="304"/>
      <c r="KFW1020" s="304"/>
      <c r="KFX1020" s="304"/>
      <c r="KFY1020" s="304"/>
      <c r="KFZ1020" s="304"/>
      <c r="KGA1020" s="304"/>
      <c r="KGB1020" s="304"/>
      <c r="KGC1020" s="304"/>
      <c r="KGD1020" s="304"/>
      <c r="KGE1020" s="304"/>
      <c r="KGF1020" s="304"/>
      <c r="KGG1020" s="304"/>
      <c r="KGH1020" s="304"/>
      <c r="KGI1020" s="304"/>
      <c r="KGJ1020" s="304"/>
      <c r="KGK1020" s="304"/>
      <c r="KGL1020" s="304"/>
      <c r="KGM1020" s="304"/>
      <c r="KGN1020" s="304"/>
      <c r="KGO1020" s="304"/>
      <c r="KGP1020" s="304"/>
      <c r="KGQ1020" s="304"/>
      <c r="KGR1020" s="304"/>
      <c r="KGS1020" s="304"/>
      <c r="KGT1020" s="304"/>
      <c r="KGU1020" s="304"/>
      <c r="KGV1020" s="304"/>
      <c r="KGW1020" s="304"/>
      <c r="KGX1020" s="304"/>
      <c r="KGY1020" s="304"/>
      <c r="KGZ1020" s="304"/>
      <c r="KHA1020" s="304"/>
      <c r="KHB1020" s="304"/>
      <c r="KHC1020" s="304"/>
      <c r="KHD1020" s="304"/>
      <c r="KHE1020" s="304"/>
      <c r="KHF1020" s="304"/>
      <c r="KHG1020" s="304"/>
      <c r="KHH1020" s="304"/>
      <c r="KHI1020" s="304"/>
      <c r="KHJ1020" s="304"/>
      <c r="KHK1020" s="304"/>
      <c r="KHL1020" s="304"/>
      <c r="KHM1020" s="304"/>
      <c r="KHN1020" s="304"/>
      <c r="KHO1020" s="304"/>
      <c r="KHP1020" s="304"/>
      <c r="KHQ1020" s="304"/>
      <c r="KHR1020" s="304"/>
      <c r="KHS1020" s="304"/>
      <c r="KHT1020" s="304"/>
      <c r="KHU1020" s="304"/>
      <c r="KHV1020" s="304"/>
      <c r="KHW1020" s="304"/>
      <c r="KHX1020" s="304"/>
      <c r="KHY1020" s="304"/>
      <c r="KHZ1020" s="304"/>
      <c r="KIA1020" s="304"/>
      <c r="KIB1020" s="304"/>
      <c r="KIC1020" s="304"/>
      <c r="KID1020" s="304"/>
      <c r="KIE1020" s="304"/>
      <c r="KIF1020" s="304"/>
      <c r="KIG1020" s="304"/>
      <c r="KIH1020" s="304"/>
      <c r="KII1020" s="304"/>
      <c r="KIJ1020" s="304"/>
      <c r="KIK1020" s="304"/>
      <c r="KIL1020" s="304"/>
      <c r="KIM1020" s="304"/>
      <c r="KIN1020" s="304"/>
      <c r="KIO1020" s="304"/>
      <c r="KIP1020" s="304"/>
      <c r="KIQ1020" s="304"/>
      <c r="KIR1020" s="304"/>
      <c r="KIS1020" s="304"/>
      <c r="KIT1020" s="304"/>
      <c r="KIU1020" s="304"/>
      <c r="KIV1020" s="304"/>
      <c r="KIW1020" s="304"/>
      <c r="KIX1020" s="304"/>
      <c r="KIY1020" s="304"/>
      <c r="KIZ1020" s="304"/>
      <c r="KJA1020" s="304"/>
      <c r="KJB1020" s="304"/>
      <c r="KJC1020" s="304"/>
      <c r="KJD1020" s="304"/>
      <c r="KJE1020" s="304"/>
      <c r="KJF1020" s="304"/>
      <c r="KJG1020" s="304"/>
      <c r="KJH1020" s="304"/>
      <c r="KJI1020" s="304"/>
      <c r="KJJ1020" s="304"/>
      <c r="KJK1020" s="304"/>
      <c r="KJL1020" s="304"/>
      <c r="KJM1020" s="304"/>
      <c r="KJN1020" s="304"/>
      <c r="KJO1020" s="304"/>
      <c r="KJP1020" s="304"/>
      <c r="KJQ1020" s="304"/>
      <c r="KJR1020" s="304"/>
      <c r="KJS1020" s="304"/>
      <c r="KJT1020" s="304"/>
      <c r="KJU1020" s="304"/>
      <c r="KJV1020" s="304"/>
      <c r="KJW1020" s="304"/>
      <c r="KJX1020" s="304"/>
      <c r="KJY1020" s="304"/>
      <c r="KJZ1020" s="304"/>
      <c r="KKA1020" s="304"/>
      <c r="KKB1020" s="304"/>
      <c r="KKC1020" s="304"/>
      <c r="KKD1020" s="304"/>
      <c r="KKE1020" s="304"/>
      <c r="KKF1020" s="304"/>
      <c r="KKG1020" s="304"/>
      <c r="KKH1020" s="304"/>
      <c r="KKI1020" s="304"/>
      <c r="KKJ1020" s="304"/>
      <c r="KKK1020" s="304"/>
      <c r="KKL1020" s="304"/>
      <c r="KKM1020" s="304"/>
      <c r="KKN1020" s="304"/>
      <c r="KKO1020" s="304"/>
      <c r="KKP1020" s="304"/>
      <c r="KKQ1020" s="304"/>
      <c r="KKR1020" s="304"/>
      <c r="KKS1020" s="304"/>
      <c r="KKT1020" s="304"/>
      <c r="KKU1020" s="304"/>
      <c r="KKV1020" s="304"/>
      <c r="KKW1020" s="304"/>
      <c r="KKX1020" s="304"/>
      <c r="KKY1020" s="304"/>
      <c r="KKZ1020" s="304"/>
      <c r="KLA1020" s="304"/>
      <c r="KLB1020" s="304"/>
      <c r="KLC1020" s="304"/>
      <c r="KLD1020" s="304"/>
      <c r="KLE1020" s="304"/>
      <c r="KLF1020" s="304"/>
      <c r="KLG1020" s="304"/>
      <c r="KLH1020" s="304"/>
      <c r="KLI1020" s="304"/>
      <c r="KLJ1020" s="304"/>
      <c r="KLK1020" s="304"/>
      <c r="KLL1020" s="304"/>
      <c r="KLM1020" s="304"/>
      <c r="KLN1020" s="304"/>
      <c r="KLO1020" s="304"/>
      <c r="KLP1020" s="304"/>
      <c r="KLQ1020" s="304"/>
      <c r="KLR1020" s="304"/>
      <c r="KLS1020" s="304"/>
      <c r="KLT1020" s="304"/>
      <c r="KLU1020" s="304"/>
      <c r="KLV1020" s="304"/>
      <c r="KLW1020" s="304"/>
      <c r="KLX1020" s="304"/>
      <c r="KLY1020" s="304"/>
      <c r="KLZ1020" s="304"/>
      <c r="KMA1020" s="304"/>
      <c r="KMB1020" s="304"/>
      <c r="KMC1020" s="304"/>
      <c r="KMD1020" s="304"/>
      <c r="KME1020" s="304"/>
      <c r="KMF1020" s="304"/>
      <c r="KMG1020" s="304"/>
      <c r="KMH1020" s="304"/>
      <c r="KMI1020" s="304"/>
      <c r="KMJ1020" s="304"/>
      <c r="KMK1020" s="304"/>
      <c r="KML1020" s="304"/>
      <c r="KMM1020" s="304"/>
      <c r="KMN1020" s="304"/>
      <c r="KMO1020" s="304"/>
      <c r="KMP1020" s="304"/>
      <c r="KMQ1020" s="304"/>
      <c r="KMR1020" s="304"/>
      <c r="KMS1020" s="304"/>
      <c r="KMT1020" s="304"/>
      <c r="KMU1020" s="304"/>
      <c r="KMV1020" s="304"/>
      <c r="KMW1020" s="304"/>
      <c r="KMX1020" s="304"/>
      <c r="KMY1020" s="304"/>
      <c r="KMZ1020" s="304"/>
      <c r="KNA1020" s="304"/>
      <c r="KNB1020" s="304"/>
      <c r="KNC1020" s="304"/>
      <c r="KND1020" s="304"/>
      <c r="KNE1020" s="304"/>
      <c r="KNF1020" s="304"/>
      <c r="KNG1020" s="304"/>
      <c r="KNH1020" s="304"/>
      <c r="KNI1020" s="304"/>
      <c r="KNJ1020" s="304"/>
      <c r="KNK1020" s="304"/>
      <c r="KNL1020" s="304"/>
      <c r="KNM1020" s="304"/>
      <c r="KNN1020" s="304"/>
      <c r="KNO1020" s="304"/>
      <c r="KNP1020" s="304"/>
      <c r="KNQ1020" s="304"/>
      <c r="KNR1020" s="304"/>
      <c r="KNS1020" s="304"/>
      <c r="KNT1020" s="304"/>
      <c r="KNU1020" s="304"/>
      <c r="KNV1020" s="304"/>
      <c r="KNW1020" s="304"/>
      <c r="KNX1020" s="304"/>
      <c r="KNY1020" s="304"/>
      <c r="KNZ1020" s="304"/>
      <c r="KOA1020" s="304"/>
      <c r="KOB1020" s="304"/>
      <c r="KOC1020" s="304"/>
      <c r="KOD1020" s="304"/>
      <c r="KOE1020" s="304"/>
      <c r="KOF1020" s="304"/>
      <c r="KOG1020" s="304"/>
      <c r="KOH1020" s="304"/>
      <c r="KOI1020" s="304"/>
      <c r="KOJ1020" s="304"/>
      <c r="KOK1020" s="304"/>
      <c r="KOL1020" s="304"/>
      <c r="KOM1020" s="304"/>
      <c r="KON1020" s="304"/>
      <c r="KOO1020" s="304"/>
      <c r="KOP1020" s="304"/>
      <c r="KOQ1020" s="304"/>
      <c r="KOR1020" s="304"/>
      <c r="KOS1020" s="304"/>
      <c r="KOT1020" s="304"/>
      <c r="KOU1020" s="304"/>
      <c r="KOV1020" s="304"/>
      <c r="KOW1020" s="304"/>
      <c r="KOX1020" s="304"/>
      <c r="KOY1020" s="304"/>
      <c r="KOZ1020" s="304"/>
      <c r="KPA1020" s="304"/>
      <c r="KPB1020" s="304"/>
      <c r="KPC1020" s="304"/>
      <c r="KPD1020" s="304"/>
      <c r="KPE1020" s="304"/>
      <c r="KPF1020" s="304"/>
      <c r="KPG1020" s="304"/>
      <c r="KPH1020" s="304"/>
      <c r="KPI1020" s="304"/>
      <c r="KPJ1020" s="304"/>
      <c r="KPK1020" s="304"/>
      <c r="KPL1020" s="304"/>
      <c r="KPM1020" s="304"/>
      <c r="KPN1020" s="304"/>
      <c r="KPO1020" s="304"/>
      <c r="KPP1020" s="304"/>
      <c r="KPQ1020" s="304"/>
      <c r="KPR1020" s="304"/>
      <c r="KPS1020" s="304"/>
      <c r="KPT1020" s="304"/>
      <c r="KPU1020" s="304"/>
      <c r="KPV1020" s="304"/>
      <c r="KPW1020" s="304"/>
      <c r="KPX1020" s="304"/>
      <c r="KPY1020" s="304"/>
      <c r="KPZ1020" s="304"/>
      <c r="KQA1020" s="304"/>
      <c r="KQB1020" s="304"/>
      <c r="KQC1020" s="304"/>
      <c r="KQD1020" s="304"/>
      <c r="KQE1020" s="304"/>
      <c r="KQF1020" s="304"/>
      <c r="KQG1020" s="304"/>
      <c r="KQH1020" s="304"/>
      <c r="KQI1020" s="304"/>
      <c r="KQJ1020" s="304"/>
      <c r="KQK1020" s="304"/>
      <c r="KQL1020" s="304"/>
      <c r="KQM1020" s="304"/>
      <c r="KQN1020" s="304"/>
      <c r="KQO1020" s="304"/>
      <c r="KQP1020" s="304"/>
      <c r="KQQ1020" s="304"/>
      <c r="KQR1020" s="304"/>
      <c r="KQS1020" s="304"/>
      <c r="KQT1020" s="304"/>
      <c r="KQU1020" s="304"/>
      <c r="KQV1020" s="304"/>
      <c r="KQW1020" s="304"/>
      <c r="KQX1020" s="304"/>
      <c r="KQY1020" s="304"/>
      <c r="KQZ1020" s="304"/>
      <c r="KRA1020" s="304"/>
      <c r="KRB1020" s="304"/>
      <c r="KRC1020" s="304"/>
      <c r="KRD1020" s="304"/>
      <c r="KRE1020" s="304"/>
      <c r="KRF1020" s="304"/>
      <c r="KRG1020" s="304"/>
      <c r="KRH1020" s="304"/>
      <c r="KRI1020" s="304"/>
      <c r="KRJ1020" s="304"/>
      <c r="KRK1020" s="304"/>
      <c r="KRL1020" s="304"/>
      <c r="KRM1020" s="304"/>
      <c r="KRN1020" s="304"/>
      <c r="KRO1020" s="304"/>
      <c r="KRP1020" s="304"/>
      <c r="KRQ1020" s="304"/>
      <c r="KRR1020" s="304"/>
      <c r="KRS1020" s="304"/>
      <c r="KRT1020" s="304"/>
      <c r="KRU1020" s="304"/>
      <c r="KRV1020" s="304"/>
      <c r="KRW1020" s="304"/>
      <c r="KRX1020" s="304"/>
      <c r="KRY1020" s="304"/>
      <c r="KRZ1020" s="304"/>
      <c r="KSA1020" s="304"/>
      <c r="KSB1020" s="304"/>
      <c r="KSC1020" s="304"/>
      <c r="KSD1020" s="304"/>
      <c r="KSE1020" s="304"/>
      <c r="KSF1020" s="304"/>
      <c r="KSG1020" s="304"/>
      <c r="KSH1020" s="304"/>
      <c r="KSI1020" s="304"/>
      <c r="KSJ1020" s="304"/>
      <c r="KSK1020" s="304"/>
      <c r="KSL1020" s="304"/>
      <c r="KSM1020" s="304"/>
      <c r="KSN1020" s="304"/>
      <c r="KSO1020" s="304"/>
      <c r="KSP1020" s="304"/>
      <c r="KSQ1020" s="304"/>
      <c r="KSR1020" s="304"/>
      <c r="KSS1020" s="304"/>
      <c r="KST1020" s="304"/>
      <c r="KSU1020" s="304"/>
      <c r="KSV1020" s="304"/>
      <c r="KSW1020" s="304"/>
      <c r="KSX1020" s="304"/>
      <c r="KSY1020" s="304"/>
      <c r="KSZ1020" s="304"/>
      <c r="KTA1020" s="304"/>
      <c r="KTB1020" s="304"/>
      <c r="KTC1020" s="304"/>
      <c r="KTD1020" s="304"/>
      <c r="KTE1020" s="304"/>
      <c r="KTF1020" s="304"/>
      <c r="KTG1020" s="304"/>
      <c r="KTH1020" s="304"/>
      <c r="KTI1020" s="304"/>
      <c r="KTJ1020" s="304"/>
      <c r="KTK1020" s="304"/>
      <c r="KTL1020" s="304"/>
      <c r="KTM1020" s="304"/>
      <c r="KTN1020" s="304"/>
      <c r="KTO1020" s="304"/>
      <c r="KTP1020" s="304"/>
      <c r="KTQ1020" s="304"/>
      <c r="KTR1020" s="304"/>
      <c r="KTS1020" s="304"/>
      <c r="KTT1020" s="304"/>
      <c r="KTU1020" s="304"/>
      <c r="KTV1020" s="304"/>
      <c r="KTW1020" s="304"/>
      <c r="KTX1020" s="304"/>
      <c r="KTY1020" s="304"/>
      <c r="KTZ1020" s="304"/>
      <c r="KUA1020" s="304"/>
      <c r="KUB1020" s="304"/>
      <c r="KUC1020" s="304"/>
      <c r="KUD1020" s="304"/>
      <c r="KUE1020" s="304"/>
      <c r="KUF1020" s="304"/>
      <c r="KUG1020" s="304"/>
      <c r="KUH1020" s="304"/>
      <c r="KUI1020" s="304"/>
      <c r="KUJ1020" s="304"/>
      <c r="KUK1020" s="304"/>
      <c r="KUL1020" s="304"/>
      <c r="KUM1020" s="304"/>
      <c r="KUN1020" s="304"/>
      <c r="KUO1020" s="304"/>
      <c r="KUP1020" s="304"/>
      <c r="KUQ1020" s="304"/>
      <c r="KUR1020" s="304"/>
      <c r="KUS1020" s="304"/>
      <c r="KUT1020" s="304"/>
      <c r="KUU1020" s="304"/>
      <c r="KUV1020" s="304"/>
      <c r="KUW1020" s="304"/>
      <c r="KUX1020" s="304"/>
      <c r="KUY1020" s="304"/>
      <c r="KUZ1020" s="304"/>
      <c r="KVA1020" s="304"/>
      <c r="KVB1020" s="304"/>
      <c r="KVC1020" s="304"/>
      <c r="KVD1020" s="304"/>
      <c r="KVE1020" s="304"/>
      <c r="KVF1020" s="304"/>
      <c r="KVG1020" s="304"/>
      <c r="KVH1020" s="304"/>
      <c r="KVI1020" s="304"/>
      <c r="KVJ1020" s="304"/>
      <c r="KVK1020" s="304"/>
      <c r="KVL1020" s="304"/>
      <c r="KVM1020" s="304"/>
      <c r="KVN1020" s="304"/>
      <c r="KVO1020" s="304"/>
      <c r="KVP1020" s="304"/>
      <c r="KVQ1020" s="304"/>
      <c r="KVR1020" s="304"/>
      <c r="KVS1020" s="304"/>
      <c r="KVT1020" s="304"/>
      <c r="KVU1020" s="304"/>
      <c r="KVV1020" s="304"/>
      <c r="KVW1020" s="304"/>
      <c r="KVX1020" s="304"/>
      <c r="KVY1020" s="304"/>
      <c r="KVZ1020" s="304"/>
      <c r="KWA1020" s="304"/>
      <c r="KWB1020" s="304"/>
      <c r="KWC1020" s="304"/>
      <c r="KWD1020" s="304"/>
      <c r="KWE1020" s="304"/>
      <c r="KWF1020" s="304"/>
      <c r="KWG1020" s="304"/>
      <c r="KWH1020" s="304"/>
      <c r="KWI1020" s="304"/>
      <c r="KWJ1020" s="304"/>
      <c r="KWK1020" s="304"/>
      <c r="KWL1020" s="304"/>
      <c r="KWM1020" s="304"/>
      <c r="KWN1020" s="304"/>
      <c r="KWO1020" s="304"/>
      <c r="KWP1020" s="304"/>
      <c r="KWQ1020" s="304"/>
      <c r="KWR1020" s="304"/>
      <c r="KWS1020" s="304"/>
      <c r="KWT1020" s="304"/>
      <c r="KWU1020" s="304"/>
      <c r="KWV1020" s="304"/>
      <c r="KWW1020" s="304"/>
      <c r="KWX1020" s="304"/>
      <c r="KWY1020" s="304"/>
      <c r="KWZ1020" s="304"/>
      <c r="KXA1020" s="304"/>
      <c r="KXB1020" s="304"/>
      <c r="KXC1020" s="304"/>
      <c r="KXD1020" s="304"/>
      <c r="KXE1020" s="304"/>
      <c r="KXF1020" s="304"/>
      <c r="KXG1020" s="304"/>
      <c r="KXH1020" s="304"/>
      <c r="KXI1020" s="304"/>
      <c r="KXJ1020" s="304"/>
      <c r="KXK1020" s="304"/>
      <c r="KXL1020" s="304"/>
      <c r="KXM1020" s="304"/>
      <c r="KXN1020" s="304"/>
      <c r="KXO1020" s="304"/>
      <c r="KXP1020" s="304"/>
      <c r="KXQ1020" s="304"/>
      <c r="KXR1020" s="304"/>
      <c r="KXS1020" s="304"/>
      <c r="KXT1020" s="304"/>
      <c r="KXU1020" s="304"/>
      <c r="KXV1020" s="304"/>
      <c r="KXW1020" s="304"/>
      <c r="KXX1020" s="304"/>
      <c r="KXY1020" s="304"/>
      <c r="KXZ1020" s="304"/>
      <c r="KYA1020" s="304"/>
      <c r="KYB1020" s="304"/>
      <c r="KYC1020" s="304"/>
      <c r="KYD1020" s="304"/>
      <c r="KYE1020" s="304"/>
      <c r="KYF1020" s="304"/>
      <c r="KYG1020" s="304"/>
      <c r="KYH1020" s="304"/>
      <c r="KYI1020" s="304"/>
      <c r="KYJ1020" s="304"/>
      <c r="KYK1020" s="304"/>
      <c r="KYL1020" s="304"/>
      <c r="KYM1020" s="304"/>
      <c r="KYN1020" s="304"/>
      <c r="KYO1020" s="304"/>
      <c r="KYP1020" s="304"/>
      <c r="KYQ1020" s="304"/>
      <c r="KYR1020" s="304"/>
      <c r="KYS1020" s="304"/>
      <c r="KYT1020" s="304"/>
      <c r="KYU1020" s="304"/>
      <c r="KYV1020" s="304"/>
      <c r="KYW1020" s="304"/>
      <c r="KYX1020" s="304"/>
      <c r="KYY1020" s="304"/>
      <c r="KYZ1020" s="304"/>
      <c r="KZA1020" s="304"/>
      <c r="KZB1020" s="304"/>
      <c r="KZC1020" s="304"/>
      <c r="KZD1020" s="304"/>
      <c r="KZE1020" s="304"/>
      <c r="KZF1020" s="304"/>
      <c r="KZG1020" s="304"/>
      <c r="KZH1020" s="304"/>
      <c r="KZI1020" s="304"/>
      <c r="KZJ1020" s="304"/>
      <c r="KZK1020" s="304"/>
      <c r="KZL1020" s="304"/>
      <c r="KZM1020" s="304"/>
      <c r="KZN1020" s="304"/>
      <c r="KZO1020" s="304"/>
      <c r="KZP1020" s="304"/>
      <c r="KZQ1020" s="304"/>
      <c r="KZR1020" s="304"/>
      <c r="KZS1020" s="304"/>
      <c r="KZT1020" s="304"/>
      <c r="KZU1020" s="304"/>
      <c r="KZV1020" s="304"/>
      <c r="KZW1020" s="304"/>
      <c r="KZX1020" s="304"/>
      <c r="KZY1020" s="304"/>
      <c r="KZZ1020" s="304"/>
      <c r="LAA1020" s="304"/>
      <c r="LAB1020" s="304"/>
      <c r="LAC1020" s="304"/>
      <c r="LAD1020" s="304"/>
      <c r="LAE1020" s="304"/>
      <c r="LAF1020" s="304"/>
      <c r="LAG1020" s="304"/>
      <c r="LAH1020" s="304"/>
      <c r="LAI1020" s="304"/>
      <c r="LAJ1020" s="304"/>
      <c r="LAK1020" s="304"/>
      <c r="LAL1020" s="304"/>
      <c r="LAM1020" s="304"/>
      <c r="LAN1020" s="304"/>
      <c r="LAO1020" s="304"/>
      <c r="LAP1020" s="304"/>
      <c r="LAQ1020" s="304"/>
      <c r="LAR1020" s="304"/>
      <c r="LAS1020" s="304"/>
      <c r="LAT1020" s="304"/>
      <c r="LAU1020" s="304"/>
      <c r="LAV1020" s="304"/>
      <c r="LAW1020" s="304"/>
      <c r="LAX1020" s="304"/>
      <c r="LAY1020" s="304"/>
      <c r="LAZ1020" s="304"/>
      <c r="LBA1020" s="304"/>
      <c r="LBB1020" s="304"/>
      <c r="LBC1020" s="304"/>
      <c r="LBD1020" s="304"/>
      <c r="LBE1020" s="304"/>
      <c r="LBF1020" s="304"/>
      <c r="LBG1020" s="304"/>
      <c r="LBH1020" s="304"/>
      <c r="LBI1020" s="304"/>
      <c r="LBJ1020" s="304"/>
      <c r="LBK1020" s="304"/>
      <c r="LBL1020" s="304"/>
      <c r="LBM1020" s="304"/>
      <c r="LBN1020" s="304"/>
      <c r="LBO1020" s="304"/>
      <c r="LBP1020" s="304"/>
      <c r="LBQ1020" s="304"/>
      <c r="LBR1020" s="304"/>
      <c r="LBS1020" s="304"/>
      <c r="LBT1020" s="304"/>
      <c r="LBU1020" s="304"/>
      <c r="LBV1020" s="304"/>
      <c r="LBW1020" s="304"/>
      <c r="LBX1020" s="304"/>
      <c r="LBY1020" s="304"/>
      <c r="LBZ1020" s="304"/>
      <c r="LCA1020" s="304"/>
      <c r="LCB1020" s="304"/>
      <c r="LCC1020" s="304"/>
      <c r="LCD1020" s="304"/>
      <c r="LCE1020" s="304"/>
      <c r="LCF1020" s="304"/>
      <c r="LCG1020" s="304"/>
      <c r="LCH1020" s="304"/>
      <c r="LCI1020" s="304"/>
      <c r="LCJ1020" s="304"/>
      <c r="LCK1020" s="304"/>
      <c r="LCL1020" s="304"/>
      <c r="LCM1020" s="304"/>
      <c r="LCN1020" s="304"/>
      <c r="LCO1020" s="304"/>
      <c r="LCP1020" s="304"/>
      <c r="LCQ1020" s="304"/>
      <c r="LCR1020" s="304"/>
      <c r="LCS1020" s="304"/>
      <c r="LCT1020" s="304"/>
      <c r="LCU1020" s="304"/>
      <c r="LCV1020" s="304"/>
      <c r="LCW1020" s="304"/>
      <c r="LCX1020" s="304"/>
      <c r="LCY1020" s="304"/>
      <c r="LCZ1020" s="304"/>
      <c r="LDA1020" s="304"/>
      <c r="LDB1020" s="304"/>
      <c r="LDC1020" s="304"/>
      <c r="LDD1020" s="304"/>
      <c r="LDE1020" s="304"/>
      <c r="LDF1020" s="304"/>
      <c r="LDG1020" s="304"/>
      <c r="LDH1020" s="304"/>
      <c r="LDI1020" s="304"/>
      <c r="LDJ1020" s="304"/>
      <c r="LDK1020" s="304"/>
      <c r="LDL1020" s="304"/>
      <c r="LDM1020" s="304"/>
      <c r="LDN1020" s="304"/>
      <c r="LDO1020" s="304"/>
      <c r="LDP1020" s="304"/>
      <c r="LDQ1020" s="304"/>
      <c r="LDR1020" s="304"/>
      <c r="LDS1020" s="304"/>
      <c r="LDT1020" s="304"/>
      <c r="LDU1020" s="304"/>
      <c r="LDV1020" s="304"/>
      <c r="LDW1020" s="304"/>
      <c r="LDX1020" s="304"/>
      <c r="LDY1020" s="304"/>
      <c r="LDZ1020" s="304"/>
      <c r="LEA1020" s="304"/>
      <c r="LEB1020" s="304"/>
      <c r="LEC1020" s="304"/>
      <c r="LED1020" s="304"/>
      <c r="LEE1020" s="304"/>
      <c r="LEF1020" s="304"/>
      <c r="LEG1020" s="304"/>
      <c r="LEH1020" s="304"/>
      <c r="LEI1020" s="304"/>
      <c r="LEJ1020" s="304"/>
      <c r="LEK1020" s="304"/>
      <c r="LEL1020" s="304"/>
      <c r="LEM1020" s="304"/>
      <c r="LEN1020" s="304"/>
      <c r="LEO1020" s="304"/>
      <c r="LEP1020" s="304"/>
      <c r="LEQ1020" s="304"/>
      <c r="LER1020" s="304"/>
      <c r="LES1020" s="304"/>
      <c r="LET1020" s="304"/>
      <c r="LEU1020" s="304"/>
      <c r="LEV1020" s="304"/>
      <c r="LEW1020" s="304"/>
      <c r="LEX1020" s="304"/>
      <c r="LEY1020" s="304"/>
      <c r="LEZ1020" s="304"/>
      <c r="LFA1020" s="304"/>
      <c r="LFB1020" s="304"/>
      <c r="LFC1020" s="304"/>
      <c r="LFD1020" s="304"/>
      <c r="LFE1020" s="304"/>
      <c r="LFF1020" s="304"/>
      <c r="LFG1020" s="304"/>
      <c r="LFH1020" s="304"/>
      <c r="LFI1020" s="304"/>
      <c r="LFJ1020" s="304"/>
      <c r="LFK1020" s="304"/>
      <c r="LFL1020" s="304"/>
      <c r="LFM1020" s="304"/>
      <c r="LFN1020" s="304"/>
      <c r="LFO1020" s="304"/>
      <c r="LFP1020" s="304"/>
      <c r="LFQ1020" s="304"/>
      <c r="LFR1020" s="304"/>
      <c r="LFS1020" s="304"/>
      <c r="LFT1020" s="304"/>
      <c r="LFU1020" s="304"/>
      <c r="LFV1020" s="304"/>
      <c r="LFW1020" s="304"/>
      <c r="LFX1020" s="304"/>
      <c r="LFY1020" s="304"/>
      <c r="LFZ1020" s="304"/>
      <c r="LGA1020" s="304"/>
      <c r="LGB1020" s="304"/>
      <c r="LGC1020" s="304"/>
      <c r="LGD1020" s="304"/>
      <c r="LGE1020" s="304"/>
      <c r="LGF1020" s="304"/>
      <c r="LGG1020" s="304"/>
      <c r="LGH1020" s="304"/>
      <c r="LGI1020" s="304"/>
      <c r="LGJ1020" s="304"/>
      <c r="LGK1020" s="304"/>
      <c r="LGL1020" s="304"/>
      <c r="LGM1020" s="304"/>
      <c r="LGN1020" s="304"/>
      <c r="LGO1020" s="304"/>
      <c r="LGP1020" s="304"/>
      <c r="LGQ1020" s="304"/>
      <c r="LGR1020" s="304"/>
      <c r="LGS1020" s="304"/>
      <c r="LGT1020" s="304"/>
      <c r="LGU1020" s="304"/>
      <c r="LGV1020" s="304"/>
      <c r="LGW1020" s="304"/>
      <c r="LGX1020" s="304"/>
      <c r="LGY1020" s="304"/>
      <c r="LGZ1020" s="304"/>
      <c r="LHA1020" s="304"/>
      <c r="LHB1020" s="304"/>
      <c r="LHC1020" s="304"/>
      <c r="LHD1020" s="304"/>
      <c r="LHE1020" s="304"/>
      <c r="LHF1020" s="304"/>
      <c r="LHG1020" s="304"/>
      <c r="LHH1020" s="304"/>
      <c r="LHI1020" s="304"/>
      <c r="LHJ1020" s="304"/>
      <c r="LHK1020" s="304"/>
      <c r="LHL1020" s="304"/>
      <c r="LHM1020" s="304"/>
      <c r="LHN1020" s="304"/>
      <c r="LHO1020" s="304"/>
      <c r="LHP1020" s="304"/>
      <c r="LHQ1020" s="304"/>
      <c r="LHR1020" s="304"/>
      <c r="LHS1020" s="304"/>
      <c r="LHT1020" s="304"/>
      <c r="LHU1020" s="304"/>
      <c r="LHV1020" s="304"/>
      <c r="LHW1020" s="304"/>
      <c r="LHX1020" s="304"/>
      <c r="LHY1020" s="304"/>
      <c r="LHZ1020" s="304"/>
      <c r="LIA1020" s="304"/>
      <c r="LIB1020" s="304"/>
      <c r="LIC1020" s="304"/>
      <c r="LID1020" s="304"/>
      <c r="LIE1020" s="304"/>
      <c r="LIF1020" s="304"/>
      <c r="LIG1020" s="304"/>
      <c r="LIH1020" s="304"/>
      <c r="LII1020" s="304"/>
      <c r="LIJ1020" s="304"/>
      <c r="LIK1020" s="304"/>
      <c r="LIL1020" s="304"/>
      <c r="LIM1020" s="304"/>
      <c r="LIN1020" s="304"/>
      <c r="LIO1020" s="304"/>
      <c r="LIP1020" s="304"/>
      <c r="LIQ1020" s="304"/>
      <c r="LIR1020" s="304"/>
      <c r="LIS1020" s="304"/>
      <c r="LIT1020" s="304"/>
      <c r="LIU1020" s="304"/>
      <c r="LIV1020" s="304"/>
      <c r="LIW1020" s="304"/>
      <c r="LIX1020" s="304"/>
      <c r="LIY1020" s="304"/>
      <c r="LIZ1020" s="304"/>
      <c r="LJA1020" s="304"/>
      <c r="LJB1020" s="304"/>
      <c r="LJC1020" s="304"/>
      <c r="LJD1020" s="304"/>
      <c r="LJE1020" s="304"/>
      <c r="LJF1020" s="304"/>
      <c r="LJG1020" s="304"/>
      <c r="LJH1020" s="304"/>
      <c r="LJI1020" s="304"/>
      <c r="LJJ1020" s="304"/>
      <c r="LJK1020" s="304"/>
      <c r="LJL1020" s="304"/>
      <c r="LJM1020" s="304"/>
      <c r="LJN1020" s="304"/>
      <c r="LJO1020" s="304"/>
      <c r="LJP1020" s="304"/>
      <c r="LJQ1020" s="304"/>
      <c r="LJR1020" s="304"/>
      <c r="LJS1020" s="304"/>
      <c r="LJT1020" s="304"/>
      <c r="LJU1020" s="304"/>
      <c r="LJV1020" s="304"/>
      <c r="LJW1020" s="304"/>
      <c r="LJX1020" s="304"/>
      <c r="LJY1020" s="304"/>
      <c r="LJZ1020" s="304"/>
      <c r="LKA1020" s="304"/>
      <c r="LKB1020" s="304"/>
      <c r="LKC1020" s="304"/>
      <c r="LKD1020" s="304"/>
      <c r="LKE1020" s="304"/>
      <c r="LKF1020" s="304"/>
      <c r="LKG1020" s="304"/>
      <c r="LKH1020" s="304"/>
      <c r="LKI1020" s="304"/>
      <c r="LKJ1020" s="304"/>
      <c r="LKK1020" s="304"/>
      <c r="LKL1020" s="304"/>
      <c r="LKM1020" s="304"/>
      <c r="LKN1020" s="304"/>
      <c r="LKO1020" s="304"/>
      <c r="LKP1020" s="304"/>
      <c r="LKQ1020" s="304"/>
      <c r="LKR1020" s="304"/>
      <c r="LKS1020" s="304"/>
      <c r="LKT1020" s="304"/>
      <c r="LKU1020" s="304"/>
      <c r="LKV1020" s="304"/>
      <c r="LKW1020" s="304"/>
      <c r="LKX1020" s="304"/>
      <c r="LKY1020" s="304"/>
      <c r="LKZ1020" s="304"/>
      <c r="LLA1020" s="304"/>
      <c r="LLB1020" s="304"/>
      <c r="LLC1020" s="304"/>
      <c r="LLD1020" s="304"/>
      <c r="LLE1020" s="304"/>
      <c r="LLF1020" s="304"/>
      <c r="LLG1020" s="304"/>
      <c r="LLH1020" s="304"/>
      <c r="LLI1020" s="304"/>
      <c r="LLJ1020" s="304"/>
      <c r="LLK1020" s="304"/>
      <c r="LLL1020" s="304"/>
      <c r="LLM1020" s="304"/>
      <c r="LLN1020" s="304"/>
      <c r="LLO1020" s="304"/>
      <c r="LLP1020" s="304"/>
      <c r="LLQ1020" s="304"/>
      <c r="LLR1020" s="304"/>
      <c r="LLS1020" s="304"/>
      <c r="LLT1020" s="304"/>
      <c r="LLU1020" s="304"/>
      <c r="LLV1020" s="304"/>
      <c r="LLW1020" s="304"/>
      <c r="LLX1020" s="304"/>
      <c r="LLY1020" s="304"/>
      <c r="LLZ1020" s="304"/>
      <c r="LMA1020" s="304"/>
      <c r="LMB1020" s="304"/>
      <c r="LMC1020" s="304"/>
      <c r="LMD1020" s="304"/>
      <c r="LME1020" s="304"/>
      <c r="LMF1020" s="304"/>
      <c r="LMG1020" s="304"/>
      <c r="LMH1020" s="304"/>
      <c r="LMI1020" s="304"/>
      <c r="LMJ1020" s="304"/>
      <c r="LMK1020" s="304"/>
      <c r="LML1020" s="304"/>
      <c r="LMM1020" s="304"/>
      <c r="LMN1020" s="304"/>
      <c r="LMO1020" s="304"/>
      <c r="LMP1020" s="304"/>
      <c r="LMQ1020" s="304"/>
      <c r="LMR1020" s="304"/>
      <c r="LMS1020" s="304"/>
      <c r="LMT1020" s="304"/>
      <c r="LMU1020" s="304"/>
      <c r="LMV1020" s="304"/>
      <c r="LMW1020" s="304"/>
      <c r="LMX1020" s="304"/>
      <c r="LMY1020" s="304"/>
      <c r="LMZ1020" s="304"/>
      <c r="LNA1020" s="304"/>
      <c r="LNB1020" s="304"/>
      <c r="LNC1020" s="304"/>
      <c r="LND1020" s="304"/>
      <c r="LNE1020" s="304"/>
      <c r="LNF1020" s="304"/>
      <c r="LNG1020" s="304"/>
      <c r="LNH1020" s="304"/>
      <c r="LNI1020" s="304"/>
      <c r="LNJ1020" s="304"/>
      <c r="LNK1020" s="304"/>
      <c r="LNL1020" s="304"/>
      <c r="LNM1020" s="304"/>
      <c r="LNN1020" s="304"/>
      <c r="LNO1020" s="304"/>
      <c r="LNP1020" s="304"/>
      <c r="LNQ1020" s="304"/>
      <c r="LNR1020" s="304"/>
      <c r="LNS1020" s="304"/>
      <c r="LNT1020" s="304"/>
      <c r="LNU1020" s="304"/>
      <c r="LNV1020" s="304"/>
      <c r="LNW1020" s="304"/>
      <c r="LNX1020" s="304"/>
      <c r="LNY1020" s="304"/>
      <c r="LNZ1020" s="304"/>
      <c r="LOA1020" s="304"/>
      <c r="LOB1020" s="304"/>
      <c r="LOC1020" s="304"/>
      <c r="LOD1020" s="304"/>
      <c r="LOE1020" s="304"/>
      <c r="LOF1020" s="304"/>
      <c r="LOG1020" s="304"/>
      <c r="LOH1020" s="304"/>
      <c r="LOI1020" s="304"/>
      <c r="LOJ1020" s="304"/>
      <c r="LOK1020" s="304"/>
      <c r="LOL1020" s="304"/>
      <c r="LOM1020" s="304"/>
      <c r="LON1020" s="304"/>
      <c r="LOO1020" s="304"/>
      <c r="LOP1020" s="304"/>
      <c r="LOQ1020" s="304"/>
      <c r="LOR1020" s="304"/>
      <c r="LOS1020" s="304"/>
      <c r="LOT1020" s="304"/>
      <c r="LOU1020" s="304"/>
      <c r="LOV1020" s="304"/>
      <c r="LOW1020" s="304"/>
      <c r="LOX1020" s="304"/>
      <c r="LOY1020" s="304"/>
      <c r="LOZ1020" s="304"/>
      <c r="LPA1020" s="304"/>
      <c r="LPB1020" s="304"/>
      <c r="LPC1020" s="304"/>
      <c r="LPD1020" s="304"/>
      <c r="LPE1020" s="304"/>
      <c r="LPF1020" s="304"/>
      <c r="LPG1020" s="304"/>
      <c r="LPH1020" s="304"/>
      <c r="LPI1020" s="304"/>
      <c r="LPJ1020" s="304"/>
      <c r="LPK1020" s="304"/>
      <c r="LPL1020" s="304"/>
      <c r="LPM1020" s="304"/>
      <c r="LPN1020" s="304"/>
      <c r="LPO1020" s="304"/>
      <c r="LPP1020" s="304"/>
      <c r="LPQ1020" s="304"/>
      <c r="LPR1020" s="304"/>
      <c r="LPS1020" s="304"/>
      <c r="LPT1020" s="304"/>
      <c r="LPU1020" s="304"/>
      <c r="LPV1020" s="304"/>
      <c r="LPW1020" s="304"/>
      <c r="LPX1020" s="304"/>
      <c r="LPY1020" s="304"/>
      <c r="LPZ1020" s="304"/>
      <c r="LQA1020" s="304"/>
      <c r="LQB1020" s="304"/>
      <c r="LQC1020" s="304"/>
      <c r="LQD1020" s="304"/>
      <c r="LQE1020" s="304"/>
      <c r="LQF1020" s="304"/>
      <c r="LQG1020" s="304"/>
      <c r="LQH1020" s="304"/>
      <c r="LQI1020" s="304"/>
      <c r="LQJ1020" s="304"/>
      <c r="LQK1020" s="304"/>
      <c r="LQL1020" s="304"/>
      <c r="LQM1020" s="304"/>
      <c r="LQN1020" s="304"/>
      <c r="LQO1020" s="304"/>
      <c r="LQP1020" s="304"/>
      <c r="LQQ1020" s="304"/>
      <c r="LQR1020" s="304"/>
      <c r="LQS1020" s="304"/>
      <c r="LQT1020" s="304"/>
      <c r="LQU1020" s="304"/>
      <c r="LQV1020" s="304"/>
      <c r="LQW1020" s="304"/>
      <c r="LQX1020" s="304"/>
      <c r="LQY1020" s="304"/>
      <c r="LQZ1020" s="304"/>
      <c r="LRA1020" s="304"/>
      <c r="LRB1020" s="304"/>
      <c r="LRC1020" s="304"/>
      <c r="LRD1020" s="304"/>
      <c r="LRE1020" s="304"/>
      <c r="LRF1020" s="304"/>
      <c r="LRG1020" s="304"/>
      <c r="LRH1020" s="304"/>
      <c r="LRI1020" s="304"/>
      <c r="LRJ1020" s="304"/>
      <c r="LRK1020" s="304"/>
      <c r="LRL1020" s="304"/>
      <c r="LRM1020" s="304"/>
      <c r="LRN1020" s="304"/>
      <c r="LRO1020" s="304"/>
      <c r="LRP1020" s="304"/>
      <c r="LRQ1020" s="304"/>
      <c r="LRR1020" s="304"/>
      <c r="LRS1020" s="304"/>
      <c r="LRT1020" s="304"/>
      <c r="LRU1020" s="304"/>
      <c r="LRV1020" s="304"/>
      <c r="LRW1020" s="304"/>
      <c r="LRX1020" s="304"/>
      <c r="LRY1020" s="304"/>
      <c r="LRZ1020" s="304"/>
      <c r="LSA1020" s="304"/>
      <c r="LSB1020" s="304"/>
      <c r="LSC1020" s="304"/>
      <c r="LSD1020" s="304"/>
      <c r="LSE1020" s="304"/>
      <c r="LSF1020" s="304"/>
      <c r="LSG1020" s="304"/>
      <c r="LSH1020" s="304"/>
      <c r="LSI1020" s="304"/>
      <c r="LSJ1020" s="304"/>
      <c r="LSK1020" s="304"/>
      <c r="LSL1020" s="304"/>
      <c r="LSM1020" s="304"/>
      <c r="LSN1020" s="304"/>
      <c r="LSO1020" s="304"/>
      <c r="LSP1020" s="304"/>
      <c r="LSQ1020" s="304"/>
      <c r="LSR1020" s="304"/>
      <c r="LSS1020" s="304"/>
      <c r="LST1020" s="304"/>
      <c r="LSU1020" s="304"/>
      <c r="LSV1020" s="304"/>
      <c r="LSW1020" s="304"/>
      <c r="LSX1020" s="304"/>
      <c r="LSY1020" s="304"/>
      <c r="LSZ1020" s="304"/>
      <c r="LTA1020" s="304"/>
      <c r="LTB1020" s="304"/>
      <c r="LTC1020" s="304"/>
      <c r="LTD1020" s="304"/>
      <c r="LTE1020" s="304"/>
      <c r="LTF1020" s="304"/>
      <c r="LTG1020" s="304"/>
      <c r="LTH1020" s="304"/>
      <c r="LTI1020" s="304"/>
      <c r="LTJ1020" s="304"/>
      <c r="LTK1020" s="304"/>
      <c r="LTL1020" s="304"/>
      <c r="LTM1020" s="304"/>
      <c r="LTN1020" s="304"/>
      <c r="LTO1020" s="304"/>
      <c r="LTP1020" s="304"/>
      <c r="LTQ1020" s="304"/>
      <c r="LTR1020" s="304"/>
      <c r="LTS1020" s="304"/>
      <c r="LTT1020" s="304"/>
      <c r="LTU1020" s="304"/>
      <c r="LTV1020" s="304"/>
      <c r="LTW1020" s="304"/>
      <c r="LTX1020" s="304"/>
      <c r="LTY1020" s="304"/>
      <c r="LTZ1020" s="304"/>
      <c r="LUA1020" s="304"/>
      <c r="LUB1020" s="304"/>
      <c r="LUC1020" s="304"/>
      <c r="LUD1020" s="304"/>
      <c r="LUE1020" s="304"/>
      <c r="LUF1020" s="304"/>
      <c r="LUG1020" s="304"/>
      <c r="LUH1020" s="304"/>
      <c r="LUI1020" s="304"/>
      <c r="LUJ1020" s="304"/>
      <c r="LUK1020" s="304"/>
      <c r="LUL1020" s="304"/>
      <c r="LUM1020" s="304"/>
      <c r="LUN1020" s="304"/>
      <c r="LUO1020" s="304"/>
      <c r="LUP1020" s="304"/>
      <c r="LUQ1020" s="304"/>
      <c r="LUR1020" s="304"/>
      <c r="LUS1020" s="304"/>
      <c r="LUT1020" s="304"/>
      <c r="LUU1020" s="304"/>
      <c r="LUV1020" s="304"/>
      <c r="LUW1020" s="304"/>
      <c r="LUX1020" s="304"/>
      <c r="LUY1020" s="304"/>
      <c r="LUZ1020" s="304"/>
      <c r="LVA1020" s="304"/>
      <c r="LVB1020" s="304"/>
      <c r="LVC1020" s="304"/>
      <c r="LVD1020" s="304"/>
      <c r="LVE1020" s="304"/>
      <c r="LVF1020" s="304"/>
      <c r="LVG1020" s="304"/>
      <c r="LVH1020" s="304"/>
      <c r="LVI1020" s="304"/>
      <c r="LVJ1020" s="304"/>
      <c r="LVK1020" s="304"/>
      <c r="LVL1020" s="304"/>
      <c r="LVM1020" s="304"/>
      <c r="LVN1020" s="304"/>
      <c r="LVO1020" s="304"/>
      <c r="LVP1020" s="304"/>
      <c r="LVQ1020" s="304"/>
      <c r="LVR1020" s="304"/>
      <c r="LVS1020" s="304"/>
      <c r="LVT1020" s="304"/>
      <c r="LVU1020" s="304"/>
      <c r="LVV1020" s="304"/>
      <c r="LVW1020" s="304"/>
      <c r="LVX1020" s="304"/>
      <c r="LVY1020" s="304"/>
      <c r="LVZ1020" s="304"/>
      <c r="LWA1020" s="304"/>
      <c r="LWB1020" s="304"/>
      <c r="LWC1020" s="304"/>
      <c r="LWD1020" s="304"/>
      <c r="LWE1020" s="304"/>
      <c r="LWF1020" s="304"/>
      <c r="LWG1020" s="304"/>
      <c r="LWH1020" s="304"/>
      <c r="LWI1020" s="304"/>
      <c r="LWJ1020" s="304"/>
      <c r="LWK1020" s="304"/>
      <c r="LWL1020" s="304"/>
      <c r="LWM1020" s="304"/>
      <c r="LWN1020" s="304"/>
      <c r="LWO1020" s="304"/>
      <c r="LWP1020" s="304"/>
      <c r="LWQ1020" s="304"/>
      <c r="LWR1020" s="304"/>
      <c r="LWS1020" s="304"/>
      <c r="LWT1020" s="304"/>
      <c r="LWU1020" s="304"/>
      <c r="LWV1020" s="304"/>
      <c r="LWW1020" s="304"/>
      <c r="LWX1020" s="304"/>
      <c r="LWY1020" s="304"/>
      <c r="LWZ1020" s="304"/>
      <c r="LXA1020" s="304"/>
      <c r="LXB1020" s="304"/>
      <c r="LXC1020" s="304"/>
      <c r="LXD1020" s="304"/>
      <c r="LXE1020" s="304"/>
      <c r="LXF1020" s="304"/>
      <c r="LXG1020" s="304"/>
      <c r="LXH1020" s="304"/>
      <c r="LXI1020" s="304"/>
      <c r="LXJ1020" s="304"/>
      <c r="LXK1020" s="304"/>
      <c r="LXL1020" s="304"/>
      <c r="LXM1020" s="304"/>
      <c r="LXN1020" s="304"/>
      <c r="LXO1020" s="304"/>
      <c r="LXP1020" s="304"/>
      <c r="LXQ1020" s="304"/>
      <c r="LXR1020" s="304"/>
      <c r="LXS1020" s="304"/>
      <c r="LXT1020" s="304"/>
      <c r="LXU1020" s="304"/>
      <c r="LXV1020" s="304"/>
      <c r="LXW1020" s="304"/>
      <c r="LXX1020" s="304"/>
      <c r="LXY1020" s="304"/>
      <c r="LXZ1020" s="304"/>
      <c r="LYA1020" s="304"/>
      <c r="LYB1020" s="304"/>
      <c r="LYC1020" s="304"/>
      <c r="LYD1020" s="304"/>
      <c r="LYE1020" s="304"/>
      <c r="LYF1020" s="304"/>
      <c r="LYG1020" s="304"/>
      <c r="LYH1020" s="304"/>
      <c r="LYI1020" s="304"/>
      <c r="LYJ1020" s="304"/>
      <c r="LYK1020" s="304"/>
      <c r="LYL1020" s="304"/>
      <c r="LYM1020" s="304"/>
      <c r="LYN1020" s="304"/>
      <c r="LYO1020" s="304"/>
      <c r="LYP1020" s="304"/>
      <c r="LYQ1020" s="304"/>
      <c r="LYR1020" s="304"/>
      <c r="LYS1020" s="304"/>
      <c r="LYT1020" s="304"/>
      <c r="LYU1020" s="304"/>
      <c r="LYV1020" s="304"/>
      <c r="LYW1020" s="304"/>
      <c r="LYX1020" s="304"/>
      <c r="LYY1020" s="304"/>
      <c r="LYZ1020" s="304"/>
      <c r="LZA1020" s="304"/>
      <c r="LZB1020" s="304"/>
      <c r="LZC1020" s="304"/>
      <c r="LZD1020" s="304"/>
      <c r="LZE1020" s="304"/>
      <c r="LZF1020" s="304"/>
      <c r="LZG1020" s="304"/>
      <c r="LZH1020" s="304"/>
      <c r="LZI1020" s="304"/>
      <c r="LZJ1020" s="304"/>
      <c r="LZK1020" s="304"/>
      <c r="LZL1020" s="304"/>
      <c r="LZM1020" s="304"/>
      <c r="LZN1020" s="304"/>
      <c r="LZO1020" s="304"/>
      <c r="LZP1020" s="304"/>
      <c r="LZQ1020" s="304"/>
      <c r="LZR1020" s="304"/>
      <c r="LZS1020" s="304"/>
      <c r="LZT1020" s="304"/>
      <c r="LZU1020" s="304"/>
      <c r="LZV1020" s="304"/>
      <c r="LZW1020" s="304"/>
      <c r="LZX1020" s="304"/>
      <c r="LZY1020" s="304"/>
      <c r="LZZ1020" s="304"/>
      <c r="MAA1020" s="304"/>
      <c r="MAB1020" s="304"/>
      <c r="MAC1020" s="304"/>
      <c r="MAD1020" s="304"/>
      <c r="MAE1020" s="304"/>
      <c r="MAF1020" s="304"/>
      <c r="MAG1020" s="304"/>
      <c r="MAH1020" s="304"/>
      <c r="MAI1020" s="304"/>
      <c r="MAJ1020" s="304"/>
      <c r="MAK1020" s="304"/>
      <c r="MAL1020" s="304"/>
      <c r="MAM1020" s="304"/>
      <c r="MAN1020" s="304"/>
      <c r="MAO1020" s="304"/>
      <c r="MAP1020" s="304"/>
      <c r="MAQ1020" s="304"/>
      <c r="MAR1020" s="304"/>
      <c r="MAS1020" s="304"/>
      <c r="MAT1020" s="304"/>
      <c r="MAU1020" s="304"/>
      <c r="MAV1020" s="304"/>
      <c r="MAW1020" s="304"/>
      <c r="MAX1020" s="304"/>
      <c r="MAY1020" s="304"/>
      <c r="MAZ1020" s="304"/>
      <c r="MBA1020" s="304"/>
      <c r="MBB1020" s="304"/>
      <c r="MBC1020" s="304"/>
      <c r="MBD1020" s="304"/>
      <c r="MBE1020" s="304"/>
      <c r="MBF1020" s="304"/>
      <c r="MBG1020" s="304"/>
      <c r="MBH1020" s="304"/>
      <c r="MBI1020" s="304"/>
      <c r="MBJ1020" s="304"/>
      <c r="MBK1020" s="304"/>
      <c r="MBL1020" s="304"/>
      <c r="MBM1020" s="304"/>
      <c r="MBN1020" s="304"/>
      <c r="MBO1020" s="304"/>
      <c r="MBP1020" s="304"/>
      <c r="MBQ1020" s="304"/>
      <c r="MBR1020" s="304"/>
      <c r="MBS1020" s="304"/>
      <c r="MBT1020" s="304"/>
      <c r="MBU1020" s="304"/>
      <c r="MBV1020" s="304"/>
      <c r="MBW1020" s="304"/>
      <c r="MBX1020" s="304"/>
      <c r="MBY1020" s="304"/>
      <c r="MBZ1020" s="304"/>
      <c r="MCA1020" s="304"/>
      <c r="MCB1020" s="304"/>
      <c r="MCC1020" s="304"/>
      <c r="MCD1020" s="304"/>
      <c r="MCE1020" s="304"/>
      <c r="MCF1020" s="304"/>
      <c r="MCG1020" s="304"/>
      <c r="MCH1020" s="304"/>
      <c r="MCI1020" s="304"/>
      <c r="MCJ1020" s="304"/>
      <c r="MCK1020" s="304"/>
      <c r="MCL1020" s="304"/>
      <c r="MCM1020" s="304"/>
      <c r="MCN1020" s="304"/>
      <c r="MCO1020" s="304"/>
      <c r="MCP1020" s="304"/>
      <c r="MCQ1020" s="304"/>
      <c r="MCR1020" s="304"/>
      <c r="MCS1020" s="304"/>
      <c r="MCT1020" s="304"/>
      <c r="MCU1020" s="304"/>
      <c r="MCV1020" s="304"/>
      <c r="MCW1020" s="304"/>
      <c r="MCX1020" s="304"/>
      <c r="MCY1020" s="304"/>
      <c r="MCZ1020" s="304"/>
      <c r="MDA1020" s="304"/>
      <c r="MDB1020" s="304"/>
      <c r="MDC1020" s="304"/>
      <c r="MDD1020" s="304"/>
      <c r="MDE1020" s="304"/>
      <c r="MDF1020" s="304"/>
      <c r="MDG1020" s="304"/>
      <c r="MDH1020" s="304"/>
      <c r="MDI1020" s="304"/>
      <c r="MDJ1020" s="304"/>
      <c r="MDK1020" s="304"/>
      <c r="MDL1020" s="304"/>
      <c r="MDM1020" s="304"/>
      <c r="MDN1020" s="304"/>
      <c r="MDO1020" s="304"/>
      <c r="MDP1020" s="304"/>
      <c r="MDQ1020" s="304"/>
      <c r="MDR1020" s="304"/>
      <c r="MDS1020" s="304"/>
      <c r="MDT1020" s="304"/>
      <c r="MDU1020" s="304"/>
      <c r="MDV1020" s="304"/>
      <c r="MDW1020" s="304"/>
      <c r="MDX1020" s="304"/>
      <c r="MDY1020" s="304"/>
      <c r="MDZ1020" s="304"/>
      <c r="MEA1020" s="304"/>
      <c r="MEB1020" s="304"/>
      <c r="MEC1020" s="304"/>
      <c r="MED1020" s="304"/>
      <c r="MEE1020" s="304"/>
      <c r="MEF1020" s="304"/>
      <c r="MEG1020" s="304"/>
      <c r="MEH1020" s="304"/>
      <c r="MEI1020" s="304"/>
      <c r="MEJ1020" s="304"/>
      <c r="MEK1020" s="304"/>
      <c r="MEL1020" s="304"/>
      <c r="MEM1020" s="304"/>
      <c r="MEN1020" s="304"/>
      <c r="MEO1020" s="304"/>
      <c r="MEP1020" s="304"/>
      <c r="MEQ1020" s="304"/>
      <c r="MER1020" s="304"/>
      <c r="MES1020" s="304"/>
      <c r="MET1020" s="304"/>
      <c r="MEU1020" s="304"/>
      <c r="MEV1020" s="304"/>
      <c r="MEW1020" s="304"/>
      <c r="MEX1020" s="304"/>
      <c r="MEY1020" s="304"/>
      <c r="MEZ1020" s="304"/>
      <c r="MFA1020" s="304"/>
      <c r="MFB1020" s="304"/>
      <c r="MFC1020" s="304"/>
      <c r="MFD1020" s="304"/>
      <c r="MFE1020" s="304"/>
      <c r="MFF1020" s="304"/>
      <c r="MFG1020" s="304"/>
      <c r="MFH1020" s="304"/>
      <c r="MFI1020" s="304"/>
      <c r="MFJ1020" s="304"/>
      <c r="MFK1020" s="304"/>
      <c r="MFL1020" s="304"/>
      <c r="MFM1020" s="304"/>
      <c r="MFN1020" s="304"/>
      <c r="MFO1020" s="304"/>
      <c r="MFP1020" s="304"/>
      <c r="MFQ1020" s="304"/>
      <c r="MFR1020" s="304"/>
      <c r="MFS1020" s="304"/>
      <c r="MFT1020" s="304"/>
      <c r="MFU1020" s="304"/>
      <c r="MFV1020" s="304"/>
      <c r="MFW1020" s="304"/>
      <c r="MFX1020" s="304"/>
      <c r="MFY1020" s="304"/>
      <c r="MFZ1020" s="304"/>
      <c r="MGA1020" s="304"/>
      <c r="MGB1020" s="304"/>
      <c r="MGC1020" s="304"/>
      <c r="MGD1020" s="304"/>
      <c r="MGE1020" s="304"/>
      <c r="MGF1020" s="304"/>
      <c r="MGG1020" s="304"/>
      <c r="MGH1020" s="304"/>
      <c r="MGI1020" s="304"/>
      <c r="MGJ1020" s="304"/>
      <c r="MGK1020" s="304"/>
      <c r="MGL1020" s="304"/>
      <c r="MGM1020" s="304"/>
      <c r="MGN1020" s="304"/>
      <c r="MGO1020" s="304"/>
      <c r="MGP1020" s="304"/>
      <c r="MGQ1020" s="304"/>
      <c r="MGR1020" s="304"/>
      <c r="MGS1020" s="304"/>
      <c r="MGT1020" s="304"/>
      <c r="MGU1020" s="304"/>
      <c r="MGV1020" s="304"/>
      <c r="MGW1020" s="304"/>
      <c r="MGX1020" s="304"/>
      <c r="MGY1020" s="304"/>
      <c r="MGZ1020" s="304"/>
      <c r="MHA1020" s="304"/>
      <c r="MHB1020" s="304"/>
      <c r="MHC1020" s="304"/>
      <c r="MHD1020" s="304"/>
      <c r="MHE1020" s="304"/>
      <c r="MHF1020" s="304"/>
      <c r="MHG1020" s="304"/>
      <c r="MHH1020" s="304"/>
      <c r="MHI1020" s="304"/>
      <c r="MHJ1020" s="304"/>
      <c r="MHK1020" s="304"/>
      <c r="MHL1020" s="304"/>
      <c r="MHM1020" s="304"/>
      <c r="MHN1020" s="304"/>
      <c r="MHO1020" s="304"/>
      <c r="MHP1020" s="304"/>
      <c r="MHQ1020" s="304"/>
      <c r="MHR1020" s="304"/>
      <c r="MHS1020" s="304"/>
      <c r="MHT1020" s="304"/>
      <c r="MHU1020" s="304"/>
      <c r="MHV1020" s="304"/>
      <c r="MHW1020" s="304"/>
      <c r="MHX1020" s="304"/>
      <c r="MHY1020" s="304"/>
      <c r="MHZ1020" s="304"/>
      <c r="MIA1020" s="304"/>
      <c r="MIB1020" s="304"/>
      <c r="MIC1020" s="304"/>
      <c r="MID1020" s="304"/>
      <c r="MIE1020" s="304"/>
      <c r="MIF1020" s="304"/>
      <c r="MIG1020" s="304"/>
      <c r="MIH1020" s="304"/>
      <c r="MII1020" s="304"/>
      <c r="MIJ1020" s="304"/>
      <c r="MIK1020" s="304"/>
      <c r="MIL1020" s="304"/>
      <c r="MIM1020" s="304"/>
      <c r="MIN1020" s="304"/>
      <c r="MIO1020" s="304"/>
      <c r="MIP1020" s="304"/>
      <c r="MIQ1020" s="304"/>
      <c r="MIR1020" s="304"/>
      <c r="MIS1020" s="304"/>
      <c r="MIT1020" s="304"/>
      <c r="MIU1020" s="304"/>
      <c r="MIV1020" s="304"/>
      <c r="MIW1020" s="304"/>
      <c r="MIX1020" s="304"/>
      <c r="MIY1020" s="304"/>
      <c r="MIZ1020" s="304"/>
      <c r="MJA1020" s="304"/>
      <c r="MJB1020" s="304"/>
      <c r="MJC1020" s="304"/>
      <c r="MJD1020" s="304"/>
      <c r="MJE1020" s="304"/>
      <c r="MJF1020" s="304"/>
      <c r="MJG1020" s="304"/>
      <c r="MJH1020" s="304"/>
      <c r="MJI1020" s="304"/>
      <c r="MJJ1020" s="304"/>
      <c r="MJK1020" s="304"/>
      <c r="MJL1020" s="304"/>
      <c r="MJM1020" s="304"/>
      <c r="MJN1020" s="304"/>
      <c r="MJO1020" s="304"/>
      <c r="MJP1020" s="304"/>
      <c r="MJQ1020" s="304"/>
      <c r="MJR1020" s="304"/>
      <c r="MJS1020" s="304"/>
      <c r="MJT1020" s="304"/>
      <c r="MJU1020" s="304"/>
      <c r="MJV1020" s="304"/>
      <c r="MJW1020" s="304"/>
      <c r="MJX1020" s="304"/>
      <c r="MJY1020" s="304"/>
      <c r="MJZ1020" s="304"/>
      <c r="MKA1020" s="304"/>
      <c r="MKB1020" s="304"/>
      <c r="MKC1020" s="304"/>
      <c r="MKD1020" s="304"/>
      <c r="MKE1020" s="304"/>
      <c r="MKF1020" s="304"/>
      <c r="MKG1020" s="304"/>
      <c r="MKH1020" s="304"/>
      <c r="MKI1020" s="304"/>
      <c r="MKJ1020" s="304"/>
      <c r="MKK1020" s="304"/>
      <c r="MKL1020" s="304"/>
      <c r="MKM1020" s="304"/>
      <c r="MKN1020" s="304"/>
      <c r="MKO1020" s="304"/>
      <c r="MKP1020" s="304"/>
      <c r="MKQ1020" s="304"/>
      <c r="MKR1020" s="304"/>
      <c r="MKS1020" s="304"/>
      <c r="MKT1020" s="304"/>
      <c r="MKU1020" s="304"/>
      <c r="MKV1020" s="304"/>
      <c r="MKW1020" s="304"/>
      <c r="MKX1020" s="304"/>
      <c r="MKY1020" s="304"/>
      <c r="MKZ1020" s="304"/>
      <c r="MLA1020" s="304"/>
      <c r="MLB1020" s="304"/>
      <c r="MLC1020" s="304"/>
      <c r="MLD1020" s="304"/>
      <c r="MLE1020" s="304"/>
      <c r="MLF1020" s="304"/>
      <c r="MLG1020" s="304"/>
      <c r="MLH1020" s="304"/>
      <c r="MLI1020" s="304"/>
      <c r="MLJ1020" s="304"/>
      <c r="MLK1020" s="304"/>
      <c r="MLL1020" s="304"/>
      <c r="MLM1020" s="304"/>
      <c r="MLN1020" s="304"/>
      <c r="MLO1020" s="304"/>
      <c r="MLP1020" s="304"/>
      <c r="MLQ1020" s="304"/>
      <c r="MLR1020" s="304"/>
      <c r="MLS1020" s="304"/>
      <c r="MLT1020" s="304"/>
      <c r="MLU1020" s="304"/>
      <c r="MLV1020" s="304"/>
      <c r="MLW1020" s="304"/>
      <c r="MLX1020" s="304"/>
      <c r="MLY1020" s="304"/>
      <c r="MLZ1020" s="304"/>
      <c r="MMA1020" s="304"/>
      <c r="MMB1020" s="304"/>
      <c r="MMC1020" s="304"/>
      <c r="MMD1020" s="304"/>
      <c r="MME1020" s="304"/>
      <c r="MMF1020" s="304"/>
      <c r="MMG1020" s="304"/>
      <c r="MMH1020" s="304"/>
      <c r="MMI1020" s="304"/>
      <c r="MMJ1020" s="304"/>
      <c r="MMK1020" s="304"/>
      <c r="MML1020" s="304"/>
      <c r="MMM1020" s="304"/>
      <c r="MMN1020" s="304"/>
      <c r="MMO1020" s="304"/>
      <c r="MMP1020" s="304"/>
      <c r="MMQ1020" s="304"/>
      <c r="MMR1020" s="304"/>
      <c r="MMS1020" s="304"/>
      <c r="MMT1020" s="304"/>
      <c r="MMU1020" s="304"/>
      <c r="MMV1020" s="304"/>
      <c r="MMW1020" s="304"/>
      <c r="MMX1020" s="304"/>
      <c r="MMY1020" s="304"/>
      <c r="MMZ1020" s="304"/>
      <c r="MNA1020" s="304"/>
      <c r="MNB1020" s="304"/>
      <c r="MNC1020" s="304"/>
      <c r="MND1020" s="304"/>
      <c r="MNE1020" s="304"/>
      <c r="MNF1020" s="304"/>
      <c r="MNG1020" s="304"/>
      <c r="MNH1020" s="304"/>
      <c r="MNI1020" s="304"/>
      <c r="MNJ1020" s="304"/>
      <c r="MNK1020" s="304"/>
      <c r="MNL1020" s="304"/>
      <c r="MNM1020" s="304"/>
      <c r="MNN1020" s="304"/>
      <c r="MNO1020" s="304"/>
      <c r="MNP1020" s="304"/>
      <c r="MNQ1020" s="304"/>
      <c r="MNR1020" s="304"/>
      <c r="MNS1020" s="304"/>
      <c r="MNT1020" s="304"/>
      <c r="MNU1020" s="304"/>
      <c r="MNV1020" s="304"/>
      <c r="MNW1020" s="304"/>
      <c r="MNX1020" s="304"/>
      <c r="MNY1020" s="304"/>
      <c r="MNZ1020" s="304"/>
      <c r="MOA1020" s="304"/>
      <c r="MOB1020" s="304"/>
      <c r="MOC1020" s="304"/>
      <c r="MOD1020" s="304"/>
      <c r="MOE1020" s="304"/>
      <c r="MOF1020" s="304"/>
      <c r="MOG1020" s="304"/>
      <c r="MOH1020" s="304"/>
      <c r="MOI1020" s="304"/>
      <c r="MOJ1020" s="304"/>
      <c r="MOK1020" s="304"/>
      <c r="MOL1020" s="304"/>
      <c r="MOM1020" s="304"/>
      <c r="MON1020" s="304"/>
      <c r="MOO1020" s="304"/>
      <c r="MOP1020" s="304"/>
      <c r="MOQ1020" s="304"/>
      <c r="MOR1020" s="304"/>
      <c r="MOS1020" s="304"/>
      <c r="MOT1020" s="304"/>
      <c r="MOU1020" s="304"/>
      <c r="MOV1020" s="304"/>
      <c r="MOW1020" s="304"/>
      <c r="MOX1020" s="304"/>
      <c r="MOY1020" s="304"/>
      <c r="MOZ1020" s="304"/>
      <c r="MPA1020" s="304"/>
      <c r="MPB1020" s="304"/>
      <c r="MPC1020" s="304"/>
      <c r="MPD1020" s="304"/>
      <c r="MPE1020" s="304"/>
      <c r="MPF1020" s="304"/>
      <c r="MPG1020" s="304"/>
      <c r="MPH1020" s="304"/>
      <c r="MPI1020" s="304"/>
      <c r="MPJ1020" s="304"/>
      <c r="MPK1020" s="304"/>
      <c r="MPL1020" s="304"/>
      <c r="MPM1020" s="304"/>
      <c r="MPN1020" s="304"/>
      <c r="MPO1020" s="304"/>
      <c r="MPP1020" s="304"/>
      <c r="MPQ1020" s="304"/>
      <c r="MPR1020" s="304"/>
      <c r="MPS1020" s="304"/>
      <c r="MPT1020" s="304"/>
      <c r="MPU1020" s="304"/>
      <c r="MPV1020" s="304"/>
      <c r="MPW1020" s="304"/>
      <c r="MPX1020" s="304"/>
      <c r="MPY1020" s="304"/>
      <c r="MPZ1020" s="304"/>
      <c r="MQA1020" s="304"/>
      <c r="MQB1020" s="304"/>
      <c r="MQC1020" s="304"/>
      <c r="MQD1020" s="304"/>
      <c r="MQE1020" s="304"/>
      <c r="MQF1020" s="304"/>
      <c r="MQG1020" s="304"/>
      <c r="MQH1020" s="304"/>
      <c r="MQI1020" s="304"/>
      <c r="MQJ1020" s="304"/>
      <c r="MQK1020" s="304"/>
      <c r="MQL1020" s="304"/>
      <c r="MQM1020" s="304"/>
      <c r="MQN1020" s="304"/>
      <c r="MQO1020" s="304"/>
      <c r="MQP1020" s="304"/>
      <c r="MQQ1020" s="304"/>
      <c r="MQR1020" s="304"/>
      <c r="MQS1020" s="304"/>
      <c r="MQT1020" s="304"/>
      <c r="MQU1020" s="304"/>
      <c r="MQV1020" s="304"/>
      <c r="MQW1020" s="304"/>
      <c r="MQX1020" s="304"/>
      <c r="MQY1020" s="304"/>
      <c r="MQZ1020" s="304"/>
      <c r="MRA1020" s="304"/>
      <c r="MRB1020" s="304"/>
      <c r="MRC1020" s="304"/>
      <c r="MRD1020" s="304"/>
      <c r="MRE1020" s="304"/>
      <c r="MRF1020" s="304"/>
      <c r="MRG1020" s="304"/>
      <c r="MRH1020" s="304"/>
      <c r="MRI1020" s="304"/>
      <c r="MRJ1020" s="304"/>
      <c r="MRK1020" s="304"/>
      <c r="MRL1020" s="304"/>
      <c r="MRM1020" s="304"/>
      <c r="MRN1020" s="304"/>
      <c r="MRO1020" s="304"/>
      <c r="MRP1020" s="304"/>
      <c r="MRQ1020" s="304"/>
      <c r="MRR1020" s="304"/>
      <c r="MRS1020" s="304"/>
      <c r="MRT1020" s="304"/>
      <c r="MRU1020" s="304"/>
      <c r="MRV1020" s="304"/>
      <c r="MRW1020" s="304"/>
      <c r="MRX1020" s="304"/>
      <c r="MRY1020" s="304"/>
      <c r="MRZ1020" s="304"/>
      <c r="MSA1020" s="304"/>
      <c r="MSB1020" s="304"/>
      <c r="MSC1020" s="304"/>
      <c r="MSD1020" s="304"/>
      <c r="MSE1020" s="304"/>
      <c r="MSF1020" s="304"/>
      <c r="MSG1020" s="304"/>
      <c r="MSH1020" s="304"/>
      <c r="MSI1020" s="304"/>
      <c r="MSJ1020" s="304"/>
      <c r="MSK1020" s="304"/>
      <c r="MSL1020" s="304"/>
      <c r="MSM1020" s="304"/>
      <c r="MSN1020" s="304"/>
      <c r="MSO1020" s="304"/>
      <c r="MSP1020" s="304"/>
      <c r="MSQ1020" s="304"/>
      <c r="MSR1020" s="304"/>
      <c r="MSS1020" s="304"/>
      <c r="MST1020" s="304"/>
      <c r="MSU1020" s="304"/>
      <c r="MSV1020" s="304"/>
      <c r="MSW1020" s="304"/>
      <c r="MSX1020" s="304"/>
      <c r="MSY1020" s="304"/>
      <c r="MSZ1020" s="304"/>
      <c r="MTA1020" s="304"/>
      <c r="MTB1020" s="304"/>
      <c r="MTC1020" s="304"/>
      <c r="MTD1020" s="304"/>
      <c r="MTE1020" s="304"/>
      <c r="MTF1020" s="304"/>
      <c r="MTG1020" s="304"/>
      <c r="MTH1020" s="304"/>
      <c r="MTI1020" s="304"/>
      <c r="MTJ1020" s="304"/>
      <c r="MTK1020" s="304"/>
      <c r="MTL1020" s="304"/>
      <c r="MTM1020" s="304"/>
      <c r="MTN1020" s="304"/>
      <c r="MTO1020" s="304"/>
      <c r="MTP1020" s="304"/>
      <c r="MTQ1020" s="304"/>
      <c r="MTR1020" s="304"/>
      <c r="MTS1020" s="304"/>
      <c r="MTT1020" s="304"/>
      <c r="MTU1020" s="304"/>
      <c r="MTV1020" s="304"/>
      <c r="MTW1020" s="304"/>
      <c r="MTX1020" s="304"/>
      <c r="MTY1020" s="304"/>
      <c r="MTZ1020" s="304"/>
      <c r="MUA1020" s="304"/>
      <c r="MUB1020" s="304"/>
      <c r="MUC1020" s="304"/>
      <c r="MUD1020" s="304"/>
      <c r="MUE1020" s="304"/>
      <c r="MUF1020" s="304"/>
      <c r="MUG1020" s="304"/>
      <c r="MUH1020" s="304"/>
      <c r="MUI1020" s="304"/>
      <c r="MUJ1020" s="304"/>
      <c r="MUK1020" s="304"/>
      <c r="MUL1020" s="304"/>
      <c r="MUM1020" s="304"/>
      <c r="MUN1020" s="304"/>
      <c r="MUO1020" s="304"/>
      <c r="MUP1020" s="304"/>
      <c r="MUQ1020" s="304"/>
      <c r="MUR1020" s="304"/>
      <c r="MUS1020" s="304"/>
      <c r="MUT1020" s="304"/>
      <c r="MUU1020" s="304"/>
      <c r="MUV1020" s="304"/>
      <c r="MUW1020" s="304"/>
      <c r="MUX1020" s="304"/>
      <c r="MUY1020" s="304"/>
      <c r="MUZ1020" s="304"/>
      <c r="MVA1020" s="304"/>
      <c r="MVB1020" s="304"/>
      <c r="MVC1020" s="304"/>
      <c r="MVD1020" s="304"/>
      <c r="MVE1020" s="304"/>
      <c r="MVF1020" s="304"/>
      <c r="MVG1020" s="304"/>
      <c r="MVH1020" s="304"/>
      <c r="MVI1020" s="304"/>
      <c r="MVJ1020" s="304"/>
      <c r="MVK1020" s="304"/>
      <c r="MVL1020" s="304"/>
      <c r="MVM1020" s="304"/>
      <c r="MVN1020" s="304"/>
      <c r="MVO1020" s="304"/>
      <c r="MVP1020" s="304"/>
      <c r="MVQ1020" s="304"/>
      <c r="MVR1020" s="304"/>
      <c r="MVS1020" s="304"/>
      <c r="MVT1020" s="304"/>
      <c r="MVU1020" s="304"/>
      <c r="MVV1020" s="304"/>
      <c r="MVW1020" s="304"/>
      <c r="MVX1020" s="304"/>
      <c r="MVY1020" s="304"/>
      <c r="MVZ1020" s="304"/>
      <c r="MWA1020" s="304"/>
      <c r="MWB1020" s="304"/>
      <c r="MWC1020" s="304"/>
      <c r="MWD1020" s="304"/>
      <c r="MWE1020" s="304"/>
      <c r="MWF1020" s="304"/>
      <c r="MWG1020" s="304"/>
      <c r="MWH1020" s="304"/>
      <c r="MWI1020" s="304"/>
      <c r="MWJ1020" s="304"/>
      <c r="MWK1020" s="304"/>
      <c r="MWL1020" s="304"/>
      <c r="MWM1020" s="304"/>
      <c r="MWN1020" s="304"/>
      <c r="MWO1020" s="304"/>
      <c r="MWP1020" s="304"/>
      <c r="MWQ1020" s="304"/>
      <c r="MWR1020" s="304"/>
      <c r="MWS1020" s="304"/>
      <c r="MWT1020" s="304"/>
      <c r="MWU1020" s="304"/>
      <c r="MWV1020" s="304"/>
      <c r="MWW1020" s="304"/>
      <c r="MWX1020" s="304"/>
      <c r="MWY1020" s="304"/>
      <c r="MWZ1020" s="304"/>
      <c r="MXA1020" s="304"/>
      <c r="MXB1020" s="304"/>
      <c r="MXC1020" s="304"/>
      <c r="MXD1020" s="304"/>
      <c r="MXE1020" s="304"/>
      <c r="MXF1020" s="304"/>
      <c r="MXG1020" s="304"/>
      <c r="MXH1020" s="304"/>
      <c r="MXI1020" s="304"/>
      <c r="MXJ1020" s="304"/>
      <c r="MXK1020" s="304"/>
      <c r="MXL1020" s="304"/>
      <c r="MXM1020" s="304"/>
      <c r="MXN1020" s="304"/>
      <c r="MXO1020" s="304"/>
      <c r="MXP1020" s="304"/>
      <c r="MXQ1020" s="304"/>
      <c r="MXR1020" s="304"/>
      <c r="MXS1020" s="304"/>
      <c r="MXT1020" s="304"/>
      <c r="MXU1020" s="304"/>
      <c r="MXV1020" s="304"/>
      <c r="MXW1020" s="304"/>
      <c r="MXX1020" s="304"/>
      <c r="MXY1020" s="304"/>
      <c r="MXZ1020" s="304"/>
      <c r="MYA1020" s="304"/>
      <c r="MYB1020" s="304"/>
      <c r="MYC1020" s="304"/>
      <c r="MYD1020" s="304"/>
      <c r="MYE1020" s="304"/>
      <c r="MYF1020" s="304"/>
      <c r="MYG1020" s="304"/>
      <c r="MYH1020" s="304"/>
      <c r="MYI1020" s="304"/>
      <c r="MYJ1020" s="304"/>
      <c r="MYK1020" s="304"/>
      <c r="MYL1020" s="304"/>
      <c r="MYM1020" s="304"/>
      <c r="MYN1020" s="304"/>
      <c r="MYO1020" s="304"/>
      <c r="MYP1020" s="304"/>
      <c r="MYQ1020" s="304"/>
      <c r="MYR1020" s="304"/>
      <c r="MYS1020" s="304"/>
      <c r="MYT1020" s="304"/>
      <c r="MYU1020" s="304"/>
      <c r="MYV1020" s="304"/>
      <c r="MYW1020" s="304"/>
      <c r="MYX1020" s="304"/>
      <c r="MYY1020" s="304"/>
      <c r="MYZ1020" s="304"/>
      <c r="MZA1020" s="304"/>
      <c r="MZB1020" s="304"/>
      <c r="MZC1020" s="304"/>
      <c r="MZD1020" s="304"/>
      <c r="MZE1020" s="304"/>
      <c r="MZF1020" s="304"/>
      <c r="MZG1020" s="304"/>
      <c r="MZH1020" s="304"/>
      <c r="MZI1020" s="304"/>
      <c r="MZJ1020" s="304"/>
      <c r="MZK1020" s="304"/>
      <c r="MZL1020" s="304"/>
      <c r="MZM1020" s="304"/>
      <c r="MZN1020" s="304"/>
      <c r="MZO1020" s="304"/>
      <c r="MZP1020" s="304"/>
      <c r="MZQ1020" s="304"/>
      <c r="MZR1020" s="304"/>
      <c r="MZS1020" s="304"/>
      <c r="MZT1020" s="304"/>
      <c r="MZU1020" s="304"/>
      <c r="MZV1020" s="304"/>
      <c r="MZW1020" s="304"/>
      <c r="MZX1020" s="304"/>
      <c r="MZY1020" s="304"/>
      <c r="MZZ1020" s="304"/>
      <c r="NAA1020" s="304"/>
      <c r="NAB1020" s="304"/>
      <c r="NAC1020" s="304"/>
      <c r="NAD1020" s="304"/>
      <c r="NAE1020" s="304"/>
      <c r="NAF1020" s="304"/>
      <c r="NAG1020" s="304"/>
      <c r="NAH1020" s="304"/>
      <c r="NAI1020" s="304"/>
      <c r="NAJ1020" s="304"/>
      <c r="NAK1020" s="304"/>
      <c r="NAL1020" s="304"/>
      <c r="NAM1020" s="304"/>
      <c r="NAN1020" s="304"/>
      <c r="NAO1020" s="304"/>
      <c r="NAP1020" s="304"/>
      <c r="NAQ1020" s="304"/>
      <c r="NAR1020" s="304"/>
      <c r="NAS1020" s="304"/>
      <c r="NAT1020" s="304"/>
      <c r="NAU1020" s="304"/>
      <c r="NAV1020" s="304"/>
      <c r="NAW1020" s="304"/>
      <c r="NAX1020" s="304"/>
      <c r="NAY1020" s="304"/>
      <c r="NAZ1020" s="304"/>
      <c r="NBA1020" s="304"/>
      <c r="NBB1020" s="304"/>
      <c r="NBC1020" s="304"/>
      <c r="NBD1020" s="304"/>
      <c r="NBE1020" s="304"/>
      <c r="NBF1020" s="304"/>
      <c r="NBG1020" s="304"/>
      <c r="NBH1020" s="304"/>
      <c r="NBI1020" s="304"/>
      <c r="NBJ1020" s="304"/>
      <c r="NBK1020" s="304"/>
      <c r="NBL1020" s="304"/>
      <c r="NBM1020" s="304"/>
      <c r="NBN1020" s="304"/>
      <c r="NBO1020" s="304"/>
      <c r="NBP1020" s="304"/>
      <c r="NBQ1020" s="304"/>
      <c r="NBR1020" s="304"/>
      <c r="NBS1020" s="304"/>
      <c r="NBT1020" s="304"/>
      <c r="NBU1020" s="304"/>
      <c r="NBV1020" s="304"/>
      <c r="NBW1020" s="304"/>
      <c r="NBX1020" s="304"/>
      <c r="NBY1020" s="304"/>
      <c r="NBZ1020" s="304"/>
      <c r="NCA1020" s="304"/>
      <c r="NCB1020" s="304"/>
      <c r="NCC1020" s="304"/>
      <c r="NCD1020" s="304"/>
      <c r="NCE1020" s="304"/>
      <c r="NCF1020" s="304"/>
      <c r="NCG1020" s="304"/>
      <c r="NCH1020" s="304"/>
      <c r="NCI1020" s="304"/>
      <c r="NCJ1020" s="304"/>
      <c r="NCK1020" s="304"/>
      <c r="NCL1020" s="304"/>
      <c r="NCM1020" s="304"/>
      <c r="NCN1020" s="304"/>
      <c r="NCO1020" s="304"/>
      <c r="NCP1020" s="304"/>
      <c r="NCQ1020" s="304"/>
      <c r="NCR1020" s="304"/>
      <c r="NCS1020" s="304"/>
      <c r="NCT1020" s="304"/>
      <c r="NCU1020" s="304"/>
      <c r="NCV1020" s="304"/>
      <c r="NCW1020" s="304"/>
      <c r="NCX1020" s="304"/>
      <c r="NCY1020" s="304"/>
      <c r="NCZ1020" s="304"/>
      <c r="NDA1020" s="304"/>
      <c r="NDB1020" s="304"/>
      <c r="NDC1020" s="304"/>
      <c r="NDD1020" s="304"/>
      <c r="NDE1020" s="304"/>
      <c r="NDF1020" s="304"/>
      <c r="NDG1020" s="304"/>
      <c r="NDH1020" s="304"/>
      <c r="NDI1020" s="304"/>
      <c r="NDJ1020" s="304"/>
      <c r="NDK1020" s="304"/>
      <c r="NDL1020" s="304"/>
      <c r="NDM1020" s="304"/>
      <c r="NDN1020" s="304"/>
      <c r="NDO1020" s="304"/>
      <c r="NDP1020" s="304"/>
      <c r="NDQ1020" s="304"/>
      <c r="NDR1020" s="304"/>
      <c r="NDS1020" s="304"/>
      <c r="NDT1020" s="304"/>
      <c r="NDU1020" s="304"/>
      <c r="NDV1020" s="304"/>
      <c r="NDW1020" s="304"/>
      <c r="NDX1020" s="304"/>
      <c r="NDY1020" s="304"/>
      <c r="NDZ1020" s="304"/>
      <c r="NEA1020" s="304"/>
      <c r="NEB1020" s="304"/>
      <c r="NEC1020" s="304"/>
      <c r="NED1020" s="304"/>
      <c r="NEE1020" s="304"/>
      <c r="NEF1020" s="304"/>
      <c r="NEG1020" s="304"/>
      <c r="NEH1020" s="304"/>
      <c r="NEI1020" s="304"/>
      <c r="NEJ1020" s="304"/>
      <c r="NEK1020" s="304"/>
      <c r="NEL1020" s="304"/>
      <c r="NEM1020" s="304"/>
      <c r="NEN1020" s="304"/>
      <c r="NEO1020" s="304"/>
      <c r="NEP1020" s="304"/>
      <c r="NEQ1020" s="304"/>
      <c r="NER1020" s="304"/>
      <c r="NES1020" s="304"/>
      <c r="NET1020" s="304"/>
      <c r="NEU1020" s="304"/>
      <c r="NEV1020" s="304"/>
      <c r="NEW1020" s="304"/>
      <c r="NEX1020" s="304"/>
      <c r="NEY1020" s="304"/>
      <c r="NEZ1020" s="304"/>
      <c r="NFA1020" s="304"/>
      <c r="NFB1020" s="304"/>
      <c r="NFC1020" s="304"/>
      <c r="NFD1020" s="304"/>
      <c r="NFE1020" s="304"/>
      <c r="NFF1020" s="304"/>
      <c r="NFG1020" s="304"/>
      <c r="NFH1020" s="304"/>
      <c r="NFI1020" s="304"/>
      <c r="NFJ1020" s="304"/>
      <c r="NFK1020" s="304"/>
      <c r="NFL1020" s="304"/>
      <c r="NFM1020" s="304"/>
      <c r="NFN1020" s="304"/>
      <c r="NFO1020" s="304"/>
      <c r="NFP1020" s="304"/>
      <c r="NFQ1020" s="304"/>
      <c r="NFR1020" s="304"/>
      <c r="NFS1020" s="304"/>
      <c r="NFT1020" s="304"/>
      <c r="NFU1020" s="304"/>
      <c r="NFV1020" s="304"/>
      <c r="NFW1020" s="304"/>
      <c r="NFX1020" s="304"/>
      <c r="NFY1020" s="304"/>
      <c r="NFZ1020" s="304"/>
      <c r="NGA1020" s="304"/>
      <c r="NGB1020" s="304"/>
      <c r="NGC1020" s="304"/>
      <c r="NGD1020" s="304"/>
      <c r="NGE1020" s="304"/>
      <c r="NGF1020" s="304"/>
      <c r="NGG1020" s="304"/>
      <c r="NGH1020" s="304"/>
      <c r="NGI1020" s="304"/>
      <c r="NGJ1020" s="304"/>
      <c r="NGK1020" s="304"/>
      <c r="NGL1020" s="304"/>
      <c r="NGM1020" s="304"/>
      <c r="NGN1020" s="304"/>
      <c r="NGO1020" s="304"/>
      <c r="NGP1020" s="304"/>
      <c r="NGQ1020" s="304"/>
      <c r="NGR1020" s="304"/>
      <c r="NGS1020" s="304"/>
      <c r="NGT1020" s="304"/>
      <c r="NGU1020" s="304"/>
      <c r="NGV1020" s="304"/>
      <c r="NGW1020" s="304"/>
      <c r="NGX1020" s="304"/>
      <c r="NGY1020" s="304"/>
      <c r="NGZ1020" s="304"/>
      <c r="NHA1020" s="304"/>
      <c r="NHB1020" s="304"/>
      <c r="NHC1020" s="304"/>
      <c r="NHD1020" s="304"/>
      <c r="NHE1020" s="304"/>
      <c r="NHF1020" s="304"/>
      <c r="NHG1020" s="304"/>
      <c r="NHH1020" s="304"/>
      <c r="NHI1020" s="304"/>
      <c r="NHJ1020" s="304"/>
      <c r="NHK1020" s="304"/>
      <c r="NHL1020" s="304"/>
      <c r="NHM1020" s="304"/>
      <c r="NHN1020" s="304"/>
      <c r="NHO1020" s="304"/>
      <c r="NHP1020" s="304"/>
      <c r="NHQ1020" s="304"/>
      <c r="NHR1020" s="304"/>
      <c r="NHS1020" s="304"/>
      <c r="NHT1020" s="304"/>
      <c r="NHU1020" s="304"/>
      <c r="NHV1020" s="304"/>
      <c r="NHW1020" s="304"/>
      <c r="NHX1020" s="304"/>
      <c r="NHY1020" s="304"/>
      <c r="NHZ1020" s="304"/>
      <c r="NIA1020" s="304"/>
      <c r="NIB1020" s="304"/>
      <c r="NIC1020" s="304"/>
      <c r="NID1020" s="304"/>
      <c r="NIE1020" s="304"/>
      <c r="NIF1020" s="304"/>
      <c r="NIG1020" s="304"/>
      <c r="NIH1020" s="304"/>
      <c r="NII1020" s="304"/>
      <c r="NIJ1020" s="304"/>
      <c r="NIK1020" s="304"/>
      <c r="NIL1020" s="304"/>
      <c r="NIM1020" s="304"/>
      <c r="NIN1020" s="304"/>
      <c r="NIO1020" s="304"/>
      <c r="NIP1020" s="304"/>
      <c r="NIQ1020" s="304"/>
      <c r="NIR1020" s="304"/>
      <c r="NIS1020" s="304"/>
      <c r="NIT1020" s="304"/>
      <c r="NIU1020" s="304"/>
      <c r="NIV1020" s="304"/>
      <c r="NIW1020" s="304"/>
      <c r="NIX1020" s="304"/>
      <c r="NIY1020" s="304"/>
      <c r="NIZ1020" s="304"/>
      <c r="NJA1020" s="304"/>
      <c r="NJB1020" s="304"/>
      <c r="NJC1020" s="304"/>
      <c r="NJD1020" s="304"/>
      <c r="NJE1020" s="304"/>
      <c r="NJF1020" s="304"/>
      <c r="NJG1020" s="304"/>
      <c r="NJH1020" s="304"/>
      <c r="NJI1020" s="304"/>
      <c r="NJJ1020" s="304"/>
      <c r="NJK1020" s="304"/>
      <c r="NJL1020" s="304"/>
      <c r="NJM1020" s="304"/>
      <c r="NJN1020" s="304"/>
      <c r="NJO1020" s="304"/>
      <c r="NJP1020" s="304"/>
      <c r="NJQ1020" s="304"/>
      <c r="NJR1020" s="304"/>
      <c r="NJS1020" s="304"/>
      <c r="NJT1020" s="304"/>
      <c r="NJU1020" s="304"/>
      <c r="NJV1020" s="304"/>
      <c r="NJW1020" s="304"/>
      <c r="NJX1020" s="304"/>
      <c r="NJY1020" s="304"/>
      <c r="NJZ1020" s="304"/>
      <c r="NKA1020" s="304"/>
      <c r="NKB1020" s="304"/>
      <c r="NKC1020" s="304"/>
      <c r="NKD1020" s="304"/>
      <c r="NKE1020" s="304"/>
      <c r="NKF1020" s="304"/>
      <c r="NKG1020" s="304"/>
      <c r="NKH1020" s="304"/>
      <c r="NKI1020" s="304"/>
      <c r="NKJ1020" s="304"/>
      <c r="NKK1020" s="304"/>
      <c r="NKL1020" s="304"/>
      <c r="NKM1020" s="304"/>
      <c r="NKN1020" s="304"/>
      <c r="NKO1020" s="304"/>
      <c r="NKP1020" s="304"/>
      <c r="NKQ1020" s="304"/>
      <c r="NKR1020" s="304"/>
      <c r="NKS1020" s="304"/>
      <c r="NKT1020" s="304"/>
      <c r="NKU1020" s="304"/>
      <c r="NKV1020" s="304"/>
      <c r="NKW1020" s="304"/>
      <c r="NKX1020" s="304"/>
      <c r="NKY1020" s="304"/>
      <c r="NKZ1020" s="304"/>
      <c r="NLA1020" s="304"/>
      <c r="NLB1020" s="304"/>
      <c r="NLC1020" s="304"/>
      <c r="NLD1020" s="304"/>
      <c r="NLE1020" s="304"/>
      <c r="NLF1020" s="304"/>
      <c r="NLG1020" s="304"/>
      <c r="NLH1020" s="304"/>
      <c r="NLI1020" s="304"/>
      <c r="NLJ1020" s="304"/>
      <c r="NLK1020" s="304"/>
      <c r="NLL1020" s="304"/>
      <c r="NLM1020" s="304"/>
      <c r="NLN1020" s="304"/>
      <c r="NLO1020" s="304"/>
      <c r="NLP1020" s="304"/>
      <c r="NLQ1020" s="304"/>
      <c r="NLR1020" s="304"/>
      <c r="NLS1020" s="304"/>
      <c r="NLT1020" s="304"/>
      <c r="NLU1020" s="304"/>
      <c r="NLV1020" s="304"/>
      <c r="NLW1020" s="304"/>
      <c r="NLX1020" s="304"/>
      <c r="NLY1020" s="304"/>
      <c r="NLZ1020" s="304"/>
      <c r="NMA1020" s="304"/>
      <c r="NMB1020" s="304"/>
      <c r="NMC1020" s="304"/>
      <c r="NMD1020" s="304"/>
      <c r="NME1020" s="304"/>
      <c r="NMF1020" s="304"/>
      <c r="NMG1020" s="304"/>
      <c r="NMH1020" s="304"/>
      <c r="NMI1020" s="304"/>
      <c r="NMJ1020" s="304"/>
      <c r="NMK1020" s="304"/>
      <c r="NML1020" s="304"/>
      <c r="NMM1020" s="304"/>
      <c r="NMN1020" s="304"/>
      <c r="NMO1020" s="304"/>
      <c r="NMP1020" s="304"/>
      <c r="NMQ1020" s="304"/>
      <c r="NMR1020" s="304"/>
      <c r="NMS1020" s="304"/>
      <c r="NMT1020" s="304"/>
      <c r="NMU1020" s="304"/>
      <c r="NMV1020" s="304"/>
      <c r="NMW1020" s="304"/>
      <c r="NMX1020" s="304"/>
      <c r="NMY1020" s="304"/>
      <c r="NMZ1020" s="304"/>
      <c r="NNA1020" s="304"/>
      <c r="NNB1020" s="304"/>
      <c r="NNC1020" s="304"/>
      <c r="NND1020" s="304"/>
      <c r="NNE1020" s="304"/>
      <c r="NNF1020" s="304"/>
      <c r="NNG1020" s="304"/>
      <c r="NNH1020" s="304"/>
      <c r="NNI1020" s="304"/>
      <c r="NNJ1020" s="304"/>
      <c r="NNK1020" s="304"/>
      <c r="NNL1020" s="304"/>
      <c r="NNM1020" s="304"/>
      <c r="NNN1020" s="304"/>
      <c r="NNO1020" s="304"/>
      <c r="NNP1020" s="304"/>
      <c r="NNQ1020" s="304"/>
      <c r="NNR1020" s="304"/>
      <c r="NNS1020" s="304"/>
      <c r="NNT1020" s="304"/>
      <c r="NNU1020" s="304"/>
      <c r="NNV1020" s="304"/>
      <c r="NNW1020" s="304"/>
      <c r="NNX1020" s="304"/>
      <c r="NNY1020" s="304"/>
      <c r="NNZ1020" s="304"/>
      <c r="NOA1020" s="304"/>
      <c r="NOB1020" s="304"/>
      <c r="NOC1020" s="304"/>
      <c r="NOD1020" s="304"/>
      <c r="NOE1020" s="304"/>
      <c r="NOF1020" s="304"/>
      <c r="NOG1020" s="304"/>
      <c r="NOH1020" s="304"/>
      <c r="NOI1020" s="304"/>
      <c r="NOJ1020" s="304"/>
      <c r="NOK1020" s="304"/>
      <c r="NOL1020" s="304"/>
      <c r="NOM1020" s="304"/>
      <c r="NON1020" s="304"/>
      <c r="NOO1020" s="304"/>
      <c r="NOP1020" s="304"/>
      <c r="NOQ1020" s="304"/>
      <c r="NOR1020" s="304"/>
      <c r="NOS1020" s="304"/>
      <c r="NOT1020" s="304"/>
      <c r="NOU1020" s="304"/>
      <c r="NOV1020" s="304"/>
      <c r="NOW1020" s="304"/>
      <c r="NOX1020" s="304"/>
      <c r="NOY1020" s="304"/>
      <c r="NOZ1020" s="304"/>
      <c r="NPA1020" s="304"/>
      <c r="NPB1020" s="304"/>
      <c r="NPC1020" s="304"/>
      <c r="NPD1020" s="304"/>
      <c r="NPE1020" s="304"/>
      <c r="NPF1020" s="304"/>
      <c r="NPG1020" s="304"/>
      <c r="NPH1020" s="304"/>
      <c r="NPI1020" s="304"/>
      <c r="NPJ1020" s="304"/>
      <c r="NPK1020" s="304"/>
      <c r="NPL1020" s="304"/>
      <c r="NPM1020" s="304"/>
      <c r="NPN1020" s="304"/>
      <c r="NPO1020" s="304"/>
      <c r="NPP1020" s="304"/>
      <c r="NPQ1020" s="304"/>
      <c r="NPR1020" s="304"/>
      <c r="NPS1020" s="304"/>
      <c r="NPT1020" s="304"/>
      <c r="NPU1020" s="304"/>
      <c r="NPV1020" s="304"/>
      <c r="NPW1020" s="304"/>
      <c r="NPX1020" s="304"/>
      <c r="NPY1020" s="304"/>
      <c r="NPZ1020" s="304"/>
      <c r="NQA1020" s="304"/>
      <c r="NQB1020" s="304"/>
      <c r="NQC1020" s="304"/>
      <c r="NQD1020" s="304"/>
      <c r="NQE1020" s="304"/>
      <c r="NQF1020" s="304"/>
      <c r="NQG1020" s="304"/>
      <c r="NQH1020" s="304"/>
      <c r="NQI1020" s="304"/>
      <c r="NQJ1020" s="304"/>
      <c r="NQK1020" s="304"/>
      <c r="NQL1020" s="304"/>
      <c r="NQM1020" s="304"/>
      <c r="NQN1020" s="304"/>
      <c r="NQO1020" s="304"/>
      <c r="NQP1020" s="304"/>
      <c r="NQQ1020" s="304"/>
      <c r="NQR1020" s="304"/>
      <c r="NQS1020" s="304"/>
      <c r="NQT1020" s="304"/>
      <c r="NQU1020" s="304"/>
      <c r="NQV1020" s="304"/>
      <c r="NQW1020" s="304"/>
      <c r="NQX1020" s="304"/>
      <c r="NQY1020" s="304"/>
      <c r="NQZ1020" s="304"/>
      <c r="NRA1020" s="304"/>
      <c r="NRB1020" s="304"/>
      <c r="NRC1020" s="304"/>
      <c r="NRD1020" s="304"/>
      <c r="NRE1020" s="304"/>
      <c r="NRF1020" s="304"/>
      <c r="NRG1020" s="304"/>
      <c r="NRH1020" s="304"/>
      <c r="NRI1020" s="304"/>
      <c r="NRJ1020" s="304"/>
      <c r="NRK1020" s="304"/>
      <c r="NRL1020" s="304"/>
      <c r="NRM1020" s="304"/>
      <c r="NRN1020" s="304"/>
      <c r="NRO1020" s="304"/>
      <c r="NRP1020" s="304"/>
      <c r="NRQ1020" s="304"/>
      <c r="NRR1020" s="304"/>
      <c r="NRS1020" s="304"/>
      <c r="NRT1020" s="304"/>
      <c r="NRU1020" s="304"/>
      <c r="NRV1020" s="304"/>
      <c r="NRW1020" s="304"/>
      <c r="NRX1020" s="304"/>
      <c r="NRY1020" s="304"/>
      <c r="NRZ1020" s="304"/>
      <c r="NSA1020" s="304"/>
      <c r="NSB1020" s="304"/>
      <c r="NSC1020" s="304"/>
      <c r="NSD1020" s="304"/>
      <c r="NSE1020" s="304"/>
      <c r="NSF1020" s="304"/>
      <c r="NSG1020" s="304"/>
      <c r="NSH1020" s="304"/>
      <c r="NSI1020" s="304"/>
      <c r="NSJ1020" s="304"/>
      <c r="NSK1020" s="304"/>
      <c r="NSL1020" s="304"/>
      <c r="NSM1020" s="304"/>
      <c r="NSN1020" s="304"/>
      <c r="NSO1020" s="304"/>
      <c r="NSP1020" s="304"/>
      <c r="NSQ1020" s="304"/>
      <c r="NSR1020" s="304"/>
      <c r="NSS1020" s="304"/>
      <c r="NST1020" s="304"/>
      <c r="NSU1020" s="304"/>
      <c r="NSV1020" s="304"/>
      <c r="NSW1020" s="304"/>
      <c r="NSX1020" s="304"/>
      <c r="NSY1020" s="304"/>
      <c r="NSZ1020" s="304"/>
      <c r="NTA1020" s="304"/>
      <c r="NTB1020" s="304"/>
      <c r="NTC1020" s="304"/>
      <c r="NTD1020" s="304"/>
      <c r="NTE1020" s="304"/>
      <c r="NTF1020" s="304"/>
      <c r="NTG1020" s="304"/>
      <c r="NTH1020" s="304"/>
      <c r="NTI1020" s="304"/>
      <c r="NTJ1020" s="304"/>
      <c r="NTK1020" s="304"/>
      <c r="NTL1020" s="304"/>
      <c r="NTM1020" s="304"/>
      <c r="NTN1020" s="304"/>
      <c r="NTO1020" s="304"/>
      <c r="NTP1020" s="304"/>
      <c r="NTQ1020" s="304"/>
      <c r="NTR1020" s="304"/>
      <c r="NTS1020" s="304"/>
      <c r="NTT1020" s="304"/>
      <c r="NTU1020" s="304"/>
      <c r="NTV1020" s="304"/>
      <c r="NTW1020" s="304"/>
      <c r="NTX1020" s="304"/>
      <c r="NTY1020" s="304"/>
      <c r="NTZ1020" s="304"/>
      <c r="NUA1020" s="304"/>
      <c r="NUB1020" s="304"/>
      <c r="NUC1020" s="304"/>
      <c r="NUD1020" s="304"/>
      <c r="NUE1020" s="304"/>
      <c r="NUF1020" s="304"/>
      <c r="NUG1020" s="304"/>
      <c r="NUH1020" s="304"/>
      <c r="NUI1020" s="304"/>
      <c r="NUJ1020" s="304"/>
      <c r="NUK1020" s="304"/>
      <c r="NUL1020" s="304"/>
      <c r="NUM1020" s="304"/>
      <c r="NUN1020" s="304"/>
      <c r="NUO1020" s="304"/>
      <c r="NUP1020" s="304"/>
      <c r="NUQ1020" s="304"/>
      <c r="NUR1020" s="304"/>
      <c r="NUS1020" s="304"/>
      <c r="NUT1020" s="304"/>
      <c r="NUU1020" s="304"/>
      <c r="NUV1020" s="304"/>
      <c r="NUW1020" s="304"/>
      <c r="NUX1020" s="304"/>
      <c r="NUY1020" s="304"/>
      <c r="NUZ1020" s="304"/>
      <c r="NVA1020" s="304"/>
      <c r="NVB1020" s="304"/>
      <c r="NVC1020" s="304"/>
      <c r="NVD1020" s="304"/>
      <c r="NVE1020" s="304"/>
      <c r="NVF1020" s="304"/>
      <c r="NVG1020" s="304"/>
      <c r="NVH1020" s="304"/>
      <c r="NVI1020" s="304"/>
      <c r="NVJ1020" s="304"/>
      <c r="NVK1020" s="304"/>
      <c r="NVL1020" s="304"/>
      <c r="NVM1020" s="304"/>
      <c r="NVN1020" s="304"/>
      <c r="NVO1020" s="304"/>
      <c r="NVP1020" s="304"/>
      <c r="NVQ1020" s="304"/>
      <c r="NVR1020" s="304"/>
      <c r="NVS1020" s="304"/>
      <c r="NVT1020" s="304"/>
      <c r="NVU1020" s="304"/>
      <c r="NVV1020" s="304"/>
      <c r="NVW1020" s="304"/>
      <c r="NVX1020" s="304"/>
      <c r="NVY1020" s="304"/>
      <c r="NVZ1020" s="304"/>
      <c r="NWA1020" s="304"/>
      <c r="NWB1020" s="304"/>
      <c r="NWC1020" s="304"/>
      <c r="NWD1020" s="304"/>
      <c r="NWE1020" s="304"/>
      <c r="NWF1020" s="304"/>
      <c r="NWG1020" s="304"/>
      <c r="NWH1020" s="304"/>
      <c r="NWI1020" s="304"/>
      <c r="NWJ1020" s="304"/>
      <c r="NWK1020" s="304"/>
      <c r="NWL1020" s="304"/>
      <c r="NWM1020" s="304"/>
      <c r="NWN1020" s="304"/>
      <c r="NWO1020" s="304"/>
      <c r="NWP1020" s="304"/>
      <c r="NWQ1020" s="304"/>
      <c r="NWR1020" s="304"/>
      <c r="NWS1020" s="304"/>
      <c r="NWT1020" s="304"/>
      <c r="NWU1020" s="304"/>
      <c r="NWV1020" s="304"/>
      <c r="NWW1020" s="304"/>
      <c r="NWX1020" s="304"/>
      <c r="NWY1020" s="304"/>
      <c r="NWZ1020" s="304"/>
      <c r="NXA1020" s="304"/>
      <c r="NXB1020" s="304"/>
      <c r="NXC1020" s="304"/>
      <c r="NXD1020" s="304"/>
      <c r="NXE1020" s="304"/>
      <c r="NXF1020" s="304"/>
      <c r="NXG1020" s="304"/>
      <c r="NXH1020" s="304"/>
      <c r="NXI1020" s="304"/>
      <c r="NXJ1020" s="304"/>
      <c r="NXK1020" s="304"/>
      <c r="NXL1020" s="304"/>
      <c r="NXM1020" s="304"/>
      <c r="NXN1020" s="304"/>
      <c r="NXO1020" s="304"/>
      <c r="NXP1020" s="304"/>
      <c r="NXQ1020" s="304"/>
      <c r="NXR1020" s="304"/>
      <c r="NXS1020" s="304"/>
      <c r="NXT1020" s="304"/>
      <c r="NXU1020" s="304"/>
      <c r="NXV1020" s="304"/>
      <c r="NXW1020" s="304"/>
      <c r="NXX1020" s="304"/>
      <c r="NXY1020" s="304"/>
      <c r="NXZ1020" s="304"/>
      <c r="NYA1020" s="304"/>
      <c r="NYB1020" s="304"/>
      <c r="NYC1020" s="304"/>
      <c r="NYD1020" s="304"/>
      <c r="NYE1020" s="304"/>
      <c r="NYF1020" s="304"/>
      <c r="NYG1020" s="304"/>
      <c r="NYH1020" s="304"/>
      <c r="NYI1020" s="304"/>
      <c r="NYJ1020" s="304"/>
      <c r="NYK1020" s="304"/>
      <c r="NYL1020" s="304"/>
      <c r="NYM1020" s="304"/>
      <c r="NYN1020" s="304"/>
      <c r="NYO1020" s="304"/>
      <c r="NYP1020" s="304"/>
      <c r="NYQ1020" s="304"/>
      <c r="NYR1020" s="304"/>
      <c r="NYS1020" s="304"/>
      <c r="NYT1020" s="304"/>
      <c r="NYU1020" s="304"/>
      <c r="NYV1020" s="304"/>
      <c r="NYW1020" s="304"/>
      <c r="NYX1020" s="304"/>
      <c r="NYY1020" s="304"/>
      <c r="NYZ1020" s="304"/>
      <c r="NZA1020" s="304"/>
      <c r="NZB1020" s="304"/>
      <c r="NZC1020" s="304"/>
      <c r="NZD1020" s="304"/>
      <c r="NZE1020" s="304"/>
      <c r="NZF1020" s="304"/>
      <c r="NZG1020" s="304"/>
      <c r="NZH1020" s="304"/>
      <c r="NZI1020" s="304"/>
      <c r="NZJ1020" s="304"/>
      <c r="NZK1020" s="304"/>
      <c r="NZL1020" s="304"/>
      <c r="NZM1020" s="304"/>
      <c r="NZN1020" s="304"/>
      <c r="NZO1020" s="304"/>
      <c r="NZP1020" s="304"/>
      <c r="NZQ1020" s="304"/>
      <c r="NZR1020" s="304"/>
      <c r="NZS1020" s="304"/>
      <c r="NZT1020" s="304"/>
      <c r="NZU1020" s="304"/>
      <c r="NZV1020" s="304"/>
      <c r="NZW1020" s="304"/>
      <c r="NZX1020" s="304"/>
      <c r="NZY1020" s="304"/>
      <c r="NZZ1020" s="304"/>
      <c r="OAA1020" s="304"/>
      <c r="OAB1020" s="304"/>
      <c r="OAC1020" s="304"/>
      <c r="OAD1020" s="304"/>
      <c r="OAE1020" s="304"/>
      <c r="OAF1020" s="304"/>
      <c r="OAG1020" s="304"/>
      <c r="OAH1020" s="304"/>
      <c r="OAI1020" s="304"/>
      <c r="OAJ1020" s="304"/>
      <c r="OAK1020" s="304"/>
      <c r="OAL1020" s="304"/>
      <c r="OAM1020" s="304"/>
      <c r="OAN1020" s="304"/>
      <c r="OAO1020" s="304"/>
      <c r="OAP1020" s="304"/>
      <c r="OAQ1020" s="304"/>
      <c r="OAR1020" s="304"/>
      <c r="OAS1020" s="304"/>
      <c r="OAT1020" s="304"/>
      <c r="OAU1020" s="304"/>
      <c r="OAV1020" s="304"/>
      <c r="OAW1020" s="304"/>
      <c r="OAX1020" s="304"/>
      <c r="OAY1020" s="304"/>
      <c r="OAZ1020" s="304"/>
      <c r="OBA1020" s="304"/>
      <c r="OBB1020" s="304"/>
      <c r="OBC1020" s="304"/>
      <c r="OBD1020" s="304"/>
      <c r="OBE1020" s="304"/>
      <c r="OBF1020" s="304"/>
      <c r="OBG1020" s="304"/>
      <c r="OBH1020" s="304"/>
      <c r="OBI1020" s="304"/>
      <c r="OBJ1020" s="304"/>
      <c r="OBK1020" s="304"/>
      <c r="OBL1020" s="304"/>
      <c r="OBM1020" s="304"/>
      <c r="OBN1020" s="304"/>
      <c r="OBO1020" s="304"/>
      <c r="OBP1020" s="304"/>
      <c r="OBQ1020" s="304"/>
      <c r="OBR1020" s="304"/>
      <c r="OBS1020" s="304"/>
      <c r="OBT1020" s="304"/>
      <c r="OBU1020" s="304"/>
      <c r="OBV1020" s="304"/>
      <c r="OBW1020" s="304"/>
      <c r="OBX1020" s="304"/>
      <c r="OBY1020" s="304"/>
      <c r="OBZ1020" s="304"/>
      <c r="OCA1020" s="304"/>
      <c r="OCB1020" s="304"/>
      <c r="OCC1020" s="304"/>
      <c r="OCD1020" s="304"/>
      <c r="OCE1020" s="304"/>
      <c r="OCF1020" s="304"/>
      <c r="OCG1020" s="304"/>
      <c r="OCH1020" s="304"/>
      <c r="OCI1020" s="304"/>
      <c r="OCJ1020" s="304"/>
      <c r="OCK1020" s="304"/>
      <c r="OCL1020" s="304"/>
      <c r="OCM1020" s="304"/>
      <c r="OCN1020" s="304"/>
      <c r="OCO1020" s="304"/>
      <c r="OCP1020" s="304"/>
      <c r="OCQ1020" s="304"/>
      <c r="OCR1020" s="304"/>
      <c r="OCS1020" s="304"/>
      <c r="OCT1020" s="304"/>
      <c r="OCU1020" s="304"/>
      <c r="OCV1020" s="304"/>
      <c r="OCW1020" s="304"/>
      <c r="OCX1020" s="304"/>
      <c r="OCY1020" s="304"/>
      <c r="OCZ1020" s="304"/>
      <c r="ODA1020" s="304"/>
      <c r="ODB1020" s="304"/>
      <c r="ODC1020" s="304"/>
      <c r="ODD1020" s="304"/>
      <c r="ODE1020" s="304"/>
      <c r="ODF1020" s="304"/>
      <c r="ODG1020" s="304"/>
      <c r="ODH1020" s="304"/>
      <c r="ODI1020" s="304"/>
      <c r="ODJ1020" s="304"/>
      <c r="ODK1020" s="304"/>
      <c r="ODL1020" s="304"/>
      <c r="ODM1020" s="304"/>
      <c r="ODN1020" s="304"/>
      <c r="ODO1020" s="304"/>
      <c r="ODP1020" s="304"/>
      <c r="ODQ1020" s="304"/>
      <c r="ODR1020" s="304"/>
      <c r="ODS1020" s="304"/>
      <c r="ODT1020" s="304"/>
      <c r="ODU1020" s="304"/>
      <c r="ODV1020" s="304"/>
      <c r="ODW1020" s="304"/>
      <c r="ODX1020" s="304"/>
      <c r="ODY1020" s="304"/>
      <c r="ODZ1020" s="304"/>
      <c r="OEA1020" s="304"/>
      <c r="OEB1020" s="304"/>
      <c r="OEC1020" s="304"/>
      <c r="OED1020" s="304"/>
      <c r="OEE1020" s="304"/>
      <c r="OEF1020" s="304"/>
      <c r="OEG1020" s="304"/>
      <c r="OEH1020" s="304"/>
      <c r="OEI1020" s="304"/>
      <c r="OEJ1020" s="304"/>
      <c r="OEK1020" s="304"/>
      <c r="OEL1020" s="304"/>
      <c r="OEM1020" s="304"/>
      <c r="OEN1020" s="304"/>
      <c r="OEO1020" s="304"/>
      <c r="OEP1020" s="304"/>
      <c r="OEQ1020" s="304"/>
      <c r="OER1020" s="304"/>
      <c r="OES1020" s="304"/>
      <c r="OET1020" s="304"/>
      <c r="OEU1020" s="304"/>
      <c r="OEV1020" s="304"/>
      <c r="OEW1020" s="304"/>
      <c r="OEX1020" s="304"/>
      <c r="OEY1020" s="304"/>
      <c r="OEZ1020" s="304"/>
      <c r="OFA1020" s="304"/>
      <c r="OFB1020" s="304"/>
      <c r="OFC1020" s="304"/>
      <c r="OFD1020" s="304"/>
      <c r="OFE1020" s="304"/>
      <c r="OFF1020" s="304"/>
      <c r="OFG1020" s="304"/>
      <c r="OFH1020" s="304"/>
      <c r="OFI1020" s="304"/>
      <c r="OFJ1020" s="304"/>
      <c r="OFK1020" s="304"/>
      <c r="OFL1020" s="304"/>
      <c r="OFM1020" s="304"/>
      <c r="OFN1020" s="304"/>
      <c r="OFO1020" s="304"/>
      <c r="OFP1020" s="304"/>
      <c r="OFQ1020" s="304"/>
      <c r="OFR1020" s="304"/>
      <c r="OFS1020" s="304"/>
      <c r="OFT1020" s="304"/>
      <c r="OFU1020" s="304"/>
      <c r="OFV1020" s="304"/>
      <c r="OFW1020" s="304"/>
      <c r="OFX1020" s="304"/>
      <c r="OFY1020" s="304"/>
      <c r="OFZ1020" s="304"/>
      <c r="OGA1020" s="304"/>
      <c r="OGB1020" s="304"/>
      <c r="OGC1020" s="304"/>
      <c r="OGD1020" s="304"/>
      <c r="OGE1020" s="304"/>
      <c r="OGF1020" s="304"/>
      <c r="OGG1020" s="304"/>
      <c r="OGH1020" s="304"/>
      <c r="OGI1020" s="304"/>
      <c r="OGJ1020" s="304"/>
      <c r="OGK1020" s="304"/>
      <c r="OGL1020" s="304"/>
      <c r="OGM1020" s="304"/>
      <c r="OGN1020" s="304"/>
      <c r="OGO1020" s="304"/>
      <c r="OGP1020" s="304"/>
      <c r="OGQ1020" s="304"/>
      <c r="OGR1020" s="304"/>
      <c r="OGS1020" s="304"/>
      <c r="OGT1020" s="304"/>
      <c r="OGU1020" s="304"/>
      <c r="OGV1020" s="304"/>
      <c r="OGW1020" s="304"/>
      <c r="OGX1020" s="304"/>
      <c r="OGY1020" s="304"/>
      <c r="OGZ1020" s="304"/>
      <c r="OHA1020" s="304"/>
      <c r="OHB1020" s="304"/>
      <c r="OHC1020" s="304"/>
      <c r="OHD1020" s="304"/>
      <c r="OHE1020" s="304"/>
      <c r="OHF1020" s="304"/>
      <c r="OHG1020" s="304"/>
      <c r="OHH1020" s="304"/>
      <c r="OHI1020" s="304"/>
      <c r="OHJ1020" s="304"/>
      <c r="OHK1020" s="304"/>
      <c r="OHL1020" s="304"/>
      <c r="OHM1020" s="304"/>
      <c r="OHN1020" s="304"/>
      <c r="OHO1020" s="304"/>
      <c r="OHP1020" s="304"/>
      <c r="OHQ1020" s="304"/>
      <c r="OHR1020" s="304"/>
      <c r="OHS1020" s="304"/>
      <c r="OHT1020" s="304"/>
      <c r="OHU1020" s="304"/>
      <c r="OHV1020" s="304"/>
      <c r="OHW1020" s="304"/>
      <c r="OHX1020" s="304"/>
      <c r="OHY1020" s="304"/>
      <c r="OHZ1020" s="304"/>
      <c r="OIA1020" s="304"/>
      <c r="OIB1020" s="304"/>
      <c r="OIC1020" s="304"/>
      <c r="OID1020" s="304"/>
      <c r="OIE1020" s="304"/>
      <c r="OIF1020" s="304"/>
      <c r="OIG1020" s="304"/>
      <c r="OIH1020" s="304"/>
      <c r="OII1020" s="304"/>
      <c r="OIJ1020" s="304"/>
      <c r="OIK1020" s="304"/>
      <c r="OIL1020" s="304"/>
      <c r="OIM1020" s="304"/>
      <c r="OIN1020" s="304"/>
      <c r="OIO1020" s="304"/>
      <c r="OIP1020" s="304"/>
      <c r="OIQ1020" s="304"/>
      <c r="OIR1020" s="304"/>
      <c r="OIS1020" s="304"/>
      <c r="OIT1020" s="304"/>
      <c r="OIU1020" s="304"/>
      <c r="OIV1020" s="304"/>
      <c r="OIW1020" s="304"/>
      <c r="OIX1020" s="304"/>
      <c r="OIY1020" s="304"/>
      <c r="OIZ1020" s="304"/>
      <c r="OJA1020" s="304"/>
      <c r="OJB1020" s="304"/>
      <c r="OJC1020" s="304"/>
      <c r="OJD1020" s="304"/>
      <c r="OJE1020" s="304"/>
      <c r="OJF1020" s="304"/>
      <c r="OJG1020" s="304"/>
      <c r="OJH1020" s="304"/>
      <c r="OJI1020" s="304"/>
      <c r="OJJ1020" s="304"/>
      <c r="OJK1020" s="304"/>
      <c r="OJL1020" s="304"/>
      <c r="OJM1020" s="304"/>
      <c r="OJN1020" s="304"/>
      <c r="OJO1020" s="304"/>
      <c r="OJP1020" s="304"/>
      <c r="OJQ1020" s="304"/>
      <c r="OJR1020" s="304"/>
      <c r="OJS1020" s="304"/>
      <c r="OJT1020" s="304"/>
      <c r="OJU1020" s="304"/>
      <c r="OJV1020" s="304"/>
      <c r="OJW1020" s="304"/>
      <c r="OJX1020" s="304"/>
      <c r="OJY1020" s="304"/>
      <c r="OJZ1020" s="304"/>
      <c r="OKA1020" s="304"/>
      <c r="OKB1020" s="304"/>
      <c r="OKC1020" s="304"/>
      <c r="OKD1020" s="304"/>
      <c r="OKE1020" s="304"/>
      <c r="OKF1020" s="304"/>
      <c r="OKG1020" s="304"/>
      <c r="OKH1020" s="304"/>
      <c r="OKI1020" s="304"/>
      <c r="OKJ1020" s="304"/>
      <c r="OKK1020" s="304"/>
      <c r="OKL1020" s="304"/>
      <c r="OKM1020" s="304"/>
      <c r="OKN1020" s="304"/>
      <c r="OKO1020" s="304"/>
      <c r="OKP1020" s="304"/>
      <c r="OKQ1020" s="304"/>
      <c r="OKR1020" s="304"/>
      <c r="OKS1020" s="304"/>
      <c r="OKT1020" s="304"/>
      <c r="OKU1020" s="304"/>
      <c r="OKV1020" s="304"/>
      <c r="OKW1020" s="304"/>
      <c r="OKX1020" s="304"/>
      <c r="OKY1020" s="304"/>
      <c r="OKZ1020" s="304"/>
      <c r="OLA1020" s="304"/>
      <c r="OLB1020" s="304"/>
      <c r="OLC1020" s="304"/>
      <c r="OLD1020" s="304"/>
      <c r="OLE1020" s="304"/>
      <c r="OLF1020" s="304"/>
      <c r="OLG1020" s="304"/>
      <c r="OLH1020" s="304"/>
      <c r="OLI1020" s="304"/>
      <c r="OLJ1020" s="304"/>
      <c r="OLK1020" s="304"/>
      <c r="OLL1020" s="304"/>
      <c r="OLM1020" s="304"/>
      <c r="OLN1020" s="304"/>
      <c r="OLO1020" s="304"/>
      <c r="OLP1020" s="304"/>
      <c r="OLQ1020" s="304"/>
      <c r="OLR1020" s="304"/>
      <c r="OLS1020" s="304"/>
      <c r="OLT1020" s="304"/>
      <c r="OLU1020" s="304"/>
      <c r="OLV1020" s="304"/>
      <c r="OLW1020" s="304"/>
      <c r="OLX1020" s="304"/>
      <c r="OLY1020" s="304"/>
      <c r="OLZ1020" s="304"/>
      <c r="OMA1020" s="304"/>
      <c r="OMB1020" s="304"/>
      <c r="OMC1020" s="304"/>
      <c r="OMD1020" s="304"/>
      <c r="OME1020" s="304"/>
      <c r="OMF1020" s="304"/>
      <c r="OMG1020" s="304"/>
      <c r="OMH1020" s="304"/>
      <c r="OMI1020" s="304"/>
      <c r="OMJ1020" s="304"/>
      <c r="OMK1020" s="304"/>
      <c r="OML1020" s="304"/>
      <c r="OMM1020" s="304"/>
      <c r="OMN1020" s="304"/>
      <c r="OMO1020" s="304"/>
      <c r="OMP1020" s="304"/>
      <c r="OMQ1020" s="304"/>
      <c r="OMR1020" s="304"/>
      <c r="OMS1020" s="304"/>
      <c r="OMT1020" s="304"/>
      <c r="OMU1020" s="304"/>
      <c r="OMV1020" s="304"/>
      <c r="OMW1020" s="304"/>
      <c r="OMX1020" s="304"/>
      <c r="OMY1020" s="304"/>
      <c r="OMZ1020" s="304"/>
      <c r="ONA1020" s="304"/>
      <c r="ONB1020" s="304"/>
      <c r="ONC1020" s="304"/>
      <c r="OND1020" s="304"/>
      <c r="ONE1020" s="304"/>
      <c r="ONF1020" s="304"/>
      <c r="ONG1020" s="304"/>
      <c r="ONH1020" s="304"/>
      <c r="ONI1020" s="304"/>
      <c r="ONJ1020" s="304"/>
      <c r="ONK1020" s="304"/>
      <c r="ONL1020" s="304"/>
      <c r="ONM1020" s="304"/>
      <c r="ONN1020" s="304"/>
      <c r="ONO1020" s="304"/>
      <c r="ONP1020" s="304"/>
      <c r="ONQ1020" s="304"/>
      <c r="ONR1020" s="304"/>
      <c r="ONS1020" s="304"/>
      <c r="ONT1020" s="304"/>
      <c r="ONU1020" s="304"/>
      <c r="ONV1020" s="304"/>
      <c r="ONW1020" s="304"/>
      <c r="ONX1020" s="304"/>
      <c r="ONY1020" s="304"/>
      <c r="ONZ1020" s="304"/>
      <c r="OOA1020" s="304"/>
      <c r="OOB1020" s="304"/>
      <c r="OOC1020" s="304"/>
      <c r="OOD1020" s="304"/>
      <c r="OOE1020" s="304"/>
      <c r="OOF1020" s="304"/>
      <c r="OOG1020" s="304"/>
      <c r="OOH1020" s="304"/>
      <c r="OOI1020" s="304"/>
      <c r="OOJ1020" s="304"/>
      <c r="OOK1020" s="304"/>
      <c r="OOL1020" s="304"/>
      <c r="OOM1020" s="304"/>
      <c r="OON1020" s="304"/>
      <c r="OOO1020" s="304"/>
      <c r="OOP1020" s="304"/>
      <c r="OOQ1020" s="304"/>
      <c r="OOR1020" s="304"/>
      <c r="OOS1020" s="304"/>
      <c r="OOT1020" s="304"/>
      <c r="OOU1020" s="304"/>
      <c r="OOV1020" s="304"/>
      <c r="OOW1020" s="304"/>
      <c r="OOX1020" s="304"/>
      <c r="OOY1020" s="304"/>
      <c r="OOZ1020" s="304"/>
      <c r="OPA1020" s="304"/>
      <c r="OPB1020" s="304"/>
      <c r="OPC1020" s="304"/>
      <c r="OPD1020" s="304"/>
      <c r="OPE1020" s="304"/>
      <c r="OPF1020" s="304"/>
      <c r="OPG1020" s="304"/>
      <c r="OPH1020" s="304"/>
      <c r="OPI1020" s="304"/>
      <c r="OPJ1020" s="304"/>
      <c r="OPK1020" s="304"/>
      <c r="OPL1020" s="304"/>
      <c r="OPM1020" s="304"/>
      <c r="OPN1020" s="304"/>
      <c r="OPO1020" s="304"/>
      <c r="OPP1020" s="304"/>
      <c r="OPQ1020" s="304"/>
      <c r="OPR1020" s="304"/>
      <c r="OPS1020" s="304"/>
      <c r="OPT1020" s="304"/>
      <c r="OPU1020" s="304"/>
      <c r="OPV1020" s="304"/>
      <c r="OPW1020" s="304"/>
      <c r="OPX1020" s="304"/>
      <c r="OPY1020" s="304"/>
      <c r="OPZ1020" s="304"/>
      <c r="OQA1020" s="304"/>
      <c r="OQB1020" s="304"/>
      <c r="OQC1020" s="304"/>
      <c r="OQD1020" s="304"/>
      <c r="OQE1020" s="304"/>
      <c r="OQF1020" s="304"/>
      <c r="OQG1020" s="304"/>
      <c r="OQH1020" s="304"/>
      <c r="OQI1020" s="304"/>
      <c r="OQJ1020" s="304"/>
      <c r="OQK1020" s="304"/>
      <c r="OQL1020" s="304"/>
      <c r="OQM1020" s="304"/>
      <c r="OQN1020" s="304"/>
      <c r="OQO1020" s="304"/>
      <c r="OQP1020" s="304"/>
      <c r="OQQ1020" s="304"/>
      <c r="OQR1020" s="304"/>
      <c r="OQS1020" s="304"/>
      <c r="OQT1020" s="304"/>
      <c r="OQU1020" s="304"/>
      <c r="OQV1020" s="304"/>
      <c r="OQW1020" s="304"/>
      <c r="OQX1020" s="304"/>
      <c r="OQY1020" s="304"/>
      <c r="OQZ1020" s="304"/>
      <c r="ORA1020" s="304"/>
      <c r="ORB1020" s="304"/>
      <c r="ORC1020" s="304"/>
      <c r="ORD1020" s="304"/>
      <c r="ORE1020" s="304"/>
      <c r="ORF1020" s="304"/>
      <c r="ORG1020" s="304"/>
      <c r="ORH1020" s="304"/>
      <c r="ORI1020" s="304"/>
      <c r="ORJ1020" s="304"/>
      <c r="ORK1020" s="304"/>
      <c r="ORL1020" s="304"/>
      <c r="ORM1020" s="304"/>
      <c r="ORN1020" s="304"/>
      <c r="ORO1020" s="304"/>
      <c r="ORP1020" s="304"/>
      <c r="ORQ1020" s="304"/>
      <c r="ORR1020" s="304"/>
      <c r="ORS1020" s="304"/>
      <c r="ORT1020" s="304"/>
      <c r="ORU1020" s="304"/>
      <c r="ORV1020" s="304"/>
      <c r="ORW1020" s="304"/>
      <c r="ORX1020" s="304"/>
      <c r="ORY1020" s="304"/>
      <c r="ORZ1020" s="304"/>
      <c r="OSA1020" s="304"/>
      <c r="OSB1020" s="304"/>
      <c r="OSC1020" s="304"/>
      <c r="OSD1020" s="304"/>
      <c r="OSE1020" s="304"/>
      <c r="OSF1020" s="304"/>
      <c r="OSG1020" s="304"/>
      <c r="OSH1020" s="304"/>
      <c r="OSI1020" s="304"/>
      <c r="OSJ1020" s="304"/>
      <c r="OSK1020" s="304"/>
      <c r="OSL1020" s="304"/>
      <c r="OSM1020" s="304"/>
      <c r="OSN1020" s="304"/>
      <c r="OSO1020" s="304"/>
      <c r="OSP1020" s="304"/>
      <c r="OSQ1020" s="304"/>
      <c r="OSR1020" s="304"/>
      <c r="OSS1020" s="304"/>
      <c r="OST1020" s="304"/>
      <c r="OSU1020" s="304"/>
      <c r="OSV1020" s="304"/>
      <c r="OSW1020" s="304"/>
      <c r="OSX1020" s="304"/>
      <c r="OSY1020" s="304"/>
      <c r="OSZ1020" s="304"/>
      <c r="OTA1020" s="304"/>
      <c r="OTB1020" s="304"/>
      <c r="OTC1020" s="304"/>
      <c r="OTD1020" s="304"/>
      <c r="OTE1020" s="304"/>
      <c r="OTF1020" s="304"/>
      <c r="OTG1020" s="304"/>
      <c r="OTH1020" s="304"/>
      <c r="OTI1020" s="304"/>
      <c r="OTJ1020" s="304"/>
      <c r="OTK1020" s="304"/>
      <c r="OTL1020" s="304"/>
      <c r="OTM1020" s="304"/>
      <c r="OTN1020" s="304"/>
      <c r="OTO1020" s="304"/>
      <c r="OTP1020" s="304"/>
      <c r="OTQ1020" s="304"/>
      <c r="OTR1020" s="304"/>
      <c r="OTS1020" s="304"/>
      <c r="OTT1020" s="304"/>
      <c r="OTU1020" s="304"/>
      <c r="OTV1020" s="304"/>
      <c r="OTW1020" s="304"/>
      <c r="OTX1020" s="304"/>
      <c r="OTY1020" s="304"/>
      <c r="OTZ1020" s="304"/>
      <c r="OUA1020" s="304"/>
      <c r="OUB1020" s="304"/>
      <c r="OUC1020" s="304"/>
      <c r="OUD1020" s="304"/>
      <c r="OUE1020" s="304"/>
      <c r="OUF1020" s="304"/>
      <c r="OUG1020" s="304"/>
      <c r="OUH1020" s="304"/>
      <c r="OUI1020" s="304"/>
      <c r="OUJ1020" s="304"/>
      <c r="OUK1020" s="304"/>
      <c r="OUL1020" s="304"/>
      <c r="OUM1020" s="304"/>
      <c r="OUN1020" s="304"/>
      <c r="OUO1020" s="304"/>
      <c r="OUP1020" s="304"/>
      <c r="OUQ1020" s="304"/>
      <c r="OUR1020" s="304"/>
      <c r="OUS1020" s="304"/>
      <c r="OUT1020" s="304"/>
      <c r="OUU1020" s="304"/>
      <c r="OUV1020" s="304"/>
      <c r="OUW1020" s="304"/>
      <c r="OUX1020" s="304"/>
      <c r="OUY1020" s="304"/>
      <c r="OUZ1020" s="304"/>
      <c r="OVA1020" s="304"/>
      <c r="OVB1020" s="304"/>
      <c r="OVC1020" s="304"/>
      <c r="OVD1020" s="304"/>
      <c r="OVE1020" s="304"/>
      <c r="OVF1020" s="304"/>
      <c r="OVG1020" s="304"/>
      <c r="OVH1020" s="304"/>
      <c r="OVI1020" s="304"/>
      <c r="OVJ1020" s="304"/>
      <c r="OVK1020" s="304"/>
      <c r="OVL1020" s="304"/>
      <c r="OVM1020" s="304"/>
      <c r="OVN1020" s="304"/>
      <c r="OVO1020" s="304"/>
      <c r="OVP1020" s="304"/>
      <c r="OVQ1020" s="304"/>
      <c r="OVR1020" s="304"/>
      <c r="OVS1020" s="304"/>
      <c r="OVT1020" s="304"/>
      <c r="OVU1020" s="304"/>
      <c r="OVV1020" s="304"/>
      <c r="OVW1020" s="304"/>
      <c r="OVX1020" s="304"/>
      <c r="OVY1020" s="304"/>
      <c r="OVZ1020" s="304"/>
      <c r="OWA1020" s="304"/>
      <c r="OWB1020" s="304"/>
      <c r="OWC1020" s="304"/>
      <c r="OWD1020" s="304"/>
      <c r="OWE1020" s="304"/>
      <c r="OWF1020" s="304"/>
      <c r="OWG1020" s="304"/>
      <c r="OWH1020" s="304"/>
      <c r="OWI1020" s="304"/>
      <c r="OWJ1020" s="304"/>
      <c r="OWK1020" s="304"/>
      <c r="OWL1020" s="304"/>
      <c r="OWM1020" s="304"/>
      <c r="OWN1020" s="304"/>
      <c r="OWO1020" s="304"/>
      <c r="OWP1020" s="304"/>
      <c r="OWQ1020" s="304"/>
      <c r="OWR1020" s="304"/>
      <c r="OWS1020" s="304"/>
      <c r="OWT1020" s="304"/>
      <c r="OWU1020" s="304"/>
      <c r="OWV1020" s="304"/>
      <c r="OWW1020" s="304"/>
      <c r="OWX1020" s="304"/>
      <c r="OWY1020" s="304"/>
      <c r="OWZ1020" s="304"/>
      <c r="OXA1020" s="304"/>
      <c r="OXB1020" s="304"/>
      <c r="OXC1020" s="304"/>
      <c r="OXD1020" s="304"/>
      <c r="OXE1020" s="304"/>
      <c r="OXF1020" s="304"/>
      <c r="OXG1020" s="304"/>
      <c r="OXH1020" s="304"/>
      <c r="OXI1020" s="304"/>
      <c r="OXJ1020" s="304"/>
      <c r="OXK1020" s="304"/>
      <c r="OXL1020" s="304"/>
      <c r="OXM1020" s="304"/>
      <c r="OXN1020" s="304"/>
      <c r="OXO1020" s="304"/>
      <c r="OXP1020" s="304"/>
      <c r="OXQ1020" s="304"/>
      <c r="OXR1020" s="304"/>
      <c r="OXS1020" s="304"/>
      <c r="OXT1020" s="304"/>
      <c r="OXU1020" s="304"/>
      <c r="OXV1020" s="304"/>
      <c r="OXW1020" s="304"/>
      <c r="OXX1020" s="304"/>
      <c r="OXY1020" s="304"/>
      <c r="OXZ1020" s="304"/>
      <c r="OYA1020" s="304"/>
      <c r="OYB1020" s="304"/>
      <c r="OYC1020" s="304"/>
      <c r="OYD1020" s="304"/>
      <c r="OYE1020" s="304"/>
      <c r="OYF1020" s="304"/>
      <c r="OYG1020" s="304"/>
      <c r="OYH1020" s="304"/>
      <c r="OYI1020" s="304"/>
      <c r="OYJ1020" s="304"/>
      <c r="OYK1020" s="304"/>
      <c r="OYL1020" s="304"/>
      <c r="OYM1020" s="304"/>
      <c r="OYN1020" s="304"/>
      <c r="OYO1020" s="304"/>
      <c r="OYP1020" s="304"/>
      <c r="OYQ1020" s="304"/>
      <c r="OYR1020" s="304"/>
      <c r="OYS1020" s="304"/>
      <c r="OYT1020" s="304"/>
      <c r="OYU1020" s="304"/>
      <c r="OYV1020" s="304"/>
      <c r="OYW1020" s="304"/>
      <c r="OYX1020" s="304"/>
      <c r="OYY1020" s="304"/>
      <c r="OYZ1020" s="304"/>
      <c r="OZA1020" s="304"/>
      <c r="OZB1020" s="304"/>
      <c r="OZC1020" s="304"/>
      <c r="OZD1020" s="304"/>
      <c r="OZE1020" s="304"/>
      <c r="OZF1020" s="304"/>
      <c r="OZG1020" s="304"/>
      <c r="OZH1020" s="304"/>
      <c r="OZI1020" s="304"/>
      <c r="OZJ1020" s="304"/>
      <c r="OZK1020" s="304"/>
      <c r="OZL1020" s="304"/>
      <c r="OZM1020" s="304"/>
      <c r="OZN1020" s="304"/>
      <c r="OZO1020" s="304"/>
      <c r="OZP1020" s="304"/>
      <c r="OZQ1020" s="304"/>
      <c r="OZR1020" s="304"/>
      <c r="OZS1020" s="304"/>
      <c r="OZT1020" s="304"/>
      <c r="OZU1020" s="304"/>
      <c r="OZV1020" s="304"/>
      <c r="OZW1020" s="304"/>
      <c r="OZX1020" s="304"/>
      <c r="OZY1020" s="304"/>
      <c r="OZZ1020" s="304"/>
      <c r="PAA1020" s="304"/>
      <c r="PAB1020" s="304"/>
      <c r="PAC1020" s="304"/>
      <c r="PAD1020" s="304"/>
      <c r="PAE1020" s="304"/>
      <c r="PAF1020" s="304"/>
      <c r="PAG1020" s="304"/>
      <c r="PAH1020" s="304"/>
      <c r="PAI1020" s="304"/>
      <c r="PAJ1020" s="304"/>
      <c r="PAK1020" s="304"/>
      <c r="PAL1020" s="304"/>
      <c r="PAM1020" s="304"/>
      <c r="PAN1020" s="304"/>
      <c r="PAO1020" s="304"/>
      <c r="PAP1020" s="304"/>
      <c r="PAQ1020" s="304"/>
      <c r="PAR1020" s="304"/>
      <c r="PAS1020" s="304"/>
      <c r="PAT1020" s="304"/>
      <c r="PAU1020" s="304"/>
      <c r="PAV1020" s="304"/>
      <c r="PAW1020" s="304"/>
      <c r="PAX1020" s="304"/>
      <c r="PAY1020" s="304"/>
      <c r="PAZ1020" s="304"/>
      <c r="PBA1020" s="304"/>
      <c r="PBB1020" s="304"/>
      <c r="PBC1020" s="304"/>
      <c r="PBD1020" s="304"/>
      <c r="PBE1020" s="304"/>
      <c r="PBF1020" s="304"/>
      <c r="PBG1020" s="304"/>
      <c r="PBH1020" s="304"/>
      <c r="PBI1020" s="304"/>
      <c r="PBJ1020" s="304"/>
      <c r="PBK1020" s="304"/>
      <c r="PBL1020" s="304"/>
      <c r="PBM1020" s="304"/>
      <c r="PBN1020" s="304"/>
      <c r="PBO1020" s="304"/>
      <c r="PBP1020" s="304"/>
      <c r="PBQ1020" s="304"/>
      <c r="PBR1020" s="304"/>
      <c r="PBS1020" s="304"/>
      <c r="PBT1020" s="304"/>
      <c r="PBU1020" s="304"/>
      <c r="PBV1020" s="304"/>
      <c r="PBW1020" s="304"/>
      <c r="PBX1020" s="304"/>
      <c r="PBY1020" s="304"/>
      <c r="PBZ1020" s="304"/>
      <c r="PCA1020" s="304"/>
      <c r="PCB1020" s="304"/>
      <c r="PCC1020" s="304"/>
      <c r="PCD1020" s="304"/>
      <c r="PCE1020" s="304"/>
      <c r="PCF1020" s="304"/>
      <c r="PCG1020" s="304"/>
      <c r="PCH1020" s="304"/>
      <c r="PCI1020" s="304"/>
      <c r="PCJ1020" s="304"/>
      <c r="PCK1020" s="304"/>
      <c r="PCL1020" s="304"/>
      <c r="PCM1020" s="304"/>
      <c r="PCN1020" s="304"/>
      <c r="PCO1020" s="304"/>
      <c r="PCP1020" s="304"/>
      <c r="PCQ1020" s="304"/>
      <c r="PCR1020" s="304"/>
      <c r="PCS1020" s="304"/>
      <c r="PCT1020" s="304"/>
      <c r="PCU1020" s="304"/>
      <c r="PCV1020" s="304"/>
      <c r="PCW1020" s="304"/>
      <c r="PCX1020" s="304"/>
      <c r="PCY1020" s="304"/>
      <c r="PCZ1020" s="304"/>
      <c r="PDA1020" s="304"/>
      <c r="PDB1020" s="304"/>
      <c r="PDC1020" s="304"/>
      <c r="PDD1020" s="304"/>
      <c r="PDE1020" s="304"/>
      <c r="PDF1020" s="304"/>
      <c r="PDG1020" s="304"/>
      <c r="PDH1020" s="304"/>
      <c r="PDI1020" s="304"/>
      <c r="PDJ1020" s="304"/>
      <c r="PDK1020" s="304"/>
      <c r="PDL1020" s="304"/>
      <c r="PDM1020" s="304"/>
      <c r="PDN1020" s="304"/>
      <c r="PDO1020" s="304"/>
      <c r="PDP1020" s="304"/>
      <c r="PDQ1020" s="304"/>
      <c r="PDR1020" s="304"/>
      <c r="PDS1020" s="304"/>
      <c r="PDT1020" s="304"/>
      <c r="PDU1020" s="304"/>
      <c r="PDV1020" s="304"/>
      <c r="PDW1020" s="304"/>
      <c r="PDX1020" s="304"/>
      <c r="PDY1020" s="304"/>
      <c r="PDZ1020" s="304"/>
      <c r="PEA1020" s="304"/>
      <c r="PEB1020" s="304"/>
      <c r="PEC1020" s="304"/>
      <c r="PED1020" s="304"/>
      <c r="PEE1020" s="304"/>
      <c r="PEF1020" s="304"/>
      <c r="PEG1020" s="304"/>
      <c r="PEH1020" s="304"/>
      <c r="PEI1020" s="304"/>
      <c r="PEJ1020" s="304"/>
      <c r="PEK1020" s="304"/>
      <c r="PEL1020" s="304"/>
      <c r="PEM1020" s="304"/>
      <c r="PEN1020" s="304"/>
      <c r="PEO1020" s="304"/>
      <c r="PEP1020" s="304"/>
      <c r="PEQ1020" s="304"/>
      <c r="PER1020" s="304"/>
      <c r="PES1020" s="304"/>
      <c r="PET1020" s="304"/>
      <c r="PEU1020" s="304"/>
      <c r="PEV1020" s="304"/>
      <c r="PEW1020" s="304"/>
      <c r="PEX1020" s="304"/>
      <c r="PEY1020" s="304"/>
      <c r="PEZ1020" s="304"/>
      <c r="PFA1020" s="304"/>
      <c r="PFB1020" s="304"/>
      <c r="PFC1020" s="304"/>
      <c r="PFD1020" s="304"/>
      <c r="PFE1020" s="304"/>
      <c r="PFF1020" s="304"/>
      <c r="PFG1020" s="304"/>
      <c r="PFH1020" s="304"/>
      <c r="PFI1020" s="304"/>
      <c r="PFJ1020" s="304"/>
      <c r="PFK1020" s="304"/>
      <c r="PFL1020" s="304"/>
      <c r="PFM1020" s="304"/>
      <c r="PFN1020" s="304"/>
      <c r="PFO1020" s="304"/>
      <c r="PFP1020" s="304"/>
      <c r="PFQ1020" s="304"/>
      <c r="PFR1020" s="304"/>
      <c r="PFS1020" s="304"/>
      <c r="PFT1020" s="304"/>
      <c r="PFU1020" s="304"/>
      <c r="PFV1020" s="304"/>
      <c r="PFW1020" s="304"/>
      <c r="PFX1020" s="304"/>
      <c r="PFY1020" s="304"/>
      <c r="PFZ1020" s="304"/>
      <c r="PGA1020" s="304"/>
      <c r="PGB1020" s="304"/>
      <c r="PGC1020" s="304"/>
      <c r="PGD1020" s="304"/>
      <c r="PGE1020" s="304"/>
      <c r="PGF1020" s="304"/>
      <c r="PGG1020" s="304"/>
      <c r="PGH1020" s="304"/>
      <c r="PGI1020" s="304"/>
      <c r="PGJ1020" s="304"/>
      <c r="PGK1020" s="304"/>
      <c r="PGL1020" s="304"/>
      <c r="PGM1020" s="304"/>
      <c r="PGN1020" s="304"/>
      <c r="PGO1020" s="304"/>
      <c r="PGP1020" s="304"/>
      <c r="PGQ1020" s="304"/>
      <c r="PGR1020" s="304"/>
      <c r="PGS1020" s="304"/>
      <c r="PGT1020" s="304"/>
      <c r="PGU1020" s="304"/>
      <c r="PGV1020" s="304"/>
      <c r="PGW1020" s="304"/>
      <c r="PGX1020" s="304"/>
      <c r="PGY1020" s="304"/>
      <c r="PGZ1020" s="304"/>
      <c r="PHA1020" s="304"/>
      <c r="PHB1020" s="304"/>
      <c r="PHC1020" s="304"/>
      <c r="PHD1020" s="304"/>
      <c r="PHE1020" s="304"/>
      <c r="PHF1020" s="304"/>
      <c r="PHG1020" s="304"/>
      <c r="PHH1020" s="304"/>
      <c r="PHI1020" s="304"/>
      <c r="PHJ1020" s="304"/>
      <c r="PHK1020" s="304"/>
      <c r="PHL1020" s="304"/>
      <c r="PHM1020" s="304"/>
      <c r="PHN1020" s="304"/>
      <c r="PHO1020" s="304"/>
      <c r="PHP1020" s="304"/>
      <c r="PHQ1020" s="304"/>
      <c r="PHR1020" s="304"/>
      <c r="PHS1020" s="304"/>
      <c r="PHT1020" s="304"/>
      <c r="PHU1020" s="304"/>
      <c r="PHV1020" s="304"/>
      <c r="PHW1020" s="304"/>
      <c r="PHX1020" s="304"/>
      <c r="PHY1020" s="304"/>
      <c r="PHZ1020" s="304"/>
      <c r="PIA1020" s="304"/>
      <c r="PIB1020" s="304"/>
      <c r="PIC1020" s="304"/>
      <c r="PID1020" s="304"/>
      <c r="PIE1020" s="304"/>
      <c r="PIF1020" s="304"/>
      <c r="PIG1020" s="304"/>
      <c r="PIH1020" s="304"/>
      <c r="PII1020" s="304"/>
      <c r="PIJ1020" s="304"/>
      <c r="PIK1020" s="304"/>
      <c r="PIL1020" s="304"/>
      <c r="PIM1020" s="304"/>
      <c r="PIN1020" s="304"/>
      <c r="PIO1020" s="304"/>
      <c r="PIP1020" s="304"/>
      <c r="PIQ1020" s="304"/>
      <c r="PIR1020" s="304"/>
      <c r="PIS1020" s="304"/>
      <c r="PIT1020" s="304"/>
      <c r="PIU1020" s="304"/>
      <c r="PIV1020" s="304"/>
      <c r="PIW1020" s="304"/>
      <c r="PIX1020" s="304"/>
      <c r="PIY1020" s="304"/>
      <c r="PIZ1020" s="304"/>
      <c r="PJA1020" s="304"/>
      <c r="PJB1020" s="304"/>
      <c r="PJC1020" s="304"/>
      <c r="PJD1020" s="304"/>
      <c r="PJE1020" s="304"/>
      <c r="PJF1020" s="304"/>
      <c r="PJG1020" s="304"/>
      <c r="PJH1020" s="304"/>
      <c r="PJI1020" s="304"/>
      <c r="PJJ1020" s="304"/>
      <c r="PJK1020" s="304"/>
      <c r="PJL1020" s="304"/>
      <c r="PJM1020" s="304"/>
      <c r="PJN1020" s="304"/>
      <c r="PJO1020" s="304"/>
      <c r="PJP1020" s="304"/>
      <c r="PJQ1020" s="304"/>
      <c r="PJR1020" s="304"/>
      <c r="PJS1020" s="304"/>
      <c r="PJT1020" s="304"/>
      <c r="PJU1020" s="304"/>
      <c r="PJV1020" s="304"/>
      <c r="PJW1020" s="304"/>
      <c r="PJX1020" s="304"/>
      <c r="PJY1020" s="304"/>
      <c r="PJZ1020" s="304"/>
      <c r="PKA1020" s="304"/>
      <c r="PKB1020" s="304"/>
      <c r="PKC1020" s="304"/>
      <c r="PKD1020" s="304"/>
      <c r="PKE1020" s="304"/>
      <c r="PKF1020" s="304"/>
      <c r="PKG1020" s="304"/>
      <c r="PKH1020" s="304"/>
      <c r="PKI1020" s="304"/>
      <c r="PKJ1020" s="304"/>
      <c r="PKK1020" s="304"/>
      <c r="PKL1020" s="304"/>
      <c r="PKM1020" s="304"/>
      <c r="PKN1020" s="304"/>
      <c r="PKO1020" s="304"/>
      <c r="PKP1020" s="304"/>
      <c r="PKQ1020" s="304"/>
      <c r="PKR1020" s="304"/>
      <c r="PKS1020" s="304"/>
      <c r="PKT1020" s="304"/>
      <c r="PKU1020" s="304"/>
      <c r="PKV1020" s="304"/>
      <c r="PKW1020" s="304"/>
      <c r="PKX1020" s="304"/>
      <c r="PKY1020" s="304"/>
      <c r="PKZ1020" s="304"/>
      <c r="PLA1020" s="304"/>
      <c r="PLB1020" s="304"/>
      <c r="PLC1020" s="304"/>
      <c r="PLD1020" s="304"/>
      <c r="PLE1020" s="304"/>
      <c r="PLF1020" s="304"/>
      <c r="PLG1020" s="304"/>
      <c r="PLH1020" s="304"/>
      <c r="PLI1020" s="304"/>
      <c r="PLJ1020" s="304"/>
      <c r="PLK1020" s="304"/>
      <c r="PLL1020" s="304"/>
      <c r="PLM1020" s="304"/>
      <c r="PLN1020" s="304"/>
      <c r="PLO1020" s="304"/>
      <c r="PLP1020" s="304"/>
      <c r="PLQ1020" s="304"/>
      <c r="PLR1020" s="304"/>
      <c r="PLS1020" s="304"/>
      <c r="PLT1020" s="304"/>
      <c r="PLU1020" s="304"/>
      <c r="PLV1020" s="304"/>
      <c r="PLW1020" s="304"/>
      <c r="PLX1020" s="304"/>
      <c r="PLY1020" s="304"/>
      <c r="PLZ1020" s="304"/>
      <c r="PMA1020" s="304"/>
      <c r="PMB1020" s="304"/>
      <c r="PMC1020" s="304"/>
      <c r="PMD1020" s="304"/>
      <c r="PME1020" s="304"/>
      <c r="PMF1020" s="304"/>
      <c r="PMG1020" s="304"/>
      <c r="PMH1020" s="304"/>
      <c r="PMI1020" s="304"/>
      <c r="PMJ1020" s="304"/>
      <c r="PMK1020" s="304"/>
      <c r="PML1020" s="304"/>
      <c r="PMM1020" s="304"/>
      <c r="PMN1020" s="304"/>
      <c r="PMO1020" s="304"/>
      <c r="PMP1020" s="304"/>
      <c r="PMQ1020" s="304"/>
      <c r="PMR1020" s="304"/>
      <c r="PMS1020" s="304"/>
      <c r="PMT1020" s="304"/>
      <c r="PMU1020" s="304"/>
      <c r="PMV1020" s="304"/>
      <c r="PMW1020" s="304"/>
      <c r="PMX1020" s="304"/>
      <c r="PMY1020" s="304"/>
      <c r="PMZ1020" s="304"/>
      <c r="PNA1020" s="304"/>
      <c r="PNB1020" s="304"/>
      <c r="PNC1020" s="304"/>
      <c r="PND1020" s="304"/>
      <c r="PNE1020" s="304"/>
      <c r="PNF1020" s="304"/>
      <c r="PNG1020" s="304"/>
      <c r="PNH1020" s="304"/>
      <c r="PNI1020" s="304"/>
      <c r="PNJ1020" s="304"/>
      <c r="PNK1020" s="304"/>
      <c r="PNL1020" s="304"/>
      <c r="PNM1020" s="304"/>
      <c r="PNN1020" s="304"/>
      <c r="PNO1020" s="304"/>
      <c r="PNP1020" s="304"/>
      <c r="PNQ1020" s="304"/>
      <c r="PNR1020" s="304"/>
      <c r="PNS1020" s="304"/>
      <c r="PNT1020" s="304"/>
      <c r="PNU1020" s="304"/>
      <c r="PNV1020" s="304"/>
      <c r="PNW1020" s="304"/>
      <c r="PNX1020" s="304"/>
      <c r="PNY1020" s="304"/>
      <c r="PNZ1020" s="304"/>
      <c r="POA1020" s="304"/>
      <c r="POB1020" s="304"/>
      <c r="POC1020" s="304"/>
      <c r="POD1020" s="304"/>
      <c r="POE1020" s="304"/>
      <c r="POF1020" s="304"/>
      <c r="POG1020" s="304"/>
      <c r="POH1020" s="304"/>
      <c r="POI1020" s="304"/>
      <c r="POJ1020" s="304"/>
      <c r="POK1020" s="304"/>
      <c r="POL1020" s="304"/>
      <c r="POM1020" s="304"/>
      <c r="PON1020" s="304"/>
      <c r="POO1020" s="304"/>
      <c r="POP1020" s="304"/>
      <c r="POQ1020" s="304"/>
      <c r="POR1020" s="304"/>
      <c r="POS1020" s="304"/>
      <c r="POT1020" s="304"/>
      <c r="POU1020" s="304"/>
      <c r="POV1020" s="304"/>
      <c r="POW1020" s="304"/>
      <c r="POX1020" s="304"/>
      <c r="POY1020" s="304"/>
      <c r="POZ1020" s="304"/>
      <c r="PPA1020" s="304"/>
      <c r="PPB1020" s="304"/>
      <c r="PPC1020" s="304"/>
      <c r="PPD1020" s="304"/>
      <c r="PPE1020" s="304"/>
      <c r="PPF1020" s="304"/>
      <c r="PPG1020" s="304"/>
      <c r="PPH1020" s="304"/>
      <c r="PPI1020" s="304"/>
      <c r="PPJ1020" s="304"/>
      <c r="PPK1020" s="304"/>
      <c r="PPL1020" s="304"/>
      <c r="PPM1020" s="304"/>
      <c r="PPN1020" s="304"/>
      <c r="PPO1020" s="304"/>
      <c r="PPP1020" s="304"/>
      <c r="PPQ1020" s="304"/>
      <c r="PPR1020" s="304"/>
      <c r="PPS1020" s="304"/>
      <c r="PPT1020" s="304"/>
      <c r="PPU1020" s="304"/>
      <c r="PPV1020" s="304"/>
      <c r="PPW1020" s="304"/>
      <c r="PPX1020" s="304"/>
      <c r="PPY1020" s="304"/>
      <c r="PPZ1020" s="304"/>
      <c r="PQA1020" s="304"/>
      <c r="PQB1020" s="304"/>
      <c r="PQC1020" s="304"/>
      <c r="PQD1020" s="304"/>
      <c r="PQE1020" s="304"/>
      <c r="PQF1020" s="304"/>
      <c r="PQG1020" s="304"/>
      <c r="PQH1020" s="304"/>
      <c r="PQI1020" s="304"/>
      <c r="PQJ1020" s="304"/>
      <c r="PQK1020" s="304"/>
      <c r="PQL1020" s="304"/>
      <c r="PQM1020" s="304"/>
      <c r="PQN1020" s="304"/>
      <c r="PQO1020" s="304"/>
      <c r="PQP1020" s="304"/>
      <c r="PQQ1020" s="304"/>
      <c r="PQR1020" s="304"/>
      <c r="PQS1020" s="304"/>
      <c r="PQT1020" s="304"/>
      <c r="PQU1020" s="304"/>
      <c r="PQV1020" s="304"/>
      <c r="PQW1020" s="304"/>
      <c r="PQX1020" s="304"/>
      <c r="PQY1020" s="304"/>
      <c r="PQZ1020" s="304"/>
      <c r="PRA1020" s="304"/>
      <c r="PRB1020" s="304"/>
      <c r="PRC1020" s="304"/>
      <c r="PRD1020" s="304"/>
      <c r="PRE1020" s="304"/>
      <c r="PRF1020" s="304"/>
      <c r="PRG1020" s="304"/>
      <c r="PRH1020" s="304"/>
      <c r="PRI1020" s="304"/>
      <c r="PRJ1020" s="304"/>
      <c r="PRK1020" s="304"/>
      <c r="PRL1020" s="304"/>
      <c r="PRM1020" s="304"/>
      <c r="PRN1020" s="304"/>
      <c r="PRO1020" s="304"/>
      <c r="PRP1020" s="304"/>
      <c r="PRQ1020" s="304"/>
      <c r="PRR1020" s="304"/>
      <c r="PRS1020" s="304"/>
      <c r="PRT1020" s="304"/>
      <c r="PRU1020" s="304"/>
      <c r="PRV1020" s="304"/>
      <c r="PRW1020" s="304"/>
      <c r="PRX1020" s="304"/>
      <c r="PRY1020" s="304"/>
      <c r="PRZ1020" s="304"/>
      <c r="PSA1020" s="304"/>
      <c r="PSB1020" s="304"/>
      <c r="PSC1020" s="304"/>
      <c r="PSD1020" s="304"/>
      <c r="PSE1020" s="304"/>
      <c r="PSF1020" s="304"/>
      <c r="PSG1020" s="304"/>
      <c r="PSH1020" s="304"/>
      <c r="PSI1020" s="304"/>
      <c r="PSJ1020" s="304"/>
      <c r="PSK1020" s="304"/>
      <c r="PSL1020" s="304"/>
      <c r="PSM1020" s="304"/>
      <c r="PSN1020" s="304"/>
      <c r="PSO1020" s="304"/>
      <c r="PSP1020" s="304"/>
      <c r="PSQ1020" s="304"/>
      <c r="PSR1020" s="304"/>
      <c r="PSS1020" s="304"/>
      <c r="PST1020" s="304"/>
      <c r="PSU1020" s="304"/>
      <c r="PSV1020" s="304"/>
      <c r="PSW1020" s="304"/>
      <c r="PSX1020" s="304"/>
      <c r="PSY1020" s="304"/>
      <c r="PSZ1020" s="304"/>
      <c r="PTA1020" s="304"/>
      <c r="PTB1020" s="304"/>
      <c r="PTC1020" s="304"/>
      <c r="PTD1020" s="304"/>
      <c r="PTE1020" s="304"/>
      <c r="PTF1020" s="304"/>
      <c r="PTG1020" s="304"/>
      <c r="PTH1020" s="304"/>
      <c r="PTI1020" s="304"/>
      <c r="PTJ1020" s="304"/>
      <c r="PTK1020" s="304"/>
      <c r="PTL1020" s="304"/>
      <c r="PTM1020" s="304"/>
      <c r="PTN1020" s="304"/>
      <c r="PTO1020" s="304"/>
      <c r="PTP1020" s="304"/>
      <c r="PTQ1020" s="304"/>
      <c r="PTR1020" s="304"/>
      <c r="PTS1020" s="304"/>
      <c r="PTT1020" s="304"/>
      <c r="PTU1020" s="304"/>
      <c r="PTV1020" s="304"/>
      <c r="PTW1020" s="304"/>
      <c r="PTX1020" s="304"/>
      <c r="PTY1020" s="304"/>
      <c r="PTZ1020" s="304"/>
      <c r="PUA1020" s="304"/>
      <c r="PUB1020" s="304"/>
      <c r="PUC1020" s="304"/>
      <c r="PUD1020" s="304"/>
      <c r="PUE1020" s="304"/>
      <c r="PUF1020" s="304"/>
      <c r="PUG1020" s="304"/>
      <c r="PUH1020" s="304"/>
      <c r="PUI1020" s="304"/>
      <c r="PUJ1020" s="304"/>
      <c r="PUK1020" s="304"/>
      <c r="PUL1020" s="304"/>
      <c r="PUM1020" s="304"/>
      <c r="PUN1020" s="304"/>
      <c r="PUO1020" s="304"/>
      <c r="PUP1020" s="304"/>
      <c r="PUQ1020" s="304"/>
      <c r="PUR1020" s="304"/>
      <c r="PUS1020" s="304"/>
      <c r="PUT1020" s="304"/>
      <c r="PUU1020" s="304"/>
      <c r="PUV1020" s="304"/>
      <c r="PUW1020" s="304"/>
      <c r="PUX1020" s="304"/>
      <c r="PUY1020" s="304"/>
      <c r="PUZ1020" s="304"/>
      <c r="PVA1020" s="304"/>
      <c r="PVB1020" s="304"/>
      <c r="PVC1020" s="304"/>
      <c r="PVD1020" s="304"/>
      <c r="PVE1020" s="304"/>
      <c r="PVF1020" s="304"/>
      <c r="PVG1020" s="304"/>
      <c r="PVH1020" s="304"/>
      <c r="PVI1020" s="304"/>
      <c r="PVJ1020" s="304"/>
      <c r="PVK1020" s="304"/>
      <c r="PVL1020" s="304"/>
      <c r="PVM1020" s="304"/>
      <c r="PVN1020" s="304"/>
      <c r="PVO1020" s="304"/>
      <c r="PVP1020" s="304"/>
      <c r="PVQ1020" s="304"/>
      <c r="PVR1020" s="304"/>
      <c r="PVS1020" s="304"/>
      <c r="PVT1020" s="304"/>
      <c r="PVU1020" s="304"/>
      <c r="PVV1020" s="304"/>
      <c r="PVW1020" s="304"/>
      <c r="PVX1020" s="304"/>
      <c r="PVY1020" s="304"/>
      <c r="PVZ1020" s="304"/>
      <c r="PWA1020" s="304"/>
      <c r="PWB1020" s="304"/>
      <c r="PWC1020" s="304"/>
      <c r="PWD1020" s="304"/>
      <c r="PWE1020" s="304"/>
      <c r="PWF1020" s="304"/>
      <c r="PWG1020" s="304"/>
      <c r="PWH1020" s="304"/>
      <c r="PWI1020" s="304"/>
      <c r="PWJ1020" s="304"/>
      <c r="PWK1020" s="304"/>
      <c r="PWL1020" s="304"/>
      <c r="PWM1020" s="304"/>
      <c r="PWN1020" s="304"/>
      <c r="PWO1020" s="304"/>
      <c r="PWP1020" s="304"/>
      <c r="PWQ1020" s="304"/>
      <c r="PWR1020" s="304"/>
      <c r="PWS1020" s="304"/>
      <c r="PWT1020" s="304"/>
      <c r="PWU1020" s="304"/>
      <c r="PWV1020" s="304"/>
      <c r="PWW1020" s="304"/>
      <c r="PWX1020" s="304"/>
      <c r="PWY1020" s="304"/>
      <c r="PWZ1020" s="304"/>
      <c r="PXA1020" s="304"/>
      <c r="PXB1020" s="304"/>
      <c r="PXC1020" s="304"/>
      <c r="PXD1020" s="304"/>
      <c r="PXE1020" s="304"/>
      <c r="PXF1020" s="304"/>
      <c r="PXG1020" s="304"/>
      <c r="PXH1020" s="304"/>
      <c r="PXI1020" s="304"/>
      <c r="PXJ1020" s="304"/>
      <c r="PXK1020" s="304"/>
      <c r="PXL1020" s="304"/>
      <c r="PXM1020" s="304"/>
      <c r="PXN1020" s="304"/>
      <c r="PXO1020" s="304"/>
      <c r="PXP1020" s="304"/>
      <c r="PXQ1020" s="304"/>
      <c r="PXR1020" s="304"/>
      <c r="PXS1020" s="304"/>
      <c r="PXT1020" s="304"/>
      <c r="PXU1020" s="304"/>
      <c r="PXV1020" s="304"/>
      <c r="PXW1020" s="304"/>
      <c r="PXX1020" s="304"/>
      <c r="PXY1020" s="304"/>
      <c r="PXZ1020" s="304"/>
      <c r="PYA1020" s="304"/>
      <c r="PYB1020" s="304"/>
      <c r="PYC1020" s="304"/>
      <c r="PYD1020" s="304"/>
      <c r="PYE1020" s="304"/>
      <c r="PYF1020" s="304"/>
      <c r="PYG1020" s="304"/>
      <c r="PYH1020" s="304"/>
      <c r="PYI1020" s="304"/>
      <c r="PYJ1020" s="304"/>
      <c r="PYK1020" s="304"/>
      <c r="PYL1020" s="304"/>
      <c r="PYM1020" s="304"/>
      <c r="PYN1020" s="304"/>
      <c r="PYO1020" s="304"/>
      <c r="PYP1020" s="304"/>
      <c r="PYQ1020" s="304"/>
      <c r="PYR1020" s="304"/>
      <c r="PYS1020" s="304"/>
      <c r="PYT1020" s="304"/>
      <c r="PYU1020" s="304"/>
      <c r="PYV1020" s="304"/>
      <c r="PYW1020" s="304"/>
      <c r="PYX1020" s="304"/>
      <c r="PYY1020" s="304"/>
      <c r="PYZ1020" s="304"/>
      <c r="PZA1020" s="304"/>
      <c r="PZB1020" s="304"/>
      <c r="PZC1020" s="304"/>
      <c r="PZD1020" s="304"/>
      <c r="PZE1020" s="304"/>
      <c r="PZF1020" s="304"/>
      <c r="PZG1020" s="304"/>
      <c r="PZH1020" s="304"/>
      <c r="PZI1020" s="304"/>
      <c r="PZJ1020" s="304"/>
      <c r="PZK1020" s="304"/>
      <c r="PZL1020" s="304"/>
      <c r="PZM1020" s="304"/>
      <c r="PZN1020" s="304"/>
      <c r="PZO1020" s="304"/>
      <c r="PZP1020" s="304"/>
      <c r="PZQ1020" s="304"/>
      <c r="PZR1020" s="304"/>
      <c r="PZS1020" s="304"/>
      <c r="PZT1020" s="304"/>
      <c r="PZU1020" s="304"/>
      <c r="PZV1020" s="304"/>
      <c r="PZW1020" s="304"/>
      <c r="PZX1020" s="304"/>
      <c r="PZY1020" s="304"/>
      <c r="PZZ1020" s="304"/>
      <c r="QAA1020" s="304"/>
      <c r="QAB1020" s="304"/>
      <c r="QAC1020" s="304"/>
      <c r="QAD1020" s="304"/>
      <c r="QAE1020" s="304"/>
      <c r="QAF1020" s="304"/>
      <c r="QAG1020" s="304"/>
      <c r="QAH1020" s="304"/>
      <c r="QAI1020" s="304"/>
      <c r="QAJ1020" s="304"/>
      <c r="QAK1020" s="304"/>
      <c r="QAL1020" s="304"/>
      <c r="QAM1020" s="304"/>
      <c r="QAN1020" s="304"/>
      <c r="QAO1020" s="304"/>
      <c r="QAP1020" s="304"/>
      <c r="QAQ1020" s="304"/>
      <c r="QAR1020" s="304"/>
      <c r="QAS1020" s="304"/>
      <c r="QAT1020" s="304"/>
      <c r="QAU1020" s="304"/>
      <c r="QAV1020" s="304"/>
      <c r="QAW1020" s="304"/>
      <c r="QAX1020" s="304"/>
      <c r="QAY1020" s="304"/>
      <c r="QAZ1020" s="304"/>
      <c r="QBA1020" s="304"/>
      <c r="QBB1020" s="304"/>
      <c r="QBC1020" s="304"/>
      <c r="QBD1020" s="304"/>
      <c r="QBE1020" s="304"/>
      <c r="QBF1020" s="304"/>
      <c r="QBG1020" s="304"/>
      <c r="QBH1020" s="304"/>
      <c r="QBI1020" s="304"/>
      <c r="QBJ1020" s="304"/>
      <c r="QBK1020" s="304"/>
      <c r="QBL1020" s="304"/>
      <c r="QBM1020" s="304"/>
      <c r="QBN1020" s="304"/>
      <c r="QBO1020" s="304"/>
      <c r="QBP1020" s="304"/>
      <c r="QBQ1020" s="304"/>
      <c r="QBR1020" s="304"/>
      <c r="QBS1020" s="304"/>
      <c r="QBT1020" s="304"/>
      <c r="QBU1020" s="304"/>
      <c r="QBV1020" s="304"/>
      <c r="QBW1020" s="304"/>
      <c r="QBX1020" s="304"/>
      <c r="QBY1020" s="304"/>
      <c r="QBZ1020" s="304"/>
      <c r="QCA1020" s="304"/>
      <c r="QCB1020" s="304"/>
      <c r="QCC1020" s="304"/>
      <c r="QCD1020" s="304"/>
      <c r="QCE1020" s="304"/>
      <c r="QCF1020" s="304"/>
      <c r="QCG1020" s="304"/>
      <c r="QCH1020" s="304"/>
      <c r="QCI1020" s="304"/>
      <c r="QCJ1020" s="304"/>
      <c r="QCK1020" s="304"/>
      <c r="QCL1020" s="304"/>
      <c r="QCM1020" s="304"/>
      <c r="QCN1020" s="304"/>
      <c r="QCO1020" s="304"/>
      <c r="QCP1020" s="304"/>
      <c r="QCQ1020" s="304"/>
      <c r="QCR1020" s="304"/>
      <c r="QCS1020" s="304"/>
      <c r="QCT1020" s="304"/>
      <c r="QCU1020" s="304"/>
      <c r="QCV1020" s="304"/>
      <c r="QCW1020" s="304"/>
      <c r="QCX1020" s="304"/>
      <c r="QCY1020" s="304"/>
      <c r="QCZ1020" s="304"/>
      <c r="QDA1020" s="304"/>
      <c r="QDB1020" s="304"/>
      <c r="QDC1020" s="304"/>
      <c r="QDD1020" s="304"/>
      <c r="QDE1020" s="304"/>
      <c r="QDF1020" s="304"/>
      <c r="QDG1020" s="304"/>
      <c r="QDH1020" s="304"/>
      <c r="QDI1020" s="304"/>
      <c r="QDJ1020" s="304"/>
      <c r="QDK1020" s="304"/>
      <c r="QDL1020" s="304"/>
      <c r="QDM1020" s="304"/>
      <c r="QDN1020" s="304"/>
      <c r="QDO1020" s="304"/>
      <c r="QDP1020" s="304"/>
      <c r="QDQ1020" s="304"/>
      <c r="QDR1020" s="304"/>
      <c r="QDS1020" s="304"/>
      <c r="QDT1020" s="304"/>
      <c r="QDU1020" s="304"/>
      <c r="QDV1020" s="304"/>
      <c r="QDW1020" s="304"/>
      <c r="QDX1020" s="304"/>
      <c r="QDY1020" s="304"/>
      <c r="QDZ1020" s="304"/>
      <c r="QEA1020" s="304"/>
      <c r="QEB1020" s="304"/>
      <c r="QEC1020" s="304"/>
      <c r="QED1020" s="304"/>
      <c r="QEE1020" s="304"/>
      <c r="QEF1020" s="304"/>
      <c r="QEG1020" s="304"/>
      <c r="QEH1020" s="304"/>
      <c r="QEI1020" s="304"/>
      <c r="QEJ1020" s="304"/>
      <c r="QEK1020" s="304"/>
      <c r="QEL1020" s="304"/>
      <c r="QEM1020" s="304"/>
      <c r="QEN1020" s="304"/>
      <c r="QEO1020" s="304"/>
      <c r="QEP1020" s="304"/>
      <c r="QEQ1020" s="304"/>
      <c r="QER1020" s="304"/>
      <c r="QES1020" s="304"/>
      <c r="QET1020" s="304"/>
      <c r="QEU1020" s="304"/>
      <c r="QEV1020" s="304"/>
      <c r="QEW1020" s="304"/>
      <c r="QEX1020" s="304"/>
      <c r="QEY1020" s="304"/>
      <c r="QEZ1020" s="304"/>
      <c r="QFA1020" s="304"/>
      <c r="QFB1020" s="304"/>
      <c r="QFC1020" s="304"/>
      <c r="QFD1020" s="304"/>
      <c r="QFE1020" s="304"/>
      <c r="QFF1020" s="304"/>
      <c r="QFG1020" s="304"/>
      <c r="QFH1020" s="304"/>
      <c r="QFI1020" s="304"/>
      <c r="QFJ1020" s="304"/>
      <c r="QFK1020" s="304"/>
      <c r="QFL1020" s="304"/>
      <c r="QFM1020" s="304"/>
      <c r="QFN1020" s="304"/>
      <c r="QFO1020" s="304"/>
      <c r="QFP1020" s="304"/>
      <c r="QFQ1020" s="304"/>
      <c r="QFR1020" s="304"/>
      <c r="QFS1020" s="304"/>
      <c r="QFT1020" s="304"/>
      <c r="QFU1020" s="304"/>
      <c r="QFV1020" s="304"/>
      <c r="QFW1020" s="304"/>
      <c r="QFX1020" s="304"/>
      <c r="QFY1020" s="304"/>
      <c r="QFZ1020" s="304"/>
      <c r="QGA1020" s="304"/>
      <c r="QGB1020" s="304"/>
      <c r="QGC1020" s="304"/>
      <c r="QGD1020" s="304"/>
      <c r="QGE1020" s="304"/>
      <c r="QGF1020" s="304"/>
      <c r="QGG1020" s="304"/>
      <c r="QGH1020" s="304"/>
      <c r="QGI1020" s="304"/>
      <c r="QGJ1020" s="304"/>
      <c r="QGK1020" s="304"/>
      <c r="QGL1020" s="304"/>
      <c r="QGM1020" s="304"/>
      <c r="QGN1020" s="304"/>
      <c r="QGO1020" s="304"/>
      <c r="QGP1020" s="304"/>
      <c r="QGQ1020" s="304"/>
      <c r="QGR1020" s="304"/>
      <c r="QGS1020" s="304"/>
      <c r="QGT1020" s="304"/>
      <c r="QGU1020" s="304"/>
      <c r="QGV1020" s="304"/>
      <c r="QGW1020" s="304"/>
      <c r="QGX1020" s="304"/>
      <c r="QGY1020" s="304"/>
      <c r="QGZ1020" s="304"/>
      <c r="QHA1020" s="304"/>
      <c r="QHB1020" s="304"/>
      <c r="QHC1020" s="304"/>
      <c r="QHD1020" s="304"/>
      <c r="QHE1020" s="304"/>
      <c r="QHF1020" s="304"/>
      <c r="QHG1020" s="304"/>
      <c r="QHH1020" s="304"/>
      <c r="QHI1020" s="304"/>
      <c r="QHJ1020" s="304"/>
      <c r="QHK1020" s="304"/>
      <c r="QHL1020" s="304"/>
      <c r="QHM1020" s="304"/>
      <c r="QHN1020" s="304"/>
      <c r="QHO1020" s="304"/>
      <c r="QHP1020" s="304"/>
      <c r="QHQ1020" s="304"/>
      <c r="QHR1020" s="304"/>
      <c r="QHS1020" s="304"/>
      <c r="QHT1020" s="304"/>
      <c r="QHU1020" s="304"/>
      <c r="QHV1020" s="304"/>
      <c r="QHW1020" s="304"/>
      <c r="QHX1020" s="304"/>
      <c r="QHY1020" s="304"/>
      <c r="QHZ1020" s="304"/>
      <c r="QIA1020" s="304"/>
      <c r="QIB1020" s="304"/>
      <c r="QIC1020" s="304"/>
      <c r="QID1020" s="304"/>
      <c r="QIE1020" s="304"/>
      <c r="QIF1020" s="304"/>
      <c r="QIG1020" s="304"/>
      <c r="QIH1020" s="304"/>
      <c r="QII1020" s="304"/>
      <c r="QIJ1020" s="304"/>
      <c r="QIK1020" s="304"/>
      <c r="QIL1020" s="304"/>
      <c r="QIM1020" s="304"/>
      <c r="QIN1020" s="304"/>
      <c r="QIO1020" s="304"/>
      <c r="QIP1020" s="304"/>
      <c r="QIQ1020" s="304"/>
      <c r="QIR1020" s="304"/>
      <c r="QIS1020" s="304"/>
      <c r="QIT1020" s="304"/>
      <c r="QIU1020" s="304"/>
      <c r="QIV1020" s="304"/>
      <c r="QIW1020" s="304"/>
      <c r="QIX1020" s="304"/>
      <c r="QIY1020" s="304"/>
      <c r="QIZ1020" s="304"/>
      <c r="QJA1020" s="304"/>
      <c r="QJB1020" s="304"/>
      <c r="QJC1020" s="304"/>
      <c r="QJD1020" s="304"/>
      <c r="QJE1020" s="304"/>
      <c r="QJF1020" s="304"/>
      <c r="QJG1020" s="304"/>
      <c r="QJH1020" s="304"/>
      <c r="QJI1020" s="304"/>
      <c r="QJJ1020" s="304"/>
      <c r="QJK1020" s="304"/>
      <c r="QJL1020" s="304"/>
      <c r="QJM1020" s="304"/>
      <c r="QJN1020" s="304"/>
      <c r="QJO1020" s="304"/>
      <c r="QJP1020" s="304"/>
      <c r="QJQ1020" s="304"/>
      <c r="QJR1020" s="304"/>
      <c r="QJS1020" s="304"/>
      <c r="QJT1020" s="304"/>
      <c r="QJU1020" s="304"/>
      <c r="QJV1020" s="304"/>
      <c r="QJW1020" s="304"/>
      <c r="QJX1020" s="304"/>
      <c r="QJY1020" s="304"/>
      <c r="QJZ1020" s="304"/>
      <c r="QKA1020" s="304"/>
      <c r="QKB1020" s="304"/>
      <c r="QKC1020" s="304"/>
      <c r="QKD1020" s="304"/>
      <c r="QKE1020" s="304"/>
      <c r="QKF1020" s="304"/>
      <c r="QKG1020" s="304"/>
      <c r="QKH1020" s="304"/>
      <c r="QKI1020" s="304"/>
      <c r="QKJ1020" s="304"/>
      <c r="QKK1020" s="304"/>
      <c r="QKL1020" s="304"/>
      <c r="QKM1020" s="304"/>
      <c r="QKN1020" s="304"/>
      <c r="QKO1020" s="304"/>
      <c r="QKP1020" s="304"/>
      <c r="QKQ1020" s="304"/>
      <c r="QKR1020" s="304"/>
      <c r="QKS1020" s="304"/>
      <c r="QKT1020" s="304"/>
      <c r="QKU1020" s="304"/>
      <c r="QKV1020" s="304"/>
      <c r="QKW1020" s="304"/>
      <c r="QKX1020" s="304"/>
      <c r="QKY1020" s="304"/>
      <c r="QKZ1020" s="304"/>
      <c r="QLA1020" s="304"/>
      <c r="QLB1020" s="304"/>
      <c r="QLC1020" s="304"/>
      <c r="QLD1020" s="304"/>
      <c r="QLE1020" s="304"/>
      <c r="QLF1020" s="304"/>
      <c r="QLG1020" s="304"/>
      <c r="QLH1020" s="304"/>
      <c r="QLI1020" s="304"/>
      <c r="QLJ1020" s="304"/>
      <c r="QLK1020" s="304"/>
      <c r="QLL1020" s="304"/>
      <c r="QLM1020" s="304"/>
      <c r="QLN1020" s="304"/>
      <c r="QLO1020" s="304"/>
      <c r="QLP1020" s="304"/>
      <c r="QLQ1020" s="304"/>
      <c r="QLR1020" s="304"/>
      <c r="QLS1020" s="304"/>
      <c r="QLT1020" s="304"/>
      <c r="QLU1020" s="304"/>
      <c r="QLV1020" s="304"/>
      <c r="QLW1020" s="304"/>
      <c r="QLX1020" s="304"/>
      <c r="QLY1020" s="304"/>
      <c r="QLZ1020" s="304"/>
      <c r="QMA1020" s="304"/>
      <c r="QMB1020" s="304"/>
      <c r="QMC1020" s="304"/>
      <c r="QMD1020" s="304"/>
      <c r="QME1020" s="304"/>
      <c r="QMF1020" s="304"/>
      <c r="QMG1020" s="304"/>
      <c r="QMH1020" s="304"/>
      <c r="QMI1020" s="304"/>
      <c r="QMJ1020" s="304"/>
      <c r="QMK1020" s="304"/>
      <c r="QML1020" s="304"/>
      <c r="QMM1020" s="304"/>
      <c r="QMN1020" s="304"/>
      <c r="QMO1020" s="304"/>
      <c r="QMP1020" s="304"/>
      <c r="QMQ1020" s="304"/>
      <c r="QMR1020" s="304"/>
      <c r="QMS1020" s="304"/>
      <c r="QMT1020" s="304"/>
      <c r="QMU1020" s="304"/>
      <c r="QMV1020" s="304"/>
      <c r="QMW1020" s="304"/>
      <c r="QMX1020" s="304"/>
      <c r="QMY1020" s="304"/>
      <c r="QMZ1020" s="304"/>
      <c r="QNA1020" s="304"/>
      <c r="QNB1020" s="304"/>
      <c r="QNC1020" s="304"/>
      <c r="QND1020" s="304"/>
      <c r="QNE1020" s="304"/>
      <c r="QNF1020" s="304"/>
      <c r="QNG1020" s="304"/>
      <c r="QNH1020" s="304"/>
      <c r="QNI1020" s="304"/>
      <c r="QNJ1020" s="304"/>
      <c r="QNK1020" s="304"/>
      <c r="QNL1020" s="304"/>
      <c r="QNM1020" s="304"/>
      <c r="QNN1020" s="304"/>
      <c r="QNO1020" s="304"/>
      <c r="QNP1020" s="304"/>
      <c r="QNQ1020" s="304"/>
      <c r="QNR1020" s="304"/>
      <c r="QNS1020" s="304"/>
      <c r="QNT1020" s="304"/>
      <c r="QNU1020" s="304"/>
      <c r="QNV1020" s="304"/>
      <c r="QNW1020" s="304"/>
      <c r="QNX1020" s="304"/>
      <c r="QNY1020" s="304"/>
      <c r="QNZ1020" s="304"/>
      <c r="QOA1020" s="304"/>
      <c r="QOB1020" s="304"/>
      <c r="QOC1020" s="304"/>
      <c r="QOD1020" s="304"/>
      <c r="QOE1020" s="304"/>
      <c r="QOF1020" s="304"/>
      <c r="QOG1020" s="304"/>
      <c r="QOH1020" s="304"/>
      <c r="QOI1020" s="304"/>
      <c r="QOJ1020" s="304"/>
      <c r="QOK1020" s="304"/>
      <c r="QOL1020" s="304"/>
      <c r="QOM1020" s="304"/>
      <c r="QON1020" s="304"/>
      <c r="QOO1020" s="304"/>
      <c r="QOP1020" s="304"/>
      <c r="QOQ1020" s="304"/>
      <c r="QOR1020" s="304"/>
      <c r="QOS1020" s="304"/>
      <c r="QOT1020" s="304"/>
      <c r="QOU1020" s="304"/>
      <c r="QOV1020" s="304"/>
      <c r="QOW1020" s="304"/>
      <c r="QOX1020" s="304"/>
      <c r="QOY1020" s="304"/>
      <c r="QOZ1020" s="304"/>
      <c r="QPA1020" s="304"/>
      <c r="QPB1020" s="304"/>
      <c r="QPC1020" s="304"/>
      <c r="QPD1020" s="304"/>
      <c r="QPE1020" s="304"/>
      <c r="QPF1020" s="304"/>
      <c r="QPG1020" s="304"/>
      <c r="QPH1020" s="304"/>
      <c r="QPI1020" s="304"/>
      <c r="QPJ1020" s="304"/>
      <c r="QPK1020" s="304"/>
      <c r="QPL1020" s="304"/>
      <c r="QPM1020" s="304"/>
      <c r="QPN1020" s="304"/>
      <c r="QPO1020" s="304"/>
      <c r="QPP1020" s="304"/>
      <c r="QPQ1020" s="304"/>
      <c r="QPR1020" s="304"/>
      <c r="QPS1020" s="304"/>
      <c r="QPT1020" s="304"/>
      <c r="QPU1020" s="304"/>
      <c r="QPV1020" s="304"/>
      <c r="QPW1020" s="304"/>
      <c r="QPX1020" s="304"/>
      <c r="QPY1020" s="304"/>
      <c r="QPZ1020" s="304"/>
      <c r="QQA1020" s="304"/>
      <c r="QQB1020" s="304"/>
      <c r="QQC1020" s="304"/>
      <c r="QQD1020" s="304"/>
      <c r="QQE1020" s="304"/>
      <c r="QQF1020" s="304"/>
      <c r="QQG1020" s="304"/>
      <c r="QQH1020" s="304"/>
      <c r="QQI1020" s="304"/>
      <c r="QQJ1020" s="304"/>
      <c r="QQK1020" s="304"/>
      <c r="QQL1020" s="304"/>
      <c r="QQM1020" s="304"/>
      <c r="QQN1020" s="304"/>
      <c r="QQO1020" s="304"/>
      <c r="QQP1020" s="304"/>
      <c r="QQQ1020" s="304"/>
      <c r="QQR1020" s="304"/>
      <c r="QQS1020" s="304"/>
      <c r="QQT1020" s="304"/>
      <c r="QQU1020" s="304"/>
      <c r="QQV1020" s="304"/>
      <c r="QQW1020" s="304"/>
      <c r="QQX1020" s="304"/>
      <c r="QQY1020" s="304"/>
      <c r="QQZ1020" s="304"/>
      <c r="QRA1020" s="304"/>
      <c r="QRB1020" s="304"/>
      <c r="QRC1020" s="304"/>
      <c r="QRD1020" s="304"/>
      <c r="QRE1020" s="304"/>
      <c r="QRF1020" s="304"/>
      <c r="QRG1020" s="304"/>
      <c r="QRH1020" s="304"/>
      <c r="QRI1020" s="304"/>
      <c r="QRJ1020" s="304"/>
      <c r="QRK1020" s="304"/>
      <c r="QRL1020" s="304"/>
      <c r="QRM1020" s="304"/>
      <c r="QRN1020" s="304"/>
      <c r="QRO1020" s="304"/>
      <c r="QRP1020" s="304"/>
      <c r="QRQ1020" s="304"/>
      <c r="QRR1020" s="304"/>
      <c r="QRS1020" s="304"/>
      <c r="QRT1020" s="304"/>
      <c r="QRU1020" s="304"/>
      <c r="QRV1020" s="304"/>
      <c r="QRW1020" s="304"/>
      <c r="QRX1020" s="304"/>
      <c r="QRY1020" s="304"/>
      <c r="QRZ1020" s="304"/>
      <c r="QSA1020" s="304"/>
      <c r="QSB1020" s="304"/>
      <c r="QSC1020" s="304"/>
      <c r="QSD1020" s="304"/>
      <c r="QSE1020" s="304"/>
      <c r="QSF1020" s="304"/>
      <c r="QSG1020" s="304"/>
      <c r="QSH1020" s="304"/>
      <c r="QSI1020" s="304"/>
      <c r="QSJ1020" s="304"/>
      <c r="QSK1020" s="304"/>
      <c r="QSL1020" s="304"/>
      <c r="QSM1020" s="304"/>
      <c r="QSN1020" s="304"/>
      <c r="QSO1020" s="304"/>
      <c r="QSP1020" s="304"/>
      <c r="QSQ1020" s="304"/>
      <c r="QSR1020" s="304"/>
      <c r="QSS1020" s="304"/>
      <c r="QST1020" s="304"/>
      <c r="QSU1020" s="304"/>
      <c r="QSV1020" s="304"/>
      <c r="QSW1020" s="304"/>
      <c r="QSX1020" s="304"/>
      <c r="QSY1020" s="304"/>
      <c r="QSZ1020" s="304"/>
      <c r="QTA1020" s="304"/>
      <c r="QTB1020" s="304"/>
      <c r="QTC1020" s="304"/>
      <c r="QTD1020" s="304"/>
      <c r="QTE1020" s="304"/>
      <c r="QTF1020" s="304"/>
      <c r="QTG1020" s="304"/>
      <c r="QTH1020" s="304"/>
      <c r="QTI1020" s="304"/>
      <c r="QTJ1020" s="304"/>
      <c r="QTK1020" s="304"/>
      <c r="QTL1020" s="304"/>
      <c r="QTM1020" s="304"/>
      <c r="QTN1020" s="304"/>
      <c r="QTO1020" s="304"/>
      <c r="QTP1020" s="304"/>
      <c r="QTQ1020" s="304"/>
      <c r="QTR1020" s="304"/>
      <c r="QTS1020" s="304"/>
      <c r="QTT1020" s="304"/>
      <c r="QTU1020" s="304"/>
      <c r="QTV1020" s="304"/>
      <c r="QTW1020" s="304"/>
      <c r="QTX1020" s="304"/>
      <c r="QTY1020" s="304"/>
      <c r="QTZ1020" s="304"/>
      <c r="QUA1020" s="304"/>
      <c r="QUB1020" s="304"/>
      <c r="QUC1020" s="304"/>
      <c r="QUD1020" s="304"/>
      <c r="QUE1020" s="304"/>
      <c r="QUF1020" s="304"/>
      <c r="QUG1020" s="304"/>
      <c r="QUH1020" s="304"/>
      <c r="QUI1020" s="304"/>
      <c r="QUJ1020" s="304"/>
      <c r="QUK1020" s="304"/>
      <c r="QUL1020" s="304"/>
      <c r="QUM1020" s="304"/>
      <c r="QUN1020" s="304"/>
      <c r="QUO1020" s="304"/>
      <c r="QUP1020" s="304"/>
      <c r="QUQ1020" s="304"/>
      <c r="QUR1020" s="304"/>
      <c r="QUS1020" s="304"/>
      <c r="QUT1020" s="304"/>
      <c r="QUU1020" s="304"/>
      <c r="QUV1020" s="304"/>
      <c r="QUW1020" s="304"/>
      <c r="QUX1020" s="304"/>
      <c r="QUY1020" s="304"/>
      <c r="QUZ1020" s="304"/>
      <c r="QVA1020" s="304"/>
      <c r="QVB1020" s="304"/>
      <c r="QVC1020" s="304"/>
      <c r="QVD1020" s="304"/>
      <c r="QVE1020" s="304"/>
      <c r="QVF1020" s="304"/>
      <c r="QVG1020" s="304"/>
      <c r="QVH1020" s="304"/>
      <c r="QVI1020" s="304"/>
      <c r="QVJ1020" s="304"/>
      <c r="QVK1020" s="304"/>
      <c r="QVL1020" s="304"/>
      <c r="QVM1020" s="304"/>
      <c r="QVN1020" s="304"/>
      <c r="QVO1020" s="304"/>
      <c r="QVP1020" s="304"/>
      <c r="QVQ1020" s="304"/>
      <c r="QVR1020" s="304"/>
      <c r="QVS1020" s="304"/>
      <c r="QVT1020" s="304"/>
      <c r="QVU1020" s="304"/>
      <c r="QVV1020" s="304"/>
      <c r="QVW1020" s="304"/>
      <c r="QVX1020" s="304"/>
      <c r="QVY1020" s="304"/>
      <c r="QVZ1020" s="304"/>
      <c r="QWA1020" s="304"/>
      <c r="QWB1020" s="304"/>
      <c r="QWC1020" s="304"/>
      <c r="QWD1020" s="304"/>
      <c r="QWE1020" s="304"/>
      <c r="QWF1020" s="304"/>
      <c r="QWG1020" s="304"/>
      <c r="QWH1020" s="304"/>
      <c r="QWI1020" s="304"/>
      <c r="QWJ1020" s="304"/>
      <c r="QWK1020" s="304"/>
      <c r="QWL1020" s="304"/>
      <c r="QWM1020" s="304"/>
      <c r="QWN1020" s="304"/>
      <c r="QWO1020" s="304"/>
      <c r="QWP1020" s="304"/>
      <c r="QWQ1020" s="304"/>
      <c r="QWR1020" s="304"/>
      <c r="QWS1020" s="304"/>
      <c r="QWT1020" s="304"/>
      <c r="QWU1020" s="304"/>
      <c r="QWV1020" s="304"/>
      <c r="QWW1020" s="304"/>
      <c r="QWX1020" s="304"/>
      <c r="QWY1020" s="304"/>
      <c r="QWZ1020" s="304"/>
      <c r="QXA1020" s="304"/>
      <c r="QXB1020" s="304"/>
      <c r="QXC1020" s="304"/>
      <c r="QXD1020" s="304"/>
      <c r="QXE1020" s="304"/>
      <c r="QXF1020" s="304"/>
      <c r="QXG1020" s="304"/>
      <c r="QXH1020" s="304"/>
      <c r="QXI1020" s="304"/>
      <c r="QXJ1020" s="304"/>
      <c r="QXK1020" s="304"/>
      <c r="QXL1020" s="304"/>
      <c r="QXM1020" s="304"/>
      <c r="QXN1020" s="304"/>
      <c r="QXO1020" s="304"/>
      <c r="QXP1020" s="304"/>
      <c r="QXQ1020" s="304"/>
      <c r="QXR1020" s="304"/>
      <c r="QXS1020" s="304"/>
      <c r="QXT1020" s="304"/>
      <c r="QXU1020" s="304"/>
      <c r="QXV1020" s="304"/>
      <c r="QXW1020" s="304"/>
      <c r="QXX1020" s="304"/>
      <c r="QXY1020" s="304"/>
      <c r="QXZ1020" s="304"/>
      <c r="QYA1020" s="304"/>
      <c r="QYB1020" s="304"/>
      <c r="QYC1020" s="304"/>
      <c r="QYD1020" s="304"/>
      <c r="QYE1020" s="304"/>
      <c r="QYF1020" s="304"/>
      <c r="QYG1020" s="304"/>
      <c r="QYH1020" s="304"/>
      <c r="QYI1020" s="304"/>
      <c r="QYJ1020" s="304"/>
      <c r="QYK1020" s="304"/>
      <c r="QYL1020" s="304"/>
      <c r="QYM1020" s="304"/>
      <c r="QYN1020" s="304"/>
      <c r="QYO1020" s="304"/>
      <c r="QYP1020" s="304"/>
      <c r="QYQ1020" s="304"/>
      <c r="QYR1020" s="304"/>
      <c r="QYS1020" s="304"/>
      <c r="QYT1020" s="304"/>
      <c r="QYU1020" s="304"/>
      <c r="QYV1020" s="304"/>
      <c r="QYW1020" s="304"/>
      <c r="QYX1020" s="304"/>
      <c r="QYY1020" s="304"/>
      <c r="QYZ1020" s="304"/>
      <c r="QZA1020" s="304"/>
      <c r="QZB1020" s="304"/>
      <c r="QZC1020" s="304"/>
      <c r="QZD1020" s="304"/>
      <c r="QZE1020" s="304"/>
      <c r="QZF1020" s="304"/>
      <c r="QZG1020" s="304"/>
      <c r="QZH1020" s="304"/>
      <c r="QZI1020" s="304"/>
      <c r="QZJ1020" s="304"/>
      <c r="QZK1020" s="304"/>
      <c r="QZL1020" s="304"/>
      <c r="QZM1020" s="304"/>
      <c r="QZN1020" s="304"/>
      <c r="QZO1020" s="304"/>
      <c r="QZP1020" s="304"/>
      <c r="QZQ1020" s="304"/>
      <c r="QZR1020" s="304"/>
      <c r="QZS1020" s="304"/>
      <c r="QZT1020" s="304"/>
      <c r="QZU1020" s="304"/>
      <c r="QZV1020" s="304"/>
      <c r="QZW1020" s="304"/>
      <c r="QZX1020" s="304"/>
      <c r="QZY1020" s="304"/>
      <c r="QZZ1020" s="304"/>
      <c r="RAA1020" s="304"/>
      <c r="RAB1020" s="304"/>
      <c r="RAC1020" s="304"/>
      <c r="RAD1020" s="304"/>
      <c r="RAE1020" s="304"/>
      <c r="RAF1020" s="304"/>
      <c r="RAG1020" s="304"/>
      <c r="RAH1020" s="304"/>
      <c r="RAI1020" s="304"/>
      <c r="RAJ1020" s="304"/>
      <c r="RAK1020" s="304"/>
      <c r="RAL1020" s="304"/>
      <c r="RAM1020" s="304"/>
      <c r="RAN1020" s="304"/>
      <c r="RAO1020" s="304"/>
      <c r="RAP1020" s="304"/>
      <c r="RAQ1020" s="304"/>
      <c r="RAR1020" s="304"/>
      <c r="RAS1020" s="304"/>
      <c r="RAT1020" s="304"/>
      <c r="RAU1020" s="304"/>
      <c r="RAV1020" s="304"/>
      <c r="RAW1020" s="304"/>
      <c r="RAX1020" s="304"/>
      <c r="RAY1020" s="304"/>
      <c r="RAZ1020" s="304"/>
      <c r="RBA1020" s="304"/>
      <c r="RBB1020" s="304"/>
      <c r="RBC1020" s="304"/>
      <c r="RBD1020" s="304"/>
      <c r="RBE1020" s="304"/>
      <c r="RBF1020" s="304"/>
      <c r="RBG1020" s="304"/>
      <c r="RBH1020" s="304"/>
      <c r="RBI1020" s="304"/>
      <c r="RBJ1020" s="304"/>
      <c r="RBK1020" s="304"/>
      <c r="RBL1020" s="304"/>
      <c r="RBM1020" s="304"/>
      <c r="RBN1020" s="304"/>
      <c r="RBO1020" s="304"/>
      <c r="RBP1020" s="304"/>
      <c r="RBQ1020" s="304"/>
      <c r="RBR1020" s="304"/>
      <c r="RBS1020" s="304"/>
      <c r="RBT1020" s="304"/>
      <c r="RBU1020" s="304"/>
      <c r="RBV1020" s="304"/>
      <c r="RBW1020" s="304"/>
      <c r="RBX1020" s="304"/>
      <c r="RBY1020" s="304"/>
      <c r="RBZ1020" s="304"/>
      <c r="RCA1020" s="304"/>
      <c r="RCB1020" s="304"/>
      <c r="RCC1020" s="304"/>
      <c r="RCD1020" s="304"/>
      <c r="RCE1020" s="304"/>
      <c r="RCF1020" s="304"/>
      <c r="RCG1020" s="304"/>
      <c r="RCH1020" s="304"/>
      <c r="RCI1020" s="304"/>
      <c r="RCJ1020" s="304"/>
      <c r="RCK1020" s="304"/>
      <c r="RCL1020" s="304"/>
      <c r="RCM1020" s="304"/>
      <c r="RCN1020" s="304"/>
      <c r="RCO1020" s="304"/>
      <c r="RCP1020" s="304"/>
      <c r="RCQ1020" s="304"/>
      <c r="RCR1020" s="304"/>
      <c r="RCS1020" s="304"/>
      <c r="RCT1020" s="304"/>
      <c r="RCU1020" s="304"/>
      <c r="RCV1020" s="304"/>
      <c r="RCW1020" s="304"/>
      <c r="RCX1020" s="304"/>
      <c r="RCY1020" s="304"/>
      <c r="RCZ1020" s="304"/>
      <c r="RDA1020" s="304"/>
      <c r="RDB1020" s="304"/>
      <c r="RDC1020" s="304"/>
      <c r="RDD1020" s="304"/>
      <c r="RDE1020" s="304"/>
      <c r="RDF1020" s="304"/>
      <c r="RDG1020" s="304"/>
      <c r="RDH1020" s="304"/>
      <c r="RDI1020" s="304"/>
      <c r="RDJ1020" s="304"/>
      <c r="RDK1020" s="304"/>
      <c r="RDL1020" s="304"/>
      <c r="RDM1020" s="304"/>
      <c r="RDN1020" s="304"/>
      <c r="RDO1020" s="304"/>
      <c r="RDP1020" s="304"/>
      <c r="RDQ1020" s="304"/>
      <c r="RDR1020" s="304"/>
      <c r="RDS1020" s="304"/>
      <c r="RDT1020" s="304"/>
      <c r="RDU1020" s="304"/>
      <c r="RDV1020" s="304"/>
      <c r="RDW1020" s="304"/>
      <c r="RDX1020" s="304"/>
      <c r="RDY1020" s="304"/>
      <c r="RDZ1020" s="304"/>
      <c r="REA1020" s="304"/>
      <c r="REB1020" s="304"/>
      <c r="REC1020" s="304"/>
      <c r="RED1020" s="304"/>
      <c r="REE1020" s="304"/>
      <c r="REF1020" s="304"/>
      <c r="REG1020" s="304"/>
      <c r="REH1020" s="304"/>
      <c r="REI1020" s="304"/>
      <c r="REJ1020" s="304"/>
      <c r="REK1020" s="304"/>
      <c r="REL1020" s="304"/>
      <c r="REM1020" s="304"/>
      <c r="REN1020" s="304"/>
      <c r="REO1020" s="304"/>
      <c r="REP1020" s="304"/>
      <c r="REQ1020" s="304"/>
      <c r="RER1020" s="304"/>
      <c r="RES1020" s="304"/>
      <c r="RET1020" s="304"/>
      <c r="REU1020" s="304"/>
      <c r="REV1020" s="304"/>
      <c r="REW1020" s="304"/>
      <c r="REX1020" s="304"/>
      <c r="REY1020" s="304"/>
      <c r="REZ1020" s="304"/>
      <c r="RFA1020" s="304"/>
      <c r="RFB1020" s="304"/>
      <c r="RFC1020" s="304"/>
      <c r="RFD1020" s="304"/>
      <c r="RFE1020" s="304"/>
      <c r="RFF1020" s="304"/>
      <c r="RFG1020" s="304"/>
      <c r="RFH1020" s="304"/>
      <c r="RFI1020" s="304"/>
      <c r="RFJ1020" s="304"/>
      <c r="RFK1020" s="304"/>
      <c r="RFL1020" s="304"/>
      <c r="RFM1020" s="304"/>
      <c r="RFN1020" s="304"/>
      <c r="RFO1020" s="304"/>
      <c r="RFP1020" s="304"/>
      <c r="RFQ1020" s="304"/>
      <c r="RFR1020" s="304"/>
      <c r="RFS1020" s="304"/>
      <c r="RFT1020" s="304"/>
      <c r="RFU1020" s="304"/>
      <c r="RFV1020" s="304"/>
      <c r="RFW1020" s="304"/>
      <c r="RFX1020" s="304"/>
      <c r="RFY1020" s="304"/>
      <c r="RFZ1020" s="304"/>
      <c r="RGA1020" s="304"/>
      <c r="RGB1020" s="304"/>
      <c r="RGC1020" s="304"/>
      <c r="RGD1020" s="304"/>
      <c r="RGE1020" s="304"/>
      <c r="RGF1020" s="304"/>
      <c r="RGG1020" s="304"/>
      <c r="RGH1020" s="304"/>
      <c r="RGI1020" s="304"/>
      <c r="RGJ1020" s="304"/>
      <c r="RGK1020" s="304"/>
      <c r="RGL1020" s="304"/>
      <c r="RGM1020" s="304"/>
      <c r="RGN1020" s="304"/>
      <c r="RGO1020" s="304"/>
      <c r="RGP1020" s="304"/>
      <c r="RGQ1020" s="304"/>
      <c r="RGR1020" s="304"/>
      <c r="RGS1020" s="304"/>
      <c r="RGT1020" s="304"/>
      <c r="RGU1020" s="304"/>
      <c r="RGV1020" s="304"/>
      <c r="RGW1020" s="304"/>
      <c r="RGX1020" s="304"/>
      <c r="RGY1020" s="304"/>
      <c r="RGZ1020" s="304"/>
      <c r="RHA1020" s="304"/>
      <c r="RHB1020" s="304"/>
      <c r="RHC1020" s="304"/>
      <c r="RHD1020" s="304"/>
      <c r="RHE1020" s="304"/>
      <c r="RHF1020" s="304"/>
      <c r="RHG1020" s="304"/>
      <c r="RHH1020" s="304"/>
      <c r="RHI1020" s="304"/>
      <c r="RHJ1020" s="304"/>
      <c r="RHK1020" s="304"/>
      <c r="RHL1020" s="304"/>
      <c r="RHM1020" s="304"/>
      <c r="RHN1020" s="304"/>
      <c r="RHO1020" s="304"/>
      <c r="RHP1020" s="304"/>
      <c r="RHQ1020" s="304"/>
      <c r="RHR1020" s="304"/>
      <c r="RHS1020" s="304"/>
      <c r="RHT1020" s="304"/>
      <c r="RHU1020" s="304"/>
      <c r="RHV1020" s="304"/>
      <c r="RHW1020" s="304"/>
      <c r="RHX1020" s="304"/>
      <c r="RHY1020" s="304"/>
      <c r="RHZ1020" s="304"/>
      <c r="RIA1020" s="304"/>
      <c r="RIB1020" s="304"/>
      <c r="RIC1020" s="304"/>
      <c r="RID1020" s="304"/>
      <c r="RIE1020" s="304"/>
      <c r="RIF1020" s="304"/>
      <c r="RIG1020" s="304"/>
      <c r="RIH1020" s="304"/>
      <c r="RII1020" s="304"/>
      <c r="RIJ1020" s="304"/>
      <c r="RIK1020" s="304"/>
      <c r="RIL1020" s="304"/>
      <c r="RIM1020" s="304"/>
      <c r="RIN1020" s="304"/>
      <c r="RIO1020" s="304"/>
      <c r="RIP1020" s="304"/>
      <c r="RIQ1020" s="304"/>
      <c r="RIR1020" s="304"/>
      <c r="RIS1020" s="304"/>
      <c r="RIT1020" s="304"/>
      <c r="RIU1020" s="304"/>
      <c r="RIV1020" s="304"/>
      <c r="RIW1020" s="304"/>
      <c r="RIX1020" s="304"/>
      <c r="RIY1020" s="304"/>
      <c r="RIZ1020" s="304"/>
      <c r="RJA1020" s="304"/>
      <c r="RJB1020" s="304"/>
      <c r="RJC1020" s="304"/>
      <c r="RJD1020" s="304"/>
      <c r="RJE1020" s="304"/>
      <c r="RJF1020" s="304"/>
      <c r="RJG1020" s="304"/>
      <c r="RJH1020" s="304"/>
      <c r="RJI1020" s="304"/>
      <c r="RJJ1020" s="304"/>
      <c r="RJK1020" s="304"/>
      <c r="RJL1020" s="304"/>
      <c r="RJM1020" s="304"/>
      <c r="RJN1020" s="304"/>
      <c r="RJO1020" s="304"/>
      <c r="RJP1020" s="304"/>
      <c r="RJQ1020" s="304"/>
      <c r="RJR1020" s="304"/>
      <c r="RJS1020" s="304"/>
      <c r="RJT1020" s="304"/>
      <c r="RJU1020" s="304"/>
      <c r="RJV1020" s="304"/>
      <c r="RJW1020" s="304"/>
      <c r="RJX1020" s="304"/>
      <c r="RJY1020" s="304"/>
      <c r="RJZ1020" s="304"/>
      <c r="RKA1020" s="304"/>
      <c r="RKB1020" s="304"/>
      <c r="RKC1020" s="304"/>
      <c r="RKD1020" s="304"/>
      <c r="RKE1020" s="304"/>
      <c r="RKF1020" s="304"/>
      <c r="RKG1020" s="304"/>
      <c r="RKH1020" s="304"/>
      <c r="RKI1020" s="304"/>
      <c r="RKJ1020" s="304"/>
      <c r="RKK1020" s="304"/>
      <c r="RKL1020" s="304"/>
      <c r="RKM1020" s="304"/>
      <c r="RKN1020" s="304"/>
      <c r="RKO1020" s="304"/>
      <c r="RKP1020" s="304"/>
      <c r="RKQ1020" s="304"/>
      <c r="RKR1020" s="304"/>
      <c r="RKS1020" s="304"/>
      <c r="RKT1020" s="304"/>
      <c r="RKU1020" s="304"/>
      <c r="RKV1020" s="304"/>
      <c r="RKW1020" s="304"/>
      <c r="RKX1020" s="304"/>
      <c r="RKY1020" s="304"/>
      <c r="RKZ1020" s="304"/>
      <c r="RLA1020" s="304"/>
      <c r="RLB1020" s="304"/>
      <c r="RLC1020" s="304"/>
      <c r="RLD1020" s="304"/>
      <c r="RLE1020" s="304"/>
      <c r="RLF1020" s="304"/>
      <c r="RLG1020" s="304"/>
      <c r="RLH1020" s="304"/>
      <c r="RLI1020" s="304"/>
      <c r="RLJ1020" s="304"/>
      <c r="RLK1020" s="304"/>
      <c r="RLL1020" s="304"/>
      <c r="RLM1020" s="304"/>
      <c r="RLN1020" s="304"/>
      <c r="RLO1020" s="304"/>
      <c r="RLP1020" s="304"/>
      <c r="RLQ1020" s="304"/>
      <c r="RLR1020" s="304"/>
      <c r="RLS1020" s="304"/>
      <c r="RLT1020" s="304"/>
      <c r="RLU1020" s="304"/>
      <c r="RLV1020" s="304"/>
      <c r="RLW1020" s="304"/>
      <c r="RLX1020" s="304"/>
      <c r="RLY1020" s="304"/>
      <c r="RLZ1020" s="304"/>
      <c r="RMA1020" s="304"/>
      <c r="RMB1020" s="304"/>
      <c r="RMC1020" s="304"/>
      <c r="RMD1020" s="304"/>
      <c r="RME1020" s="304"/>
      <c r="RMF1020" s="304"/>
      <c r="RMG1020" s="304"/>
      <c r="RMH1020" s="304"/>
      <c r="RMI1020" s="304"/>
      <c r="RMJ1020" s="304"/>
      <c r="RMK1020" s="304"/>
      <c r="RML1020" s="304"/>
      <c r="RMM1020" s="304"/>
      <c r="RMN1020" s="304"/>
      <c r="RMO1020" s="304"/>
      <c r="RMP1020" s="304"/>
      <c r="RMQ1020" s="304"/>
      <c r="RMR1020" s="304"/>
      <c r="RMS1020" s="304"/>
      <c r="RMT1020" s="304"/>
      <c r="RMU1020" s="304"/>
      <c r="RMV1020" s="304"/>
      <c r="RMW1020" s="304"/>
      <c r="RMX1020" s="304"/>
      <c r="RMY1020" s="304"/>
      <c r="RMZ1020" s="304"/>
      <c r="RNA1020" s="304"/>
      <c r="RNB1020" s="304"/>
      <c r="RNC1020" s="304"/>
      <c r="RND1020" s="304"/>
      <c r="RNE1020" s="304"/>
      <c r="RNF1020" s="304"/>
      <c r="RNG1020" s="304"/>
      <c r="RNH1020" s="304"/>
      <c r="RNI1020" s="304"/>
      <c r="RNJ1020" s="304"/>
      <c r="RNK1020" s="304"/>
      <c r="RNL1020" s="304"/>
      <c r="RNM1020" s="304"/>
      <c r="RNN1020" s="304"/>
      <c r="RNO1020" s="304"/>
      <c r="RNP1020" s="304"/>
      <c r="RNQ1020" s="304"/>
      <c r="RNR1020" s="304"/>
      <c r="RNS1020" s="304"/>
      <c r="RNT1020" s="304"/>
      <c r="RNU1020" s="304"/>
      <c r="RNV1020" s="304"/>
      <c r="RNW1020" s="304"/>
      <c r="RNX1020" s="304"/>
      <c r="RNY1020" s="304"/>
      <c r="RNZ1020" s="304"/>
      <c r="ROA1020" s="304"/>
      <c r="ROB1020" s="304"/>
      <c r="ROC1020" s="304"/>
      <c r="ROD1020" s="304"/>
      <c r="ROE1020" s="304"/>
      <c r="ROF1020" s="304"/>
      <c r="ROG1020" s="304"/>
      <c r="ROH1020" s="304"/>
      <c r="ROI1020" s="304"/>
      <c r="ROJ1020" s="304"/>
      <c r="ROK1020" s="304"/>
      <c r="ROL1020" s="304"/>
      <c r="ROM1020" s="304"/>
      <c r="RON1020" s="304"/>
      <c r="ROO1020" s="304"/>
      <c r="ROP1020" s="304"/>
      <c r="ROQ1020" s="304"/>
      <c r="ROR1020" s="304"/>
      <c r="ROS1020" s="304"/>
      <c r="ROT1020" s="304"/>
      <c r="ROU1020" s="304"/>
      <c r="ROV1020" s="304"/>
      <c r="ROW1020" s="304"/>
      <c r="ROX1020" s="304"/>
      <c r="ROY1020" s="304"/>
      <c r="ROZ1020" s="304"/>
      <c r="RPA1020" s="304"/>
      <c r="RPB1020" s="304"/>
      <c r="RPC1020" s="304"/>
      <c r="RPD1020" s="304"/>
      <c r="RPE1020" s="304"/>
      <c r="RPF1020" s="304"/>
      <c r="RPG1020" s="304"/>
      <c r="RPH1020" s="304"/>
      <c r="RPI1020" s="304"/>
      <c r="RPJ1020" s="304"/>
      <c r="RPK1020" s="304"/>
      <c r="RPL1020" s="304"/>
      <c r="RPM1020" s="304"/>
      <c r="RPN1020" s="304"/>
      <c r="RPO1020" s="304"/>
      <c r="RPP1020" s="304"/>
      <c r="RPQ1020" s="304"/>
      <c r="RPR1020" s="304"/>
      <c r="RPS1020" s="304"/>
      <c r="RPT1020" s="304"/>
      <c r="RPU1020" s="304"/>
      <c r="RPV1020" s="304"/>
      <c r="RPW1020" s="304"/>
      <c r="RPX1020" s="304"/>
      <c r="RPY1020" s="304"/>
      <c r="RPZ1020" s="304"/>
      <c r="RQA1020" s="304"/>
      <c r="RQB1020" s="304"/>
      <c r="RQC1020" s="304"/>
      <c r="RQD1020" s="304"/>
      <c r="RQE1020" s="304"/>
      <c r="RQF1020" s="304"/>
      <c r="RQG1020" s="304"/>
      <c r="RQH1020" s="304"/>
      <c r="RQI1020" s="304"/>
      <c r="RQJ1020" s="304"/>
      <c r="RQK1020" s="304"/>
      <c r="RQL1020" s="304"/>
      <c r="RQM1020" s="304"/>
      <c r="RQN1020" s="304"/>
      <c r="RQO1020" s="304"/>
      <c r="RQP1020" s="304"/>
      <c r="RQQ1020" s="304"/>
      <c r="RQR1020" s="304"/>
      <c r="RQS1020" s="304"/>
      <c r="RQT1020" s="304"/>
      <c r="RQU1020" s="304"/>
      <c r="RQV1020" s="304"/>
      <c r="RQW1020" s="304"/>
      <c r="RQX1020" s="304"/>
      <c r="RQY1020" s="304"/>
      <c r="RQZ1020" s="304"/>
      <c r="RRA1020" s="304"/>
      <c r="RRB1020" s="304"/>
      <c r="RRC1020" s="304"/>
      <c r="RRD1020" s="304"/>
      <c r="RRE1020" s="304"/>
      <c r="RRF1020" s="304"/>
      <c r="RRG1020" s="304"/>
      <c r="RRH1020" s="304"/>
      <c r="RRI1020" s="304"/>
      <c r="RRJ1020" s="304"/>
      <c r="RRK1020" s="304"/>
      <c r="RRL1020" s="304"/>
      <c r="RRM1020" s="304"/>
      <c r="RRN1020" s="304"/>
      <c r="RRO1020" s="304"/>
      <c r="RRP1020" s="304"/>
      <c r="RRQ1020" s="304"/>
      <c r="RRR1020" s="304"/>
      <c r="RRS1020" s="304"/>
      <c r="RRT1020" s="304"/>
      <c r="RRU1020" s="304"/>
      <c r="RRV1020" s="304"/>
      <c r="RRW1020" s="304"/>
      <c r="RRX1020" s="304"/>
      <c r="RRY1020" s="304"/>
      <c r="RRZ1020" s="304"/>
      <c r="RSA1020" s="304"/>
      <c r="RSB1020" s="304"/>
      <c r="RSC1020" s="304"/>
      <c r="RSD1020" s="304"/>
      <c r="RSE1020" s="304"/>
      <c r="RSF1020" s="304"/>
      <c r="RSG1020" s="304"/>
      <c r="RSH1020" s="304"/>
      <c r="RSI1020" s="304"/>
      <c r="RSJ1020" s="304"/>
      <c r="RSK1020" s="304"/>
      <c r="RSL1020" s="304"/>
      <c r="RSM1020" s="304"/>
      <c r="RSN1020" s="304"/>
      <c r="RSO1020" s="304"/>
      <c r="RSP1020" s="304"/>
      <c r="RSQ1020" s="304"/>
      <c r="RSR1020" s="304"/>
      <c r="RSS1020" s="304"/>
      <c r="RST1020" s="304"/>
      <c r="RSU1020" s="304"/>
      <c r="RSV1020" s="304"/>
      <c r="RSW1020" s="304"/>
      <c r="RSX1020" s="304"/>
      <c r="RSY1020" s="304"/>
      <c r="RSZ1020" s="304"/>
      <c r="RTA1020" s="304"/>
      <c r="RTB1020" s="304"/>
      <c r="RTC1020" s="304"/>
      <c r="RTD1020" s="304"/>
      <c r="RTE1020" s="304"/>
      <c r="RTF1020" s="304"/>
      <c r="RTG1020" s="304"/>
      <c r="RTH1020" s="304"/>
      <c r="RTI1020" s="304"/>
      <c r="RTJ1020" s="304"/>
      <c r="RTK1020" s="304"/>
      <c r="RTL1020" s="304"/>
      <c r="RTM1020" s="304"/>
      <c r="RTN1020" s="304"/>
      <c r="RTO1020" s="304"/>
      <c r="RTP1020" s="304"/>
      <c r="RTQ1020" s="304"/>
      <c r="RTR1020" s="304"/>
      <c r="RTS1020" s="304"/>
      <c r="RTT1020" s="304"/>
      <c r="RTU1020" s="304"/>
      <c r="RTV1020" s="304"/>
      <c r="RTW1020" s="304"/>
      <c r="RTX1020" s="304"/>
      <c r="RTY1020" s="304"/>
      <c r="RTZ1020" s="304"/>
      <c r="RUA1020" s="304"/>
      <c r="RUB1020" s="304"/>
      <c r="RUC1020" s="304"/>
      <c r="RUD1020" s="304"/>
      <c r="RUE1020" s="304"/>
      <c r="RUF1020" s="304"/>
      <c r="RUG1020" s="304"/>
      <c r="RUH1020" s="304"/>
      <c r="RUI1020" s="304"/>
      <c r="RUJ1020" s="304"/>
      <c r="RUK1020" s="304"/>
      <c r="RUL1020" s="304"/>
      <c r="RUM1020" s="304"/>
      <c r="RUN1020" s="304"/>
      <c r="RUO1020" s="304"/>
      <c r="RUP1020" s="304"/>
      <c r="RUQ1020" s="304"/>
      <c r="RUR1020" s="304"/>
      <c r="RUS1020" s="304"/>
      <c r="RUT1020" s="304"/>
      <c r="RUU1020" s="304"/>
      <c r="RUV1020" s="304"/>
      <c r="RUW1020" s="304"/>
      <c r="RUX1020" s="304"/>
      <c r="RUY1020" s="304"/>
      <c r="RUZ1020" s="304"/>
      <c r="RVA1020" s="304"/>
      <c r="RVB1020" s="304"/>
      <c r="RVC1020" s="304"/>
      <c r="RVD1020" s="304"/>
      <c r="RVE1020" s="304"/>
      <c r="RVF1020" s="304"/>
      <c r="RVG1020" s="304"/>
      <c r="RVH1020" s="304"/>
      <c r="RVI1020" s="304"/>
      <c r="RVJ1020" s="304"/>
      <c r="RVK1020" s="304"/>
      <c r="RVL1020" s="304"/>
      <c r="RVM1020" s="304"/>
      <c r="RVN1020" s="304"/>
      <c r="RVO1020" s="304"/>
      <c r="RVP1020" s="304"/>
      <c r="RVQ1020" s="304"/>
      <c r="RVR1020" s="304"/>
      <c r="RVS1020" s="304"/>
      <c r="RVT1020" s="304"/>
      <c r="RVU1020" s="304"/>
      <c r="RVV1020" s="304"/>
      <c r="RVW1020" s="304"/>
      <c r="RVX1020" s="304"/>
      <c r="RVY1020" s="304"/>
      <c r="RVZ1020" s="304"/>
      <c r="RWA1020" s="304"/>
      <c r="RWB1020" s="304"/>
      <c r="RWC1020" s="304"/>
      <c r="RWD1020" s="304"/>
      <c r="RWE1020" s="304"/>
      <c r="RWF1020" s="304"/>
      <c r="RWG1020" s="304"/>
      <c r="RWH1020" s="304"/>
      <c r="RWI1020" s="304"/>
      <c r="RWJ1020" s="304"/>
      <c r="RWK1020" s="304"/>
      <c r="RWL1020" s="304"/>
      <c r="RWM1020" s="304"/>
      <c r="RWN1020" s="304"/>
      <c r="RWO1020" s="304"/>
      <c r="RWP1020" s="304"/>
      <c r="RWQ1020" s="304"/>
      <c r="RWR1020" s="304"/>
      <c r="RWS1020" s="304"/>
      <c r="RWT1020" s="304"/>
      <c r="RWU1020" s="304"/>
      <c r="RWV1020" s="304"/>
      <c r="RWW1020" s="304"/>
      <c r="RWX1020" s="304"/>
      <c r="RWY1020" s="304"/>
      <c r="RWZ1020" s="304"/>
      <c r="RXA1020" s="304"/>
      <c r="RXB1020" s="304"/>
      <c r="RXC1020" s="304"/>
      <c r="RXD1020" s="304"/>
      <c r="RXE1020" s="304"/>
      <c r="RXF1020" s="304"/>
      <c r="RXG1020" s="304"/>
      <c r="RXH1020" s="304"/>
      <c r="RXI1020" s="304"/>
      <c r="RXJ1020" s="304"/>
      <c r="RXK1020" s="304"/>
      <c r="RXL1020" s="304"/>
      <c r="RXM1020" s="304"/>
      <c r="RXN1020" s="304"/>
      <c r="RXO1020" s="304"/>
      <c r="RXP1020" s="304"/>
      <c r="RXQ1020" s="304"/>
      <c r="RXR1020" s="304"/>
      <c r="RXS1020" s="304"/>
      <c r="RXT1020" s="304"/>
      <c r="RXU1020" s="304"/>
      <c r="RXV1020" s="304"/>
      <c r="RXW1020" s="304"/>
      <c r="RXX1020" s="304"/>
      <c r="RXY1020" s="304"/>
      <c r="RXZ1020" s="304"/>
      <c r="RYA1020" s="304"/>
      <c r="RYB1020" s="304"/>
      <c r="RYC1020" s="304"/>
      <c r="RYD1020" s="304"/>
      <c r="RYE1020" s="304"/>
      <c r="RYF1020" s="304"/>
      <c r="RYG1020" s="304"/>
      <c r="RYH1020" s="304"/>
      <c r="RYI1020" s="304"/>
      <c r="RYJ1020" s="304"/>
      <c r="RYK1020" s="304"/>
      <c r="RYL1020" s="304"/>
      <c r="RYM1020" s="304"/>
      <c r="RYN1020" s="304"/>
      <c r="RYO1020" s="304"/>
      <c r="RYP1020" s="304"/>
      <c r="RYQ1020" s="304"/>
      <c r="RYR1020" s="304"/>
      <c r="RYS1020" s="304"/>
      <c r="RYT1020" s="304"/>
      <c r="RYU1020" s="304"/>
      <c r="RYV1020" s="304"/>
      <c r="RYW1020" s="304"/>
      <c r="RYX1020" s="304"/>
      <c r="RYY1020" s="304"/>
      <c r="RYZ1020" s="304"/>
      <c r="RZA1020" s="304"/>
      <c r="RZB1020" s="304"/>
      <c r="RZC1020" s="304"/>
      <c r="RZD1020" s="304"/>
      <c r="RZE1020" s="304"/>
      <c r="RZF1020" s="304"/>
      <c r="RZG1020" s="304"/>
      <c r="RZH1020" s="304"/>
      <c r="RZI1020" s="304"/>
      <c r="RZJ1020" s="304"/>
      <c r="RZK1020" s="304"/>
      <c r="RZL1020" s="304"/>
      <c r="RZM1020" s="304"/>
      <c r="RZN1020" s="304"/>
      <c r="RZO1020" s="304"/>
      <c r="RZP1020" s="304"/>
      <c r="RZQ1020" s="304"/>
      <c r="RZR1020" s="304"/>
      <c r="RZS1020" s="304"/>
      <c r="RZT1020" s="304"/>
      <c r="RZU1020" s="304"/>
      <c r="RZV1020" s="304"/>
      <c r="RZW1020" s="304"/>
      <c r="RZX1020" s="304"/>
      <c r="RZY1020" s="304"/>
      <c r="RZZ1020" s="304"/>
      <c r="SAA1020" s="304"/>
      <c r="SAB1020" s="304"/>
      <c r="SAC1020" s="304"/>
      <c r="SAD1020" s="304"/>
      <c r="SAE1020" s="304"/>
      <c r="SAF1020" s="304"/>
      <c r="SAG1020" s="304"/>
      <c r="SAH1020" s="304"/>
      <c r="SAI1020" s="304"/>
      <c r="SAJ1020" s="304"/>
      <c r="SAK1020" s="304"/>
      <c r="SAL1020" s="304"/>
      <c r="SAM1020" s="304"/>
      <c r="SAN1020" s="304"/>
      <c r="SAO1020" s="304"/>
      <c r="SAP1020" s="304"/>
      <c r="SAQ1020" s="304"/>
      <c r="SAR1020" s="304"/>
      <c r="SAS1020" s="304"/>
      <c r="SAT1020" s="304"/>
      <c r="SAU1020" s="304"/>
      <c r="SAV1020" s="304"/>
      <c r="SAW1020" s="304"/>
      <c r="SAX1020" s="304"/>
      <c r="SAY1020" s="304"/>
      <c r="SAZ1020" s="304"/>
      <c r="SBA1020" s="304"/>
      <c r="SBB1020" s="304"/>
      <c r="SBC1020" s="304"/>
      <c r="SBD1020" s="304"/>
      <c r="SBE1020" s="304"/>
      <c r="SBF1020" s="304"/>
      <c r="SBG1020" s="304"/>
      <c r="SBH1020" s="304"/>
      <c r="SBI1020" s="304"/>
      <c r="SBJ1020" s="304"/>
      <c r="SBK1020" s="304"/>
      <c r="SBL1020" s="304"/>
      <c r="SBM1020" s="304"/>
      <c r="SBN1020" s="304"/>
      <c r="SBO1020" s="304"/>
      <c r="SBP1020" s="304"/>
      <c r="SBQ1020" s="304"/>
      <c r="SBR1020" s="304"/>
      <c r="SBS1020" s="304"/>
      <c r="SBT1020" s="304"/>
      <c r="SBU1020" s="304"/>
      <c r="SBV1020" s="304"/>
      <c r="SBW1020" s="304"/>
      <c r="SBX1020" s="304"/>
      <c r="SBY1020" s="304"/>
      <c r="SBZ1020" s="304"/>
      <c r="SCA1020" s="304"/>
      <c r="SCB1020" s="304"/>
      <c r="SCC1020" s="304"/>
      <c r="SCD1020" s="304"/>
      <c r="SCE1020" s="304"/>
      <c r="SCF1020" s="304"/>
      <c r="SCG1020" s="304"/>
      <c r="SCH1020" s="304"/>
      <c r="SCI1020" s="304"/>
      <c r="SCJ1020" s="304"/>
      <c r="SCK1020" s="304"/>
      <c r="SCL1020" s="304"/>
      <c r="SCM1020" s="304"/>
      <c r="SCN1020" s="304"/>
      <c r="SCO1020" s="304"/>
      <c r="SCP1020" s="304"/>
      <c r="SCQ1020" s="304"/>
      <c r="SCR1020" s="304"/>
      <c r="SCS1020" s="304"/>
      <c r="SCT1020" s="304"/>
      <c r="SCU1020" s="304"/>
      <c r="SCV1020" s="304"/>
      <c r="SCW1020" s="304"/>
      <c r="SCX1020" s="304"/>
      <c r="SCY1020" s="304"/>
      <c r="SCZ1020" s="304"/>
      <c r="SDA1020" s="304"/>
      <c r="SDB1020" s="304"/>
      <c r="SDC1020" s="304"/>
      <c r="SDD1020" s="304"/>
      <c r="SDE1020" s="304"/>
      <c r="SDF1020" s="304"/>
      <c r="SDG1020" s="304"/>
      <c r="SDH1020" s="304"/>
      <c r="SDI1020" s="304"/>
      <c r="SDJ1020" s="304"/>
      <c r="SDK1020" s="304"/>
      <c r="SDL1020" s="304"/>
      <c r="SDM1020" s="304"/>
      <c r="SDN1020" s="304"/>
      <c r="SDO1020" s="304"/>
      <c r="SDP1020" s="304"/>
      <c r="SDQ1020" s="304"/>
      <c r="SDR1020" s="304"/>
      <c r="SDS1020" s="304"/>
      <c r="SDT1020" s="304"/>
      <c r="SDU1020" s="304"/>
      <c r="SDV1020" s="304"/>
      <c r="SDW1020" s="304"/>
      <c r="SDX1020" s="304"/>
      <c r="SDY1020" s="304"/>
      <c r="SDZ1020" s="304"/>
      <c r="SEA1020" s="304"/>
      <c r="SEB1020" s="304"/>
      <c r="SEC1020" s="304"/>
      <c r="SED1020" s="304"/>
      <c r="SEE1020" s="304"/>
      <c r="SEF1020" s="304"/>
      <c r="SEG1020" s="304"/>
      <c r="SEH1020" s="304"/>
      <c r="SEI1020" s="304"/>
      <c r="SEJ1020" s="304"/>
      <c r="SEK1020" s="304"/>
      <c r="SEL1020" s="304"/>
      <c r="SEM1020" s="304"/>
      <c r="SEN1020" s="304"/>
      <c r="SEO1020" s="304"/>
      <c r="SEP1020" s="304"/>
      <c r="SEQ1020" s="304"/>
      <c r="SER1020" s="304"/>
      <c r="SES1020" s="304"/>
      <c r="SET1020" s="304"/>
      <c r="SEU1020" s="304"/>
      <c r="SEV1020" s="304"/>
      <c r="SEW1020" s="304"/>
      <c r="SEX1020" s="304"/>
      <c r="SEY1020" s="304"/>
      <c r="SEZ1020" s="304"/>
      <c r="SFA1020" s="304"/>
      <c r="SFB1020" s="304"/>
      <c r="SFC1020" s="304"/>
      <c r="SFD1020" s="304"/>
      <c r="SFE1020" s="304"/>
      <c r="SFF1020" s="304"/>
      <c r="SFG1020" s="304"/>
      <c r="SFH1020" s="304"/>
      <c r="SFI1020" s="304"/>
      <c r="SFJ1020" s="304"/>
      <c r="SFK1020" s="304"/>
      <c r="SFL1020" s="304"/>
      <c r="SFM1020" s="304"/>
      <c r="SFN1020" s="304"/>
      <c r="SFO1020" s="304"/>
      <c r="SFP1020" s="304"/>
      <c r="SFQ1020" s="304"/>
      <c r="SFR1020" s="304"/>
      <c r="SFS1020" s="304"/>
      <c r="SFT1020" s="304"/>
      <c r="SFU1020" s="304"/>
      <c r="SFV1020" s="304"/>
      <c r="SFW1020" s="304"/>
      <c r="SFX1020" s="304"/>
      <c r="SFY1020" s="304"/>
      <c r="SFZ1020" s="304"/>
      <c r="SGA1020" s="304"/>
      <c r="SGB1020" s="304"/>
      <c r="SGC1020" s="304"/>
      <c r="SGD1020" s="304"/>
      <c r="SGE1020" s="304"/>
      <c r="SGF1020" s="304"/>
      <c r="SGG1020" s="304"/>
      <c r="SGH1020" s="304"/>
      <c r="SGI1020" s="304"/>
      <c r="SGJ1020" s="304"/>
      <c r="SGK1020" s="304"/>
      <c r="SGL1020" s="304"/>
      <c r="SGM1020" s="304"/>
      <c r="SGN1020" s="304"/>
      <c r="SGO1020" s="304"/>
      <c r="SGP1020" s="304"/>
      <c r="SGQ1020" s="304"/>
      <c r="SGR1020" s="304"/>
      <c r="SGS1020" s="304"/>
      <c r="SGT1020" s="304"/>
      <c r="SGU1020" s="304"/>
      <c r="SGV1020" s="304"/>
      <c r="SGW1020" s="304"/>
      <c r="SGX1020" s="304"/>
      <c r="SGY1020" s="304"/>
      <c r="SGZ1020" s="304"/>
      <c r="SHA1020" s="304"/>
      <c r="SHB1020" s="304"/>
      <c r="SHC1020" s="304"/>
      <c r="SHD1020" s="304"/>
      <c r="SHE1020" s="304"/>
      <c r="SHF1020" s="304"/>
      <c r="SHG1020" s="304"/>
      <c r="SHH1020" s="304"/>
      <c r="SHI1020" s="304"/>
      <c r="SHJ1020" s="304"/>
      <c r="SHK1020" s="304"/>
      <c r="SHL1020" s="304"/>
      <c r="SHM1020" s="304"/>
      <c r="SHN1020" s="304"/>
      <c r="SHO1020" s="304"/>
      <c r="SHP1020" s="304"/>
      <c r="SHQ1020" s="304"/>
      <c r="SHR1020" s="304"/>
      <c r="SHS1020" s="304"/>
      <c r="SHT1020" s="304"/>
      <c r="SHU1020" s="304"/>
      <c r="SHV1020" s="304"/>
      <c r="SHW1020" s="304"/>
      <c r="SHX1020" s="304"/>
      <c r="SHY1020" s="304"/>
      <c r="SHZ1020" s="304"/>
      <c r="SIA1020" s="304"/>
      <c r="SIB1020" s="304"/>
      <c r="SIC1020" s="304"/>
      <c r="SID1020" s="304"/>
      <c r="SIE1020" s="304"/>
      <c r="SIF1020" s="304"/>
      <c r="SIG1020" s="304"/>
      <c r="SIH1020" s="304"/>
      <c r="SII1020" s="304"/>
      <c r="SIJ1020" s="304"/>
      <c r="SIK1020" s="304"/>
      <c r="SIL1020" s="304"/>
      <c r="SIM1020" s="304"/>
      <c r="SIN1020" s="304"/>
      <c r="SIO1020" s="304"/>
      <c r="SIP1020" s="304"/>
      <c r="SIQ1020" s="304"/>
      <c r="SIR1020" s="304"/>
      <c r="SIS1020" s="304"/>
      <c r="SIT1020" s="304"/>
      <c r="SIU1020" s="304"/>
      <c r="SIV1020" s="304"/>
      <c r="SIW1020" s="304"/>
      <c r="SIX1020" s="304"/>
      <c r="SIY1020" s="304"/>
      <c r="SIZ1020" s="304"/>
      <c r="SJA1020" s="304"/>
      <c r="SJB1020" s="304"/>
      <c r="SJC1020" s="304"/>
      <c r="SJD1020" s="304"/>
      <c r="SJE1020" s="304"/>
      <c r="SJF1020" s="304"/>
      <c r="SJG1020" s="304"/>
      <c r="SJH1020" s="304"/>
      <c r="SJI1020" s="304"/>
      <c r="SJJ1020" s="304"/>
      <c r="SJK1020" s="304"/>
      <c r="SJL1020" s="304"/>
      <c r="SJM1020" s="304"/>
      <c r="SJN1020" s="304"/>
      <c r="SJO1020" s="304"/>
      <c r="SJP1020" s="304"/>
      <c r="SJQ1020" s="304"/>
      <c r="SJR1020" s="304"/>
      <c r="SJS1020" s="304"/>
      <c r="SJT1020" s="304"/>
      <c r="SJU1020" s="304"/>
      <c r="SJV1020" s="304"/>
      <c r="SJW1020" s="304"/>
      <c r="SJX1020" s="304"/>
      <c r="SJY1020" s="304"/>
      <c r="SJZ1020" s="304"/>
      <c r="SKA1020" s="304"/>
      <c r="SKB1020" s="304"/>
      <c r="SKC1020" s="304"/>
      <c r="SKD1020" s="304"/>
      <c r="SKE1020" s="304"/>
      <c r="SKF1020" s="304"/>
      <c r="SKG1020" s="304"/>
      <c r="SKH1020" s="304"/>
      <c r="SKI1020" s="304"/>
      <c r="SKJ1020" s="304"/>
      <c r="SKK1020" s="304"/>
      <c r="SKL1020" s="304"/>
      <c r="SKM1020" s="304"/>
      <c r="SKN1020" s="304"/>
      <c r="SKO1020" s="304"/>
      <c r="SKP1020" s="304"/>
      <c r="SKQ1020" s="304"/>
      <c r="SKR1020" s="304"/>
      <c r="SKS1020" s="304"/>
      <c r="SKT1020" s="304"/>
      <c r="SKU1020" s="304"/>
      <c r="SKV1020" s="304"/>
      <c r="SKW1020" s="304"/>
      <c r="SKX1020" s="304"/>
      <c r="SKY1020" s="304"/>
      <c r="SKZ1020" s="304"/>
      <c r="SLA1020" s="304"/>
      <c r="SLB1020" s="304"/>
      <c r="SLC1020" s="304"/>
      <c r="SLD1020" s="304"/>
      <c r="SLE1020" s="304"/>
      <c r="SLF1020" s="304"/>
      <c r="SLG1020" s="304"/>
      <c r="SLH1020" s="304"/>
      <c r="SLI1020" s="304"/>
      <c r="SLJ1020" s="304"/>
      <c r="SLK1020" s="304"/>
      <c r="SLL1020" s="304"/>
      <c r="SLM1020" s="304"/>
      <c r="SLN1020" s="304"/>
      <c r="SLO1020" s="304"/>
      <c r="SLP1020" s="304"/>
      <c r="SLQ1020" s="304"/>
      <c r="SLR1020" s="304"/>
      <c r="SLS1020" s="304"/>
      <c r="SLT1020" s="304"/>
      <c r="SLU1020" s="304"/>
      <c r="SLV1020" s="304"/>
      <c r="SLW1020" s="304"/>
      <c r="SLX1020" s="304"/>
      <c r="SLY1020" s="304"/>
      <c r="SLZ1020" s="304"/>
      <c r="SMA1020" s="304"/>
      <c r="SMB1020" s="304"/>
      <c r="SMC1020" s="304"/>
      <c r="SMD1020" s="304"/>
      <c r="SME1020" s="304"/>
      <c r="SMF1020" s="304"/>
      <c r="SMG1020" s="304"/>
      <c r="SMH1020" s="304"/>
      <c r="SMI1020" s="304"/>
      <c r="SMJ1020" s="304"/>
      <c r="SMK1020" s="304"/>
      <c r="SML1020" s="304"/>
      <c r="SMM1020" s="304"/>
      <c r="SMN1020" s="304"/>
      <c r="SMO1020" s="304"/>
      <c r="SMP1020" s="304"/>
      <c r="SMQ1020" s="304"/>
      <c r="SMR1020" s="304"/>
      <c r="SMS1020" s="304"/>
      <c r="SMT1020" s="304"/>
      <c r="SMU1020" s="304"/>
      <c r="SMV1020" s="304"/>
      <c r="SMW1020" s="304"/>
      <c r="SMX1020" s="304"/>
      <c r="SMY1020" s="304"/>
      <c r="SMZ1020" s="304"/>
      <c r="SNA1020" s="304"/>
      <c r="SNB1020" s="304"/>
      <c r="SNC1020" s="304"/>
      <c r="SND1020" s="304"/>
      <c r="SNE1020" s="304"/>
      <c r="SNF1020" s="304"/>
      <c r="SNG1020" s="304"/>
      <c r="SNH1020" s="304"/>
      <c r="SNI1020" s="304"/>
      <c r="SNJ1020" s="304"/>
      <c r="SNK1020" s="304"/>
      <c r="SNL1020" s="304"/>
      <c r="SNM1020" s="304"/>
      <c r="SNN1020" s="304"/>
      <c r="SNO1020" s="304"/>
      <c r="SNP1020" s="304"/>
      <c r="SNQ1020" s="304"/>
      <c r="SNR1020" s="304"/>
      <c r="SNS1020" s="304"/>
      <c r="SNT1020" s="304"/>
      <c r="SNU1020" s="304"/>
      <c r="SNV1020" s="304"/>
      <c r="SNW1020" s="304"/>
      <c r="SNX1020" s="304"/>
      <c r="SNY1020" s="304"/>
      <c r="SNZ1020" s="304"/>
      <c r="SOA1020" s="304"/>
      <c r="SOB1020" s="304"/>
      <c r="SOC1020" s="304"/>
      <c r="SOD1020" s="304"/>
      <c r="SOE1020" s="304"/>
      <c r="SOF1020" s="304"/>
      <c r="SOG1020" s="304"/>
      <c r="SOH1020" s="304"/>
      <c r="SOI1020" s="304"/>
      <c r="SOJ1020" s="304"/>
      <c r="SOK1020" s="304"/>
      <c r="SOL1020" s="304"/>
      <c r="SOM1020" s="304"/>
      <c r="SON1020" s="304"/>
      <c r="SOO1020" s="304"/>
      <c r="SOP1020" s="304"/>
      <c r="SOQ1020" s="304"/>
      <c r="SOR1020" s="304"/>
      <c r="SOS1020" s="304"/>
      <c r="SOT1020" s="304"/>
      <c r="SOU1020" s="304"/>
      <c r="SOV1020" s="304"/>
      <c r="SOW1020" s="304"/>
      <c r="SOX1020" s="304"/>
      <c r="SOY1020" s="304"/>
      <c r="SOZ1020" s="304"/>
      <c r="SPA1020" s="304"/>
      <c r="SPB1020" s="304"/>
      <c r="SPC1020" s="304"/>
      <c r="SPD1020" s="304"/>
      <c r="SPE1020" s="304"/>
      <c r="SPF1020" s="304"/>
      <c r="SPG1020" s="304"/>
      <c r="SPH1020" s="304"/>
      <c r="SPI1020" s="304"/>
      <c r="SPJ1020" s="304"/>
      <c r="SPK1020" s="304"/>
      <c r="SPL1020" s="304"/>
      <c r="SPM1020" s="304"/>
      <c r="SPN1020" s="304"/>
      <c r="SPO1020" s="304"/>
      <c r="SPP1020" s="304"/>
      <c r="SPQ1020" s="304"/>
      <c r="SPR1020" s="304"/>
      <c r="SPS1020" s="304"/>
      <c r="SPT1020" s="304"/>
      <c r="SPU1020" s="304"/>
      <c r="SPV1020" s="304"/>
      <c r="SPW1020" s="304"/>
      <c r="SPX1020" s="304"/>
      <c r="SPY1020" s="304"/>
      <c r="SPZ1020" s="304"/>
      <c r="SQA1020" s="304"/>
      <c r="SQB1020" s="304"/>
      <c r="SQC1020" s="304"/>
      <c r="SQD1020" s="304"/>
      <c r="SQE1020" s="304"/>
      <c r="SQF1020" s="304"/>
      <c r="SQG1020" s="304"/>
      <c r="SQH1020" s="304"/>
      <c r="SQI1020" s="304"/>
      <c r="SQJ1020" s="304"/>
      <c r="SQK1020" s="304"/>
      <c r="SQL1020" s="304"/>
      <c r="SQM1020" s="304"/>
      <c r="SQN1020" s="304"/>
      <c r="SQO1020" s="304"/>
      <c r="SQP1020" s="304"/>
      <c r="SQQ1020" s="304"/>
      <c r="SQR1020" s="304"/>
      <c r="SQS1020" s="304"/>
      <c r="SQT1020" s="304"/>
      <c r="SQU1020" s="304"/>
      <c r="SQV1020" s="304"/>
      <c r="SQW1020" s="304"/>
      <c r="SQX1020" s="304"/>
      <c r="SQY1020" s="304"/>
      <c r="SQZ1020" s="304"/>
      <c r="SRA1020" s="304"/>
      <c r="SRB1020" s="304"/>
      <c r="SRC1020" s="304"/>
      <c r="SRD1020" s="304"/>
      <c r="SRE1020" s="304"/>
      <c r="SRF1020" s="304"/>
      <c r="SRG1020" s="304"/>
      <c r="SRH1020" s="304"/>
      <c r="SRI1020" s="304"/>
      <c r="SRJ1020" s="304"/>
      <c r="SRK1020" s="304"/>
      <c r="SRL1020" s="304"/>
      <c r="SRM1020" s="304"/>
      <c r="SRN1020" s="304"/>
      <c r="SRO1020" s="304"/>
      <c r="SRP1020" s="304"/>
      <c r="SRQ1020" s="304"/>
      <c r="SRR1020" s="304"/>
      <c r="SRS1020" s="304"/>
      <c r="SRT1020" s="304"/>
      <c r="SRU1020" s="304"/>
      <c r="SRV1020" s="304"/>
      <c r="SRW1020" s="304"/>
      <c r="SRX1020" s="304"/>
      <c r="SRY1020" s="304"/>
      <c r="SRZ1020" s="304"/>
      <c r="SSA1020" s="304"/>
      <c r="SSB1020" s="304"/>
      <c r="SSC1020" s="304"/>
      <c r="SSD1020" s="304"/>
      <c r="SSE1020" s="304"/>
      <c r="SSF1020" s="304"/>
      <c r="SSG1020" s="304"/>
      <c r="SSH1020" s="304"/>
      <c r="SSI1020" s="304"/>
      <c r="SSJ1020" s="304"/>
      <c r="SSK1020" s="304"/>
      <c r="SSL1020" s="304"/>
      <c r="SSM1020" s="304"/>
      <c r="SSN1020" s="304"/>
      <c r="SSO1020" s="304"/>
      <c r="SSP1020" s="304"/>
      <c r="SSQ1020" s="304"/>
      <c r="SSR1020" s="304"/>
      <c r="SSS1020" s="304"/>
      <c r="SST1020" s="304"/>
      <c r="SSU1020" s="304"/>
      <c r="SSV1020" s="304"/>
      <c r="SSW1020" s="304"/>
      <c r="SSX1020" s="304"/>
      <c r="SSY1020" s="304"/>
      <c r="SSZ1020" s="304"/>
      <c r="STA1020" s="304"/>
      <c r="STB1020" s="304"/>
      <c r="STC1020" s="304"/>
      <c r="STD1020" s="304"/>
      <c r="STE1020" s="304"/>
      <c r="STF1020" s="304"/>
      <c r="STG1020" s="304"/>
      <c r="STH1020" s="304"/>
      <c r="STI1020" s="304"/>
      <c r="STJ1020" s="304"/>
      <c r="STK1020" s="304"/>
      <c r="STL1020" s="304"/>
      <c r="STM1020" s="304"/>
      <c r="STN1020" s="304"/>
      <c r="STO1020" s="304"/>
      <c r="STP1020" s="304"/>
      <c r="STQ1020" s="304"/>
      <c r="STR1020" s="304"/>
      <c r="STS1020" s="304"/>
      <c r="STT1020" s="304"/>
      <c r="STU1020" s="304"/>
      <c r="STV1020" s="304"/>
      <c r="STW1020" s="304"/>
      <c r="STX1020" s="304"/>
      <c r="STY1020" s="304"/>
      <c r="STZ1020" s="304"/>
      <c r="SUA1020" s="304"/>
      <c r="SUB1020" s="304"/>
      <c r="SUC1020" s="304"/>
      <c r="SUD1020" s="304"/>
      <c r="SUE1020" s="304"/>
      <c r="SUF1020" s="304"/>
      <c r="SUG1020" s="304"/>
      <c r="SUH1020" s="304"/>
      <c r="SUI1020" s="304"/>
      <c r="SUJ1020" s="304"/>
      <c r="SUK1020" s="304"/>
      <c r="SUL1020" s="304"/>
      <c r="SUM1020" s="304"/>
      <c r="SUN1020" s="304"/>
      <c r="SUO1020" s="304"/>
      <c r="SUP1020" s="304"/>
      <c r="SUQ1020" s="304"/>
      <c r="SUR1020" s="304"/>
      <c r="SUS1020" s="304"/>
      <c r="SUT1020" s="304"/>
      <c r="SUU1020" s="304"/>
      <c r="SUV1020" s="304"/>
      <c r="SUW1020" s="304"/>
      <c r="SUX1020" s="304"/>
      <c r="SUY1020" s="304"/>
      <c r="SUZ1020" s="304"/>
      <c r="SVA1020" s="304"/>
      <c r="SVB1020" s="304"/>
      <c r="SVC1020" s="304"/>
      <c r="SVD1020" s="304"/>
      <c r="SVE1020" s="304"/>
      <c r="SVF1020" s="304"/>
      <c r="SVG1020" s="304"/>
      <c r="SVH1020" s="304"/>
      <c r="SVI1020" s="304"/>
      <c r="SVJ1020" s="304"/>
      <c r="SVK1020" s="304"/>
      <c r="SVL1020" s="304"/>
      <c r="SVM1020" s="304"/>
      <c r="SVN1020" s="304"/>
      <c r="SVO1020" s="304"/>
      <c r="SVP1020" s="304"/>
      <c r="SVQ1020" s="304"/>
      <c r="SVR1020" s="304"/>
      <c r="SVS1020" s="304"/>
      <c r="SVT1020" s="304"/>
      <c r="SVU1020" s="304"/>
      <c r="SVV1020" s="304"/>
      <c r="SVW1020" s="304"/>
      <c r="SVX1020" s="304"/>
      <c r="SVY1020" s="304"/>
      <c r="SVZ1020" s="304"/>
      <c r="SWA1020" s="304"/>
      <c r="SWB1020" s="304"/>
      <c r="SWC1020" s="304"/>
      <c r="SWD1020" s="304"/>
      <c r="SWE1020" s="304"/>
      <c r="SWF1020" s="304"/>
      <c r="SWG1020" s="304"/>
      <c r="SWH1020" s="304"/>
      <c r="SWI1020" s="304"/>
      <c r="SWJ1020" s="304"/>
      <c r="SWK1020" s="304"/>
      <c r="SWL1020" s="304"/>
      <c r="SWM1020" s="304"/>
      <c r="SWN1020" s="304"/>
      <c r="SWO1020" s="304"/>
      <c r="SWP1020" s="304"/>
      <c r="SWQ1020" s="304"/>
      <c r="SWR1020" s="304"/>
      <c r="SWS1020" s="304"/>
      <c r="SWT1020" s="304"/>
      <c r="SWU1020" s="304"/>
      <c r="SWV1020" s="304"/>
      <c r="SWW1020" s="304"/>
      <c r="SWX1020" s="304"/>
      <c r="SWY1020" s="304"/>
      <c r="SWZ1020" s="304"/>
      <c r="SXA1020" s="304"/>
      <c r="SXB1020" s="304"/>
      <c r="SXC1020" s="304"/>
      <c r="SXD1020" s="304"/>
      <c r="SXE1020" s="304"/>
      <c r="SXF1020" s="304"/>
      <c r="SXG1020" s="304"/>
      <c r="SXH1020" s="304"/>
      <c r="SXI1020" s="304"/>
      <c r="SXJ1020" s="304"/>
      <c r="SXK1020" s="304"/>
      <c r="SXL1020" s="304"/>
      <c r="SXM1020" s="304"/>
      <c r="SXN1020" s="304"/>
      <c r="SXO1020" s="304"/>
      <c r="SXP1020" s="304"/>
      <c r="SXQ1020" s="304"/>
      <c r="SXR1020" s="304"/>
      <c r="SXS1020" s="304"/>
      <c r="SXT1020" s="304"/>
      <c r="SXU1020" s="304"/>
      <c r="SXV1020" s="304"/>
      <c r="SXW1020" s="304"/>
      <c r="SXX1020" s="304"/>
      <c r="SXY1020" s="304"/>
      <c r="SXZ1020" s="304"/>
      <c r="SYA1020" s="304"/>
      <c r="SYB1020" s="304"/>
      <c r="SYC1020" s="304"/>
      <c r="SYD1020" s="304"/>
      <c r="SYE1020" s="304"/>
      <c r="SYF1020" s="304"/>
      <c r="SYG1020" s="304"/>
      <c r="SYH1020" s="304"/>
      <c r="SYI1020" s="304"/>
      <c r="SYJ1020" s="304"/>
      <c r="SYK1020" s="304"/>
      <c r="SYL1020" s="304"/>
      <c r="SYM1020" s="304"/>
      <c r="SYN1020" s="304"/>
      <c r="SYO1020" s="304"/>
      <c r="SYP1020" s="304"/>
      <c r="SYQ1020" s="304"/>
      <c r="SYR1020" s="304"/>
      <c r="SYS1020" s="304"/>
      <c r="SYT1020" s="304"/>
      <c r="SYU1020" s="304"/>
      <c r="SYV1020" s="304"/>
      <c r="SYW1020" s="304"/>
      <c r="SYX1020" s="304"/>
      <c r="SYY1020" s="304"/>
      <c r="SYZ1020" s="304"/>
      <c r="SZA1020" s="304"/>
      <c r="SZB1020" s="304"/>
      <c r="SZC1020" s="304"/>
      <c r="SZD1020" s="304"/>
      <c r="SZE1020" s="304"/>
      <c r="SZF1020" s="304"/>
      <c r="SZG1020" s="304"/>
      <c r="SZH1020" s="304"/>
      <c r="SZI1020" s="304"/>
      <c r="SZJ1020" s="304"/>
      <c r="SZK1020" s="304"/>
      <c r="SZL1020" s="304"/>
      <c r="SZM1020" s="304"/>
      <c r="SZN1020" s="304"/>
      <c r="SZO1020" s="304"/>
      <c r="SZP1020" s="304"/>
      <c r="SZQ1020" s="304"/>
      <c r="SZR1020" s="304"/>
      <c r="SZS1020" s="304"/>
      <c r="SZT1020" s="304"/>
      <c r="SZU1020" s="304"/>
      <c r="SZV1020" s="304"/>
      <c r="SZW1020" s="304"/>
      <c r="SZX1020" s="304"/>
      <c r="SZY1020" s="304"/>
      <c r="SZZ1020" s="304"/>
      <c r="TAA1020" s="304"/>
      <c r="TAB1020" s="304"/>
      <c r="TAC1020" s="304"/>
      <c r="TAD1020" s="304"/>
      <c r="TAE1020" s="304"/>
      <c r="TAF1020" s="304"/>
      <c r="TAG1020" s="304"/>
      <c r="TAH1020" s="304"/>
      <c r="TAI1020" s="304"/>
      <c r="TAJ1020" s="304"/>
      <c r="TAK1020" s="304"/>
      <c r="TAL1020" s="304"/>
      <c r="TAM1020" s="304"/>
      <c r="TAN1020" s="304"/>
      <c r="TAO1020" s="304"/>
      <c r="TAP1020" s="304"/>
      <c r="TAQ1020" s="304"/>
      <c r="TAR1020" s="304"/>
      <c r="TAS1020" s="304"/>
      <c r="TAT1020" s="304"/>
      <c r="TAU1020" s="304"/>
      <c r="TAV1020" s="304"/>
      <c r="TAW1020" s="304"/>
      <c r="TAX1020" s="304"/>
      <c r="TAY1020" s="304"/>
      <c r="TAZ1020" s="304"/>
      <c r="TBA1020" s="304"/>
      <c r="TBB1020" s="304"/>
      <c r="TBC1020" s="304"/>
      <c r="TBD1020" s="304"/>
      <c r="TBE1020" s="304"/>
      <c r="TBF1020" s="304"/>
      <c r="TBG1020" s="304"/>
      <c r="TBH1020" s="304"/>
      <c r="TBI1020" s="304"/>
      <c r="TBJ1020" s="304"/>
      <c r="TBK1020" s="304"/>
      <c r="TBL1020" s="304"/>
      <c r="TBM1020" s="304"/>
      <c r="TBN1020" s="304"/>
      <c r="TBO1020" s="304"/>
      <c r="TBP1020" s="304"/>
      <c r="TBQ1020" s="304"/>
      <c r="TBR1020" s="304"/>
      <c r="TBS1020" s="304"/>
      <c r="TBT1020" s="304"/>
      <c r="TBU1020" s="304"/>
      <c r="TBV1020" s="304"/>
      <c r="TBW1020" s="304"/>
      <c r="TBX1020" s="304"/>
      <c r="TBY1020" s="304"/>
      <c r="TBZ1020" s="304"/>
      <c r="TCA1020" s="304"/>
      <c r="TCB1020" s="304"/>
      <c r="TCC1020" s="304"/>
      <c r="TCD1020" s="304"/>
      <c r="TCE1020" s="304"/>
      <c r="TCF1020" s="304"/>
      <c r="TCG1020" s="304"/>
      <c r="TCH1020" s="304"/>
      <c r="TCI1020" s="304"/>
      <c r="TCJ1020" s="304"/>
      <c r="TCK1020" s="304"/>
      <c r="TCL1020" s="304"/>
      <c r="TCM1020" s="304"/>
      <c r="TCN1020" s="304"/>
      <c r="TCO1020" s="304"/>
      <c r="TCP1020" s="304"/>
      <c r="TCQ1020" s="304"/>
      <c r="TCR1020" s="304"/>
      <c r="TCS1020" s="304"/>
      <c r="TCT1020" s="304"/>
      <c r="TCU1020" s="304"/>
      <c r="TCV1020" s="304"/>
      <c r="TCW1020" s="304"/>
      <c r="TCX1020" s="304"/>
      <c r="TCY1020" s="304"/>
      <c r="TCZ1020" s="304"/>
      <c r="TDA1020" s="304"/>
      <c r="TDB1020" s="304"/>
      <c r="TDC1020" s="304"/>
      <c r="TDD1020" s="304"/>
      <c r="TDE1020" s="304"/>
      <c r="TDF1020" s="304"/>
      <c r="TDG1020" s="304"/>
      <c r="TDH1020" s="304"/>
      <c r="TDI1020" s="304"/>
      <c r="TDJ1020" s="304"/>
      <c r="TDK1020" s="304"/>
      <c r="TDL1020" s="304"/>
      <c r="TDM1020" s="304"/>
      <c r="TDN1020" s="304"/>
      <c r="TDO1020" s="304"/>
      <c r="TDP1020" s="304"/>
      <c r="TDQ1020" s="304"/>
      <c r="TDR1020" s="304"/>
      <c r="TDS1020" s="304"/>
      <c r="TDT1020" s="304"/>
      <c r="TDU1020" s="304"/>
      <c r="TDV1020" s="304"/>
      <c r="TDW1020" s="304"/>
      <c r="TDX1020" s="304"/>
      <c r="TDY1020" s="304"/>
      <c r="TDZ1020" s="304"/>
      <c r="TEA1020" s="304"/>
      <c r="TEB1020" s="304"/>
      <c r="TEC1020" s="304"/>
      <c r="TED1020" s="304"/>
      <c r="TEE1020" s="304"/>
      <c r="TEF1020" s="304"/>
      <c r="TEG1020" s="304"/>
      <c r="TEH1020" s="304"/>
      <c r="TEI1020" s="304"/>
      <c r="TEJ1020" s="304"/>
      <c r="TEK1020" s="304"/>
      <c r="TEL1020" s="304"/>
      <c r="TEM1020" s="304"/>
      <c r="TEN1020" s="304"/>
      <c r="TEO1020" s="304"/>
      <c r="TEP1020" s="304"/>
      <c r="TEQ1020" s="304"/>
      <c r="TER1020" s="304"/>
      <c r="TES1020" s="304"/>
      <c r="TET1020" s="304"/>
      <c r="TEU1020" s="304"/>
      <c r="TEV1020" s="304"/>
      <c r="TEW1020" s="304"/>
      <c r="TEX1020" s="304"/>
      <c r="TEY1020" s="304"/>
      <c r="TEZ1020" s="304"/>
      <c r="TFA1020" s="304"/>
      <c r="TFB1020" s="304"/>
      <c r="TFC1020" s="304"/>
      <c r="TFD1020" s="304"/>
      <c r="TFE1020" s="304"/>
      <c r="TFF1020" s="304"/>
      <c r="TFG1020" s="304"/>
      <c r="TFH1020" s="304"/>
      <c r="TFI1020" s="304"/>
      <c r="TFJ1020" s="304"/>
      <c r="TFK1020" s="304"/>
      <c r="TFL1020" s="304"/>
      <c r="TFM1020" s="304"/>
      <c r="TFN1020" s="304"/>
      <c r="TFO1020" s="304"/>
      <c r="TFP1020" s="304"/>
      <c r="TFQ1020" s="304"/>
      <c r="TFR1020" s="304"/>
      <c r="TFS1020" s="304"/>
      <c r="TFT1020" s="304"/>
      <c r="TFU1020" s="304"/>
      <c r="TFV1020" s="304"/>
      <c r="TFW1020" s="304"/>
      <c r="TFX1020" s="304"/>
      <c r="TFY1020" s="304"/>
      <c r="TFZ1020" s="304"/>
      <c r="TGA1020" s="304"/>
      <c r="TGB1020" s="304"/>
      <c r="TGC1020" s="304"/>
      <c r="TGD1020" s="304"/>
      <c r="TGE1020" s="304"/>
      <c r="TGF1020" s="304"/>
      <c r="TGG1020" s="304"/>
      <c r="TGH1020" s="304"/>
      <c r="TGI1020" s="304"/>
      <c r="TGJ1020" s="304"/>
      <c r="TGK1020" s="304"/>
      <c r="TGL1020" s="304"/>
      <c r="TGM1020" s="304"/>
      <c r="TGN1020" s="304"/>
      <c r="TGO1020" s="304"/>
      <c r="TGP1020" s="304"/>
      <c r="TGQ1020" s="304"/>
      <c r="TGR1020" s="304"/>
      <c r="TGS1020" s="304"/>
      <c r="TGT1020" s="304"/>
      <c r="TGU1020" s="304"/>
      <c r="TGV1020" s="304"/>
      <c r="TGW1020" s="304"/>
      <c r="TGX1020" s="304"/>
      <c r="TGY1020" s="304"/>
      <c r="TGZ1020" s="304"/>
      <c r="THA1020" s="304"/>
      <c r="THB1020" s="304"/>
      <c r="THC1020" s="304"/>
      <c r="THD1020" s="304"/>
      <c r="THE1020" s="304"/>
      <c r="THF1020" s="304"/>
      <c r="THG1020" s="304"/>
      <c r="THH1020" s="304"/>
      <c r="THI1020" s="304"/>
      <c r="THJ1020" s="304"/>
      <c r="THK1020" s="304"/>
      <c r="THL1020" s="304"/>
      <c r="THM1020" s="304"/>
      <c r="THN1020" s="304"/>
      <c r="THO1020" s="304"/>
      <c r="THP1020" s="304"/>
      <c r="THQ1020" s="304"/>
      <c r="THR1020" s="304"/>
      <c r="THS1020" s="304"/>
      <c r="THT1020" s="304"/>
      <c r="THU1020" s="304"/>
      <c r="THV1020" s="304"/>
      <c r="THW1020" s="304"/>
      <c r="THX1020" s="304"/>
      <c r="THY1020" s="304"/>
      <c r="THZ1020" s="304"/>
      <c r="TIA1020" s="304"/>
      <c r="TIB1020" s="304"/>
      <c r="TIC1020" s="304"/>
      <c r="TID1020" s="304"/>
      <c r="TIE1020" s="304"/>
      <c r="TIF1020" s="304"/>
      <c r="TIG1020" s="304"/>
      <c r="TIH1020" s="304"/>
      <c r="TII1020" s="304"/>
      <c r="TIJ1020" s="304"/>
      <c r="TIK1020" s="304"/>
      <c r="TIL1020" s="304"/>
      <c r="TIM1020" s="304"/>
      <c r="TIN1020" s="304"/>
      <c r="TIO1020" s="304"/>
      <c r="TIP1020" s="304"/>
      <c r="TIQ1020" s="304"/>
      <c r="TIR1020" s="304"/>
      <c r="TIS1020" s="304"/>
      <c r="TIT1020" s="304"/>
      <c r="TIU1020" s="304"/>
      <c r="TIV1020" s="304"/>
      <c r="TIW1020" s="304"/>
      <c r="TIX1020" s="304"/>
      <c r="TIY1020" s="304"/>
      <c r="TIZ1020" s="304"/>
      <c r="TJA1020" s="304"/>
      <c r="TJB1020" s="304"/>
      <c r="TJC1020" s="304"/>
      <c r="TJD1020" s="304"/>
      <c r="TJE1020" s="304"/>
      <c r="TJF1020" s="304"/>
      <c r="TJG1020" s="304"/>
      <c r="TJH1020" s="304"/>
      <c r="TJI1020" s="304"/>
      <c r="TJJ1020" s="304"/>
      <c r="TJK1020" s="304"/>
      <c r="TJL1020" s="304"/>
      <c r="TJM1020" s="304"/>
      <c r="TJN1020" s="304"/>
      <c r="TJO1020" s="304"/>
      <c r="TJP1020" s="304"/>
      <c r="TJQ1020" s="304"/>
      <c r="TJR1020" s="304"/>
      <c r="TJS1020" s="304"/>
      <c r="TJT1020" s="304"/>
      <c r="TJU1020" s="304"/>
      <c r="TJV1020" s="304"/>
      <c r="TJW1020" s="304"/>
      <c r="TJX1020" s="304"/>
      <c r="TJY1020" s="304"/>
      <c r="TJZ1020" s="304"/>
      <c r="TKA1020" s="304"/>
      <c r="TKB1020" s="304"/>
      <c r="TKC1020" s="304"/>
      <c r="TKD1020" s="304"/>
      <c r="TKE1020" s="304"/>
      <c r="TKF1020" s="304"/>
      <c r="TKG1020" s="304"/>
      <c r="TKH1020" s="304"/>
      <c r="TKI1020" s="304"/>
      <c r="TKJ1020" s="304"/>
      <c r="TKK1020" s="304"/>
      <c r="TKL1020" s="304"/>
      <c r="TKM1020" s="304"/>
      <c r="TKN1020" s="304"/>
      <c r="TKO1020" s="304"/>
      <c r="TKP1020" s="304"/>
      <c r="TKQ1020" s="304"/>
      <c r="TKR1020" s="304"/>
      <c r="TKS1020" s="304"/>
      <c r="TKT1020" s="304"/>
      <c r="TKU1020" s="304"/>
      <c r="TKV1020" s="304"/>
      <c r="TKW1020" s="304"/>
      <c r="TKX1020" s="304"/>
      <c r="TKY1020" s="304"/>
      <c r="TKZ1020" s="304"/>
      <c r="TLA1020" s="304"/>
      <c r="TLB1020" s="304"/>
      <c r="TLC1020" s="304"/>
      <c r="TLD1020" s="304"/>
      <c r="TLE1020" s="304"/>
      <c r="TLF1020" s="304"/>
      <c r="TLG1020" s="304"/>
      <c r="TLH1020" s="304"/>
      <c r="TLI1020" s="304"/>
      <c r="TLJ1020" s="304"/>
      <c r="TLK1020" s="304"/>
      <c r="TLL1020" s="304"/>
      <c r="TLM1020" s="304"/>
      <c r="TLN1020" s="304"/>
      <c r="TLO1020" s="304"/>
      <c r="TLP1020" s="304"/>
      <c r="TLQ1020" s="304"/>
      <c r="TLR1020" s="304"/>
      <c r="TLS1020" s="304"/>
      <c r="TLT1020" s="304"/>
      <c r="TLU1020" s="304"/>
      <c r="TLV1020" s="304"/>
      <c r="TLW1020" s="304"/>
      <c r="TLX1020" s="304"/>
      <c r="TLY1020" s="304"/>
      <c r="TLZ1020" s="304"/>
      <c r="TMA1020" s="304"/>
      <c r="TMB1020" s="304"/>
      <c r="TMC1020" s="304"/>
      <c r="TMD1020" s="304"/>
      <c r="TME1020" s="304"/>
      <c r="TMF1020" s="304"/>
      <c r="TMG1020" s="304"/>
      <c r="TMH1020" s="304"/>
      <c r="TMI1020" s="304"/>
      <c r="TMJ1020" s="304"/>
      <c r="TMK1020" s="304"/>
      <c r="TML1020" s="304"/>
      <c r="TMM1020" s="304"/>
      <c r="TMN1020" s="304"/>
      <c r="TMO1020" s="304"/>
      <c r="TMP1020" s="304"/>
      <c r="TMQ1020" s="304"/>
      <c r="TMR1020" s="304"/>
      <c r="TMS1020" s="304"/>
      <c r="TMT1020" s="304"/>
      <c r="TMU1020" s="304"/>
      <c r="TMV1020" s="304"/>
      <c r="TMW1020" s="304"/>
      <c r="TMX1020" s="304"/>
      <c r="TMY1020" s="304"/>
      <c r="TMZ1020" s="304"/>
      <c r="TNA1020" s="304"/>
      <c r="TNB1020" s="304"/>
      <c r="TNC1020" s="304"/>
      <c r="TND1020" s="304"/>
      <c r="TNE1020" s="304"/>
      <c r="TNF1020" s="304"/>
      <c r="TNG1020" s="304"/>
      <c r="TNH1020" s="304"/>
      <c r="TNI1020" s="304"/>
      <c r="TNJ1020" s="304"/>
      <c r="TNK1020" s="304"/>
      <c r="TNL1020" s="304"/>
      <c r="TNM1020" s="304"/>
      <c r="TNN1020" s="304"/>
      <c r="TNO1020" s="304"/>
      <c r="TNP1020" s="304"/>
      <c r="TNQ1020" s="304"/>
      <c r="TNR1020" s="304"/>
      <c r="TNS1020" s="304"/>
      <c r="TNT1020" s="304"/>
      <c r="TNU1020" s="304"/>
      <c r="TNV1020" s="304"/>
      <c r="TNW1020" s="304"/>
      <c r="TNX1020" s="304"/>
      <c r="TNY1020" s="304"/>
      <c r="TNZ1020" s="304"/>
      <c r="TOA1020" s="304"/>
      <c r="TOB1020" s="304"/>
      <c r="TOC1020" s="304"/>
      <c r="TOD1020" s="304"/>
      <c r="TOE1020" s="304"/>
      <c r="TOF1020" s="304"/>
      <c r="TOG1020" s="304"/>
      <c r="TOH1020" s="304"/>
      <c r="TOI1020" s="304"/>
      <c r="TOJ1020" s="304"/>
      <c r="TOK1020" s="304"/>
      <c r="TOL1020" s="304"/>
      <c r="TOM1020" s="304"/>
      <c r="TON1020" s="304"/>
      <c r="TOO1020" s="304"/>
      <c r="TOP1020" s="304"/>
      <c r="TOQ1020" s="304"/>
      <c r="TOR1020" s="304"/>
      <c r="TOS1020" s="304"/>
      <c r="TOT1020" s="304"/>
      <c r="TOU1020" s="304"/>
      <c r="TOV1020" s="304"/>
      <c r="TOW1020" s="304"/>
      <c r="TOX1020" s="304"/>
      <c r="TOY1020" s="304"/>
      <c r="TOZ1020" s="304"/>
      <c r="TPA1020" s="304"/>
      <c r="TPB1020" s="304"/>
      <c r="TPC1020" s="304"/>
      <c r="TPD1020" s="304"/>
      <c r="TPE1020" s="304"/>
      <c r="TPF1020" s="304"/>
      <c r="TPG1020" s="304"/>
      <c r="TPH1020" s="304"/>
      <c r="TPI1020" s="304"/>
      <c r="TPJ1020" s="304"/>
      <c r="TPK1020" s="304"/>
      <c r="TPL1020" s="304"/>
      <c r="TPM1020" s="304"/>
      <c r="TPN1020" s="304"/>
      <c r="TPO1020" s="304"/>
      <c r="TPP1020" s="304"/>
      <c r="TPQ1020" s="304"/>
      <c r="TPR1020" s="304"/>
      <c r="TPS1020" s="304"/>
      <c r="TPT1020" s="304"/>
      <c r="TPU1020" s="304"/>
      <c r="TPV1020" s="304"/>
      <c r="TPW1020" s="304"/>
      <c r="TPX1020" s="304"/>
      <c r="TPY1020" s="304"/>
      <c r="TPZ1020" s="304"/>
      <c r="TQA1020" s="304"/>
      <c r="TQB1020" s="304"/>
      <c r="TQC1020" s="304"/>
      <c r="TQD1020" s="304"/>
      <c r="TQE1020" s="304"/>
      <c r="TQF1020" s="304"/>
      <c r="TQG1020" s="304"/>
      <c r="TQH1020" s="304"/>
      <c r="TQI1020" s="304"/>
      <c r="TQJ1020" s="304"/>
      <c r="TQK1020" s="304"/>
      <c r="TQL1020" s="304"/>
      <c r="TQM1020" s="304"/>
      <c r="TQN1020" s="304"/>
      <c r="TQO1020" s="304"/>
      <c r="TQP1020" s="304"/>
      <c r="TQQ1020" s="304"/>
      <c r="TQR1020" s="304"/>
      <c r="TQS1020" s="304"/>
      <c r="TQT1020" s="304"/>
      <c r="TQU1020" s="304"/>
      <c r="TQV1020" s="304"/>
      <c r="TQW1020" s="304"/>
      <c r="TQX1020" s="304"/>
      <c r="TQY1020" s="304"/>
      <c r="TQZ1020" s="304"/>
      <c r="TRA1020" s="304"/>
      <c r="TRB1020" s="304"/>
      <c r="TRC1020" s="304"/>
      <c r="TRD1020" s="304"/>
      <c r="TRE1020" s="304"/>
      <c r="TRF1020" s="304"/>
      <c r="TRG1020" s="304"/>
      <c r="TRH1020" s="304"/>
      <c r="TRI1020" s="304"/>
      <c r="TRJ1020" s="304"/>
      <c r="TRK1020" s="304"/>
      <c r="TRL1020" s="304"/>
      <c r="TRM1020" s="304"/>
      <c r="TRN1020" s="304"/>
      <c r="TRO1020" s="304"/>
      <c r="TRP1020" s="304"/>
      <c r="TRQ1020" s="304"/>
      <c r="TRR1020" s="304"/>
      <c r="TRS1020" s="304"/>
      <c r="TRT1020" s="304"/>
      <c r="TRU1020" s="304"/>
      <c r="TRV1020" s="304"/>
      <c r="TRW1020" s="304"/>
      <c r="TRX1020" s="304"/>
      <c r="TRY1020" s="304"/>
      <c r="TRZ1020" s="304"/>
      <c r="TSA1020" s="304"/>
      <c r="TSB1020" s="304"/>
      <c r="TSC1020" s="304"/>
      <c r="TSD1020" s="304"/>
      <c r="TSE1020" s="304"/>
      <c r="TSF1020" s="304"/>
      <c r="TSG1020" s="304"/>
      <c r="TSH1020" s="304"/>
      <c r="TSI1020" s="304"/>
      <c r="TSJ1020" s="304"/>
      <c r="TSK1020" s="304"/>
      <c r="TSL1020" s="304"/>
      <c r="TSM1020" s="304"/>
      <c r="TSN1020" s="304"/>
      <c r="TSO1020" s="304"/>
      <c r="TSP1020" s="304"/>
      <c r="TSQ1020" s="304"/>
      <c r="TSR1020" s="304"/>
      <c r="TSS1020" s="304"/>
      <c r="TST1020" s="304"/>
      <c r="TSU1020" s="304"/>
      <c r="TSV1020" s="304"/>
      <c r="TSW1020" s="304"/>
      <c r="TSX1020" s="304"/>
      <c r="TSY1020" s="304"/>
      <c r="TSZ1020" s="304"/>
      <c r="TTA1020" s="304"/>
      <c r="TTB1020" s="304"/>
      <c r="TTC1020" s="304"/>
      <c r="TTD1020" s="304"/>
      <c r="TTE1020" s="304"/>
      <c r="TTF1020" s="304"/>
      <c r="TTG1020" s="304"/>
      <c r="TTH1020" s="304"/>
      <c r="TTI1020" s="304"/>
      <c r="TTJ1020" s="304"/>
      <c r="TTK1020" s="304"/>
      <c r="TTL1020" s="304"/>
      <c r="TTM1020" s="304"/>
      <c r="TTN1020" s="304"/>
      <c r="TTO1020" s="304"/>
      <c r="TTP1020" s="304"/>
      <c r="TTQ1020" s="304"/>
      <c r="TTR1020" s="304"/>
      <c r="TTS1020" s="304"/>
      <c r="TTT1020" s="304"/>
      <c r="TTU1020" s="304"/>
      <c r="TTV1020" s="304"/>
      <c r="TTW1020" s="304"/>
      <c r="TTX1020" s="304"/>
      <c r="TTY1020" s="304"/>
      <c r="TTZ1020" s="304"/>
      <c r="TUA1020" s="304"/>
      <c r="TUB1020" s="304"/>
      <c r="TUC1020" s="304"/>
      <c r="TUD1020" s="304"/>
      <c r="TUE1020" s="304"/>
      <c r="TUF1020" s="304"/>
      <c r="TUG1020" s="304"/>
      <c r="TUH1020" s="304"/>
      <c r="TUI1020" s="304"/>
      <c r="TUJ1020" s="304"/>
      <c r="TUK1020" s="304"/>
      <c r="TUL1020" s="304"/>
      <c r="TUM1020" s="304"/>
      <c r="TUN1020" s="304"/>
      <c r="TUO1020" s="304"/>
      <c r="TUP1020" s="304"/>
      <c r="TUQ1020" s="304"/>
      <c r="TUR1020" s="304"/>
      <c r="TUS1020" s="304"/>
      <c r="TUT1020" s="304"/>
      <c r="TUU1020" s="304"/>
      <c r="TUV1020" s="304"/>
      <c r="TUW1020" s="304"/>
      <c r="TUX1020" s="304"/>
      <c r="TUY1020" s="304"/>
      <c r="TUZ1020" s="304"/>
      <c r="TVA1020" s="304"/>
      <c r="TVB1020" s="304"/>
      <c r="TVC1020" s="304"/>
      <c r="TVD1020" s="304"/>
      <c r="TVE1020" s="304"/>
      <c r="TVF1020" s="304"/>
      <c r="TVG1020" s="304"/>
      <c r="TVH1020" s="304"/>
      <c r="TVI1020" s="304"/>
      <c r="TVJ1020" s="304"/>
      <c r="TVK1020" s="304"/>
      <c r="TVL1020" s="304"/>
      <c r="TVM1020" s="304"/>
      <c r="TVN1020" s="304"/>
      <c r="TVO1020" s="304"/>
      <c r="TVP1020" s="304"/>
      <c r="TVQ1020" s="304"/>
      <c r="TVR1020" s="304"/>
      <c r="TVS1020" s="304"/>
      <c r="TVT1020" s="304"/>
      <c r="TVU1020" s="304"/>
      <c r="TVV1020" s="304"/>
      <c r="TVW1020" s="304"/>
      <c r="TVX1020" s="304"/>
      <c r="TVY1020" s="304"/>
      <c r="TVZ1020" s="304"/>
      <c r="TWA1020" s="304"/>
      <c r="TWB1020" s="304"/>
      <c r="TWC1020" s="304"/>
      <c r="TWD1020" s="304"/>
      <c r="TWE1020" s="304"/>
      <c r="TWF1020" s="304"/>
      <c r="TWG1020" s="304"/>
      <c r="TWH1020" s="304"/>
      <c r="TWI1020" s="304"/>
      <c r="TWJ1020" s="304"/>
      <c r="TWK1020" s="304"/>
      <c r="TWL1020" s="304"/>
      <c r="TWM1020" s="304"/>
      <c r="TWN1020" s="304"/>
      <c r="TWO1020" s="304"/>
      <c r="TWP1020" s="304"/>
      <c r="TWQ1020" s="304"/>
      <c r="TWR1020" s="304"/>
      <c r="TWS1020" s="304"/>
      <c r="TWT1020" s="304"/>
      <c r="TWU1020" s="304"/>
      <c r="TWV1020" s="304"/>
      <c r="TWW1020" s="304"/>
      <c r="TWX1020" s="304"/>
      <c r="TWY1020" s="304"/>
      <c r="TWZ1020" s="304"/>
      <c r="TXA1020" s="304"/>
      <c r="TXB1020" s="304"/>
      <c r="TXC1020" s="304"/>
      <c r="TXD1020" s="304"/>
      <c r="TXE1020" s="304"/>
      <c r="TXF1020" s="304"/>
      <c r="TXG1020" s="304"/>
      <c r="TXH1020" s="304"/>
      <c r="TXI1020" s="304"/>
      <c r="TXJ1020" s="304"/>
      <c r="TXK1020" s="304"/>
      <c r="TXL1020" s="304"/>
      <c r="TXM1020" s="304"/>
      <c r="TXN1020" s="304"/>
      <c r="TXO1020" s="304"/>
      <c r="TXP1020" s="304"/>
      <c r="TXQ1020" s="304"/>
      <c r="TXR1020" s="304"/>
      <c r="TXS1020" s="304"/>
      <c r="TXT1020" s="304"/>
      <c r="TXU1020" s="304"/>
      <c r="TXV1020" s="304"/>
      <c r="TXW1020" s="304"/>
      <c r="TXX1020" s="304"/>
      <c r="TXY1020" s="304"/>
      <c r="TXZ1020" s="304"/>
      <c r="TYA1020" s="304"/>
      <c r="TYB1020" s="304"/>
      <c r="TYC1020" s="304"/>
      <c r="TYD1020" s="304"/>
      <c r="TYE1020" s="304"/>
      <c r="TYF1020" s="304"/>
      <c r="TYG1020" s="304"/>
      <c r="TYH1020" s="304"/>
      <c r="TYI1020" s="304"/>
      <c r="TYJ1020" s="304"/>
      <c r="TYK1020" s="304"/>
      <c r="TYL1020" s="304"/>
      <c r="TYM1020" s="304"/>
      <c r="TYN1020" s="304"/>
      <c r="TYO1020" s="304"/>
      <c r="TYP1020" s="304"/>
      <c r="TYQ1020" s="304"/>
      <c r="TYR1020" s="304"/>
      <c r="TYS1020" s="304"/>
      <c r="TYT1020" s="304"/>
      <c r="TYU1020" s="304"/>
      <c r="TYV1020" s="304"/>
      <c r="TYW1020" s="304"/>
      <c r="TYX1020" s="304"/>
      <c r="TYY1020" s="304"/>
      <c r="TYZ1020" s="304"/>
      <c r="TZA1020" s="304"/>
      <c r="TZB1020" s="304"/>
      <c r="TZC1020" s="304"/>
      <c r="TZD1020" s="304"/>
      <c r="TZE1020" s="304"/>
      <c r="TZF1020" s="304"/>
      <c r="TZG1020" s="304"/>
      <c r="TZH1020" s="304"/>
      <c r="TZI1020" s="304"/>
      <c r="TZJ1020" s="304"/>
      <c r="TZK1020" s="304"/>
      <c r="TZL1020" s="304"/>
      <c r="TZM1020" s="304"/>
      <c r="TZN1020" s="304"/>
      <c r="TZO1020" s="304"/>
      <c r="TZP1020" s="304"/>
      <c r="TZQ1020" s="304"/>
      <c r="TZR1020" s="304"/>
      <c r="TZS1020" s="304"/>
      <c r="TZT1020" s="304"/>
      <c r="TZU1020" s="304"/>
      <c r="TZV1020" s="304"/>
      <c r="TZW1020" s="304"/>
      <c r="TZX1020" s="304"/>
      <c r="TZY1020" s="304"/>
      <c r="TZZ1020" s="304"/>
      <c r="UAA1020" s="304"/>
      <c r="UAB1020" s="304"/>
      <c r="UAC1020" s="304"/>
      <c r="UAD1020" s="304"/>
      <c r="UAE1020" s="304"/>
      <c r="UAF1020" s="304"/>
      <c r="UAG1020" s="304"/>
      <c r="UAH1020" s="304"/>
      <c r="UAI1020" s="304"/>
      <c r="UAJ1020" s="304"/>
      <c r="UAK1020" s="304"/>
      <c r="UAL1020" s="304"/>
      <c r="UAM1020" s="304"/>
      <c r="UAN1020" s="304"/>
      <c r="UAO1020" s="304"/>
      <c r="UAP1020" s="304"/>
      <c r="UAQ1020" s="304"/>
      <c r="UAR1020" s="304"/>
      <c r="UAS1020" s="304"/>
      <c r="UAT1020" s="304"/>
      <c r="UAU1020" s="304"/>
      <c r="UAV1020" s="304"/>
      <c r="UAW1020" s="304"/>
      <c r="UAX1020" s="304"/>
      <c r="UAY1020" s="304"/>
      <c r="UAZ1020" s="304"/>
      <c r="UBA1020" s="304"/>
      <c r="UBB1020" s="304"/>
      <c r="UBC1020" s="304"/>
      <c r="UBD1020" s="304"/>
      <c r="UBE1020" s="304"/>
      <c r="UBF1020" s="304"/>
      <c r="UBG1020" s="304"/>
      <c r="UBH1020" s="304"/>
      <c r="UBI1020" s="304"/>
      <c r="UBJ1020" s="304"/>
      <c r="UBK1020" s="304"/>
      <c r="UBL1020" s="304"/>
      <c r="UBM1020" s="304"/>
      <c r="UBN1020" s="304"/>
      <c r="UBO1020" s="304"/>
      <c r="UBP1020" s="304"/>
      <c r="UBQ1020" s="304"/>
      <c r="UBR1020" s="304"/>
      <c r="UBS1020" s="304"/>
      <c r="UBT1020" s="304"/>
      <c r="UBU1020" s="304"/>
      <c r="UBV1020" s="304"/>
      <c r="UBW1020" s="304"/>
      <c r="UBX1020" s="304"/>
      <c r="UBY1020" s="304"/>
      <c r="UBZ1020" s="304"/>
      <c r="UCA1020" s="304"/>
      <c r="UCB1020" s="304"/>
      <c r="UCC1020" s="304"/>
      <c r="UCD1020" s="304"/>
      <c r="UCE1020" s="304"/>
      <c r="UCF1020" s="304"/>
      <c r="UCG1020" s="304"/>
      <c r="UCH1020" s="304"/>
      <c r="UCI1020" s="304"/>
      <c r="UCJ1020" s="304"/>
      <c r="UCK1020" s="304"/>
      <c r="UCL1020" s="304"/>
      <c r="UCM1020" s="304"/>
      <c r="UCN1020" s="304"/>
      <c r="UCO1020" s="304"/>
      <c r="UCP1020" s="304"/>
      <c r="UCQ1020" s="304"/>
      <c r="UCR1020" s="304"/>
      <c r="UCS1020" s="304"/>
      <c r="UCT1020" s="304"/>
      <c r="UCU1020" s="304"/>
      <c r="UCV1020" s="304"/>
      <c r="UCW1020" s="304"/>
      <c r="UCX1020" s="304"/>
      <c r="UCY1020" s="304"/>
      <c r="UCZ1020" s="304"/>
      <c r="UDA1020" s="304"/>
      <c r="UDB1020" s="304"/>
      <c r="UDC1020" s="304"/>
      <c r="UDD1020" s="304"/>
      <c r="UDE1020" s="304"/>
      <c r="UDF1020" s="304"/>
      <c r="UDG1020" s="304"/>
      <c r="UDH1020" s="304"/>
      <c r="UDI1020" s="304"/>
      <c r="UDJ1020" s="304"/>
      <c r="UDK1020" s="304"/>
      <c r="UDL1020" s="304"/>
      <c r="UDM1020" s="304"/>
      <c r="UDN1020" s="304"/>
      <c r="UDO1020" s="304"/>
      <c r="UDP1020" s="304"/>
      <c r="UDQ1020" s="304"/>
      <c r="UDR1020" s="304"/>
      <c r="UDS1020" s="304"/>
      <c r="UDT1020" s="304"/>
      <c r="UDU1020" s="304"/>
      <c r="UDV1020" s="304"/>
      <c r="UDW1020" s="304"/>
      <c r="UDX1020" s="304"/>
      <c r="UDY1020" s="304"/>
      <c r="UDZ1020" s="304"/>
      <c r="UEA1020" s="304"/>
      <c r="UEB1020" s="304"/>
      <c r="UEC1020" s="304"/>
      <c r="UED1020" s="304"/>
      <c r="UEE1020" s="304"/>
      <c r="UEF1020" s="304"/>
      <c r="UEG1020" s="304"/>
      <c r="UEH1020" s="304"/>
      <c r="UEI1020" s="304"/>
      <c r="UEJ1020" s="304"/>
      <c r="UEK1020" s="304"/>
      <c r="UEL1020" s="304"/>
      <c r="UEM1020" s="304"/>
      <c r="UEN1020" s="304"/>
      <c r="UEO1020" s="304"/>
      <c r="UEP1020" s="304"/>
      <c r="UEQ1020" s="304"/>
      <c r="UER1020" s="304"/>
      <c r="UES1020" s="304"/>
      <c r="UET1020" s="304"/>
      <c r="UEU1020" s="304"/>
      <c r="UEV1020" s="304"/>
      <c r="UEW1020" s="304"/>
      <c r="UEX1020" s="304"/>
      <c r="UEY1020" s="304"/>
      <c r="UEZ1020" s="304"/>
      <c r="UFA1020" s="304"/>
      <c r="UFB1020" s="304"/>
      <c r="UFC1020" s="304"/>
      <c r="UFD1020" s="304"/>
      <c r="UFE1020" s="304"/>
      <c r="UFF1020" s="304"/>
      <c r="UFG1020" s="304"/>
      <c r="UFH1020" s="304"/>
      <c r="UFI1020" s="304"/>
      <c r="UFJ1020" s="304"/>
      <c r="UFK1020" s="304"/>
      <c r="UFL1020" s="304"/>
      <c r="UFM1020" s="304"/>
      <c r="UFN1020" s="304"/>
      <c r="UFO1020" s="304"/>
      <c r="UFP1020" s="304"/>
      <c r="UFQ1020" s="304"/>
      <c r="UFR1020" s="304"/>
      <c r="UFS1020" s="304"/>
      <c r="UFT1020" s="304"/>
      <c r="UFU1020" s="304"/>
      <c r="UFV1020" s="304"/>
      <c r="UFW1020" s="304"/>
      <c r="UFX1020" s="304"/>
      <c r="UFY1020" s="304"/>
      <c r="UFZ1020" s="304"/>
      <c r="UGA1020" s="304"/>
      <c r="UGB1020" s="304"/>
      <c r="UGC1020" s="304"/>
      <c r="UGD1020" s="304"/>
      <c r="UGE1020" s="304"/>
      <c r="UGF1020" s="304"/>
      <c r="UGG1020" s="304"/>
      <c r="UGH1020" s="304"/>
      <c r="UGI1020" s="304"/>
      <c r="UGJ1020" s="304"/>
      <c r="UGK1020" s="304"/>
      <c r="UGL1020" s="304"/>
      <c r="UGM1020" s="304"/>
      <c r="UGN1020" s="304"/>
      <c r="UGO1020" s="304"/>
      <c r="UGP1020" s="304"/>
      <c r="UGQ1020" s="304"/>
      <c r="UGR1020" s="304"/>
      <c r="UGS1020" s="304"/>
      <c r="UGT1020" s="304"/>
      <c r="UGU1020" s="304"/>
      <c r="UGV1020" s="304"/>
      <c r="UGW1020" s="304"/>
      <c r="UGX1020" s="304"/>
      <c r="UGY1020" s="304"/>
      <c r="UGZ1020" s="304"/>
      <c r="UHA1020" s="304"/>
      <c r="UHB1020" s="304"/>
      <c r="UHC1020" s="304"/>
      <c r="UHD1020" s="304"/>
      <c r="UHE1020" s="304"/>
      <c r="UHF1020" s="304"/>
      <c r="UHG1020" s="304"/>
      <c r="UHH1020" s="304"/>
      <c r="UHI1020" s="304"/>
      <c r="UHJ1020" s="304"/>
      <c r="UHK1020" s="304"/>
      <c r="UHL1020" s="304"/>
      <c r="UHM1020" s="304"/>
      <c r="UHN1020" s="304"/>
      <c r="UHO1020" s="304"/>
      <c r="UHP1020" s="304"/>
      <c r="UHQ1020" s="304"/>
      <c r="UHR1020" s="304"/>
      <c r="UHS1020" s="304"/>
      <c r="UHT1020" s="304"/>
      <c r="UHU1020" s="304"/>
      <c r="UHV1020" s="304"/>
      <c r="UHW1020" s="304"/>
      <c r="UHX1020" s="304"/>
      <c r="UHY1020" s="304"/>
      <c r="UHZ1020" s="304"/>
      <c r="UIA1020" s="304"/>
      <c r="UIB1020" s="304"/>
      <c r="UIC1020" s="304"/>
      <c r="UID1020" s="304"/>
      <c r="UIE1020" s="304"/>
      <c r="UIF1020" s="304"/>
      <c r="UIG1020" s="304"/>
      <c r="UIH1020" s="304"/>
      <c r="UII1020" s="304"/>
      <c r="UIJ1020" s="304"/>
      <c r="UIK1020" s="304"/>
      <c r="UIL1020" s="304"/>
      <c r="UIM1020" s="304"/>
      <c r="UIN1020" s="304"/>
      <c r="UIO1020" s="304"/>
      <c r="UIP1020" s="304"/>
      <c r="UIQ1020" s="304"/>
      <c r="UIR1020" s="304"/>
      <c r="UIS1020" s="304"/>
      <c r="UIT1020" s="304"/>
      <c r="UIU1020" s="304"/>
      <c r="UIV1020" s="304"/>
      <c r="UIW1020" s="304"/>
      <c r="UIX1020" s="304"/>
      <c r="UIY1020" s="304"/>
      <c r="UIZ1020" s="304"/>
      <c r="UJA1020" s="304"/>
      <c r="UJB1020" s="304"/>
      <c r="UJC1020" s="304"/>
      <c r="UJD1020" s="304"/>
      <c r="UJE1020" s="304"/>
      <c r="UJF1020" s="304"/>
      <c r="UJG1020" s="304"/>
      <c r="UJH1020" s="304"/>
      <c r="UJI1020" s="304"/>
      <c r="UJJ1020" s="304"/>
      <c r="UJK1020" s="304"/>
      <c r="UJL1020" s="304"/>
      <c r="UJM1020" s="304"/>
      <c r="UJN1020" s="304"/>
      <c r="UJO1020" s="304"/>
      <c r="UJP1020" s="304"/>
      <c r="UJQ1020" s="304"/>
      <c r="UJR1020" s="304"/>
      <c r="UJS1020" s="304"/>
      <c r="UJT1020" s="304"/>
      <c r="UJU1020" s="304"/>
      <c r="UJV1020" s="304"/>
      <c r="UJW1020" s="304"/>
      <c r="UJX1020" s="304"/>
      <c r="UJY1020" s="304"/>
      <c r="UJZ1020" s="304"/>
      <c r="UKA1020" s="304"/>
      <c r="UKB1020" s="304"/>
      <c r="UKC1020" s="304"/>
      <c r="UKD1020" s="304"/>
      <c r="UKE1020" s="304"/>
      <c r="UKF1020" s="304"/>
      <c r="UKG1020" s="304"/>
      <c r="UKH1020" s="304"/>
      <c r="UKI1020" s="304"/>
      <c r="UKJ1020" s="304"/>
      <c r="UKK1020" s="304"/>
      <c r="UKL1020" s="304"/>
      <c r="UKM1020" s="304"/>
      <c r="UKN1020" s="304"/>
      <c r="UKO1020" s="304"/>
      <c r="UKP1020" s="304"/>
      <c r="UKQ1020" s="304"/>
      <c r="UKR1020" s="304"/>
      <c r="UKS1020" s="304"/>
      <c r="UKT1020" s="304"/>
      <c r="UKU1020" s="304"/>
      <c r="UKV1020" s="304"/>
      <c r="UKW1020" s="304"/>
      <c r="UKX1020" s="304"/>
      <c r="UKY1020" s="304"/>
      <c r="UKZ1020" s="304"/>
      <c r="ULA1020" s="304"/>
      <c r="ULB1020" s="304"/>
      <c r="ULC1020" s="304"/>
      <c r="ULD1020" s="304"/>
      <c r="ULE1020" s="304"/>
      <c r="ULF1020" s="304"/>
      <c r="ULG1020" s="304"/>
      <c r="ULH1020" s="304"/>
      <c r="ULI1020" s="304"/>
      <c r="ULJ1020" s="304"/>
      <c r="ULK1020" s="304"/>
      <c r="ULL1020" s="304"/>
      <c r="ULM1020" s="304"/>
      <c r="ULN1020" s="304"/>
      <c r="ULO1020" s="304"/>
      <c r="ULP1020" s="304"/>
      <c r="ULQ1020" s="304"/>
      <c r="ULR1020" s="304"/>
      <c r="ULS1020" s="304"/>
      <c r="ULT1020" s="304"/>
      <c r="ULU1020" s="304"/>
      <c r="ULV1020" s="304"/>
      <c r="ULW1020" s="304"/>
      <c r="ULX1020" s="304"/>
      <c r="ULY1020" s="304"/>
      <c r="ULZ1020" s="304"/>
      <c r="UMA1020" s="304"/>
      <c r="UMB1020" s="304"/>
      <c r="UMC1020" s="304"/>
      <c r="UMD1020" s="304"/>
      <c r="UME1020" s="304"/>
      <c r="UMF1020" s="304"/>
      <c r="UMG1020" s="304"/>
      <c r="UMH1020" s="304"/>
      <c r="UMI1020" s="304"/>
      <c r="UMJ1020" s="304"/>
      <c r="UMK1020" s="304"/>
      <c r="UML1020" s="304"/>
      <c r="UMM1020" s="304"/>
      <c r="UMN1020" s="304"/>
      <c r="UMO1020" s="304"/>
      <c r="UMP1020" s="304"/>
      <c r="UMQ1020" s="304"/>
      <c r="UMR1020" s="304"/>
      <c r="UMS1020" s="304"/>
      <c r="UMT1020" s="304"/>
      <c r="UMU1020" s="304"/>
      <c r="UMV1020" s="304"/>
      <c r="UMW1020" s="304"/>
      <c r="UMX1020" s="304"/>
      <c r="UMY1020" s="304"/>
      <c r="UMZ1020" s="304"/>
      <c r="UNA1020" s="304"/>
      <c r="UNB1020" s="304"/>
      <c r="UNC1020" s="304"/>
      <c r="UND1020" s="304"/>
      <c r="UNE1020" s="304"/>
      <c r="UNF1020" s="304"/>
      <c r="UNG1020" s="304"/>
      <c r="UNH1020" s="304"/>
      <c r="UNI1020" s="304"/>
      <c r="UNJ1020" s="304"/>
      <c r="UNK1020" s="304"/>
      <c r="UNL1020" s="304"/>
      <c r="UNM1020" s="304"/>
      <c r="UNN1020" s="304"/>
      <c r="UNO1020" s="304"/>
      <c r="UNP1020" s="304"/>
      <c r="UNQ1020" s="304"/>
      <c r="UNR1020" s="304"/>
      <c r="UNS1020" s="304"/>
      <c r="UNT1020" s="304"/>
      <c r="UNU1020" s="304"/>
      <c r="UNV1020" s="304"/>
      <c r="UNW1020" s="304"/>
      <c r="UNX1020" s="304"/>
      <c r="UNY1020" s="304"/>
      <c r="UNZ1020" s="304"/>
      <c r="UOA1020" s="304"/>
      <c r="UOB1020" s="304"/>
      <c r="UOC1020" s="304"/>
      <c r="UOD1020" s="304"/>
      <c r="UOE1020" s="304"/>
      <c r="UOF1020" s="304"/>
      <c r="UOG1020" s="304"/>
      <c r="UOH1020" s="304"/>
      <c r="UOI1020" s="304"/>
      <c r="UOJ1020" s="304"/>
      <c r="UOK1020" s="304"/>
      <c r="UOL1020" s="304"/>
      <c r="UOM1020" s="304"/>
      <c r="UON1020" s="304"/>
      <c r="UOO1020" s="304"/>
      <c r="UOP1020" s="304"/>
      <c r="UOQ1020" s="304"/>
      <c r="UOR1020" s="304"/>
      <c r="UOS1020" s="304"/>
      <c r="UOT1020" s="304"/>
      <c r="UOU1020" s="304"/>
      <c r="UOV1020" s="304"/>
      <c r="UOW1020" s="304"/>
      <c r="UOX1020" s="304"/>
      <c r="UOY1020" s="304"/>
      <c r="UOZ1020" s="304"/>
      <c r="UPA1020" s="304"/>
      <c r="UPB1020" s="304"/>
      <c r="UPC1020" s="304"/>
      <c r="UPD1020" s="304"/>
      <c r="UPE1020" s="304"/>
      <c r="UPF1020" s="304"/>
      <c r="UPG1020" s="304"/>
      <c r="UPH1020" s="304"/>
      <c r="UPI1020" s="304"/>
      <c r="UPJ1020" s="304"/>
      <c r="UPK1020" s="304"/>
      <c r="UPL1020" s="304"/>
      <c r="UPM1020" s="304"/>
      <c r="UPN1020" s="304"/>
      <c r="UPO1020" s="304"/>
      <c r="UPP1020" s="304"/>
      <c r="UPQ1020" s="304"/>
      <c r="UPR1020" s="304"/>
      <c r="UPS1020" s="304"/>
      <c r="UPT1020" s="304"/>
      <c r="UPU1020" s="304"/>
      <c r="UPV1020" s="304"/>
      <c r="UPW1020" s="304"/>
      <c r="UPX1020" s="304"/>
      <c r="UPY1020" s="304"/>
      <c r="UPZ1020" s="304"/>
      <c r="UQA1020" s="304"/>
      <c r="UQB1020" s="304"/>
      <c r="UQC1020" s="304"/>
      <c r="UQD1020" s="304"/>
      <c r="UQE1020" s="304"/>
      <c r="UQF1020" s="304"/>
      <c r="UQG1020" s="304"/>
      <c r="UQH1020" s="304"/>
      <c r="UQI1020" s="304"/>
      <c r="UQJ1020" s="304"/>
      <c r="UQK1020" s="304"/>
      <c r="UQL1020" s="304"/>
      <c r="UQM1020" s="304"/>
      <c r="UQN1020" s="304"/>
      <c r="UQO1020" s="304"/>
      <c r="UQP1020" s="304"/>
      <c r="UQQ1020" s="304"/>
      <c r="UQR1020" s="304"/>
      <c r="UQS1020" s="304"/>
      <c r="UQT1020" s="304"/>
      <c r="UQU1020" s="304"/>
      <c r="UQV1020" s="304"/>
      <c r="UQW1020" s="304"/>
      <c r="UQX1020" s="304"/>
      <c r="UQY1020" s="304"/>
      <c r="UQZ1020" s="304"/>
      <c r="URA1020" s="304"/>
      <c r="URB1020" s="304"/>
      <c r="URC1020" s="304"/>
      <c r="URD1020" s="304"/>
      <c r="URE1020" s="304"/>
      <c r="URF1020" s="304"/>
      <c r="URG1020" s="304"/>
      <c r="URH1020" s="304"/>
      <c r="URI1020" s="304"/>
      <c r="URJ1020" s="304"/>
      <c r="URK1020" s="304"/>
      <c r="URL1020" s="304"/>
      <c r="URM1020" s="304"/>
      <c r="URN1020" s="304"/>
      <c r="URO1020" s="304"/>
      <c r="URP1020" s="304"/>
      <c r="URQ1020" s="304"/>
      <c r="URR1020" s="304"/>
      <c r="URS1020" s="304"/>
      <c r="URT1020" s="304"/>
      <c r="URU1020" s="304"/>
      <c r="URV1020" s="304"/>
      <c r="URW1020" s="304"/>
      <c r="URX1020" s="304"/>
      <c r="URY1020" s="304"/>
      <c r="URZ1020" s="304"/>
      <c r="USA1020" s="304"/>
      <c r="USB1020" s="304"/>
      <c r="USC1020" s="304"/>
      <c r="USD1020" s="304"/>
      <c r="USE1020" s="304"/>
      <c r="USF1020" s="304"/>
      <c r="USG1020" s="304"/>
      <c r="USH1020" s="304"/>
      <c r="USI1020" s="304"/>
      <c r="USJ1020" s="304"/>
      <c r="USK1020" s="304"/>
      <c r="USL1020" s="304"/>
      <c r="USM1020" s="304"/>
      <c r="USN1020" s="304"/>
      <c r="USO1020" s="304"/>
      <c r="USP1020" s="304"/>
      <c r="USQ1020" s="304"/>
      <c r="USR1020" s="304"/>
      <c r="USS1020" s="304"/>
      <c r="UST1020" s="304"/>
      <c r="USU1020" s="304"/>
      <c r="USV1020" s="304"/>
      <c r="USW1020" s="304"/>
      <c r="USX1020" s="304"/>
      <c r="USY1020" s="304"/>
      <c r="USZ1020" s="304"/>
      <c r="UTA1020" s="304"/>
      <c r="UTB1020" s="304"/>
      <c r="UTC1020" s="304"/>
      <c r="UTD1020" s="304"/>
      <c r="UTE1020" s="304"/>
      <c r="UTF1020" s="304"/>
      <c r="UTG1020" s="304"/>
      <c r="UTH1020" s="304"/>
      <c r="UTI1020" s="304"/>
      <c r="UTJ1020" s="304"/>
      <c r="UTK1020" s="304"/>
      <c r="UTL1020" s="304"/>
      <c r="UTM1020" s="304"/>
      <c r="UTN1020" s="304"/>
      <c r="UTO1020" s="304"/>
      <c r="UTP1020" s="304"/>
      <c r="UTQ1020" s="304"/>
      <c r="UTR1020" s="304"/>
      <c r="UTS1020" s="304"/>
      <c r="UTT1020" s="304"/>
      <c r="UTU1020" s="304"/>
      <c r="UTV1020" s="304"/>
      <c r="UTW1020" s="304"/>
      <c r="UTX1020" s="304"/>
      <c r="UTY1020" s="304"/>
      <c r="UTZ1020" s="304"/>
      <c r="UUA1020" s="304"/>
      <c r="UUB1020" s="304"/>
      <c r="UUC1020" s="304"/>
      <c r="UUD1020" s="304"/>
      <c r="UUE1020" s="304"/>
      <c r="UUF1020" s="304"/>
      <c r="UUG1020" s="304"/>
      <c r="UUH1020" s="304"/>
      <c r="UUI1020" s="304"/>
      <c r="UUJ1020" s="304"/>
      <c r="UUK1020" s="304"/>
      <c r="UUL1020" s="304"/>
      <c r="UUM1020" s="304"/>
      <c r="UUN1020" s="304"/>
      <c r="UUO1020" s="304"/>
      <c r="UUP1020" s="304"/>
      <c r="UUQ1020" s="304"/>
      <c r="UUR1020" s="304"/>
      <c r="UUS1020" s="304"/>
      <c r="UUT1020" s="304"/>
      <c r="UUU1020" s="304"/>
      <c r="UUV1020" s="304"/>
      <c r="UUW1020" s="304"/>
      <c r="UUX1020" s="304"/>
      <c r="UUY1020" s="304"/>
      <c r="UUZ1020" s="304"/>
      <c r="UVA1020" s="304"/>
      <c r="UVB1020" s="304"/>
      <c r="UVC1020" s="304"/>
      <c r="UVD1020" s="304"/>
      <c r="UVE1020" s="304"/>
      <c r="UVF1020" s="304"/>
      <c r="UVG1020" s="304"/>
      <c r="UVH1020" s="304"/>
      <c r="UVI1020" s="304"/>
      <c r="UVJ1020" s="304"/>
      <c r="UVK1020" s="304"/>
      <c r="UVL1020" s="304"/>
      <c r="UVM1020" s="304"/>
      <c r="UVN1020" s="304"/>
      <c r="UVO1020" s="304"/>
      <c r="UVP1020" s="304"/>
      <c r="UVQ1020" s="304"/>
      <c r="UVR1020" s="304"/>
      <c r="UVS1020" s="304"/>
      <c r="UVT1020" s="304"/>
      <c r="UVU1020" s="304"/>
      <c r="UVV1020" s="304"/>
      <c r="UVW1020" s="304"/>
      <c r="UVX1020" s="304"/>
      <c r="UVY1020" s="304"/>
      <c r="UVZ1020" s="304"/>
      <c r="UWA1020" s="304"/>
      <c r="UWB1020" s="304"/>
      <c r="UWC1020" s="304"/>
      <c r="UWD1020" s="304"/>
      <c r="UWE1020" s="304"/>
      <c r="UWF1020" s="304"/>
      <c r="UWG1020" s="304"/>
      <c r="UWH1020" s="304"/>
      <c r="UWI1020" s="304"/>
      <c r="UWJ1020" s="304"/>
      <c r="UWK1020" s="304"/>
      <c r="UWL1020" s="304"/>
      <c r="UWM1020" s="304"/>
      <c r="UWN1020" s="304"/>
      <c r="UWO1020" s="304"/>
      <c r="UWP1020" s="304"/>
      <c r="UWQ1020" s="304"/>
      <c r="UWR1020" s="304"/>
      <c r="UWS1020" s="304"/>
      <c r="UWT1020" s="304"/>
      <c r="UWU1020" s="304"/>
      <c r="UWV1020" s="304"/>
      <c r="UWW1020" s="304"/>
      <c r="UWX1020" s="304"/>
      <c r="UWY1020" s="304"/>
      <c r="UWZ1020" s="304"/>
      <c r="UXA1020" s="304"/>
      <c r="UXB1020" s="304"/>
      <c r="UXC1020" s="304"/>
      <c r="UXD1020" s="304"/>
      <c r="UXE1020" s="304"/>
      <c r="UXF1020" s="304"/>
      <c r="UXG1020" s="304"/>
      <c r="UXH1020" s="304"/>
      <c r="UXI1020" s="304"/>
      <c r="UXJ1020" s="304"/>
      <c r="UXK1020" s="304"/>
      <c r="UXL1020" s="304"/>
      <c r="UXM1020" s="304"/>
      <c r="UXN1020" s="304"/>
      <c r="UXO1020" s="304"/>
      <c r="UXP1020" s="304"/>
      <c r="UXQ1020" s="304"/>
      <c r="UXR1020" s="304"/>
      <c r="UXS1020" s="304"/>
      <c r="UXT1020" s="304"/>
      <c r="UXU1020" s="304"/>
      <c r="UXV1020" s="304"/>
      <c r="UXW1020" s="304"/>
      <c r="UXX1020" s="304"/>
      <c r="UXY1020" s="304"/>
      <c r="UXZ1020" s="304"/>
      <c r="UYA1020" s="304"/>
      <c r="UYB1020" s="304"/>
      <c r="UYC1020" s="304"/>
      <c r="UYD1020" s="304"/>
      <c r="UYE1020" s="304"/>
      <c r="UYF1020" s="304"/>
      <c r="UYG1020" s="304"/>
      <c r="UYH1020" s="304"/>
      <c r="UYI1020" s="304"/>
      <c r="UYJ1020" s="304"/>
      <c r="UYK1020" s="304"/>
      <c r="UYL1020" s="304"/>
      <c r="UYM1020" s="304"/>
      <c r="UYN1020" s="304"/>
      <c r="UYO1020" s="304"/>
      <c r="UYP1020" s="304"/>
      <c r="UYQ1020" s="304"/>
      <c r="UYR1020" s="304"/>
      <c r="UYS1020" s="304"/>
      <c r="UYT1020" s="304"/>
      <c r="UYU1020" s="304"/>
      <c r="UYV1020" s="304"/>
      <c r="UYW1020" s="304"/>
      <c r="UYX1020" s="304"/>
      <c r="UYY1020" s="304"/>
      <c r="UYZ1020" s="304"/>
      <c r="UZA1020" s="304"/>
      <c r="UZB1020" s="304"/>
      <c r="UZC1020" s="304"/>
      <c r="UZD1020" s="304"/>
      <c r="UZE1020" s="304"/>
      <c r="UZF1020" s="304"/>
      <c r="UZG1020" s="304"/>
      <c r="UZH1020" s="304"/>
      <c r="UZI1020" s="304"/>
      <c r="UZJ1020" s="304"/>
      <c r="UZK1020" s="304"/>
      <c r="UZL1020" s="304"/>
      <c r="UZM1020" s="304"/>
      <c r="UZN1020" s="304"/>
      <c r="UZO1020" s="304"/>
      <c r="UZP1020" s="304"/>
      <c r="UZQ1020" s="304"/>
      <c r="UZR1020" s="304"/>
      <c r="UZS1020" s="304"/>
      <c r="UZT1020" s="304"/>
      <c r="UZU1020" s="304"/>
      <c r="UZV1020" s="304"/>
      <c r="UZW1020" s="304"/>
      <c r="UZX1020" s="304"/>
      <c r="UZY1020" s="304"/>
      <c r="UZZ1020" s="304"/>
      <c r="VAA1020" s="304"/>
      <c r="VAB1020" s="304"/>
      <c r="VAC1020" s="304"/>
      <c r="VAD1020" s="304"/>
      <c r="VAE1020" s="304"/>
      <c r="VAF1020" s="304"/>
      <c r="VAG1020" s="304"/>
      <c r="VAH1020" s="304"/>
      <c r="VAI1020" s="304"/>
      <c r="VAJ1020" s="304"/>
      <c r="VAK1020" s="304"/>
      <c r="VAL1020" s="304"/>
      <c r="VAM1020" s="304"/>
      <c r="VAN1020" s="304"/>
      <c r="VAO1020" s="304"/>
      <c r="VAP1020" s="304"/>
      <c r="VAQ1020" s="304"/>
      <c r="VAR1020" s="304"/>
      <c r="VAS1020" s="304"/>
      <c r="VAT1020" s="304"/>
      <c r="VAU1020" s="304"/>
      <c r="VAV1020" s="304"/>
      <c r="VAW1020" s="304"/>
      <c r="VAX1020" s="304"/>
      <c r="VAY1020" s="304"/>
      <c r="VAZ1020" s="304"/>
      <c r="VBA1020" s="304"/>
      <c r="VBB1020" s="304"/>
      <c r="VBC1020" s="304"/>
      <c r="VBD1020" s="304"/>
      <c r="VBE1020" s="304"/>
      <c r="VBF1020" s="304"/>
      <c r="VBG1020" s="304"/>
      <c r="VBH1020" s="304"/>
      <c r="VBI1020" s="304"/>
      <c r="VBJ1020" s="304"/>
      <c r="VBK1020" s="304"/>
      <c r="VBL1020" s="304"/>
      <c r="VBM1020" s="304"/>
      <c r="VBN1020" s="304"/>
      <c r="VBO1020" s="304"/>
      <c r="VBP1020" s="304"/>
      <c r="VBQ1020" s="304"/>
      <c r="VBR1020" s="304"/>
      <c r="VBS1020" s="304"/>
      <c r="VBT1020" s="304"/>
      <c r="VBU1020" s="304"/>
      <c r="VBV1020" s="304"/>
      <c r="VBW1020" s="304"/>
      <c r="VBX1020" s="304"/>
      <c r="VBY1020" s="304"/>
      <c r="VBZ1020" s="304"/>
      <c r="VCA1020" s="304"/>
      <c r="VCB1020" s="304"/>
      <c r="VCC1020" s="304"/>
      <c r="VCD1020" s="304"/>
      <c r="VCE1020" s="304"/>
      <c r="VCF1020" s="304"/>
      <c r="VCG1020" s="304"/>
      <c r="VCH1020" s="304"/>
      <c r="VCI1020" s="304"/>
      <c r="VCJ1020" s="304"/>
      <c r="VCK1020" s="304"/>
      <c r="VCL1020" s="304"/>
      <c r="VCM1020" s="304"/>
      <c r="VCN1020" s="304"/>
      <c r="VCO1020" s="304"/>
      <c r="VCP1020" s="304"/>
      <c r="VCQ1020" s="304"/>
      <c r="VCR1020" s="304"/>
      <c r="VCS1020" s="304"/>
      <c r="VCT1020" s="304"/>
      <c r="VCU1020" s="304"/>
      <c r="VCV1020" s="304"/>
      <c r="VCW1020" s="304"/>
      <c r="VCX1020" s="304"/>
      <c r="VCY1020" s="304"/>
      <c r="VCZ1020" s="304"/>
      <c r="VDA1020" s="304"/>
      <c r="VDB1020" s="304"/>
      <c r="VDC1020" s="304"/>
      <c r="VDD1020" s="304"/>
      <c r="VDE1020" s="304"/>
      <c r="VDF1020" s="304"/>
      <c r="VDG1020" s="304"/>
      <c r="VDH1020" s="304"/>
      <c r="VDI1020" s="304"/>
      <c r="VDJ1020" s="304"/>
      <c r="VDK1020" s="304"/>
      <c r="VDL1020" s="304"/>
      <c r="VDM1020" s="304"/>
      <c r="VDN1020" s="304"/>
      <c r="VDO1020" s="304"/>
      <c r="VDP1020" s="304"/>
      <c r="VDQ1020" s="304"/>
      <c r="VDR1020" s="304"/>
      <c r="VDS1020" s="304"/>
      <c r="VDT1020" s="304"/>
      <c r="VDU1020" s="304"/>
      <c r="VDV1020" s="304"/>
      <c r="VDW1020" s="304"/>
      <c r="VDX1020" s="304"/>
      <c r="VDY1020" s="304"/>
      <c r="VDZ1020" s="304"/>
      <c r="VEA1020" s="304"/>
      <c r="VEB1020" s="304"/>
      <c r="VEC1020" s="304"/>
      <c r="VED1020" s="304"/>
      <c r="VEE1020" s="304"/>
      <c r="VEF1020" s="304"/>
      <c r="VEG1020" s="304"/>
      <c r="VEH1020" s="304"/>
      <c r="VEI1020" s="304"/>
      <c r="VEJ1020" s="304"/>
      <c r="VEK1020" s="304"/>
      <c r="VEL1020" s="304"/>
      <c r="VEM1020" s="304"/>
      <c r="VEN1020" s="304"/>
      <c r="VEO1020" s="304"/>
      <c r="VEP1020" s="304"/>
      <c r="VEQ1020" s="304"/>
      <c r="VER1020" s="304"/>
      <c r="VES1020" s="304"/>
      <c r="VET1020" s="304"/>
      <c r="VEU1020" s="304"/>
      <c r="VEV1020" s="304"/>
      <c r="VEW1020" s="304"/>
      <c r="VEX1020" s="304"/>
      <c r="VEY1020" s="304"/>
      <c r="VEZ1020" s="304"/>
      <c r="VFA1020" s="304"/>
      <c r="VFB1020" s="304"/>
      <c r="VFC1020" s="304"/>
      <c r="VFD1020" s="304"/>
      <c r="VFE1020" s="304"/>
      <c r="VFF1020" s="304"/>
      <c r="VFG1020" s="304"/>
      <c r="VFH1020" s="304"/>
      <c r="VFI1020" s="304"/>
      <c r="VFJ1020" s="304"/>
      <c r="VFK1020" s="304"/>
      <c r="VFL1020" s="304"/>
      <c r="VFM1020" s="304"/>
      <c r="VFN1020" s="304"/>
      <c r="VFO1020" s="304"/>
      <c r="VFP1020" s="304"/>
      <c r="VFQ1020" s="304"/>
      <c r="VFR1020" s="304"/>
      <c r="VFS1020" s="304"/>
      <c r="VFT1020" s="304"/>
      <c r="VFU1020" s="304"/>
      <c r="VFV1020" s="304"/>
      <c r="VFW1020" s="304"/>
      <c r="VFX1020" s="304"/>
      <c r="VFY1020" s="304"/>
      <c r="VFZ1020" s="304"/>
      <c r="VGA1020" s="304"/>
      <c r="VGB1020" s="304"/>
      <c r="VGC1020" s="304"/>
      <c r="VGD1020" s="304"/>
      <c r="VGE1020" s="304"/>
      <c r="VGF1020" s="304"/>
      <c r="VGG1020" s="304"/>
      <c r="VGH1020" s="304"/>
      <c r="VGI1020" s="304"/>
      <c r="VGJ1020" s="304"/>
      <c r="VGK1020" s="304"/>
      <c r="VGL1020" s="304"/>
      <c r="VGM1020" s="304"/>
      <c r="VGN1020" s="304"/>
      <c r="VGO1020" s="304"/>
      <c r="VGP1020" s="304"/>
      <c r="VGQ1020" s="304"/>
      <c r="VGR1020" s="304"/>
      <c r="VGS1020" s="304"/>
      <c r="VGT1020" s="304"/>
      <c r="VGU1020" s="304"/>
      <c r="VGV1020" s="304"/>
      <c r="VGW1020" s="304"/>
      <c r="VGX1020" s="304"/>
      <c r="VGY1020" s="304"/>
      <c r="VGZ1020" s="304"/>
      <c r="VHA1020" s="304"/>
      <c r="VHB1020" s="304"/>
      <c r="VHC1020" s="304"/>
      <c r="VHD1020" s="304"/>
      <c r="VHE1020" s="304"/>
      <c r="VHF1020" s="304"/>
      <c r="VHG1020" s="304"/>
      <c r="VHH1020" s="304"/>
      <c r="VHI1020" s="304"/>
      <c r="VHJ1020" s="304"/>
      <c r="VHK1020" s="304"/>
      <c r="VHL1020" s="304"/>
      <c r="VHM1020" s="304"/>
      <c r="VHN1020" s="304"/>
      <c r="VHO1020" s="304"/>
      <c r="VHP1020" s="304"/>
      <c r="VHQ1020" s="304"/>
      <c r="VHR1020" s="304"/>
      <c r="VHS1020" s="304"/>
      <c r="VHT1020" s="304"/>
      <c r="VHU1020" s="304"/>
      <c r="VHV1020" s="304"/>
      <c r="VHW1020" s="304"/>
      <c r="VHX1020" s="304"/>
      <c r="VHY1020" s="304"/>
      <c r="VHZ1020" s="304"/>
      <c r="VIA1020" s="304"/>
      <c r="VIB1020" s="304"/>
      <c r="VIC1020" s="304"/>
      <c r="VID1020" s="304"/>
      <c r="VIE1020" s="304"/>
      <c r="VIF1020" s="304"/>
      <c r="VIG1020" s="304"/>
      <c r="VIH1020" s="304"/>
      <c r="VII1020" s="304"/>
      <c r="VIJ1020" s="304"/>
      <c r="VIK1020" s="304"/>
      <c r="VIL1020" s="304"/>
      <c r="VIM1020" s="304"/>
      <c r="VIN1020" s="304"/>
      <c r="VIO1020" s="304"/>
      <c r="VIP1020" s="304"/>
      <c r="VIQ1020" s="304"/>
      <c r="VIR1020" s="304"/>
      <c r="VIS1020" s="304"/>
      <c r="VIT1020" s="304"/>
      <c r="VIU1020" s="304"/>
      <c r="VIV1020" s="304"/>
      <c r="VIW1020" s="304"/>
      <c r="VIX1020" s="304"/>
      <c r="VIY1020" s="304"/>
      <c r="VIZ1020" s="304"/>
      <c r="VJA1020" s="304"/>
      <c r="VJB1020" s="304"/>
      <c r="VJC1020" s="304"/>
      <c r="VJD1020" s="304"/>
      <c r="VJE1020" s="304"/>
      <c r="VJF1020" s="304"/>
      <c r="VJG1020" s="304"/>
      <c r="VJH1020" s="304"/>
      <c r="VJI1020" s="304"/>
      <c r="VJJ1020" s="304"/>
      <c r="VJK1020" s="304"/>
      <c r="VJL1020" s="304"/>
      <c r="VJM1020" s="304"/>
      <c r="VJN1020" s="304"/>
      <c r="VJO1020" s="304"/>
      <c r="VJP1020" s="304"/>
      <c r="VJQ1020" s="304"/>
      <c r="VJR1020" s="304"/>
      <c r="VJS1020" s="304"/>
      <c r="VJT1020" s="304"/>
      <c r="VJU1020" s="304"/>
      <c r="VJV1020" s="304"/>
      <c r="VJW1020" s="304"/>
      <c r="VJX1020" s="304"/>
      <c r="VJY1020" s="304"/>
      <c r="VJZ1020" s="304"/>
      <c r="VKA1020" s="304"/>
      <c r="VKB1020" s="304"/>
      <c r="VKC1020" s="304"/>
      <c r="VKD1020" s="304"/>
      <c r="VKE1020" s="304"/>
      <c r="VKF1020" s="304"/>
      <c r="VKG1020" s="304"/>
      <c r="VKH1020" s="304"/>
      <c r="VKI1020" s="304"/>
      <c r="VKJ1020" s="304"/>
      <c r="VKK1020" s="304"/>
      <c r="VKL1020" s="304"/>
      <c r="VKM1020" s="304"/>
      <c r="VKN1020" s="304"/>
      <c r="VKO1020" s="304"/>
      <c r="VKP1020" s="304"/>
      <c r="VKQ1020" s="304"/>
      <c r="VKR1020" s="304"/>
      <c r="VKS1020" s="304"/>
      <c r="VKT1020" s="304"/>
      <c r="VKU1020" s="304"/>
      <c r="VKV1020" s="304"/>
      <c r="VKW1020" s="304"/>
      <c r="VKX1020" s="304"/>
      <c r="VKY1020" s="304"/>
      <c r="VKZ1020" s="304"/>
      <c r="VLA1020" s="304"/>
      <c r="VLB1020" s="304"/>
      <c r="VLC1020" s="304"/>
      <c r="VLD1020" s="304"/>
      <c r="VLE1020" s="304"/>
      <c r="VLF1020" s="304"/>
      <c r="VLG1020" s="304"/>
      <c r="VLH1020" s="304"/>
      <c r="VLI1020" s="304"/>
      <c r="VLJ1020" s="304"/>
      <c r="VLK1020" s="304"/>
      <c r="VLL1020" s="304"/>
      <c r="VLM1020" s="304"/>
      <c r="VLN1020" s="304"/>
      <c r="VLO1020" s="304"/>
      <c r="VLP1020" s="304"/>
      <c r="VLQ1020" s="304"/>
      <c r="VLR1020" s="304"/>
      <c r="VLS1020" s="304"/>
      <c r="VLT1020" s="304"/>
      <c r="VLU1020" s="304"/>
      <c r="VLV1020" s="304"/>
      <c r="VLW1020" s="304"/>
      <c r="VLX1020" s="304"/>
      <c r="VLY1020" s="304"/>
      <c r="VLZ1020" s="304"/>
      <c r="VMA1020" s="304"/>
      <c r="VMB1020" s="304"/>
      <c r="VMC1020" s="304"/>
      <c r="VMD1020" s="304"/>
      <c r="VME1020" s="304"/>
      <c r="VMF1020" s="304"/>
      <c r="VMG1020" s="304"/>
      <c r="VMH1020" s="304"/>
      <c r="VMI1020" s="304"/>
      <c r="VMJ1020" s="304"/>
      <c r="VMK1020" s="304"/>
      <c r="VML1020" s="304"/>
      <c r="VMM1020" s="304"/>
      <c r="VMN1020" s="304"/>
      <c r="VMO1020" s="304"/>
      <c r="VMP1020" s="304"/>
      <c r="VMQ1020" s="304"/>
      <c r="VMR1020" s="304"/>
      <c r="VMS1020" s="304"/>
      <c r="VMT1020" s="304"/>
      <c r="VMU1020" s="304"/>
      <c r="VMV1020" s="304"/>
      <c r="VMW1020" s="304"/>
      <c r="VMX1020" s="304"/>
      <c r="VMY1020" s="304"/>
      <c r="VMZ1020" s="304"/>
      <c r="VNA1020" s="304"/>
      <c r="VNB1020" s="304"/>
      <c r="VNC1020" s="304"/>
      <c r="VND1020" s="304"/>
      <c r="VNE1020" s="304"/>
      <c r="VNF1020" s="304"/>
      <c r="VNG1020" s="304"/>
      <c r="VNH1020" s="304"/>
      <c r="VNI1020" s="304"/>
      <c r="VNJ1020" s="304"/>
      <c r="VNK1020" s="304"/>
      <c r="VNL1020" s="304"/>
      <c r="VNM1020" s="304"/>
      <c r="VNN1020" s="304"/>
      <c r="VNO1020" s="304"/>
      <c r="VNP1020" s="304"/>
      <c r="VNQ1020" s="304"/>
      <c r="VNR1020" s="304"/>
      <c r="VNS1020" s="304"/>
      <c r="VNT1020" s="304"/>
      <c r="VNU1020" s="304"/>
      <c r="VNV1020" s="304"/>
      <c r="VNW1020" s="304"/>
      <c r="VNX1020" s="304"/>
      <c r="VNY1020" s="304"/>
      <c r="VNZ1020" s="304"/>
      <c r="VOA1020" s="304"/>
      <c r="VOB1020" s="304"/>
      <c r="VOC1020" s="304"/>
      <c r="VOD1020" s="304"/>
      <c r="VOE1020" s="304"/>
      <c r="VOF1020" s="304"/>
      <c r="VOG1020" s="304"/>
      <c r="VOH1020" s="304"/>
      <c r="VOI1020" s="304"/>
      <c r="VOJ1020" s="304"/>
      <c r="VOK1020" s="304"/>
      <c r="VOL1020" s="304"/>
      <c r="VOM1020" s="304"/>
      <c r="VON1020" s="304"/>
      <c r="VOO1020" s="304"/>
      <c r="VOP1020" s="304"/>
      <c r="VOQ1020" s="304"/>
      <c r="VOR1020" s="304"/>
      <c r="VOS1020" s="304"/>
      <c r="VOT1020" s="304"/>
      <c r="VOU1020" s="304"/>
      <c r="VOV1020" s="304"/>
      <c r="VOW1020" s="304"/>
      <c r="VOX1020" s="304"/>
      <c r="VOY1020" s="304"/>
      <c r="VOZ1020" s="304"/>
      <c r="VPA1020" s="304"/>
      <c r="VPB1020" s="304"/>
      <c r="VPC1020" s="304"/>
      <c r="VPD1020" s="304"/>
      <c r="VPE1020" s="304"/>
      <c r="VPF1020" s="304"/>
      <c r="VPG1020" s="304"/>
      <c r="VPH1020" s="304"/>
      <c r="VPI1020" s="304"/>
      <c r="VPJ1020" s="304"/>
      <c r="VPK1020" s="304"/>
      <c r="VPL1020" s="304"/>
      <c r="VPM1020" s="304"/>
      <c r="VPN1020" s="304"/>
      <c r="VPO1020" s="304"/>
      <c r="VPP1020" s="304"/>
      <c r="VPQ1020" s="304"/>
      <c r="VPR1020" s="304"/>
      <c r="VPS1020" s="304"/>
      <c r="VPT1020" s="304"/>
      <c r="VPU1020" s="304"/>
      <c r="VPV1020" s="304"/>
      <c r="VPW1020" s="304"/>
      <c r="VPX1020" s="304"/>
      <c r="VPY1020" s="304"/>
      <c r="VPZ1020" s="304"/>
      <c r="VQA1020" s="304"/>
      <c r="VQB1020" s="304"/>
      <c r="VQC1020" s="304"/>
      <c r="VQD1020" s="304"/>
      <c r="VQE1020" s="304"/>
      <c r="VQF1020" s="304"/>
      <c r="VQG1020" s="304"/>
      <c r="VQH1020" s="304"/>
      <c r="VQI1020" s="304"/>
      <c r="VQJ1020" s="304"/>
      <c r="VQK1020" s="304"/>
      <c r="VQL1020" s="304"/>
      <c r="VQM1020" s="304"/>
      <c r="VQN1020" s="304"/>
      <c r="VQO1020" s="304"/>
      <c r="VQP1020" s="304"/>
      <c r="VQQ1020" s="304"/>
      <c r="VQR1020" s="304"/>
      <c r="VQS1020" s="304"/>
      <c r="VQT1020" s="304"/>
      <c r="VQU1020" s="304"/>
      <c r="VQV1020" s="304"/>
      <c r="VQW1020" s="304"/>
      <c r="VQX1020" s="304"/>
      <c r="VQY1020" s="304"/>
      <c r="VQZ1020" s="304"/>
      <c r="VRA1020" s="304"/>
      <c r="VRB1020" s="304"/>
      <c r="VRC1020" s="304"/>
      <c r="VRD1020" s="304"/>
      <c r="VRE1020" s="304"/>
      <c r="VRF1020" s="304"/>
      <c r="VRG1020" s="304"/>
      <c r="VRH1020" s="304"/>
      <c r="VRI1020" s="304"/>
      <c r="VRJ1020" s="304"/>
      <c r="VRK1020" s="304"/>
      <c r="VRL1020" s="304"/>
      <c r="VRM1020" s="304"/>
      <c r="VRN1020" s="304"/>
      <c r="VRO1020" s="304"/>
      <c r="VRP1020" s="304"/>
      <c r="VRQ1020" s="304"/>
      <c r="VRR1020" s="304"/>
      <c r="VRS1020" s="304"/>
      <c r="VRT1020" s="304"/>
      <c r="VRU1020" s="304"/>
      <c r="VRV1020" s="304"/>
      <c r="VRW1020" s="304"/>
      <c r="VRX1020" s="304"/>
      <c r="VRY1020" s="304"/>
      <c r="VRZ1020" s="304"/>
      <c r="VSA1020" s="304"/>
      <c r="VSB1020" s="304"/>
      <c r="VSC1020" s="304"/>
      <c r="VSD1020" s="304"/>
      <c r="VSE1020" s="304"/>
      <c r="VSF1020" s="304"/>
      <c r="VSG1020" s="304"/>
      <c r="VSH1020" s="304"/>
      <c r="VSI1020" s="304"/>
      <c r="VSJ1020" s="304"/>
      <c r="VSK1020" s="304"/>
      <c r="VSL1020" s="304"/>
      <c r="VSM1020" s="304"/>
      <c r="VSN1020" s="304"/>
      <c r="VSO1020" s="304"/>
      <c r="VSP1020" s="304"/>
      <c r="VSQ1020" s="304"/>
      <c r="VSR1020" s="304"/>
      <c r="VSS1020" s="304"/>
      <c r="VST1020" s="304"/>
      <c r="VSU1020" s="304"/>
      <c r="VSV1020" s="304"/>
      <c r="VSW1020" s="304"/>
      <c r="VSX1020" s="304"/>
      <c r="VSY1020" s="304"/>
      <c r="VSZ1020" s="304"/>
      <c r="VTA1020" s="304"/>
      <c r="VTB1020" s="304"/>
      <c r="VTC1020" s="304"/>
      <c r="VTD1020" s="304"/>
      <c r="VTE1020" s="304"/>
      <c r="VTF1020" s="304"/>
      <c r="VTG1020" s="304"/>
      <c r="VTH1020" s="304"/>
      <c r="VTI1020" s="304"/>
      <c r="VTJ1020" s="304"/>
      <c r="VTK1020" s="304"/>
      <c r="VTL1020" s="304"/>
      <c r="VTM1020" s="304"/>
      <c r="VTN1020" s="304"/>
      <c r="VTO1020" s="304"/>
      <c r="VTP1020" s="304"/>
      <c r="VTQ1020" s="304"/>
      <c r="VTR1020" s="304"/>
      <c r="VTS1020" s="304"/>
      <c r="VTT1020" s="304"/>
      <c r="VTU1020" s="304"/>
      <c r="VTV1020" s="304"/>
      <c r="VTW1020" s="304"/>
      <c r="VTX1020" s="304"/>
      <c r="VTY1020" s="304"/>
      <c r="VTZ1020" s="304"/>
      <c r="VUA1020" s="304"/>
      <c r="VUB1020" s="304"/>
      <c r="VUC1020" s="304"/>
      <c r="VUD1020" s="304"/>
      <c r="VUE1020" s="304"/>
      <c r="VUF1020" s="304"/>
      <c r="VUG1020" s="304"/>
      <c r="VUH1020" s="304"/>
      <c r="VUI1020" s="304"/>
      <c r="VUJ1020" s="304"/>
      <c r="VUK1020" s="304"/>
      <c r="VUL1020" s="304"/>
      <c r="VUM1020" s="304"/>
      <c r="VUN1020" s="304"/>
      <c r="VUO1020" s="304"/>
      <c r="VUP1020" s="304"/>
      <c r="VUQ1020" s="304"/>
      <c r="VUR1020" s="304"/>
      <c r="VUS1020" s="304"/>
      <c r="VUT1020" s="304"/>
      <c r="VUU1020" s="304"/>
      <c r="VUV1020" s="304"/>
      <c r="VUW1020" s="304"/>
      <c r="VUX1020" s="304"/>
      <c r="VUY1020" s="304"/>
      <c r="VUZ1020" s="304"/>
      <c r="VVA1020" s="304"/>
      <c r="VVB1020" s="304"/>
      <c r="VVC1020" s="304"/>
      <c r="VVD1020" s="304"/>
      <c r="VVE1020" s="304"/>
      <c r="VVF1020" s="304"/>
      <c r="VVG1020" s="304"/>
      <c r="VVH1020" s="304"/>
      <c r="VVI1020" s="304"/>
      <c r="VVJ1020" s="304"/>
      <c r="VVK1020" s="304"/>
      <c r="VVL1020" s="304"/>
      <c r="VVM1020" s="304"/>
      <c r="VVN1020" s="304"/>
      <c r="VVO1020" s="304"/>
      <c r="VVP1020" s="304"/>
      <c r="VVQ1020" s="304"/>
      <c r="VVR1020" s="304"/>
      <c r="VVS1020" s="304"/>
      <c r="VVT1020" s="304"/>
      <c r="VVU1020" s="304"/>
      <c r="VVV1020" s="304"/>
      <c r="VVW1020" s="304"/>
      <c r="VVX1020" s="304"/>
      <c r="VVY1020" s="304"/>
      <c r="VVZ1020" s="304"/>
      <c r="VWA1020" s="304"/>
      <c r="VWB1020" s="304"/>
      <c r="VWC1020" s="304"/>
      <c r="VWD1020" s="304"/>
      <c r="VWE1020" s="304"/>
      <c r="VWF1020" s="304"/>
      <c r="VWG1020" s="304"/>
      <c r="VWH1020" s="304"/>
      <c r="VWI1020" s="304"/>
      <c r="VWJ1020" s="304"/>
      <c r="VWK1020" s="304"/>
      <c r="VWL1020" s="304"/>
      <c r="VWM1020" s="304"/>
      <c r="VWN1020" s="304"/>
      <c r="VWO1020" s="304"/>
      <c r="VWP1020" s="304"/>
      <c r="VWQ1020" s="304"/>
      <c r="VWR1020" s="304"/>
      <c r="VWS1020" s="304"/>
      <c r="VWT1020" s="304"/>
      <c r="VWU1020" s="304"/>
      <c r="VWV1020" s="304"/>
      <c r="VWW1020" s="304"/>
      <c r="VWX1020" s="304"/>
      <c r="VWY1020" s="304"/>
      <c r="VWZ1020" s="304"/>
      <c r="VXA1020" s="304"/>
      <c r="VXB1020" s="304"/>
      <c r="VXC1020" s="304"/>
      <c r="VXD1020" s="304"/>
      <c r="VXE1020" s="304"/>
      <c r="VXF1020" s="304"/>
      <c r="VXG1020" s="304"/>
      <c r="VXH1020" s="304"/>
      <c r="VXI1020" s="304"/>
      <c r="VXJ1020" s="304"/>
      <c r="VXK1020" s="304"/>
      <c r="VXL1020" s="304"/>
      <c r="VXM1020" s="304"/>
      <c r="VXN1020" s="304"/>
      <c r="VXO1020" s="304"/>
      <c r="VXP1020" s="304"/>
      <c r="VXQ1020" s="304"/>
      <c r="VXR1020" s="304"/>
      <c r="VXS1020" s="304"/>
      <c r="VXT1020" s="304"/>
      <c r="VXU1020" s="304"/>
      <c r="VXV1020" s="304"/>
      <c r="VXW1020" s="304"/>
      <c r="VXX1020" s="304"/>
      <c r="VXY1020" s="304"/>
      <c r="VXZ1020" s="304"/>
      <c r="VYA1020" s="304"/>
      <c r="VYB1020" s="304"/>
      <c r="VYC1020" s="304"/>
      <c r="VYD1020" s="304"/>
      <c r="VYE1020" s="304"/>
      <c r="VYF1020" s="304"/>
      <c r="VYG1020" s="304"/>
      <c r="VYH1020" s="304"/>
      <c r="VYI1020" s="304"/>
      <c r="VYJ1020" s="304"/>
      <c r="VYK1020" s="304"/>
      <c r="VYL1020" s="304"/>
      <c r="VYM1020" s="304"/>
      <c r="VYN1020" s="304"/>
      <c r="VYO1020" s="304"/>
      <c r="VYP1020" s="304"/>
      <c r="VYQ1020" s="304"/>
      <c r="VYR1020" s="304"/>
      <c r="VYS1020" s="304"/>
      <c r="VYT1020" s="304"/>
      <c r="VYU1020" s="304"/>
      <c r="VYV1020" s="304"/>
      <c r="VYW1020" s="304"/>
      <c r="VYX1020" s="304"/>
      <c r="VYY1020" s="304"/>
      <c r="VYZ1020" s="304"/>
      <c r="VZA1020" s="304"/>
      <c r="VZB1020" s="304"/>
      <c r="VZC1020" s="304"/>
      <c r="VZD1020" s="304"/>
      <c r="VZE1020" s="304"/>
      <c r="VZF1020" s="304"/>
      <c r="VZG1020" s="304"/>
      <c r="VZH1020" s="304"/>
      <c r="VZI1020" s="304"/>
      <c r="VZJ1020" s="304"/>
      <c r="VZK1020" s="304"/>
      <c r="VZL1020" s="304"/>
      <c r="VZM1020" s="304"/>
      <c r="VZN1020" s="304"/>
      <c r="VZO1020" s="304"/>
      <c r="VZP1020" s="304"/>
      <c r="VZQ1020" s="304"/>
      <c r="VZR1020" s="304"/>
      <c r="VZS1020" s="304"/>
      <c r="VZT1020" s="304"/>
      <c r="VZU1020" s="304"/>
      <c r="VZV1020" s="304"/>
      <c r="VZW1020" s="304"/>
      <c r="VZX1020" s="304"/>
      <c r="VZY1020" s="304"/>
      <c r="VZZ1020" s="304"/>
      <c r="WAA1020" s="304"/>
      <c r="WAB1020" s="304"/>
      <c r="WAC1020" s="304"/>
      <c r="WAD1020" s="304"/>
      <c r="WAE1020" s="304"/>
      <c r="WAF1020" s="304"/>
      <c r="WAG1020" s="304"/>
      <c r="WAH1020" s="304"/>
      <c r="WAI1020" s="304"/>
      <c r="WAJ1020" s="304"/>
      <c r="WAK1020" s="304"/>
      <c r="WAL1020" s="304"/>
      <c r="WAM1020" s="304"/>
      <c r="WAN1020" s="304"/>
      <c r="WAO1020" s="304"/>
      <c r="WAP1020" s="304"/>
      <c r="WAQ1020" s="304"/>
      <c r="WAR1020" s="304"/>
      <c r="WAS1020" s="304"/>
      <c r="WAT1020" s="304"/>
      <c r="WAU1020" s="304"/>
      <c r="WAV1020" s="304"/>
      <c r="WAW1020" s="304"/>
      <c r="WAX1020" s="304"/>
      <c r="WAY1020" s="304"/>
      <c r="WAZ1020" s="304"/>
      <c r="WBA1020" s="304"/>
      <c r="WBB1020" s="304"/>
      <c r="WBC1020" s="304"/>
      <c r="WBD1020" s="304"/>
      <c r="WBE1020" s="304"/>
      <c r="WBF1020" s="304"/>
      <c r="WBG1020" s="304"/>
      <c r="WBH1020" s="304"/>
      <c r="WBI1020" s="304"/>
      <c r="WBJ1020" s="304"/>
      <c r="WBK1020" s="304"/>
      <c r="WBL1020" s="304"/>
      <c r="WBM1020" s="304"/>
      <c r="WBN1020" s="304"/>
      <c r="WBO1020" s="304"/>
      <c r="WBP1020" s="304"/>
      <c r="WBQ1020" s="304"/>
      <c r="WBR1020" s="304"/>
      <c r="WBS1020" s="304"/>
      <c r="WBT1020" s="304"/>
      <c r="WBU1020" s="304"/>
      <c r="WBV1020" s="304"/>
      <c r="WBW1020" s="304"/>
      <c r="WBX1020" s="304"/>
      <c r="WBY1020" s="304"/>
      <c r="WBZ1020" s="304"/>
      <c r="WCA1020" s="304"/>
      <c r="WCB1020" s="304"/>
      <c r="WCC1020" s="304"/>
      <c r="WCD1020" s="304"/>
      <c r="WCE1020" s="304"/>
      <c r="WCF1020" s="304"/>
      <c r="WCG1020" s="304"/>
      <c r="WCH1020" s="304"/>
      <c r="WCI1020" s="304"/>
      <c r="WCJ1020" s="304"/>
      <c r="WCK1020" s="304"/>
      <c r="WCL1020" s="304"/>
      <c r="WCM1020" s="304"/>
      <c r="WCN1020" s="304"/>
      <c r="WCO1020" s="304"/>
      <c r="WCP1020" s="304"/>
      <c r="WCQ1020" s="304"/>
      <c r="WCR1020" s="304"/>
      <c r="WCS1020" s="304"/>
      <c r="WCT1020" s="304"/>
      <c r="WCU1020" s="304"/>
      <c r="WCV1020" s="304"/>
      <c r="WCW1020" s="304"/>
      <c r="WCX1020" s="304"/>
      <c r="WCY1020" s="304"/>
      <c r="WCZ1020" s="304"/>
      <c r="WDA1020" s="304"/>
      <c r="WDB1020" s="304"/>
      <c r="WDC1020" s="304"/>
      <c r="WDD1020" s="304"/>
      <c r="WDE1020" s="304"/>
      <c r="WDF1020" s="304"/>
      <c r="WDG1020" s="304"/>
      <c r="WDH1020" s="304"/>
      <c r="WDI1020" s="304"/>
      <c r="WDJ1020" s="304"/>
      <c r="WDK1020" s="304"/>
      <c r="WDL1020" s="304"/>
      <c r="WDM1020" s="304"/>
      <c r="WDN1020" s="304"/>
      <c r="WDO1020" s="304"/>
      <c r="WDP1020" s="304"/>
      <c r="WDQ1020" s="304"/>
      <c r="WDR1020" s="304"/>
      <c r="WDS1020" s="304"/>
      <c r="WDT1020" s="304"/>
      <c r="WDU1020" s="304"/>
      <c r="WDV1020" s="304"/>
      <c r="WDW1020" s="304"/>
      <c r="WDX1020" s="304"/>
      <c r="WDY1020" s="304"/>
      <c r="WDZ1020" s="304"/>
      <c r="WEA1020" s="304"/>
      <c r="WEB1020" s="304"/>
      <c r="WEC1020" s="304"/>
      <c r="WED1020" s="304"/>
      <c r="WEE1020" s="304"/>
      <c r="WEF1020" s="304"/>
      <c r="WEG1020" s="304"/>
      <c r="WEH1020" s="304"/>
      <c r="WEI1020" s="304"/>
      <c r="WEJ1020" s="304"/>
      <c r="WEK1020" s="304"/>
      <c r="WEL1020" s="304"/>
      <c r="WEM1020" s="304"/>
      <c r="WEN1020" s="304"/>
      <c r="WEO1020" s="304"/>
      <c r="WEP1020" s="304"/>
      <c r="WEQ1020" s="304"/>
      <c r="WER1020" s="304"/>
      <c r="WES1020" s="304"/>
      <c r="WET1020" s="304"/>
      <c r="WEU1020" s="304"/>
      <c r="WEV1020" s="304"/>
      <c r="WEW1020" s="304"/>
      <c r="WEX1020" s="304"/>
      <c r="WEY1020" s="304"/>
      <c r="WEZ1020" s="304"/>
      <c r="WFA1020" s="304"/>
      <c r="WFB1020" s="304"/>
      <c r="WFC1020" s="304"/>
      <c r="WFD1020" s="304"/>
      <c r="WFE1020" s="304"/>
      <c r="WFF1020" s="304"/>
      <c r="WFG1020" s="304"/>
      <c r="WFH1020" s="304"/>
      <c r="WFI1020" s="304"/>
      <c r="WFJ1020" s="304"/>
      <c r="WFK1020" s="304"/>
      <c r="WFL1020" s="304"/>
      <c r="WFM1020" s="304"/>
      <c r="WFN1020" s="304"/>
      <c r="WFO1020" s="304"/>
      <c r="WFP1020" s="304"/>
      <c r="WFQ1020" s="304"/>
      <c r="WFR1020" s="304"/>
      <c r="WFS1020" s="304"/>
      <c r="WFT1020" s="304"/>
      <c r="WFU1020" s="304"/>
      <c r="WFV1020" s="304"/>
      <c r="WFW1020" s="304"/>
      <c r="WFX1020" s="304"/>
      <c r="WFY1020" s="304"/>
      <c r="WFZ1020" s="304"/>
      <c r="WGA1020" s="304"/>
      <c r="WGB1020" s="304"/>
      <c r="WGC1020" s="304"/>
      <c r="WGD1020" s="304"/>
      <c r="WGE1020" s="304"/>
      <c r="WGF1020" s="304"/>
      <c r="WGG1020" s="304"/>
      <c r="WGH1020" s="304"/>
      <c r="WGI1020" s="304"/>
      <c r="WGJ1020" s="304"/>
      <c r="WGK1020" s="304"/>
      <c r="WGL1020" s="304"/>
      <c r="WGM1020" s="304"/>
      <c r="WGN1020" s="304"/>
      <c r="WGO1020" s="304"/>
      <c r="WGP1020" s="304"/>
      <c r="WGQ1020" s="304"/>
      <c r="WGR1020" s="304"/>
      <c r="WGS1020" s="304"/>
      <c r="WGT1020" s="304"/>
      <c r="WGU1020" s="304"/>
      <c r="WGV1020" s="304"/>
      <c r="WGW1020" s="304"/>
      <c r="WGX1020" s="304"/>
      <c r="WGY1020" s="304"/>
      <c r="WGZ1020" s="304"/>
      <c r="WHA1020" s="304"/>
      <c r="WHB1020" s="304"/>
      <c r="WHC1020" s="304"/>
      <c r="WHD1020" s="304"/>
      <c r="WHE1020" s="304"/>
      <c r="WHF1020" s="304"/>
      <c r="WHG1020" s="304"/>
      <c r="WHH1020" s="304"/>
      <c r="WHI1020" s="304"/>
      <c r="WHJ1020" s="304"/>
      <c r="WHK1020" s="304"/>
      <c r="WHL1020" s="304"/>
      <c r="WHM1020" s="304"/>
      <c r="WHN1020" s="304"/>
      <c r="WHO1020" s="304"/>
      <c r="WHP1020" s="304"/>
      <c r="WHQ1020" s="304"/>
      <c r="WHR1020" s="304"/>
      <c r="WHS1020" s="304"/>
      <c r="WHT1020" s="304"/>
      <c r="WHU1020" s="304"/>
      <c r="WHV1020" s="304"/>
      <c r="WHW1020" s="304"/>
      <c r="WHX1020" s="304"/>
      <c r="WHY1020" s="304"/>
      <c r="WHZ1020" s="304"/>
      <c r="WIA1020" s="304"/>
      <c r="WIB1020" s="304"/>
      <c r="WIC1020" s="304"/>
      <c r="WID1020" s="304"/>
      <c r="WIE1020" s="304"/>
      <c r="WIF1020" s="304"/>
      <c r="WIG1020" s="304"/>
      <c r="WIH1020" s="304"/>
      <c r="WII1020" s="304"/>
      <c r="WIJ1020" s="304"/>
      <c r="WIK1020" s="304"/>
      <c r="WIL1020" s="304"/>
      <c r="WIM1020" s="304"/>
      <c r="WIN1020" s="304"/>
      <c r="WIO1020" s="304"/>
      <c r="WIP1020" s="304"/>
      <c r="WIQ1020" s="304"/>
      <c r="WIR1020" s="304"/>
      <c r="WIS1020" s="304"/>
      <c r="WIT1020" s="304"/>
      <c r="WIU1020" s="304"/>
      <c r="WIV1020" s="304"/>
      <c r="WIW1020" s="304"/>
      <c r="WIX1020" s="304"/>
      <c r="WIY1020" s="304"/>
      <c r="WIZ1020" s="304"/>
      <c r="WJA1020" s="304"/>
      <c r="WJB1020" s="304"/>
      <c r="WJC1020" s="304"/>
      <c r="WJD1020" s="304"/>
      <c r="WJE1020" s="304"/>
      <c r="WJF1020" s="304"/>
      <c r="WJG1020" s="304"/>
      <c r="WJH1020" s="304"/>
      <c r="WJI1020" s="304"/>
      <c r="WJJ1020" s="304"/>
      <c r="WJK1020" s="304"/>
      <c r="WJL1020" s="304"/>
      <c r="WJM1020" s="304"/>
      <c r="WJN1020" s="304"/>
      <c r="WJO1020" s="304"/>
      <c r="WJP1020" s="304"/>
      <c r="WJQ1020" s="304"/>
      <c r="WJR1020" s="304"/>
      <c r="WJS1020" s="304"/>
      <c r="WJT1020" s="304"/>
      <c r="WJU1020" s="304"/>
      <c r="WJV1020" s="304"/>
      <c r="WJW1020" s="304"/>
      <c r="WJX1020" s="304"/>
      <c r="WJY1020" s="304"/>
      <c r="WJZ1020" s="304"/>
      <c r="WKA1020" s="304"/>
      <c r="WKB1020" s="304"/>
      <c r="WKC1020" s="304"/>
      <c r="WKD1020" s="304"/>
      <c r="WKE1020" s="304"/>
      <c r="WKF1020" s="304"/>
      <c r="WKG1020" s="304"/>
      <c r="WKH1020" s="304"/>
      <c r="WKI1020" s="304"/>
      <c r="WKJ1020" s="304"/>
      <c r="WKK1020" s="304"/>
      <c r="WKL1020" s="304"/>
      <c r="WKM1020" s="304"/>
      <c r="WKN1020" s="304"/>
      <c r="WKO1020" s="304"/>
      <c r="WKP1020" s="304"/>
      <c r="WKQ1020" s="304"/>
      <c r="WKR1020" s="304"/>
      <c r="WKS1020" s="304"/>
      <c r="WKT1020" s="304"/>
      <c r="WKU1020" s="304"/>
      <c r="WKV1020" s="304"/>
      <c r="WKW1020" s="304"/>
      <c r="WKX1020" s="304"/>
      <c r="WKY1020" s="304"/>
      <c r="WKZ1020" s="304"/>
      <c r="WLA1020" s="304"/>
      <c r="WLB1020" s="304"/>
      <c r="WLC1020" s="304"/>
      <c r="WLD1020" s="304"/>
      <c r="WLE1020" s="304"/>
      <c r="WLF1020" s="304"/>
      <c r="WLG1020" s="304"/>
      <c r="WLH1020" s="304"/>
      <c r="WLI1020" s="304"/>
      <c r="WLJ1020" s="304"/>
      <c r="WLK1020" s="304"/>
      <c r="WLL1020" s="304"/>
      <c r="WLM1020" s="304"/>
      <c r="WLN1020" s="304"/>
      <c r="WLO1020" s="304"/>
      <c r="WLP1020" s="304"/>
      <c r="WLQ1020" s="304"/>
      <c r="WLR1020" s="304"/>
      <c r="WLS1020" s="304"/>
      <c r="WLT1020" s="304"/>
      <c r="WLU1020" s="304"/>
      <c r="WLV1020" s="304"/>
      <c r="WLW1020" s="304"/>
      <c r="WLX1020" s="304"/>
      <c r="WLY1020" s="304"/>
      <c r="WLZ1020" s="304"/>
      <c r="WMA1020" s="304"/>
      <c r="WMB1020" s="304"/>
      <c r="WMC1020" s="304"/>
      <c r="WMD1020" s="304"/>
      <c r="WME1020" s="304"/>
      <c r="WMF1020" s="304"/>
      <c r="WMG1020" s="304"/>
      <c r="WMH1020" s="304"/>
      <c r="WMI1020" s="304"/>
      <c r="WMJ1020" s="304"/>
      <c r="WMK1020" s="304"/>
      <c r="WML1020" s="304"/>
      <c r="WMM1020" s="304"/>
      <c r="WMN1020" s="304"/>
      <c r="WMO1020" s="304"/>
      <c r="WMP1020" s="304"/>
      <c r="WMQ1020" s="304"/>
      <c r="WMR1020" s="304"/>
      <c r="WMS1020" s="304"/>
      <c r="WMT1020" s="304"/>
      <c r="WMU1020" s="304"/>
      <c r="WMV1020" s="304"/>
      <c r="WMW1020" s="304"/>
      <c r="WMX1020" s="304"/>
      <c r="WMY1020" s="304"/>
      <c r="WMZ1020" s="304"/>
      <c r="WNA1020" s="304"/>
      <c r="WNB1020" s="304"/>
      <c r="WNC1020" s="304"/>
      <c r="WND1020" s="304"/>
      <c r="WNE1020" s="304"/>
      <c r="WNF1020" s="304"/>
      <c r="WNG1020" s="304"/>
      <c r="WNH1020" s="304"/>
      <c r="WNI1020" s="304"/>
      <c r="WNJ1020" s="304"/>
      <c r="WNK1020" s="304"/>
      <c r="WNL1020" s="304"/>
      <c r="WNM1020" s="304"/>
      <c r="WNN1020" s="304"/>
      <c r="WNO1020" s="304"/>
      <c r="WNP1020" s="304"/>
      <c r="WNQ1020" s="304"/>
      <c r="WNR1020" s="304"/>
      <c r="WNS1020" s="304"/>
      <c r="WNT1020" s="304"/>
      <c r="WNU1020" s="304"/>
      <c r="WNV1020" s="304"/>
      <c r="WNW1020" s="304"/>
      <c r="WNX1020" s="304"/>
      <c r="WNY1020" s="304"/>
      <c r="WNZ1020" s="304"/>
      <c r="WOA1020" s="304"/>
      <c r="WOB1020" s="304"/>
      <c r="WOC1020" s="304"/>
      <c r="WOD1020" s="304"/>
      <c r="WOE1020" s="304"/>
      <c r="WOF1020" s="304"/>
      <c r="WOG1020" s="304"/>
      <c r="WOH1020" s="304"/>
      <c r="WOI1020" s="304"/>
      <c r="WOJ1020" s="304"/>
      <c r="WOK1020" s="304"/>
      <c r="WOL1020" s="304"/>
      <c r="WOM1020" s="304"/>
      <c r="WON1020" s="304"/>
      <c r="WOO1020" s="304"/>
      <c r="WOP1020" s="304"/>
      <c r="WOQ1020" s="304"/>
      <c r="WOR1020" s="304"/>
      <c r="WOS1020" s="304"/>
      <c r="WOT1020" s="304"/>
      <c r="WOU1020" s="304"/>
      <c r="WOV1020" s="304"/>
      <c r="WOW1020" s="304"/>
      <c r="WOX1020" s="304"/>
      <c r="WOY1020" s="304"/>
      <c r="WOZ1020" s="304"/>
      <c r="WPA1020" s="304"/>
      <c r="WPB1020" s="304"/>
      <c r="WPC1020" s="304"/>
      <c r="WPD1020" s="304"/>
      <c r="WPE1020" s="304"/>
      <c r="WPF1020" s="304"/>
      <c r="WPG1020" s="304"/>
      <c r="WPH1020" s="304"/>
      <c r="WPI1020" s="304"/>
      <c r="WPJ1020" s="304"/>
      <c r="WPK1020" s="304"/>
      <c r="WPL1020" s="304"/>
      <c r="WPM1020" s="304"/>
      <c r="WPN1020" s="304"/>
      <c r="WPO1020" s="304"/>
      <c r="WPP1020" s="304"/>
      <c r="WPQ1020" s="304"/>
      <c r="WPR1020" s="304"/>
      <c r="WPS1020" s="304"/>
      <c r="WPT1020" s="304"/>
      <c r="WPU1020" s="304"/>
      <c r="WPV1020" s="304"/>
      <c r="WPW1020" s="304"/>
      <c r="WPX1020" s="304"/>
      <c r="WPY1020" s="304"/>
      <c r="WPZ1020" s="304"/>
      <c r="WQA1020" s="304"/>
      <c r="WQB1020" s="304"/>
      <c r="WQC1020" s="304"/>
      <c r="WQD1020" s="304"/>
      <c r="WQE1020" s="304"/>
      <c r="WQF1020" s="304"/>
      <c r="WQG1020" s="304"/>
      <c r="WQH1020" s="304"/>
      <c r="WQI1020" s="304"/>
      <c r="WQJ1020" s="304"/>
      <c r="WQK1020" s="304"/>
      <c r="WQL1020" s="304"/>
      <c r="WQM1020" s="304"/>
      <c r="WQN1020" s="304"/>
      <c r="WQO1020" s="304"/>
      <c r="WQP1020" s="304"/>
      <c r="WQQ1020" s="304"/>
      <c r="WQR1020" s="304"/>
      <c r="WQS1020" s="304"/>
      <c r="WQT1020" s="304"/>
      <c r="WQU1020" s="304"/>
      <c r="WQV1020" s="304"/>
      <c r="WQW1020" s="304"/>
      <c r="WQX1020" s="304"/>
      <c r="WQY1020" s="304"/>
      <c r="WQZ1020" s="304"/>
      <c r="WRA1020" s="304"/>
      <c r="WRB1020" s="304"/>
      <c r="WRC1020" s="304"/>
      <c r="WRD1020" s="304"/>
      <c r="WRE1020" s="304"/>
      <c r="WRF1020" s="304"/>
      <c r="WRG1020" s="304"/>
      <c r="WRH1020" s="304"/>
      <c r="WRI1020" s="304"/>
      <c r="WRJ1020" s="304"/>
      <c r="WRK1020" s="304"/>
      <c r="WRL1020" s="304"/>
      <c r="WRM1020" s="304"/>
      <c r="WRN1020" s="304"/>
      <c r="WRO1020" s="304"/>
      <c r="WRP1020" s="304"/>
      <c r="WRQ1020" s="304"/>
      <c r="WRR1020" s="304"/>
      <c r="WRS1020" s="304"/>
      <c r="WRT1020" s="304"/>
      <c r="WRU1020" s="304"/>
      <c r="WRV1020" s="304"/>
      <c r="WRW1020" s="304"/>
      <c r="WRX1020" s="304"/>
      <c r="WRY1020" s="304"/>
      <c r="WRZ1020" s="304"/>
      <c r="WSA1020" s="304"/>
      <c r="WSB1020" s="304"/>
      <c r="WSC1020" s="304"/>
      <c r="WSD1020" s="304"/>
      <c r="WSE1020" s="304"/>
      <c r="WSF1020" s="304"/>
      <c r="WSG1020" s="304"/>
      <c r="WSH1020" s="304"/>
      <c r="WSI1020" s="304"/>
      <c r="WSJ1020" s="304"/>
      <c r="WSK1020" s="304"/>
      <c r="WSL1020" s="304"/>
      <c r="WSM1020" s="304"/>
      <c r="WSN1020" s="304"/>
      <c r="WSO1020" s="304"/>
      <c r="WSP1020" s="304"/>
      <c r="WSQ1020" s="304"/>
      <c r="WSR1020" s="304"/>
      <c r="WSS1020" s="304"/>
      <c r="WST1020" s="304"/>
      <c r="WSU1020" s="304"/>
      <c r="WSV1020" s="304"/>
      <c r="WSW1020" s="304"/>
      <c r="WSX1020" s="304"/>
      <c r="WSY1020" s="304"/>
      <c r="WSZ1020" s="304"/>
      <c r="WTA1020" s="304"/>
      <c r="WTB1020" s="304"/>
      <c r="WTC1020" s="304"/>
      <c r="WTD1020" s="304"/>
      <c r="WTE1020" s="304"/>
      <c r="WTF1020" s="304"/>
      <c r="WTG1020" s="304"/>
      <c r="WTH1020" s="304"/>
      <c r="WTI1020" s="304"/>
      <c r="WTJ1020" s="304"/>
      <c r="WTK1020" s="304"/>
      <c r="WTL1020" s="304"/>
      <c r="WTM1020" s="304"/>
      <c r="WTN1020" s="304"/>
      <c r="WTO1020" s="304"/>
      <c r="WTP1020" s="304"/>
      <c r="WTQ1020" s="304"/>
      <c r="WTR1020" s="304"/>
      <c r="WTS1020" s="304"/>
      <c r="WTT1020" s="304"/>
      <c r="WTU1020" s="304"/>
      <c r="WTV1020" s="304"/>
      <c r="WTW1020" s="304"/>
      <c r="WTX1020" s="304"/>
      <c r="WTY1020" s="304"/>
      <c r="WTZ1020" s="304"/>
      <c r="WUA1020" s="304"/>
      <c r="WUB1020" s="304"/>
      <c r="WUC1020" s="304"/>
      <c r="WUD1020" s="304"/>
      <c r="WUE1020" s="304"/>
      <c r="WUF1020" s="304"/>
      <c r="WUG1020" s="304"/>
      <c r="WUH1020" s="304"/>
      <c r="WUI1020" s="304"/>
      <c r="WUJ1020" s="304"/>
      <c r="WUK1020" s="304"/>
      <c r="WUL1020" s="304"/>
      <c r="WUM1020" s="304"/>
      <c r="WUN1020" s="304"/>
      <c r="WUO1020" s="304"/>
      <c r="WUP1020" s="304"/>
      <c r="WUQ1020" s="304"/>
      <c r="WUR1020" s="304"/>
      <c r="WUS1020" s="304"/>
      <c r="WUT1020" s="304"/>
      <c r="WUU1020" s="304"/>
      <c r="WUV1020" s="304"/>
      <c r="WUW1020" s="304"/>
      <c r="WUX1020" s="304"/>
      <c r="WUY1020" s="304"/>
      <c r="WUZ1020" s="304"/>
      <c r="WVA1020" s="304"/>
      <c r="WVB1020" s="304"/>
      <c r="WVC1020" s="304"/>
      <c r="WVD1020" s="304"/>
      <c r="WVE1020" s="304"/>
      <c r="WVF1020" s="304"/>
      <c r="WVG1020" s="304"/>
      <c r="WVH1020" s="304"/>
      <c r="WVI1020" s="304"/>
      <c r="WVJ1020" s="304"/>
      <c r="WVK1020" s="304"/>
      <c r="WVL1020" s="304"/>
      <c r="WVM1020" s="304"/>
      <c r="WVN1020" s="304"/>
      <c r="WVO1020" s="304"/>
      <c r="WVP1020" s="304"/>
      <c r="WVQ1020" s="304"/>
      <c r="WVR1020" s="304"/>
      <c r="WVS1020" s="304"/>
      <c r="WVT1020" s="304"/>
      <c r="WVU1020" s="304"/>
      <c r="WVV1020" s="304"/>
      <c r="WVW1020" s="304"/>
      <c r="WVX1020" s="304"/>
      <c r="WVY1020" s="304"/>
      <c r="WVZ1020" s="304"/>
      <c r="WWA1020" s="304"/>
      <c r="WWB1020" s="304"/>
      <c r="WWC1020" s="304"/>
      <c r="WWD1020" s="304"/>
      <c r="WWE1020" s="304"/>
      <c r="WWF1020" s="304"/>
      <c r="WWG1020" s="304"/>
      <c r="WWH1020" s="304"/>
      <c r="WWI1020" s="304"/>
      <c r="WWJ1020" s="304"/>
      <c r="WWK1020" s="304"/>
      <c r="WWL1020" s="304"/>
      <c r="WWM1020" s="304"/>
      <c r="WWN1020" s="304"/>
      <c r="WWO1020" s="304"/>
      <c r="WWP1020" s="304"/>
      <c r="WWQ1020" s="304"/>
      <c r="WWR1020" s="304"/>
      <c r="WWS1020" s="304"/>
      <c r="WWT1020" s="304"/>
      <c r="WWU1020" s="304"/>
      <c r="WWV1020" s="304"/>
      <c r="WWW1020" s="304"/>
      <c r="WWX1020" s="304"/>
      <c r="WWY1020" s="304"/>
      <c r="WWZ1020" s="304"/>
      <c r="WXA1020" s="304"/>
      <c r="WXB1020" s="304"/>
      <c r="WXC1020" s="304"/>
      <c r="WXD1020" s="304"/>
      <c r="WXE1020" s="304"/>
      <c r="WXF1020" s="304"/>
      <c r="WXG1020" s="304"/>
      <c r="WXH1020" s="304"/>
      <c r="WXI1020" s="304"/>
      <c r="WXJ1020" s="304"/>
      <c r="WXK1020" s="304"/>
      <c r="WXL1020" s="304"/>
      <c r="WXM1020" s="304"/>
      <c r="WXN1020" s="304"/>
      <c r="WXO1020" s="304"/>
      <c r="WXP1020" s="304"/>
      <c r="WXQ1020" s="304"/>
      <c r="WXR1020" s="304"/>
      <c r="WXS1020" s="304"/>
      <c r="WXT1020" s="304"/>
      <c r="WXU1020" s="304"/>
      <c r="WXV1020" s="304"/>
      <c r="WXW1020" s="304"/>
      <c r="WXX1020" s="304"/>
      <c r="WXY1020" s="304"/>
      <c r="WXZ1020" s="304"/>
      <c r="WYA1020" s="304"/>
      <c r="WYB1020" s="304"/>
      <c r="WYC1020" s="304"/>
      <c r="WYD1020" s="304"/>
      <c r="WYE1020" s="304"/>
      <c r="WYF1020" s="304"/>
      <c r="WYG1020" s="304"/>
      <c r="WYH1020" s="304"/>
      <c r="WYI1020" s="304"/>
      <c r="WYJ1020" s="304"/>
      <c r="WYK1020" s="304"/>
      <c r="WYL1020" s="304"/>
      <c r="WYM1020" s="304"/>
      <c r="WYN1020" s="304"/>
      <c r="WYO1020" s="304"/>
      <c r="WYP1020" s="304"/>
      <c r="WYQ1020" s="304"/>
      <c r="WYR1020" s="304"/>
      <c r="WYS1020" s="304"/>
      <c r="WYT1020" s="304"/>
      <c r="WYU1020" s="304"/>
      <c r="WYV1020" s="304"/>
      <c r="WYW1020" s="304"/>
      <c r="WYX1020" s="304"/>
      <c r="WYY1020" s="304"/>
      <c r="WYZ1020" s="304"/>
      <c r="WZA1020" s="304"/>
      <c r="WZB1020" s="304"/>
      <c r="WZC1020" s="304"/>
      <c r="WZD1020" s="304"/>
      <c r="WZE1020" s="304"/>
      <c r="WZF1020" s="304"/>
      <c r="WZG1020" s="304"/>
      <c r="WZH1020" s="304"/>
      <c r="WZI1020" s="304"/>
      <c r="WZJ1020" s="304"/>
      <c r="WZK1020" s="304"/>
      <c r="WZL1020" s="304"/>
      <c r="WZM1020" s="304"/>
      <c r="WZN1020" s="304"/>
      <c r="WZO1020" s="304"/>
      <c r="WZP1020" s="304"/>
      <c r="WZQ1020" s="304"/>
      <c r="WZR1020" s="304"/>
      <c r="WZS1020" s="304"/>
      <c r="WZT1020" s="304"/>
      <c r="WZU1020" s="304"/>
      <c r="WZV1020" s="304"/>
      <c r="WZW1020" s="304"/>
      <c r="WZX1020" s="304"/>
      <c r="WZY1020" s="304"/>
      <c r="WZZ1020" s="304"/>
      <c r="XAA1020" s="304"/>
      <c r="XAB1020" s="304"/>
      <c r="XAC1020" s="304"/>
      <c r="XAD1020" s="304"/>
      <c r="XAE1020" s="304"/>
      <c r="XAF1020" s="304"/>
      <c r="XAG1020" s="304"/>
      <c r="XAH1020" s="304"/>
      <c r="XAI1020" s="304"/>
      <c r="XAJ1020" s="304"/>
      <c r="XAK1020" s="304"/>
      <c r="XAL1020" s="304"/>
      <c r="XAM1020" s="304"/>
      <c r="XAN1020" s="304"/>
      <c r="XAO1020" s="304"/>
      <c r="XAP1020" s="304"/>
      <c r="XAQ1020" s="304"/>
      <c r="XAR1020" s="304"/>
      <c r="XAS1020" s="304"/>
      <c r="XAT1020" s="304"/>
      <c r="XAU1020" s="304"/>
      <c r="XAV1020" s="304"/>
      <c r="XAW1020" s="304"/>
      <c r="XAX1020" s="304"/>
      <c r="XAY1020" s="304"/>
      <c r="XAZ1020" s="304"/>
      <c r="XBA1020" s="304"/>
      <c r="XBB1020" s="304"/>
      <c r="XBC1020" s="304"/>
      <c r="XBD1020" s="304"/>
      <c r="XBE1020" s="304"/>
      <c r="XBF1020" s="304"/>
      <c r="XBG1020" s="304"/>
      <c r="XBH1020" s="304"/>
      <c r="XBI1020" s="304"/>
      <c r="XBJ1020" s="304"/>
      <c r="XBK1020" s="304"/>
      <c r="XBL1020" s="304"/>
      <c r="XBM1020" s="304"/>
      <c r="XBN1020" s="304"/>
      <c r="XBO1020" s="304"/>
      <c r="XBP1020" s="304"/>
      <c r="XBQ1020" s="304"/>
      <c r="XBR1020" s="304"/>
      <c r="XBS1020" s="304"/>
      <c r="XBT1020" s="304"/>
      <c r="XBU1020" s="304"/>
      <c r="XBV1020" s="304"/>
      <c r="XBW1020" s="304"/>
      <c r="XBX1020" s="304"/>
      <c r="XBY1020" s="304"/>
      <c r="XBZ1020" s="304"/>
      <c r="XCA1020" s="304"/>
      <c r="XCB1020" s="304"/>
      <c r="XCC1020" s="304"/>
      <c r="XCD1020" s="304"/>
      <c r="XCE1020" s="304"/>
      <c r="XCF1020" s="304"/>
      <c r="XCG1020" s="304"/>
      <c r="XCH1020" s="304"/>
      <c r="XCI1020" s="304"/>
      <c r="XCJ1020" s="304"/>
      <c r="XCK1020" s="304"/>
      <c r="XCL1020" s="304"/>
      <c r="XCM1020" s="304"/>
      <c r="XCN1020" s="304"/>
      <c r="XCO1020" s="304"/>
      <c r="XCP1020" s="304"/>
      <c r="XCQ1020" s="304"/>
      <c r="XCR1020" s="304"/>
      <c r="XCS1020" s="304"/>
      <c r="XCT1020" s="304"/>
      <c r="XCU1020" s="304"/>
      <c r="XCV1020" s="304"/>
      <c r="XCW1020" s="304"/>
      <c r="XCX1020" s="304"/>
      <c r="XCY1020" s="304"/>
      <c r="XCZ1020" s="304"/>
      <c r="XDA1020" s="304"/>
      <c r="XDB1020" s="304"/>
      <c r="XDC1020" s="304"/>
      <c r="XDD1020" s="304"/>
      <c r="XDE1020" s="304"/>
      <c r="XDF1020" s="304"/>
      <c r="XDG1020" s="304"/>
      <c r="XDH1020" s="304"/>
      <c r="XDI1020" s="304"/>
      <c r="XDJ1020" s="304"/>
      <c r="XDK1020" s="304"/>
      <c r="XDL1020" s="304"/>
      <c r="XDM1020" s="304"/>
      <c r="XDN1020" s="304"/>
      <c r="XDO1020" s="304"/>
      <c r="XDP1020" s="304"/>
      <c r="XDQ1020" s="304"/>
      <c r="XDR1020" s="304"/>
      <c r="XDS1020" s="304"/>
      <c r="XDT1020" s="304"/>
      <c r="XDU1020" s="304"/>
      <c r="XDV1020" s="304"/>
      <c r="XDW1020" s="304"/>
      <c r="XDX1020" s="304"/>
      <c r="XDY1020" s="304"/>
      <c r="XDZ1020" s="304"/>
      <c r="XEA1020" s="304"/>
      <c r="XEB1020" s="304"/>
      <c r="XEC1020" s="304"/>
      <c r="XED1020" s="304"/>
      <c r="XEE1020" s="304"/>
      <c r="XEF1020" s="304"/>
      <c r="XEG1020" s="304"/>
      <c r="XEH1020" s="304"/>
    </row>
    <row r="1021" spans="1:16362" s="305" customFormat="1" ht="12.75" hidden="1" customHeight="1" outlineLevel="2">
      <c r="A1021" s="275"/>
      <c r="B1021" s="307"/>
      <c r="C1021" s="276"/>
      <c r="D1021" s="277"/>
      <c r="E1021" s="278" t="str">
        <f xml:space="preserve"> E147</f>
        <v>Bilateral entry adjustment (BEA) - WRZ 4</v>
      </c>
      <c r="F1021" s="278" t="str">
        <f t="shared" ref="F1021" si="559" xml:space="preserve"> F147</f>
        <v>BEA - WRZ 4</v>
      </c>
      <c r="G1021" s="278" t="str">
        <f xml:space="preserve"> G147</f>
        <v>£</v>
      </c>
      <c r="H1021" s="285">
        <f xml:space="preserve"> H147</f>
        <v>0</v>
      </c>
      <c r="I1021" s="278"/>
      <c r="J1021" s="289">
        <f xml:space="preserve"> J147</f>
        <v>0</v>
      </c>
      <c r="K1021" s="289">
        <f xml:space="preserve"> K147</f>
        <v>0</v>
      </c>
      <c r="L1021" s="289">
        <f xml:space="preserve"> L147</f>
        <v>0</v>
      </c>
      <c r="M1021" s="289">
        <f xml:space="preserve"> M147</f>
        <v>0</v>
      </c>
      <c r="N1021" s="289">
        <f xml:space="preserve"> N147</f>
        <v>0</v>
      </c>
      <c r="O1021" s="274"/>
      <c r="P1021" s="274"/>
      <c r="Q1021" s="304"/>
      <c r="R1021" s="304"/>
      <c r="S1021" s="304"/>
      <c r="T1021" s="304"/>
      <c r="U1021" s="304"/>
      <c r="V1021" s="304"/>
      <c r="W1021" s="304"/>
      <c r="X1021" s="304"/>
      <c r="Y1021" s="304"/>
      <c r="Z1021" s="304"/>
      <c r="AA1021" s="304"/>
      <c r="AB1021" s="304"/>
      <c r="AC1021" s="304"/>
      <c r="AD1021" s="304"/>
      <c r="AE1021" s="304"/>
      <c r="AF1021" s="304"/>
      <c r="AG1021" s="304"/>
      <c r="AH1021" s="304"/>
      <c r="AI1021" s="304"/>
      <c r="AJ1021" s="304"/>
      <c r="AK1021" s="304"/>
      <c r="AL1021" s="304"/>
      <c r="AM1021" s="304"/>
      <c r="AN1021" s="304"/>
      <c r="AO1021" s="304"/>
      <c r="AP1021" s="304"/>
      <c r="AQ1021" s="304"/>
      <c r="AR1021" s="304"/>
      <c r="AS1021" s="304"/>
      <c r="AT1021" s="304"/>
      <c r="AU1021" s="304"/>
      <c r="AV1021" s="304"/>
      <c r="AW1021" s="304"/>
      <c r="AX1021" s="304"/>
      <c r="AY1021" s="304"/>
      <c r="AZ1021" s="304"/>
      <c r="BA1021" s="304"/>
      <c r="BB1021" s="304"/>
      <c r="BC1021" s="304"/>
      <c r="BD1021" s="304"/>
      <c r="BE1021" s="304"/>
      <c r="BF1021" s="304"/>
      <c r="BG1021" s="304"/>
      <c r="BH1021" s="304"/>
      <c r="BI1021" s="304"/>
      <c r="BJ1021" s="304"/>
      <c r="BK1021" s="304"/>
      <c r="BL1021" s="304"/>
      <c r="BM1021" s="304"/>
      <c r="BN1021" s="304"/>
      <c r="BO1021" s="304"/>
      <c r="BP1021" s="304"/>
      <c r="BQ1021" s="304"/>
      <c r="BR1021" s="304"/>
      <c r="BS1021" s="304"/>
      <c r="BT1021" s="304"/>
      <c r="BU1021" s="304"/>
      <c r="BV1021" s="304"/>
      <c r="BW1021" s="304"/>
      <c r="BX1021" s="304"/>
      <c r="BY1021" s="304"/>
      <c r="BZ1021" s="304"/>
      <c r="CA1021" s="304"/>
      <c r="CB1021" s="304"/>
      <c r="CC1021" s="304"/>
      <c r="CD1021" s="304"/>
      <c r="CE1021" s="304"/>
      <c r="CF1021" s="304"/>
      <c r="CG1021" s="304"/>
      <c r="CH1021" s="304"/>
      <c r="CI1021" s="304"/>
      <c r="CJ1021" s="304"/>
      <c r="CK1021" s="304"/>
      <c r="CL1021" s="304"/>
      <c r="CM1021" s="304"/>
      <c r="CN1021" s="304"/>
      <c r="CO1021" s="304"/>
      <c r="CP1021" s="304"/>
      <c r="CQ1021" s="304"/>
      <c r="CR1021" s="304"/>
      <c r="CS1021" s="304"/>
      <c r="CT1021" s="304"/>
      <c r="CU1021" s="304"/>
      <c r="CV1021" s="304"/>
      <c r="CW1021" s="304"/>
      <c r="CX1021" s="304"/>
      <c r="CY1021" s="304"/>
      <c r="CZ1021" s="304"/>
      <c r="DA1021" s="304"/>
      <c r="DB1021" s="304"/>
      <c r="DC1021" s="304"/>
      <c r="DD1021" s="304"/>
      <c r="DE1021" s="304"/>
      <c r="DF1021" s="304"/>
      <c r="DG1021" s="304"/>
      <c r="DH1021" s="304"/>
      <c r="DI1021" s="304"/>
      <c r="DJ1021" s="304"/>
      <c r="DK1021" s="304"/>
      <c r="DL1021" s="304"/>
      <c r="DM1021" s="304"/>
      <c r="DN1021" s="304"/>
      <c r="DO1021" s="304"/>
      <c r="DP1021" s="304"/>
      <c r="DQ1021" s="304"/>
      <c r="DR1021" s="304"/>
      <c r="DS1021" s="304"/>
      <c r="DT1021" s="304"/>
      <c r="DU1021" s="304"/>
      <c r="DV1021" s="304"/>
      <c r="DW1021" s="304"/>
      <c r="DX1021" s="304"/>
      <c r="DY1021" s="304"/>
      <c r="DZ1021" s="304"/>
      <c r="EA1021" s="304"/>
      <c r="EB1021" s="304"/>
      <c r="EC1021" s="304"/>
      <c r="ED1021" s="304"/>
      <c r="EE1021" s="304"/>
      <c r="EF1021" s="304"/>
      <c r="EG1021" s="304"/>
      <c r="EH1021" s="304"/>
      <c r="EI1021" s="304"/>
      <c r="EJ1021" s="304"/>
      <c r="EK1021" s="304"/>
      <c r="EL1021" s="304"/>
      <c r="EM1021" s="304"/>
      <c r="EN1021" s="304"/>
      <c r="EO1021" s="304"/>
      <c r="EP1021" s="304"/>
      <c r="EQ1021" s="304"/>
      <c r="ER1021" s="304"/>
      <c r="ES1021" s="304"/>
      <c r="ET1021" s="304"/>
      <c r="EU1021" s="304"/>
      <c r="EV1021" s="304"/>
      <c r="EW1021" s="304"/>
      <c r="EX1021" s="304"/>
      <c r="EY1021" s="304"/>
      <c r="EZ1021" s="304"/>
      <c r="FA1021" s="304"/>
      <c r="FB1021" s="304"/>
      <c r="FC1021" s="304"/>
      <c r="FD1021" s="304"/>
      <c r="FE1021" s="304"/>
      <c r="FF1021" s="304"/>
      <c r="FG1021" s="304"/>
      <c r="FH1021" s="304"/>
      <c r="FI1021" s="304"/>
      <c r="FJ1021" s="304"/>
      <c r="FK1021" s="304"/>
      <c r="FL1021" s="304"/>
      <c r="FM1021" s="304"/>
      <c r="FN1021" s="304"/>
      <c r="FO1021" s="304"/>
      <c r="FP1021" s="304"/>
      <c r="FQ1021" s="304"/>
      <c r="FR1021" s="304"/>
      <c r="FS1021" s="304"/>
      <c r="FT1021" s="304"/>
      <c r="FU1021" s="304"/>
      <c r="FV1021" s="304"/>
      <c r="FW1021" s="304"/>
      <c r="FX1021" s="304"/>
      <c r="FY1021" s="304"/>
      <c r="FZ1021" s="304"/>
      <c r="GA1021" s="304"/>
      <c r="GB1021" s="304"/>
      <c r="GC1021" s="304"/>
      <c r="GD1021" s="304"/>
      <c r="GE1021" s="304"/>
      <c r="GF1021" s="304"/>
      <c r="GG1021" s="304"/>
      <c r="GH1021" s="304"/>
      <c r="GI1021" s="304"/>
      <c r="GJ1021" s="304"/>
      <c r="GK1021" s="304"/>
      <c r="GL1021" s="304"/>
      <c r="GM1021" s="304"/>
      <c r="GN1021" s="304"/>
      <c r="GO1021" s="304"/>
      <c r="GP1021" s="304"/>
      <c r="GQ1021" s="304"/>
      <c r="GR1021" s="304"/>
      <c r="GS1021" s="304"/>
      <c r="GT1021" s="304"/>
      <c r="GU1021" s="304"/>
      <c r="GV1021" s="304"/>
      <c r="GW1021" s="304"/>
      <c r="GX1021" s="304"/>
      <c r="GY1021" s="304"/>
      <c r="GZ1021" s="304"/>
      <c r="HA1021" s="304"/>
      <c r="HB1021" s="304"/>
      <c r="HC1021" s="304"/>
      <c r="HD1021" s="304"/>
      <c r="HE1021" s="304"/>
      <c r="HF1021" s="304"/>
      <c r="HG1021" s="304"/>
      <c r="HH1021" s="304"/>
      <c r="HI1021" s="304"/>
      <c r="HJ1021" s="304"/>
      <c r="HK1021" s="304"/>
      <c r="HL1021" s="304"/>
      <c r="HM1021" s="304"/>
      <c r="HN1021" s="304"/>
      <c r="HO1021" s="304"/>
      <c r="HP1021" s="304"/>
      <c r="HQ1021" s="304"/>
      <c r="HR1021" s="304"/>
      <c r="HS1021" s="304"/>
      <c r="HT1021" s="304"/>
      <c r="HU1021" s="304"/>
      <c r="HV1021" s="304"/>
      <c r="HW1021" s="304"/>
      <c r="HX1021" s="304"/>
      <c r="HY1021" s="304"/>
      <c r="HZ1021" s="304"/>
      <c r="IA1021" s="304"/>
      <c r="IB1021" s="304"/>
      <c r="IC1021" s="304"/>
      <c r="ID1021" s="304"/>
      <c r="IE1021" s="304"/>
      <c r="IF1021" s="304"/>
      <c r="IG1021" s="304"/>
      <c r="IH1021" s="304"/>
      <c r="II1021" s="304"/>
      <c r="IJ1021" s="304"/>
      <c r="IK1021" s="304"/>
      <c r="IL1021" s="304"/>
      <c r="IM1021" s="304"/>
      <c r="IN1021" s="304"/>
      <c r="IO1021" s="304"/>
      <c r="IP1021" s="304"/>
      <c r="IQ1021" s="304"/>
      <c r="IR1021" s="304"/>
      <c r="IS1021" s="304"/>
      <c r="IT1021" s="304"/>
      <c r="IU1021" s="304"/>
      <c r="IV1021" s="304"/>
      <c r="IW1021" s="304"/>
      <c r="IX1021" s="304"/>
      <c r="IY1021" s="304"/>
      <c r="IZ1021" s="304"/>
      <c r="JA1021" s="304"/>
      <c r="JB1021" s="304"/>
      <c r="JC1021" s="304"/>
      <c r="JD1021" s="304"/>
      <c r="JE1021" s="304"/>
      <c r="JF1021" s="304"/>
      <c r="JG1021" s="304"/>
      <c r="JH1021" s="304"/>
      <c r="JI1021" s="304"/>
      <c r="JJ1021" s="304"/>
      <c r="JK1021" s="304"/>
      <c r="JL1021" s="304"/>
      <c r="JM1021" s="304"/>
      <c r="JN1021" s="304"/>
      <c r="JO1021" s="304"/>
      <c r="JP1021" s="304"/>
      <c r="JQ1021" s="304"/>
      <c r="JR1021" s="304"/>
      <c r="JS1021" s="304"/>
      <c r="JT1021" s="304"/>
      <c r="JU1021" s="304"/>
      <c r="JV1021" s="304"/>
      <c r="JW1021" s="304"/>
      <c r="JX1021" s="304"/>
      <c r="JY1021" s="304"/>
      <c r="JZ1021" s="304"/>
      <c r="KA1021" s="304"/>
      <c r="KB1021" s="304"/>
      <c r="KC1021" s="304"/>
      <c r="KD1021" s="304"/>
      <c r="KE1021" s="304"/>
      <c r="KF1021" s="304"/>
      <c r="KG1021" s="304"/>
      <c r="KH1021" s="304"/>
      <c r="KI1021" s="304"/>
      <c r="KJ1021" s="304"/>
      <c r="KK1021" s="304"/>
      <c r="KL1021" s="304"/>
      <c r="KM1021" s="304"/>
      <c r="KN1021" s="304"/>
      <c r="KO1021" s="304"/>
      <c r="KP1021" s="304"/>
      <c r="KQ1021" s="304"/>
      <c r="KR1021" s="304"/>
      <c r="KS1021" s="304"/>
      <c r="KT1021" s="304"/>
      <c r="KU1021" s="304"/>
      <c r="KV1021" s="304"/>
      <c r="KW1021" s="304"/>
      <c r="KX1021" s="304"/>
      <c r="KY1021" s="304"/>
      <c r="KZ1021" s="304"/>
      <c r="LA1021" s="304"/>
      <c r="LB1021" s="304"/>
      <c r="LC1021" s="304"/>
      <c r="LD1021" s="304"/>
      <c r="LE1021" s="304"/>
      <c r="LF1021" s="304"/>
      <c r="LG1021" s="304"/>
      <c r="LH1021" s="304"/>
      <c r="LI1021" s="304"/>
      <c r="LJ1021" s="304"/>
      <c r="LK1021" s="304"/>
      <c r="LL1021" s="304"/>
      <c r="LM1021" s="304"/>
      <c r="LN1021" s="304"/>
      <c r="LO1021" s="304"/>
      <c r="LP1021" s="304"/>
      <c r="LQ1021" s="304"/>
      <c r="LR1021" s="304"/>
      <c r="LS1021" s="304"/>
      <c r="LT1021" s="304"/>
      <c r="LU1021" s="304"/>
      <c r="LV1021" s="304"/>
      <c r="LW1021" s="304"/>
      <c r="LX1021" s="304"/>
      <c r="LY1021" s="304"/>
      <c r="LZ1021" s="304"/>
      <c r="MA1021" s="304"/>
      <c r="MB1021" s="304"/>
      <c r="MC1021" s="304"/>
      <c r="MD1021" s="304"/>
      <c r="ME1021" s="304"/>
      <c r="MF1021" s="304"/>
      <c r="MG1021" s="304"/>
      <c r="MH1021" s="304"/>
      <c r="MI1021" s="304"/>
      <c r="MJ1021" s="304"/>
      <c r="MK1021" s="304"/>
      <c r="ML1021" s="304"/>
      <c r="MM1021" s="304"/>
      <c r="MN1021" s="304"/>
      <c r="MO1021" s="304"/>
      <c r="MP1021" s="304"/>
      <c r="MQ1021" s="304"/>
      <c r="MR1021" s="304"/>
      <c r="MS1021" s="304"/>
      <c r="MT1021" s="304"/>
      <c r="MU1021" s="304"/>
      <c r="MV1021" s="304"/>
      <c r="MW1021" s="304"/>
      <c r="MX1021" s="304"/>
      <c r="MY1021" s="304"/>
      <c r="MZ1021" s="304"/>
      <c r="NA1021" s="304"/>
      <c r="NB1021" s="304"/>
      <c r="NC1021" s="304"/>
      <c r="ND1021" s="304"/>
      <c r="NE1021" s="304"/>
      <c r="NF1021" s="304"/>
      <c r="NG1021" s="304"/>
      <c r="NH1021" s="304"/>
      <c r="NI1021" s="304"/>
      <c r="NJ1021" s="304"/>
      <c r="NK1021" s="304"/>
      <c r="NL1021" s="304"/>
      <c r="NM1021" s="304"/>
      <c r="NN1021" s="304"/>
      <c r="NO1021" s="304"/>
      <c r="NP1021" s="304"/>
      <c r="NQ1021" s="304"/>
      <c r="NR1021" s="304"/>
      <c r="NS1021" s="304"/>
      <c r="NT1021" s="304"/>
      <c r="NU1021" s="304"/>
      <c r="NV1021" s="304"/>
      <c r="NW1021" s="304"/>
      <c r="NX1021" s="304"/>
      <c r="NY1021" s="304"/>
      <c r="NZ1021" s="304"/>
      <c r="OA1021" s="304"/>
      <c r="OB1021" s="304"/>
      <c r="OC1021" s="304"/>
      <c r="OD1021" s="304"/>
      <c r="OE1021" s="304"/>
      <c r="OF1021" s="304"/>
      <c r="OG1021" s="304"/>
      <c r="OH1021" s="304"/>
      <c r="OI1021" s="304"/>
      <c r="OJ1021" s="304"/>
      <c r="OK1021" s="304"/>
      <c r="OL1021" s="304"/>
      <c r="OM1021" s="304"/>
      <c r="ON1021" s="304"/>
      <c r="OO1021" s="304"/>
      <c r="OP1021" s="304"/>
      <c r="OQ1021" s="304"/>
      <c r="OR1021" s="304"/>
      <c r="OS1021" s="304"/>
      <c r="OT1021" s="304"/>
      <c r="OU1021" s="304"/>
      <c r="OV1021" s="304"/>
      <c r="OW1021" s="304"/>
      <c r="OX1021" s="304"/>
      <c r="OY1021" s="304"/>
      <c r="OZ1021" s="304"/>
      <c r="PA1021" s="304"/>
      <c r="PB1021" s="304"/>
      <c r="PC1021" s="304"/>
      <c r="PD1021" s="304"/>
      <c r="PE1021" s="304"/>
      <c r="PF1021" s="304"/>
      <c r="PG1021" s="304"/>
      <c r="PH1021" s="304"/>
      <c r="PI1021" s="304"/>
      <c r="PJ1021" s="304"/>
      <c r="PK1021" s="304"/>
      <c r="PL1021" s="304"/>
      <c r="PM1021" s="304"/>
      <c r="PN1021" s="304"/>
      <c r="PO1021" s="304"/>
      <c r="PP1021" s="304"/>
      <c r="PQ1021" s="304"/>
      <c r="PR1021" s="304"/>
      <c r="PS1021" s="304"/>
      <c r="PT1021" s="304"/>
      <c r="PU1021" s="304"/>
      <c r="PV1021" s="304"/>
      <c r="PW1021" s="304"/>
      <c r="PX1021" s="304"/>
      <c r="PY1021" s="304"/>
      <c r="PZ1021" s="304"/>
      <c r="QA1021" s="304"/>
      <c r="QB1021" s="304"/>
      <c r="QC1021" s="304"/>
      <c r="QD1021" s="304"/>
      <c r="QE1021" s="304"/>
      <c r="QF1021" s="304"/>
      <c r="QG1021" s="304"/>
      <c r="QH1021" s="304"/>
      <c r="QI1021" s="304"/>
      <c r="QJ1021" s="304"/>
      <c r="QK1021" s="304"/>
      <c r="QL1021" s="304"/>
      <c r="QM1021" s="304"/>
      <c r="QN1021" s="304"/>
      <c r="QO1021" s="304"/>
      <c r="QP1021" s="304"/>
      <c r="QQ1021" s="304"/>
      <c r="QR1021" s="304"/>
      <c r="QS1021" s="304"/>
      <c r="QT1021" s="304"/>
      <c r="QU1021" s="304"/>
      <c r="QV1021" s="304"/>
      <c r="QW1021" s="304"/>
      <c r="QX1021" s="304"/>
      <c r="QY1021" s="304"/>
      <c r="QZ1021" s="304"/>
      <c r="RA1021" s="304"/>
      <c r="RB1021" s="304"/>
      <c r="RC1021" s="304"/>
      <c r="RD1021" s="304"/>
      <c r="RE1021" s="304"/>
      <c r="RF1021" s="304"/>
      <c r="RG1021" s="304"/>
      <c r="RH1021" s="304"/>
      <c r="RI1021" s="304"/>
      <c r="RJ1021" s="304"/>
      <c r="RK1021" s="304"/>
      <c r="RL1021" s="304"/>
      <c r="RM1021" s="304"/>
      <c r="RN1021" s="304"/>
      <c r="RO1021" s="304"/>
      <c r="RP1021" s="304"/>
      <c r="RQ1021" s="304"/>
      <c r="RR1021" s="304"/>
      <c r="RS1021" s="304"/>
      <c r="RT1021" s="304"/>
      <c r="RU1021" s="304"/>
      <c r="RV1021" s="304"/>
      <c r="RW1021" s="304"/>
      <c r="RX1021" s="304"/>
      <c r="RY1021" s="304"/>
      <c r="RZ1021" s="304"/>
      <c r="SA1021" s="304"/>
      <c r="SB1021" s="304"/>
      <c r="SC1021" s="304"/>
      <c r="SD1021" s="304"/>
      <c r="SE1021" s="304"/>
      <c r="SF1021" s="304"/>
      <c r="SG1021" s="304"/>
      <c r="SH1021" s="304"/>
      <c r="SI1021" s="304"/>
      <c r="SJ1021" s="304"/>
      <c r="SK1021" s="304"/>
      <c r="SL1021" s="304"/>
      <c r="SM1021" s="304"/>
      <c r="SN1021" s="304"/>
      <c r="SO1021" s="304"/>
      <c r="SP1021" s="304"/>
      <c r="SQ1021" s="304"/>
      <c r="SR1021" s="304"/>
      <c r="SS1021" s="304"/>
      <c r="ST1021" s="304"/>
      <c r="SU1021" s="304"/>
      <c r="SV1021" s="304"/>
      <c r="SW1021" s="304"/>
      <c r="SX1021" s="304"/>
      <c r="SY1021" s="304"/>
      <c r="SZ1021" s="304"/>
      <c r="TA1021" s="304"/>
      <c r="TB1021" s="304"/>
      <c r="TC1021" s="304"/>
      <c r="TD1021" s="304"/>
      <c r="TE1021" s="304"/>
      <c r="TF1021" s="304"/>
      <c r="TG1021" s="304"/>
      <c r="TH1021" s="304"/>
      <c r="TI1021" s="304"/>
      <c r="TJ1021" s="304"/>
      <c r="TK1021" s="304"/>
      <c r="TL1021" s="304"/>
      <c r="TM1021" s="304"/>
      <c r="TN1021" s="304"/>
      <c r="TO1021" s="304"/>
      <c r="TP1021" s="304"/>
      <c r="TQ1021" s="304"/>
      <c r="TR1021" s="304"/>
      <c r="TS1021" s="304"/>
      <c r="TT1021" s="304"/>
      <c r="TU1021" s="304"/>
      <c r="TV1021" s="304"/>
      <c r="TW1021" s="304"/>
      <c r="TX1021" s="304"/>
      <c r="TY1021" s="304"/>
      <c r="TZ1021" s="304"/>
      <c r="UA1021" s="304"/>
      <c r="UB1021" s="304"/>
      <c r="UC1021" s="304"/>
      <c r="UD1021" s="304"/>
      <c r="UE1021" s="304"/>
      <c r="UF1021" s="304"/>
      <c r="UG1021" s="304"/>
      <c r="UH1021" s="304"/>
      <c r="UI1021" s="304"/>
      <c r="UJ1021" s="304"/>
      <c r="UK1021" s="304"/>
      <c r="UL1021" s="304"/>
      <c r="UM1021" s="304"/>
      <c r="UN1021" s="304"/>
      <c r="UO1021" s="304"/>
      <c r="UP1021" s="304"/>
      <c r="UQ1021" s="304"/>
      <c r="UR1021" s="304"/>
      <c r="US1021" s="304"/>
      <c r="UT1021" s="304"/>
      <c r="UU1021" s="304"/>
      <c r="UV1021" s="304"/>
      <c r="UW1021" s="304"/>
      <c r="UX1021" s="304"/>
      <c r="UY1021" s="304"/>
      <c r="UZ1021" s="304"/>
      <c r="VA1021" s="304"/>
      <c r="VB1021" s="304"/>
      <c r="VC1021" s="304"/>
      <c r="VD1021" s="304"/>
      <c r="VE1021" s="304"/>
      <c r="VF1021" s="304"/>
      <c r="VG1021" s="304"/>
      <c r="VH1021" s="304"/>
      <c r="VI1021" s="304"/>
      <c r="VJ1021" s="304"/>
      <c r="VK1021" s="304"/>
      <c r="VL1021" s="304"/>
      <c r="VM1021" s="304"/>
      <c r="VN1021" s="304"/>
      <c r="VO1021" s="304"/>
      <c r="VP1021" s="304"/>
      <c r="VQ1021" s="304"/>
      <c r="VR1021" s="304"/>
      <c r="VS1021" s="304"/>
      <c r="VT1021" s="304"/>
      <c r="VU1021" s="304"/>
      <c r="VV1021" s="304"/>
      <c r="VW1021" s="304"/>
      <c r="VX1021" s="304"/>
      <c r="VY1021" s="304"/>
      <c r="VZ1021" s="304"/>
      <c r="WA1021" s="304"/>
      <c r="WB1021" s="304"/>
      <c r="WC1021" s="304"/>
      <c r="WD1021" s="304"/>
      <c r="WE1021" s="304"/>
      <c r="WF1021" s="304"/>
      <c r="WG1021" s="304"/>
      <c r="WH1021" s="304"/>
      <c r="WI1021" s="304"/>
      <c r="WJ1021" s="304"/>
      <c r="WK1021" s="304"/>
      <c r="WL1021" s="304"/>
      <c r="WM1021" s="304"/>
      <c r="WN1021" s="304"/>
      <c r="WO1021" s="304"/>
      <c r="WP1021" s="304"/>
      <c r="WQ1021" s="304"/>
      <c r="WR1021" s="304"/>
      <c r="WS1021" s="304"/>
      <c r="WT1021" s="304"/>
      <c r="WU1021" s="304"/>
      <c r="WV1021" s="304"/>
      <c r="WW1021" s="304"/>
      <c r="WX1021" s="304"/>
      <c r="WY1021" s="304"/>
      <c r="WZ1021" s="304"/>
      <c r="XA1021" s="304"/>
      <c r="XB1021" s="304"/>
      <c r="XC1021" s="304"/>
      <c r="XD1021" s="304"/>
      <c r="XE1021" s="304"/>
      <c r="XF1021" s="304"/>
      <c r="XG1021" s="304"/>
      <c r="XH1021" s="304"/>
      <c r="XI1021" s="304"/>
      <c r="XJ1021" s="304"/>
      <c r="XK1021" s="304"/>
      <c r="XL1021" s="304"/>
      <c r="XM1021" s="304"/>
      <c r="XN1021" s="304"/>
      <c r="XO1021" s="304"/>
      <c r="XP1021" s="304"/>
      <c r="XQ1021" s="304"/>
      <c r="XR1021" s="304"/>
      <c r="XS1021" s="304"/>
      <c r="XT1021" s="304"/>
      <c r="XU1021" s="304"/>
      <c r="XV1021" s="304"/>
      <c r="XW1021" s="304"/>
      <c r="XX1021" s="304"/>
      <c r="XY1021" s="304"/>
      <c r="XZ1021" s="304"/>
      <c r="YA1021" s="304"/>
      <c r="YB1021" s="304"/>
      <c r="YC1021" s="304"/>
      <c r="YD1021" s="304"/>
      <c r="YE1021" s="304"/>
      <c r="YF1021" s="304"/>
      <c r="YG1021" s="304"/>
      <c r="YH1021" s="304"/>
      <c r="YI1021" s="304"/>
      <c r="YJ1021" s="304"/>
      <c r="YK1021" s="304"/>
      <c r="YL1021" s="304"/>
      <c r="YM1021" s="304"/>
      <c r="YN1021" s="304"/>
      <c r="YO1021" s="304"/>
      <c r="YP1021" s="304"/>
      <c r="YQ1021" s="304"/>
      <c r="YR1021" s="304"/>
      <c r="YS1021" s="304"/>
      <c r="YT1021" s="304"/>
      <c r="YU1021" s="304"/>
      <c r="YV1021" s="304"/>
      <c r="YW1021" s="304"/>
      <c r="YX1021" s="304"/>
      <c r="YY1021" s="304"/>
      <c r="YZ1021" s="304"/>
      <c r="ZA1021" s="304"/>
      <c r="ZB1021" s="304"/>
      <c r="ZC1021" s="304"/>
      <c r="ZD1021" s="304"/>
      <c r="ZE1021" s="304"/>
      <c r="ZF1021" s="304"/>
      <c r="ZG1021" s="304"/>
      <c r="ZH1021" s="304"/>
      <c r="ZI1021" s="304"/>
      <c r="ZJ1021" s="304"/>
      <c r="ZK1021" s="304"/>
      <c r="ZL1021" s="304"/>
      <c r="ZM1021" s="304"/>
      <c r="ZN1021" s="304"/>
      <c r="ZO1021" s="304"/>
      <c r="ZP1021" s="304"/>
      <c r="ZQ1021" s="304"/>
      <c r="ZR1021" s="304"/>
      <c r="ZS1021" s="304"/>
      <c r="ZT1021" s="304"/>
      <c r="ZU1021" s="304"/>
      <c r="ZV1021" s="304"/>
      <c r="ZW1021" s="304"/>
      <c r="ZX1021" s="304"/>
      <c r="ZY1021" s="304"/>
      <c r="ZZ1021" s="304"/>
      <c r="AAA1021" s="304"/>
      <c r="AAB1021" s="304"/>
      <c r="AAC1021" s="304"/>
      <c r="AAD1021" s="304"/>
      <c r="AAE1021" s="304"/>
      <c r="AAF1021" s="304"/>
      <c r="AAG1021" s="304"/>
      <c r="AAH1021" s="304"/>
      <c r="AAI1021" s="304"/>
      <c r="AAJ1021" s="304"/>
      <c r="AAK1021" s="304"/>
      <c r="AAL1021" s="304"/>
      <c r="AAM1021" s="304"/>
      <c r="AAN1021" s="304"/>
      <c r="AAO1021" s="304"/>
      <c r="AAP1021" s="304"/>
      <c r="AAQ1021" s="304"/>
      <c r="AAR1021" s="304"/>
      <c r="AAS1021" s="304"/>
      <c r="AAT1021" s="304"/>
      <c r="AAU1021" s="304"/>
      <c r="AAV1021" s="304"/>
      <c r="AAW1021" s="304"/>
      <c r="AAX1021" s="304"/>
      <c r="AAY1021" s="304"/>
      <c r="AAZ1021" s="304"/>
      <c r="ABA1021" s="304"/>
      <c r="ABB1021" s="304"/>
      <c r="ABC1021" s="304"/>
      <c r="ABD1021" s="304"/>
      <c r="ABE1021" s="304"/>
      <c r="ABF1021" s="304"/>
      <c r="ABG1021" s="304"/>
      <c r="ABH1021" s="304"/>
      <c r="ABI1021" s="304"/>
      <c r="ABJ1021" s="304"/>
      <c r="ABK1021" s="304"/>
      <c r="ABL1021" s="304"/>
      <c r="ABM1021" s="304"/>
      <c r="ABN1021" s="304"/>
      <c r="ABO1021" s="304"/>
      <c r="ABP1021" s="304"/>
      <c r="ABQ1021" s="304"/>
      <c r="ABR1021" s="304"/>
      <c r="ABS1021" s="304"/>
      <c r="ABT1021" s="304"/>
      <c r="ABU1021" s="304"/>
      <c r="ABV1021" s="304"/>
      <c r="ABW1021" s="304"/>
      <c r="ABX1021" s="304"/>
      <c r="ABY1021" s="304"/>
      <c r="ABZ1021" s="304"/>
      <c r="ACA1021" s="304"/>
      <c r="ACB1021" s="304"/>
      <c r="ACC1021" s="304"/>
      <c r="ACD1021" s="304"/>
      <c r="ACE1021" s="304"/>
      <c r="ACF1021" s="304"/>
      <c r="ACG1021" s="304"/>
      <c r="ACH1021" s="304"/>
      <c r="ACI1021" s="304"/>
      <c r="ACJ1021" s="304"/>
      <c r="ACK1021" s="304"/>
      <c r="ACL1021" s="304"/>
      <c r="ACM1021" s="304"/>
      <c r="ACN1021" s="304"/>
      <c r="ACO1021" s="304"/>
      <c r="ACP1021" s="304"/>
      <c r="ACQ1021" s="304"/>
      <c r="ACR1021" s="304"/>
      <c r="ACS1021" s="304"/>
      <c r="ACT1021" s="304"/>
      <c r="ACU1021" s="304"/>
      <c r="ACV1021" s="304"/>
      <c r="ACW1021" s="304"/>
      <c r="ACX1021" s="304"/>
      <c r="ACY1021" s="304"/>
      <c r="ACZ1021" s="304"/>
      <c r="ADA1021" s="304"/>
      <c r="ADB1021" s="304"/>
      <c r="ADC1021" s="304"/>
      <c r="ADD1021" s="304"/>
      <c r="ADE1021" s="304"/>
      <c r="ADF1021" s="304"/>
      <c r="ADG1021" s="304"/>
      <c r="ADH1021" s="304"/>
      <c r="ADI1021" s="304"/>
      <c r="ADJ1021" s="304"/>
      <c r="ADK1021" s="304"/>
      <c r="ADL1021" s="304"/>
      <c r="ADM1021" s="304"/>
      <c r="ADN1021" s="304"/>
      <c r="ADO1021" s="304"/>
      <c r="ADP1021" s="304"/>
      <c r="ADQ1021" s="304"/>
      <c r="ADR1021" s="304"/>
      <c r="ADS1021" s="304"/>
      <c r="ADT1021" s="304"/>
      <c r="ADU1021" s="304"/>
      <c r="ADV1021" s="304"/>
      <c r="ADW1021" s="304"/>
      <c r="ADX1021" s="304"/>
      <c r="ADY1021" s="304"/>
      <c r="ADZ1021" s="304"/>
      <c r="AEA1021" s="304"/>
      <c r="AEB1021" s="304"/>
      <c r="AEC1021" s="304"/>
      <c r="AED1021" s="304"/>
      <c r="AEE1021" s="304"/>
      <c r="AEF1021" s="304"/>
      <c r="AEG1021" s="304"/>
      <c r="AEH1021" s="304"/>
      <c r="AEI1021" s="304"/>
      <c r="AEJ1021" s="304"/>
      <c r="AEK1021" s="304"/>
      <c r="AEL1021" s="304"/>
      <c r="AEM1021" s="304"/>
      <c r="AEN1021" s="304"/>
      <c r="AEO1021" s="304"/>
      <c r="AEP1021" s="304"/>
      <c r="AEQ1021" s="304"/>
      <c r="AER1021" s="304"/>
      <c r="AES1021" s="304"/>
      <c r="AET1021" s="304"/>
      <c r="AEU1021" s="304"/>
      <c r="AEV1021" s="304"/>
      <c r="AEW1021" s="304"/>
      <c r="AEX1021" s="304"/>
      <c r="AEY1021" s="304"/>
      <c r="AEZ1021" s="304"/>
      <c r="AFA1021" s="304"/>
      <c r="AFB1021" s="304"/>
      <c r="AFC1021" s="304"/>
      <c r="AFD1021" s="304"/>
      <c r="AFE1021" s="304"/>
      <c r="AFF1021" s="304"/>
      <c r="AFG1021" s="304"/>
      <c r="AFH1021" s="304"/>
      <c r="AFI1021" s="304"/>
      <c r="AFJ1021" s="304"/>
      <c r="AFK1021" s="304"/>
      <c r="AFL1021" s="304"/>
      <c r="AFM1021" s="304"/>
      <c r="AFN1021" s="304"/>
      <c r="AFO1021" s="304"/>
      <c r="AFP1021" s="304"/>
      <c r="AFQ1021" s="304"/>
      <c r="AFR1021" s="304"/>
      <c r="AFS1021" s="304"/>
      <c r="AFT1021" s="304"/>
      <c r="AFU1021" s="304"/>
      <c r="AFV1021" s="304"/>
      <c r="AFW1021" s="304"/>
      <c r="AFX1021" s="304"/>
      <c r="AFY1021" s="304"/>
      <c r="AFZ1021" s="304"/>
      <c r="AGA1021" s="304"/>
      <c r="AGB1021" s="304"/>
      <c r="AGC1021" s="304"/>
      <c r="AGD1021" s="304"/>
      <c r="AGE1021" s="304"/>
      <c r="AGF1021" s="304"/>
      <c r="AGG1021" s="304"/>
      <c r="AGH1021" s="304"/>
      <c r="AGI1021" s="304"/>
      <c r="AGJ1021" s="304"/>
      <c r="AGK1021" s="304"/>
      <c r="AGL1021" s="304"/>
      <c r="AGM1021" s="304"/>
      <c r="AGN1021" s="304"/>
      <c r="AGO1021" s="304"/>
      <c r="AGP1021" s="304"/>
      <c r="AGQ1021" s="304"/>
      <c r="AGR1021" s="304"/>
      <c r="AGS1021" s="304"/>
      <c r="AGT1021" s="304"/>
      <c r="AGU1021" s="304"/>
      <c r="AGV1021" s="304"/>
      <c r="AGW1021" s="304"/>
      <c r="AGX1021" s="304"/>
      <c r="AGY1021" s="304"/>
      <c r="AGZ1021" s="304"/>
      <c r="AHA1021" s="304"/>
      <c r="AHB1021" s="304"/>
      <c r="AHC1021" s="304"/>
      <c r="AHD1021" s="304"/>
      <c r="AHE1021" s="304"/>
      <c r="AHF1021" s="304"/>
      <c r="AHG1021" s="304"/>
      <c r="AHH1021" s="304"/>
      <c r="AHI1021" s="304"/>
      <c r="AHJ1021" s="304"/>
      <c r="AHK1021" s="304"/>
      <c r="AHL1021" s="304"/>
      <c r="AHM1021" s="304"/>
      <c r="AHN1021" s="304"/>
      <c r="AHO1021" s="304"/>
      <c r="AHP1021" s="304"/>
      <c r="AHQ1021" s="304"/>
      <c r="AHR1021" s="304"/>
      <c r="AHS1021" s="304"/>
      <c r="AHT1021" s="304"/>
      <c r="AHU1021" s="304"/>
      <c r="AHV1021" s="304"/>
      <c r="AHW1021" s="304"/>
      <c r="AHX1021" s="304"/>
      <c r="AHY1021" s="304"/>
      <c r="AHZ1021" s="304"/>
      <c r="AIA1021" s="304"/>
      <c r="AIB1021" s="304"/>
      <c r="AIC1021" s="304"/>
      <c r="AID1021" s="304"/>
      <c r="AIE1021" s="304"/>
      <c r="AIF1021" s="304"/>
      <c r="AIG1021" s="304"/>
      <c r="AIH1021" s="304"/>
      <c r="AII1021" s="304"/>
      <c r="AIJ1021" s="304"/>
      <c r="AIK1021" s="304"/>
      <c r="AIL1021" s="304"/>
      <c r="AIM1021" s="304"/>
      <c r="AIN1021" s="304"/>
      <c r="AIO1021" s="304"/>
      <c r="AIP1021" s="304"/>
      <c r="AIQ1021" s="304"/>
      <c r="AIR1021" s="304"/>
      <c r="AIS1021" s="304"/>
      <c r="AIT1021" s="304"/>
      <c r="AIU1021" s="304"/>
      <c r="AIV1021" s="304"/>
      <c r="AIW1021" s="304"/>
      <c r="AIX1021" s="304"/>
      <c r="AIY1021" s="304"/>
      <c r="AIZ1021" s="304"/>
      <c r="AJA1021" s="304"/>
      <c r="AJB1021" s="304"/>
      <c r="AJC1021" s="304"/>
      <c r="AJD1021" s="304"/>
      <c r="AJE1021" s="304"/>
      <c r="AJF1021" s="304"/>
      <c r="AJG1021" s="304"/>
      <c r="AJH1021" s="304"/>
      <c r="AJI1021" s="304"/>
      <c r="AJJ1021" s="304"/>
      <c r="AJK1021" s="304"/>
      <c r="AJL1021" s="304"/>
      <c r="AJM1021" s="304"/>
      <c r="AJN1021" s="304"/>
      <c r="AJO1021" s="304"/>
      <c r="AJP1021" s="304"/>
      <c r="AJQ1021" s="304"/>
      <c r="AJR1021" s="304"/>
      <c r="AJS1021" s="304"/>
      <c r="AJT1021" s="304"/>
      <c r="AJU1021" s="304"/>
      <c r="AJV1021" s="304"/>
      <c r="AJW1021" s="304"/>
      <c r="AJX1021" s="304"/>
      <c r="AJY1021" s="304"/>
      <c r="AJZ1021" s="304"/>
      <c r="AKA1021" s="304"/>
      <c r="AKB1021" s="304"/>
      <c r="AKC1021" s="304"/>
      <c r="AKD1021" s="304"/>
      <c r="AKE1021" s="304"/>
      <c r="AKF1021" s="304"/>
      <c r="AKG1021" s="304"/>
      <c r="AKH1021" s="304"/>
      <c r="AKI1021" s="304"/>
      <c r="AKJ1021" s="304"/>
      <c r="AKK1021" s="304"/>
      <c r="AKL1021" s="304"/>
      <c r="AKM1021" s="304"/>
      <c r="AKN1021" s="304"/>
      <c r="AKO1021" s="304"/>
      <c r="AKP1021" s="304"/>
      <c r="AKQ1021" s="304"/>
      <c r="AKR1021" s="304"/>
      <c r="AKS1021" s="304"/>
      <c r="AKT1021" s="304"/>
      <c r="AKU1021" s="304"/>
      <c r="AKV1021" s="304"/>
      <c r="AKW1021" s="304"/>
      <c r="AKX1021" s="304"/>
      <c r="AKY1021" s="304"/>
      <c r="AKZ1021" s="304"/>
      <c r="ALA1021" s="304"/>
      <c r="ALB1021" s="304"/>
      <c r="ALC1021" s="304"/>
      <c r="ALD1021" s="304"/>
      <c r="ALE1021" s="304"/>
      <c r="ALF1021" s="304"/>
      <c r="ALG1021" s="304"/>
      <c r="ALH1021" s="304"/>
      <c r="ALI1021" s="304"/>
      <c r="ALJ1021" s="304"/>
      <c r="ALK1021" s="304"/>
      <c r="ALL1021" s="304"/>
      <c r="ALM1021" s="304"/>
      <c r="ALN1021" s="304"/>
      <c r="ALO1021" s="304"/>
      <c r="ALP1021" s="304"/>
      <c r="ALQ1021" s="304"/>
      <c r="ALR1021" s="304"/>
      <c r="ALS1021" s="304"/>
      <c r="ALT1021" s="304"/>
      <c r="ALU1021" s="304"/>
      <c r="ALV1021" s="304"/>
      <c r="ALW1021" s="304"/>
      <c r="ALX1021" s="304"/>
      <c r="ALY1021" s="304"/>
      <c r="ALZ1021" s="304"/>
      <c r="AMA1021" s="304"/>
      <c r="AMB1021" s="304"/>
      <c r="AMC1021" s="304"/>
      <c r="AMD1021" s="304"/>
      <c r="AME1021" s="304"/>
      <c r="AMF1021" s="304"/>
      <c r="AMG1021" s="304"/>
      <c r="AMH1021" s="304"/>
      <c r="AMI1021" s="304"/>
      <c r="AMJ1021" s="304"/>
      <c r="AMK1021" s="304"/>
      <c r="AML1021" s="304"/>
      <c r="AMM1021" s="304"/>
      <c r="AMN1021" s="304"/>
      <c r="AMO1021" s="304"/>
      <c r="AMP1021" s="304"/>
      <c r="AMQ1021" s="304"/>
      <c r="AMR1021" s="304"/>
      <c r="AMS1021" s="304"/>
      <c r="AMT1021" s="304"/>
      <c r="AMU1021" s="304"/>
      <c r="AMV1021" s="304"/>
      <c r="AMW1021" s="304"/>
      <c r="AMX1021" s="304"/>
      <c r="AMY1021" s="304"/>
      <c r="AMZ1021" s="304"/>
      <c r="ANA1021" s="304"/>
      <c r="ANB1021" s="304"/>
      <c r="ANC1021" s="304"/>
      <c r="AND1021" s="304"/>
      <c r="ANE1021" s="304"/>
      <c r="ANF1021" s="304"/>
      <c r="ANG1021" s="304"/>
      <c r="ANH1021" s="304"/>
      <c r="ANI1021" s="304"/>
      <c r="ANJ1021" s="304"/>
      <c r="ANK1021" s="304"/>
      <c r="ANL1021" s="304"/>
      <c r="ANM1021" s="304"/>
      <c r="ANN1021" s="304"/>
      <c r="ANO1021" s="304"/>
      <c r="ANP1021" s="304"/>
      <c r="ANQ1021" s="304"/>
      <c r="ANR1021" s="304"/>
      <c r="ANS1021" s="304"/>
      <c r="ANT1021" s="304"/>
      <c r="ANU1021" s="304"/>
      <c r="ANV1021" s="304"/>
      <c r="ANW1021" s="304"/>
      <c r="ANX1021" s="304"/>
      <c r="ANY1021" s="304"/>
      <c r="ANZ1021" s="304"/>
      <c r="AOA1021" s="304"/>
      <c r="AOB1021" s="304"/>
      <c r="AOC1021" s="304"/>
      <c r="AOD1021" s="304"/>
      <c r="AOE1021" s="304"/>
      <c r="AOF1021" s="304"/>
      <c r="AOG1021" s="304"/>
      <c r="AOH1021" s="304"/>
      <c r="AOI1021" s="304"/>
      <c r="AOJ1021" s="304"/>
      <c r="AOK1021" s="304"/>
      <c r="AOL1021" s="304"/>
      <c r="AOM1021" s="304"/>
      <c r="AON1021" s="304"/>
      <c r="AOO1021" s="304"/>
      <c r="AOP1021" s="304"/>
      <c r="AOQ1021" s="304"/>
      <c r="AOR1021" s="304"/>
      <c r="AOS1021" s="304"/>
      <c r="AOT1021" s="304"/>
      <c r="AOU1021" s="304"/>
      <c r="AOV1021" s="304"/>
      <c r="AOW1021" s="304"/>
      <c r="AOX1021" s="304"/>
      <c r="AOY1021" s="304"/>
      <c r="AOZ1021" s="304"/>
      <c r="APA1021" s="304"/>
      <c r="APB1021" s="304"/>
      <c r="APC1021" s="304"/>
      <c r="APD1021" s="304"/>
      <c r="APE1021" s="304"/>
      <c r="APF1021" s="304"/>
      <c r="APG1021" s="304"/>
      <c r="APH1021" s="304"/>
      <c r="API1021" s="304"/>
      <c r="APJ1021" s="304"/>
      <c r="APK1021" s="304"/>
      <c r="APL1021" s="304"/>
      <c r="APM1021" s="304"/>
      <c r="APN1021" s="304"/>
      <c r="APO1021" s="304"/>
      <c r="APP1021" s="304"/>
      <c r="APQ1021" s="304"/>
      <c r="APR1021" s="304"/>
      <c r="APS1021" s="304"/>
      <c r="APT1021" s="304"/>
      <c r="APU1021" s="304"/>
      <c r="APV1021" s="304"/>
      <c r="APW1021" s="304"/>
      <c r="APX1021" s="304"/>
      <c r="APY1021" s="304"/>
      <c r="APZ1021" s="304"/>
      <c r="AQA1021" s="304"/>
      <c r="AQB1021" s="304"/>
      <c r="AQC1021" s="304"/>
      <c r="AQD1021" s="304"/>
      <c r="AQE1021" s="304"/>
      <c r="AQF1021" s="304"/>
      <c r="AQG1021" s="304"/>
      <c r="AQH1021" s="304"/>
      <c r="AQI1021" s="304"/>
      <c r="AQJ1021" s="304"/>
      <c r="AQK1021" s="304"/>
      <c r="AQL1021" s="304"/>
      <c r="AQM1021" s="304"/>
      <c r="AQN1021" s="304"/>
      <c r="AQO1021" s="304"/>
      <c r="AQP1021" s="304"/>
      <c r="AQQ1021" s="304"/>
      <c r="AQR1021" s="304"/>
      <c r="AQS1021" s="304"/>
      <c r="AQT1021" s="304"/>
      <c r="AQU1021" s="304"/>
      <c r="AQV1021" s="304"/>
      <c r="AQW1021" s="304"/>
      <c r="AQX1021" s="304"/>
      <c r="AQY1021" s="304"/>
      <c r="AQZ1021" s="304"/>
      <c r="ARA1021" s="304"/>
      <c r="ARB1021" s="304"/>
      <c r="ARC1021" s="304"/>
      <c r="ARD1021" s="304"/>
      <c r="ARE1021" s="304"/>
      <c r="ARF1021" s="304"/>
      <c r="ARG1021" s="304"/>
      <c r="ARH1021" s="304"/>
      <c r="ARI1021" s="304"/>
      <c r="ARJ1021" s="304"/>
      <c r="ARK1021" s="304"/>
      <c r="ARL1021" s="304"/>
      <c r="ARM1021" s="304"/>
      <c r="ARN1021" s="304"/>
      <c r="ARO1021" s="304"/>
      <c r="ARP1021" s="304"/>
      <c r="ARQ1021" s="304"/>
      <c r="ARR1021" s="304"/>
      <c r="ARS1021" s="304"/>
      <c r="ART1021" s="304"/>
      <c r="ARU1021" s="304"/>
      <c r="ARV1021" s="304"/>
      <c r="ARW1021" s="304"/>
      <c r="ARX1021" s="304"/>
      <c r="ARY1021" s="304"/>
      <c r="ARZ1021" s="304"/>
      <c r="ASA1021" s="304"/>
      <c r="ASB1021" s="304"/>
      <c r="ASC1021" s="304"/>
      <c r="ASD1021" s="304"/>
      <c r="ASE1021" s="304"/>
      <c r="ASF1021" s="304"/>
      <c r="ASG1021" s="304"/>
      <c r="ASH1021" s="304"/>
      <c r="ASI1021" s="304"/>
      <c r="ASJ1021" s="304"/>
      <c r="ASK1021" s="304"/>
      <c r="ASL1021" s="304"/>
      <c r="ASM1021" s="304"/>
      <c r="ASN1021" s="304"/>
      <c r="ASO1021" s="304"/>
      <c r="ASP1021" s="304"/>
      <c r="ASQ1021" s="304"/>
      <c r="ASR1021" s="304"/>
      <c r="ASS1021" s="304"/>
      <c r="AST1021" s="304"/>
      <c r="ASU1021" s="304"/>
      <c r="ASV1021" s="304"/>
      <c r="ASW1021" s="304"/>
      <c r="ASX1021" s="304"/>
      <c r="ASY1021" s="304"/>
      <c r="ASZ1021" s="304"/>
      <c r="ATA1021" s="304"/>
      <c r="ATB1021" s="304"/>
      <c r="ATC1021" s="304"/>
      <c r="ATD1021" s="304"/>
      <c r="ATE1021" s="304"/>
      <c r="ATF1021" s="304"/>
      <c r="ATG1021" s="304"/>
      <c r="ATH1021" s="304"/>
      <c r="ATI1021" s="304"/>
      <c r="ATJ1021" s="304"/>
      <c r="ATK1021" s="304"/>
      <c r="ATL1021" s="304"/>
      <c r="ATM1021" s="304"/>
      <c r="ATN1021" s="304"/>
      <c r="ATO1021" s="304"/>
      <c r="ATP1021" s="304"/>
      <c r="ATQ1021" s="304"/>
      <c r="ATR1021" s="304"/>
      <c r="ATS1021" s="304"/>
      <c r="ATT1021" s="304"/>
      <c r="ATU1021" s="304"/>
      <c r="ATV1021" s="304"/>
      <c r="ATW1021" s="304"/>
      <c r="ATX1021" s="304"/>
      <c r="ATY1021" s="304"/>
      <c r="ATZ1021" s="304"/>
      <c r="AUA1021" s="304"/>
      <c r="AUB1021" s="304"/>
      <c r="AUC1021" s="304"/>
      <c r="AUD1021" s="304"/>
      <c r="AUE1021" s="304"/>
      <c r="AUF1021" s="304"/>
      <c r="AUG1021" s="304"/>
      <c r="AUH1021" s="304"/>
      <c r="AUI1021" s="304"/>
      <c r="AUJ1021" s="304"/>
      <c r="AUK1021" s="304"/>
      <c r="AUL1021" s="304"/>
      <c r="AUM1021" s="304"/>
      <c r="AUN1021" s="304"/>
      <c r="AUO1021" s="304"/>
      <c r="AUP1021" s="304"/>
      <c r="AUQ1021" s="304"/>
      <c r="AUR1021" s="304"/>
      <c r="AUS1021" s="304"/>
      <c r="AUT1021" s="304"/>
      <c r="AUU1021" s="304"/>
      <c r="AUV1021" s="304"/>
      <c r="AUW1021" s="304"/>
      <c r="AUX1021" s="304"/>
      <c r="AUY1021" s="304"/>
      <c r="AUZ1021" s="304"/>
      <c r="AVA1021" s="304"/>
      <c r="AVB1021" s="304"/>
      <c r="AVC1021" s="304"/>
      <c r="AVD1021" s="304"/>
      <c r="AVE1021" s="304"/>
      <c r="AVF1021" s="304"/>
      <c r="AVG1021" s="304"/>
      <c r="AVH1021" s="304"/>
      <c r="AVI1021" s="304"/>
      <c r="AVJ1021" s="304"/>
      <c r="AVK1021" s="304"/>
      <c r="AVL1021" s="304"/>
      <c r="AVM1021" s="304"/>
      <c r="AVN1021" s="304"/>
      <c r="AVO1021" s="304"/>
      <c r="AVP1021" s="304"/>
      <c r="AVQ1021" s="304"/>
      <c r="AVR1021" s="304"/>
      <c r="AVS1021" s="304"/>
      <c r="AVT1021" s="304"/>
      <c r="AVU1021" s="304"/>
      <c r="AVV1021" s="304"/>
      <c r="AVW1021" s="304"/>
      <c r="AVX1021" s="304"/>
      <c r="AVY1021" s="304"/>
      <c r="AVZ1021" s="304"/>
      <c r="AWA1021" s="304"/>
      <c r="AWB1021" s="304"/>
      <c r="AWC1021" s="304"/>
      <c r="AWD1021" s="304"/>
      <c r="AWE1021" s="304"/>
      <c r="AWF1021" s="304"/>
      <c r="AWG1021" s="304"/>
      <c r="AWH1021" s="304"/>
      <c r="AWI1021" s="304"/>
      <c r="AWJ1021" s="304"/>
      <c r="AWK1021" s="304"/>
      <c r="AWL1021" s="304"/>
      <c r="AWM1021" s="304"/>
      <c r="AWN1021" s="304"/>
      <c r="AWO1021" s="304"/>
      <c r="AWP1021" s="304"/>
      <c r="AWQ1021" s="304"/>
      <c r="AWR1021" s="304"/>
      <c r="AWS1021" s="304"/>
      <c r="AWT1021" s="304"/>
      <c r="AWU1021" s="304"/>
      <c r="AWV1021" s="304"/>
      <c r="AWW1021" s="304"/>
      <c r="AWX1021" s="304"/>
      <c r="AWY1021" s="304"/>
      <c r="AWZ1021" s="304"/>
      <c r="AXA1021" s="304"/>
      <c r="AXB1021" s="304"/>
      <c r="AXC1021" s="304"/>
      <c r="AXD1021" s="304"/>
      <c r="AXE1021" s="304"/>
      <c r="AXF1021" s="304"/>
      <c r="AXG1021" s="304"/>
      <c r="AXH1021" s="304"/>
      <c r="AXI1021" s="304"/>
      <c r="AXJ1021" s="304"/>
      <c r="AXK1021" s="304"/>
      <c r="AXL1021" s="304"/>
      <c r="AXM1021" s="304"/>
      <c r="AXN1021" s="304"/>
      <c r="AXO1021" s="304"/>
      <c r="AXP1021" s="304"/>
      <c r="AXQ1021" s="304"/>
      <c r="AXR1021" s="304"/>
      <c r="AXS1021" s="304"/>
      <c r="AXT1021" s="304"/>
      <c r="AXU1021" s="304"/>
      <c r="AXV1021" s="304"/>
      <c r="AXW1021" s="304"/>
      <c r="AXX1021" s="304"/>
      <c r="AXY1021" s="304"/>
      <c r="AXZ1021" s="304"/>
      <c r="AYA1021" s="304"/>
      <c r="AYB1021" s="304"/>
      <c r="AYC1021" s="304"/>
      <c r="AYD1021" s="304"/>
      <c r="AYE1021" s="304"/>
      <c r="AYF1021" s="304"/>
      <c r="AYG1021" s="304"/>
      <c r="AYH1021" s="304"/>
      <c r="AYI1021" s="304"/>
      <c r="AYJ1021" s="304"/>
      <c r="AYK1021" s="304"/>
      <c r="AYL1021" s="304"/>
      <c r="AYM1021" s="304"/>
      <c r="AYN1021" s="304"/>
      <c r="AYO1021" s="304"/>
      <c r="AYP1021" s="304"/>
      <c r="AYQ1021" s="304"/>
      <c r="AYR1021" s="304"/>
      <c r="AYS1021" s="304"/>
      <c r="AYT1021" s="304"/>
      <c r="AYU1021" s="304"/>
      <c r="AYV1021" s="304"/>
      <c r="AYW1021" s="304"/>
      <c r="AYX1021" s="304"/>
      <c r="AYY1021" s="304"/>
      <c r="AYZ1021" s="304"/>
      <c r="AZA1021" s="304"/>
      <c r="AZB1021" s="304"/>
      <c r="AZC1021" s="304"/>
      <c r="AZD1021" s="304"/>
      <c r="AZE1021" s="304"/>
      <c r="AZF1021" s="304"/>
      <c r="AZG1021" s="304"/>
      <c r="AZH1021" s="304"/>
      <c r="AZI1021" s="304"/>
      <c r="AZJ1021" s="304"/>
      <c r="AZK1021" s="304"/>
      <c r="AZL1021" s="304"/>
      <c r="AZM1021" s="304"/>
      <c r="AZN1021" s="304"/>
      <c r="AZO1021" s="304"/>
      <c r="AZP1021" s="304"/>
      <c r="AZQ1021" s="304"/>
      <c r="AZR1021" s="304"/>
      <c r="AZS1021" s="304"/>
      <c r="AZT1021" s="304"/>
      <c r="AZU1021" s="304"/>
      <c r="AZV1021" s="304"/>
      <c r="AZW1021" s="304"/>
      <c r="AZX1021" s="304"/>
      <c r="AZY1021" s="304"/>
      <c r="AZZ1021" s="304"/>
      <c r="BAA1021" s="304"/>
      <c r="BAB1021" s="304"/>
      <c r="BAC1021" s="304"/>
      <c r="BAD1021" s="304"/>
      <c r="BAE1021" s="304"/>
      <c r="BAF1021" s="304"/>
      <c r="BAG1021" s="304"/>
      <c r="BAH1021" s="304"/>
      <c r="BAI1021" s="304"/>
      <c r="BAJ1021" s="304"/>
      <c r="BAK1021" s="304"/>
      <c r="BAL1021" s="304"/>
      <c r="BAM1021" s="304"/>
      <c r="BAN1021" s="304"/>
      <c r="BAO1021" s="304"/>
      <c r="BAP1021" s="304"/>
      <c r="BAQ1021" s="304"/>
      <c r="BAR1021" s="304"/>
      <c r="BAS1021" s="304"/>
      <c r="BAT1021" s="304"/>
      <c r="BAU1021" s="304"/>
      <c r="BAV1021" s="304"/>
      <c r="BAW1021" s="304"/>
      <c r="BAX1021" s="304"/>
      <c r="BAY1021" s="304"/>
      <c r="BAZ1021" s="304"/>
      <c r="BBA1021" s="304"/>
      <c r="BBB1021" s="304"/>
      <c r="BBC1021" s="304"/>
      <c r="BBD1021" s="304"/>
      <c r="BBE1021" s="304"/>
      <c r="BBF1021" s="304"/>
      <c r="BBG1021" s="304"/>
      <c r="BBH1021" s="304"/>
      <c r="BBI1021" s="304"/>
      <c r="BBJ1021" s="304"/>
      <c r="BBK1021" s="304"/>
      <c r="BBL1021" s="304"/>
      <c r="BBM1021" s="304"/>
      <c r="BBN1021" s="304"/>
      <c r="BBO1021" s="304"/>
      <c r="BBP1021" s="304"/>
      <c r="BBQ1021" s="304"/>
      <c r="BBR1021" s="304"/>
      <c r="BBS1021" s="304"/>
      <c r="BBT1021" s="304"/>
      <c r="BBU1021" s="304"/>
      <c r="BBV1021" s="304"/>
      <c r="BBW1021" s="304"/>
      <c r="BBX1021" s="304"/>
      <c r="BBY1021" s="304"/>
      <c r="BBZ1021" s="304"/>
      <c r="BCA1021" s="304"/>
      <c r="BCB1021" s="304"/>
      <c r="BCC1021" s="304"/>
      <c r="BCD1021" s="304"/>
      <c r="BCE1021" s="304"/>
      <c r="BCF1021" s="304"/>
      <c r="BCG1021" s="304"/>
      <c r="BCH1021" s="304"/>
      <c r="BCI1021" s="304"/>
      <c r="BCJ1021" s="304"/>
      <c r="BCK1021" s="304"/>
      <c r="BCL1021" s="304"/>
      <c r="BCM1021" s="304"/>
      <c r="BCN1021" s="304"/>
      <c r="BCO1021" s="304"/>
      <c r="BCP1021" s="304"/>
      <c r="BCQ1021" s="304"/>
      <c r="BCR1021" s="304"/>
      <c r="BCS1021" s="304"/>
      <c r="BCT1021" s="304"/>
      <c r="BCU1021" s="304"/>
      <c r="BCV1021" s="304"/>
      <c r="BCW1021" s="304"/>
      <c r="BCX1021" s="304"/>
      <c r="BCY1021" s="304"/>
      <c r="BCZ1021" s="304"/>
      <c r="BDA1021" s="304"/>
      <c r="BDB1021" s="304"/>
      <c r="BDC1021" s="304"/>
      <c r="BDD1021" s="304"/>
      <c r="BDE1021" s="304"/>
      <c r="BDF1021" s="304"/>
      <c r="BDG1021" s="304"/>
      <c r="BDH1021" s="304"/>
      <c r="BDI1021" s="304"/>
      <c r="BDJ1021" s="304"/>
      <c r="BDK1021" s="304"/>
      <c r="BDL1021" s="304"/>
      <c r="BDM1021" s="304"/>
      <c r="BDN1021" s="304"/>
      <c r="BDO1021" s="304"/>
      <c r="BDP1021" s="304"/>
      <c r="BDQ1021" s="304"/>
      <c r="BDR1021" s="304"/>
      <c r="BDS1021" s="304"/>
      <c r="BDT1021" s="304"/>
      <c r="BDU1021" s="304"/>
      <c r="BDV1021" s="304"/>
      <c r="BDW1021" s="304"/>
      <c r="BDX1021" s="304"/>
      <c r="BDY1021" s="304"/>
      <c r="BDZ1021" s="304"/>
      <c r="BEA1021" s="304"/>
      <c r="BEB1021" s="304"/>
      <c r="BEC1021" s="304"/>
      <c r="BED1021" s="304"/>
      <c r="BEE1021" s="304"/>
      <c r="BEF1021" s="304"/>
      <c r="BEG1021" s="304"/>
      <c r="BEH1021" s="304"/>
      <c r="BEI1021" s="304"/>
      <c r="BEJ1021" s="304"/>
      <c r="BEK1021" s="304"/>
      <c r="BEL1021" s="304"/>
      <c r="BEM1021" s="304"/>
      <c r="BEN1021" s="304"/>
      <c r="BEO1021" s="304"/>
      <c r="BEP1021" s="304"/>
      <c r="BEQ1021" s="304"/>
      <c r="BER1021" s="304"/>
      <c r="BES1021" s="304"/>
      <c r="BET1021" s="304"/>
      <c r="BEU1021" s="304"/>
      <c r="BEV1021" s="304"/>
      <c r="BEW1021" s="304"/>
      <c r="BEX1021" s="304"/>
      <c r="BEY1021" s="304"/>
      <c r="BEZ1021" s="304"/>
      <c r="BFA1021" s="304"/>
      <c r="BFB1021" s="304"/>
      <c r="BFC1021" s="304"/>
      <c r="BFD1021" s="304"/>
      <c r="BFE1021" s="304"/>
      <c r="BFF1021" s="304"/>
      <c r="BFG1021" s="304"/>
      <c r="BFH1021" s="304"/>
      <c r="BFI1021" s="304"/>
      <c r="BFJ1021" s="304"/>
      <c r="BFK1021" s="304"/>
      <c r="BFL1021" s="304"/>
      <c r="BFM1021" s="304"/>
      <c r="BFN1021" s="304"/>
      <c r="BFO1021" s="304"/>
      <c r="BFP1021" s="304"/>
      <c r="BFQ1021" s="304"/>
      <c r="BFR1021" s="304"/>
      <c r="BFS1021" s="304"/>
      <c r="BFT1021" s="304"/>
      <c r="BFU1021" s="304"/>
      <c r="BFV1021" s="304"/>
      <c r="BFW1021" s="304"/>
      <c r="BFX1021" s="304"/>
      <c r="BFY1021" s="304"/>
      <c r="BFZ1021" s="304"/>
      <c r="BGA1021" s="304"/>
      <c r="BGB1021" s="304"/>
      <c r="BGC1021" s="304"/>
      <c r="BGD1021" s="304"/>
      <c r="BGE1021" s="304"/>
      <c r="BGF1021" s="304"/>
      <c r="BGG1021" s="304"/>
      <c r="BGH1021" s="304"/>
      <c r="BGI1021" s="304"/>
      <c r="BGJ1021" s="304"/>
      <c r="BGK1021" s="304"/>
      <c r="BGL1021" s="304"/>
      <c r="BGM1021" s="304"/>
      <c r="BGN1021" s="304"/>
      <c r="BGO1021" s="304"/>
      <c r="BGP1021" s="304"/>
      <c r="BGQ1021" s="304"/>
      <c r="BGR1021" s="304"/>
      <c r="BGS1021" s="304"/>
      <c r="BGT1021" s="304"/>
      <c r="BGU1021" s="304"/>
      <c r="BGV1021" s="304"/>
      <c r="BGW1021" s="304"/>
      <c r="BGX1021" s="304"/>
      <c r="BGY1021" s="304"/>
      <c r="BGZ1021" s="304"/>
      <c r="BHA1021" s="304"/>
      <c r="BHB1021" s="304"/>
      <c r="BHC1021" s="304"/>
      <c r="BHD1021" s="304"/>
      <c r="BHE1021" s="304"/>
      <c r="BHF1021" s="304"/>
      <c r="BHG1021" s="304"/>
      <c r="BHH1021" s="304"/>
      <c r="BHI1021" s="304"/>
      <c r="BHJ1021" s="304"/>
      <c r="BHK1021" s="304"/>
      <c r="BHL1021" s="304"/>
      <c r="BHM1021" s="304"/>
      <c r="BHN1021" s="304"/>
      <c r="BHO1021" s="304"/>
      <c r="BHP1021" s="304"/>
      <c r="BHQ1021" s="304"/>
      <c r="BHR1021" s="304"/>
      <c r="BHS1021" s="304"/>
      <c r="BHT1021" s="304"/>
      <c r="BHU1021" s="304"/>
      <c r="BHV1021" s="304"/>
      <c r="BHW1021" s="304"/>
      <c r="BHX1021" s="304"/>
      <c r="BHY1021" s="304"/>
      <c r="BHZ1021" s="304"/>
      <c r="BIA1021" s="304"/>
      <c r="BIB1021" s="304"/>
      <c r="BIC1021" s="304"/>
      <c r="BID1021" s="304"/>
      <c r="BIE1021" s="304"/>
      <c r="BIF1021" s="304"/>
      <c r="BIG1021" s="304"/>
      <c r="BIH1021" s="304"/>
      <c r="BII1021" s="304"/>
      <c r="BIJ1021" s="304"/>
      <c r="BIK1021" s="304"/>
      <c r="BIL1021" s="304"/>
      <c r="BIM1021" s="304"/>
      <c r="BIN1021" s="304"/>
      <c r="BIO1021" s="304"/>
      <c r="BIP1021" s="304"/>
      <c r="BIQ1021" s="304"/>
      <c r="BIR1021" s="304"/>
      <c r="BIS1021" s="304"/>
      <c r="BIT1021" s="304"/>
      <c r="BIU1021" s="304"/>
      <c r="BIV1021" s="304"/>
      <c r="BIW1021" s="304"/>
      <c r="BIX1021" s="304"/>
      <c r="BIY1021" s="304"/>
      <c r="BIZ1021" s="304"/>
      <c r="BJA1021" s="304"/>
      <c r="BJB1021" s="304"/>
      <c r="BJC1021" s="304"/>
      <c r="BJD1021" s="304"/>
      <c r="BJE1021" s="304"/>
      <c r="BJF1021" s="304"/>
      <c r="BJG1021" s="304"/>
      <c r="BJH1021" s="304"/>
      <c r="BJI1021" s="304"/>
      <c r="BJJ1021" s="304"/>
      <c r="BJK1021" s="304"/>
      <c r="BJL1021" s="304"/>
      <c r="BJM1021" s="304"/>
      <c r="BJN1021" s="304"/>
      <c r="BJO1021" s="304"/>
      <c r="BJP1021" s="304"/>
      <c r="BJQ1021" s="304"/>
      <c r="BJR1021" s="304"/>
      <c r="BJS1021" s="304"/>
      <c r="BJT1021" s="304"/>
      <c r="BJU1021" s="304"/>
      <c r="BJV1021" s="304"/>
      <c r="BJW1021" s="304"/>
      <c r="BJX1021" s="304"/>
      <c r="BJY1021" s="304"/>
      <c r="BJZ1021" s="304"/>
      <c r="BKA1021" s="304"/>
      <c r="BKB1021" s="304"/>
      <c r="BKC1021" s="304"/>
      <c r="BKD1021" s="304"/>
      <c r="BKE1021" s="304"/>
      <c r="BKF1021" s="304"/>
      <c r="BKG1021" s="304"/>
      <c r="BKH1021" s="304"/>
      <c r="BKI1021" s="304"/>
      <c r="BKJ1021" s="304"/>
      <c r="BKK1021" s="304"/>
      <c r="BKL1021" s="304"/>
      <c r="BKM1021" s="304"/>
      <c r="BKN1021" s="304"/>
      <c r="BKO1021" s="304"/>
      <c r="BKP1021" s="304"/>
      <c r="BKQ1021" s="304"/>
      <c r="BKR1021" s="304"/>
      <c r="BKS1021" s="304"/>
      <c r="BKT1021" s="304"/>
      <c r="BKU1021" s="304"/>
      <c r="BKV1021" s="304"/>
      <c r="BKW1021" s="304"/>
      <c r="BKX1021" s="304"/>
      <c r="BKY1021" s="304"/>
      <c r="BKZ1021" s="304"/>
      <c r="BLA1021" s="304"/>
      <c r="BLB1021" s="304"/>
      <c r="BLC1021" s="304"/>
      <c r="BLD1021" s="304"/>
      <c r="BLE1021" s="304"/>
      <c r="BLF1021" s="304"/>
      <c r="BLG1021" s="304"/>
      <c r="BLH1021" s="304"/>
      <c r="BLI1021" s="304"/>
      <c r="BLJ1021" s="304"/>
      <c r="BLK1021" s="304"/>
      <c r="BLL1021" s="304"/>
      <c r="BLM1021" s="304"/>
      <c r="BLN1021" s="304"/>
      <c r="BLO1021" s="304"/>
      <c r="BLP1021" s="304"/>
      <c r="BLQ1021" s="304"/>
      <c r="BLR1021" s="304"/>
      <c r="BLS1021" s="304"/>
      <c r="BLT1021" s="304"/>
      <c r="BLU1021" s="304"/>
      <c r="BLV1021" s="304"/>
      <c r="BLW1021" s="304"/>
      <c r="BLX1021" s="304"/>
      <c r="BLY1021" s="304"/>
      <c r="BLZ1021" s="304"/>
      <c r="BMA1021" s="304"/>
      <c r="BMB1021" s="304"/>
      <c r="BMC1021" s="304"/>
      <c r="BMD1021" s="304"/>
      <c r="BME1021" s="304"/>
      <c r="BMF1021" s="304"/>
      <c r="BMG1021" s="304"/>
      <c r="BMH1021" s="304"/>
      <c r="BMI1021" s="304"/>
      <c r="BMJ1021" s="304"/>
      <c r="BMK1021" s="304"/>
      <c r="BML1021" s="304"/>
      <c r="BMM1021" s="304"/>
      <c r="BMN1021" s="304"/>
      <c r="BMO1021" s="304"/>
      <c r="BMP1021" s="304"/>
      <c r="BMQ1021" s="304"/>
      <c r="BMR1021" s="304"/>
      <c r="BMS1021" s="304"/>
      <c r="BMT1021" s="304"/>
      <c r="BMU1021" s="304"/>
      <c r="BMV1021" s="304"/>
      <c r="BMW1021" s="304"/>
      <c r="BMX1021" s="304"/>
      <c r="BMY1021" s="304"/>
      <c r="BMZ1021" s="304"/>
      <c r="BNA1021" s="304"/>
      <c r="BNB1021" s="304"/>
      <c r="BNC1021" s="304"/>
      <c r="BND1021" s="304"/>
      <c r="BNE1021" s="304"/>
      <c r="BNF1021" s="304"/>
      <c r="BNG1021" s="304"/>
      <c r="BNH1021" s="304"/>
      <c r="BNI1021" s="304"/>
      <c r="BNJ1021" s="304"/>
      <c r="BNK1021" s="304"/>
      <c r="BNL1021" s="304"/>
      <c r="BNM1021" s="304"/>
      <c r="BNN1021" s="304"/>
      <c r="BNO1021" s="304"/>
      <c r="BNP1021" s="304"/>
      <c r="BNQ1021" s="304"/>
      <c r="BNR1021" s="304"/>
      <c r="BNS1021" s="304"/>
      <c r="BNT1021" s="304"/>
      <c r="BNU1021" s="304"/>
      <c r="BNV1021" s="304"/>
      <c r="BNW1021" s="304"/>
      <c r="BNX1021" s="304"/>
      <c r="BNY1021" s="304"/>
      <c r="BNZ1021" s="304"/>
      <c r="BOA1021" s="304"/>
      <c r="BOB1021" s="304"/>
      <c r="BOC1021" s="304"/>
      <c r="BOD1021" s="304"/>
      <c r="BOE1021" s="304"/>
      <c r="BOF1021" s="304"/>
      <c r="BOG1021" s="304"/>
      <c r="BOH1021" s="304"/>
      <c r="BOI1021" s="304"/>
      <c r="BOJ1021" s="304"/>
      <c r="BOK1021" s="304"/>
      <c r="BOL1021" s="304"/>
      <c r="BOM1021" s="304"/>
      <c r="BON1021" s="304"/>
      <c r="BOO1021" s="304"/>
      <c r="BOP1021" s="304"/>
      <c r="BOQ1021" s="304"/>
      <c r="BOR1021" s="304"/>
      <c r="BOS1021" s="304"/>
      <c r="BOT1021" s="304"/>
      <c r="BOU1021" s="304"/>
      <c r="BOV1021" s="304"/>
      <c r="BOW1021" s="304"/>
      <c r="BOX1021" s="304"/>
      <c r="BOY1021" s="304"/>
      <c r="BOZ1021" s="304"/>
      <c r="BPA1021" s="304"/>
      <c r="BPB1021" s="304"/>
      <c r="BPC1021" s="304"/>
      <c r="BPD1021" s="304"/>
      <c r="BPE1021" s="304"/>
      <c r="BPF1021" s="304"/>
      <c r="BPG1021" s="304"/>
      <c r="BPH1021" s="304"/>
      <c r="BPI1021" s="304"/>
      <c r="BPJ1021" s="304"/>
      <c r="BPK1021" s="304"/>
      <c r="BPL1021" s="304"/>
      <c r="BPM1021" s="304"/>
      <c r="BPN1021" s="304"/>
      <c r="BPO1021" s="304"/>
      <c r="BPP1021" s="304"/>
      <c r="BPQ1021" s="304"/>
      <c r="BPR1021" s="304"/>
      <c r="BPS1021" s="304"/>
      <c r="BPT1021" s="304"/>
      <c r="BPU1021" s="304"/>
      <c r="BPV1021" s="304"/>
      <c r="BPW1021" s="304"/>
      <c r="BPX1021" s="304"/>
      <c r="BPY1021" s="304"/>
      <c r="BPZ1021" s="304"/>
      <c r="BQA1021" s="304"/>
      <c r="BQB1021" s="304"/>
      <c r="BQC1021" s="304"/>
      <c r="BQD1021" s="304"/>
      <c r="BQE1021" s="304"/>
      <c r="BQF1021" s="304"/>
      <c r="BQG1021" s="304"/>
      <c r="BQH1021" s="304"/>
      <c r="BQI1021" s="304"/>
      <c r="BQJ1021" s="304"/>
      <c r="BQK1021" s="304"/>
      <c r="BQL1021" s="304"/>
      <c r="BQM1021" s="304"/>
      <c r="BQN1021" s="304"/>
      <c r="BQO1021" s="304"/>
      <c r="BQP1021" s="304"/>
      <c r="BQQ1021" s="304"/>
      <c r="BQR1021" s="304"/>
      <c r="BQS1021" s="304"/>
      <c r="BQT1021" s="304"/>
      <c r="BQU1021" s="304"/>
      <c r="BQV1021" s="304"/>
      <c r="BQW1021" s="304"/>
      <c r="BQX1021" s="304"/>
      <c r="BQY1021" s="304"/>
      <c r="BQZ1021" s="304"/>
      <c r="BRA1021" s="304"/>
      <c r="BRB1021" s="304"/>
      <c r="BRC1021" s="304"/>
      <c r="BRD1021" s="304"/>
      <c r="BRE1021" s="304"/>
      <c r="BRF1021" s="304"/>
      <c r="BRG1021" s="304"/>
      <c r="BRH1021" s="304"/>
      <c r="BRI1021" s="304"/>
      <c r="BRJ1021" s="304"/>
      <c r="BRK1021" s="304"/>
      <c r="BRL1021" s="304"/>
      <c r="BRM1021" s="304"/>
      <c r="BRN1021" s="304"/>
      <c r="BRO1021" s="304"/>
      <c r="BRP1021" s="304"/>
      <c r="BRQ1021" s="304"/>
      <c r="BRR1021" s="304"/>
      <c r="BRS1021" s="304"/>
      <c r="BRT1021" s="304"/>
      <c r="BRU1021" s="304"/>
      <c r="BRV1021" s="304"/>
      <c r="BRW1021" s="304"/>
      <c r="BRX1021" s="304"/>
      <c r="BRY1021" s="304"/>
      <c r="BRZ1021" s="304"/>
      <c r="BSA1021" s="304"/>
      <c r="BSB1021" s="304"/>
      <c r="BSC1021" s="304"/>
      <c r="BSD1021" s="304"/>
      <c r="BSE1021" s="304"/>
      <c r="BSF1021" s="304"/>
      <c r="BSG1021" s="304"/>
      <c r="BSH1021" s="304"/>
      <c r="BSI1021" s="304"/>
      <c r="BSJ1021" s="304"/>
      <c r="BSK1021" s="304"/>
      <c r="BSL1021" s="304"/>
      <c r="BSM1021" s="304"/>
      <c r="BSN1021" s="304"/>
      <c r="BSO1021" s="304"/>
      <c r="BSP1021" s="304"/>
      <c r="BSQ1021" s="304"/>
      <c r="BSR1021" s="304"/>
      <c r="BSS1021" s="304"/>
      <c r="BST1021" s="304"/>
      <c r="BSU1021" s="304"/>
      <c r="BSV1021" s="304"/>
      <c r="BSW1021" s="304"/>
      <c r="BSX1021" s="304"/>
      <c r="BSY1021" s="304"/>
      <c r="BSZ1021" s="304"/>
      <c r="BTA1021" s="304"/>
      <c r="BTB1021" s="304"/>
      <c r="BTC1021" s="304"/>
      <c r="BTD1021" s="304"/>
      <c r="BTE1021" s="304"/>
      <c r="BTF1021" s="304"/>
      <c r="BTG1021" s="304"/>
      <c r="BTH1021" s="304"/>
      <c r="BTI1021" s="304"/>
      <c r="BTJ1021" s="304"/>
      <c r="BTK1021" s="304"/>
      <c r="BTL1021" s="304"/>
      <c r="BTM1021" s="304"/>
      <c r="BTN1021" s="304"/>
      <c r="BTO1021" s="304"/>
      <c r="BTP1021" s="304"/>
      <c r="BTQ1021" s="304"/>
      <c r="BTR1021" s="304"/>
      <c r="BTS1021" s="304"/>
      <c r="BTT1021" s="304"/>
      <c r="BTU1021" s="304"/>
      <c r="BTV1021" s="304"/>
      <c r="BTW1021" s="304"/>
      <c r="BTX1021" s="304"/>
      <c r="BTY1021" s="304"/>
      <c r="BTZ1021" s="304"/>
      <c r="BUA1021" s="304"/>
      <c r="BUB1021" s="304"/>
      <c r="BUC1021" s="304"/>
      <c r="BUD1021" s="304"/>
      <c r="BUE1021" s="304"/>
      <c r="BUF1021" s="304"/>
      <c r="BUG1021" s="304"/>
      <c r="BUH1021" s="304"/>
      <c r="BUI1021" s="304"/>
      <c r="BUJ1021" s="304"/>
      <c r="BUK1021" s="304"/>
      <c r="BUL1021" s="304"/>
      <c r="BUM1021" s="304"/>
      <c r="BUN1021" s="304"/>
      <c r="BUO1021" s="304"/>
      <c r="BUP1021" s="304"/>
      <c r="BUQ1021" s="304"/>
      <c r="BUR1021" s="304"/>
      <c r="BUS1021" s="304"/>
      <c r="BUT1021" s="304"/>
      <c r="BUU1021" s="304"/>
      <c r="BUV1021" s="304"/>
      <c r="BUW1021" s="304"/>
      <c r="BUX1021" s="304"/>
      <c r="BUY1021" s="304"/>
      <c r="BUZ1021" s="304"/>
      <c r="BVA1021" s="304"/>
      <c r="BVB1021" s="304"/>
      <c r="BVC1021" s="304"/>
      <c r="BVD1021" s="304"/>
      <c r="BVE1021" s="304"/>
      <c r="BVF1021" s="304"/>
      <c r="BVG1021" s="304"/>
      <c r="BVH1021" s="304"/>
      <c r="BVI1021" s="304"/>
      <c r="BVJ1021" s="304"/>
      <c r="BVK1021" s="304"/>
      <c r="BVL1021" s="304"/>
      <c r="BVM1021" s="304"/>
      <c r="BVN1021" s="304"/>
      <c r="BVO1021" s="304"/>
      <c r="BVP1021" s="304"/>
      <c r="BVQ1021" s="304"/>
      <c r="BVR1021" s="304"/>
      <c r="BVS1021" s="304"/>
      <c r="BVT1021" s="304"/>
      <c r="BVU1021" s="304"/>
      <c r="BVV1021" s="304"/>
      <c r="BVW1021" s="304"/>
      <c r="BVX1021" s="304"/>
      <c r="BVY1021" s="304"/>
      <c r="BVZ1021" s="304"/>
      <c r="BWA1021" s="304"/>
      <c r="BWB1021" s="304"/>
      <c r="BWC1021" s="304"/>
      <c r="BWD1021" s="304"/>
      <c r="BWE1021" s="304"/>
      <c r="BWF1021" s="304"/>
      <c r="BWG1021" s="304"/>
      <c r="BWH1021" s="304"/>
      <c r="BWI1021" s="304"/>
      <c r="BWJ1021" s="304"/>
      <c r="BWK1021" s="304"/>
      <c r="BWL1021" s="304"/>
      <c r="BWM1021" s="304"/>
      <c r="BWN1021" s="304"/>
      <c r="BWO1021" s="304"/>
      <c r="BWP1021" s="304"/>
      <c r="BWQ1021" s="304"/>
      <c r="BWR1021" s="304"/>
      <c r="BWS1021" s="304"/>
      <c r="BWT1021" s="304"/>
      <c r="BWU1021" s="304"/>
      <c r="BWV1021" s="304"/>
      <c r="BWW1021" s="304"/>
      <c r="BWX1021" s="304"/>
      <c r="BWY1021" s="304"/>
      <c r="BWZ1021" s="304"/>
      <c r="BXA1021" s="304"/>
      <c r="BXB1021" s="304"/>
      <c r="BXC1021" s="304"/>
      <c r="BXD1021" s="304"/>
      <c r="BXE1021" s="304"/>
      <c r="BXF1021" s="304"/>
      <c r="BXG1021" s="304"/>
      <c r="BXH1021" s="304"/>
      <c r="BXI1021" s="304"/>
      <c r="BXJ1021" s="304"/>
      <c r="BXK1021" s="304"/>
      <c r="BXL1021" s="304"/>
      <c r="BXM1021" s="304"/>
      <c r="BXN1021" s="304"/>
      <c r="BXO1021" s="304"/>
      <c r="BXP1021" s="304"/>
      <c r="BXQ1021" s="304"/>
      <c r="BXR1021" s="304"/>
      <c r="BXS1021" s="304"/>
      <c r="BXT1021" s="304"/>
      <c r="BXU1021" s="304"/>
      <c r="BXV1021" s="304"/>
      <c r="BXW1021" s="304"/>
      <c r="BXX1021" s="304"/>
      <c r="BXY1021" s="304"/>
      <c r="BXZ1021" s="304"/>
      <c r="BYA1021" s="304"/>
      <c r="BYB1021" s="304"/>
      <c r="BYC1021" s="304"/>
      <c r="BYD1021" s="304"/>
      <c r="BYE1021" s="304"/>
      <c r="BYF1021" s="304"/>
      <c r="BYG1021" s="304"/>
      <c r="BYH1021" s="304"/>
      <c r="BYI1021" s="304"/>
      <c r="BYJ1021" s="304"/>
      <c r="BYK1021" s="304"/>
      <c r="BYL1021" s="304"/>
      <c r="BYM1021" s="304"/>
      <c r="BYN1021" s="304"/>
      <c r="BYO1021" s="304"/>
      <c r="BYP1021" s="304"/>
      <c r="BYQ1021" s="304"/>
      <c r="BYR1021" s="304"/>
      <c r="BYS1021" s="304"/>
      <c r="BYT1021" s="304"/>
      <c r="BYU1021" s="304"/>
      <c r="BYV1021" s="304"/>
      <c r="BYW1021" s="304"/>
      <c r="BYX1021" s="304"/>
      <c r="BYY1021" s="304"/>
      <c r="BYZ1021" s="304"/>
      <c r="BZA1021" s="304"/>
      <c r="BZB1021" s="304"/>
      <c r="BZC1021" s="304"/>
      <c r="BZD1021" s="304"/>
      <c r="BZE1021" s="304"/>
      <c r="BZF1021" s="304"/>
      <c r="BZG1021" s="304"/>
      <c r="BZH1021" s="304"/>
      <c r="BZI1021" s="304"/>
      <c r="BZJ1021" s="304"/>
      <c r="BZK1021" s="304"/>
      <c r="BZL1021" s="304"/>
      <c r="BZM1021" s="304"/>
      <c r="BZN1021" s="304"/>
      <c r="BZO1021" s="304"/>
      <c r="BZP1021" s="304"/>
      <c r="BZQ1021" s="304"/>
      <c r="BZR1021" s="304"/>
      <c r="BZS1021" s="304"/>
      <c r="BZT1021" s="304"/>
      <c r="BZU1021" s="304"/>
      <c r="BZV1021" s="304"/>
      <c r="BZW1021" s="304"/>
      <c r="BZX1021" s="304"/>
      <c r="BZY1021" s="304"/>
      <c r="BZZ1021" s="304"/>
      <c r="CAA1021" s="304"/>
      <c r="CAB1021" s="304"/>
      <c r="CAC1021" s="304"/>
      <c r="CAD1021" s="304"/>
      <c r="CAE1021" s="304"/>
      <c r="CAF1021" s="304"/>
      <c r="CAG1021" s="304"/>
      <c r="CAH1021" s="304"/>
      <c r="CAI1021" s="304"/>
      <c r="CAJ1021" s="304"/>
      <c r="CAK1021" s="304"/>
      <c r="CAL1021" s="304"/>
      <c r="CAM1021" s="304"/>
      <c r="CAN1021" s="304"/>
      <c r="CAO1021" s="304"/>
      <c r="CAP1021" s="304"/>
      <c r="CAQ1021" s="304"/>
      <c r="CAR1021" s="304"/>
      <c r="CAS1021" s="304"/>
      <c r="CAT1021" s="304"/>
      <c r="CAU1021" s="304"/>
      <c r="CAV1021" s="304"/>
      <c r="CAW1021" s="304"/>
      <c r="CAX1021" s="304"/>
      <c r="CAY1021" s="304"/>
      <c r="CAZ1021" s="304"/>
      <c r="CBA1021" s="304"/>
      <c r="CBB1021" s="304"/>
      <c r="CBC1021" s="304"/>
      <c r="CBD1021" s="304"/>
      <c r="CBE1021" s="304"/>
      <c r="CBF1021" s="304"/>
      <c r="CBG1021" s="304"/>
      <c r="CBH1021" s="304"/>
      <c r="CBI1021" s="304"/>
      <c r="CBJ1021" s="304"/>
      <c r="CBK1021" s="304"/>
      <c r="CBL1021" s="304"/>
      <c r="CBM1021" s="304"/>
      <c r="CBN1021" s="304"/>
      <c r="CBO1021" s="304"/>
      <c r="CBP1021" s="304"/>
      <c r="CBQ1021" s="304"/>
      <c r="CBR1021" s="304"/>
      <c r="CBS1021" s="304"/>
      <c r="CBT1021" s="304"/>
      <c r="CBU1021" s="304"/>
      <c r="CBV1021" s="304"/>
      <c r="CBW1021" s="304"/>
      <c r="CBX1021" s="304"/>
      <c r="CBY1021" s="304"/>
      <c r="CBZ1021" s="304"/>
      <c r="CCA1021" s="304"/>
      <c r="CCB1021" s="304"/>
      <c r="CCC1021" s="304"/>
      <c r="CCD1021" s="304"/>
      <c r="CCE1021" s="304"/>
      <c r="CCF1021" s="304"/>
      <c r="CCG1021" s="304"/>
      <c r="CCH1021" s="304"/>
      <c r="CCI1021" s="304"/>
      <c r="CCJ1021" s="304"/>
      <c r="CCK1021" s="304"/>
      <c r="CCL1021" s="304"/>
      <c r="CCM1021" s="304"/>
      <c r="CCN1021" s="304"/>
      <c r="CCO1021" s="304"/>
      <c r="CCP1021" s="304"/>
      <c r="CCQ1021" s="304"/>
      <c r="CCR1021" s="304"/>
      <c r="CCS1021" s="304"/>
      <c r="CCT1021" s="304"/>
      <c r="CCU1021" s="304"/>
      <c r="CCV1021" s="304"/>
      <c r="CCW1021" s="304"/>
      <c r="CCX1021" s="304"/>
      <c r="CCY1021" s="304"/>
      <c r="CCZ1021" s="304"/>
      <c r="CDA1021" s="304"/>
      <c r="CDB1021" s="304"/>
      <c r="CDC1021" s="304"/>
      <c r="CDD1021" s="304"/>
      <c r="CDE1021" s="304"/>
      <c r="CDF1021" s="304"/>
      <c r="CDG1021" s="304"/>
      <c r="CDH1021" s="304"/>
      <c r="CDI1021" s="304"/>
      <c r="CDJ1021" s="304"/>
      <c r="CDK1021" s="304"/>
      <c r="CDL1021" s="304"/>
      <c r="CDM1021" s="304"/>
      <c r="CDN1021" s="304"/>
      <c r="CDO1021" s="304"/>
      <c r="CDP1021" s="304"/>
      <c r="CDQ1021" s="304"/>
      <c r="CDR1021" s="304"/>
      <c r="CDS1021" s="304"/>
      <c r="CDT1021" s="304"/>
      <c r="CDU1021" s="304"/>
      <c r="CDV1021" s="304"/>
      <c r="CDW1021" s="304"/>
      <c r="CDX1021" s="304"/>
      <c r="CDY1021" s="304"/>
      <c r="CDZ1021" s="304"/>
      <c r="CEA1021" s="304"/>
      <c r="CEB1021" s="304"/>
      <c r="CEC1021" s="304"/>
      <c r="CED1021" s="304"/>
      <c r="CEE1021" s="304"/>
      <c r="CEF1021" s="304"/>
      <c r="CEG1021" s="304"/>
      <c r="CEH1021" s="304"/>
      <c r="CEI1021" s="304"/>
      <c r="CEJ1021" s="304"/>
      <c r="CEK1021" s="304"/>
      <c r="CEL1021" s="304"/>
      <c r="CEM1021" s="304"/>
      <c r="CEN1021" s="304"/>
      <c r="CEO1021" s="304"/>
      <c r="CEP1021" s="304"/>
      <c r="CEQ1021" s="304"/>
      <c r="CER1021" s="304"/>
      <c r="CES1021" s="304"/>
      <c r="CET1021" s="304"/>
      <c r="CEU1021" s="304"/>
      <c r="CEV1021" s="304"/>
      <c r="CEW1021" s="304"/>
      <c r="CEX1021" s="304"/>
      <c r="CEY1021" s="304"/>
      <c r="CEZ1021" s="304"/>
      <c r="CFA1021" s="304"/>
      <c r="CFB1021" s="304"/>
      <c r="CFC1021" s="304"/>
      <c r="CFD1021" s="304"/>
      <c r="CFE1021" s="304"/>
      <c r="CFF1021" s="304"/>
      <c r="CFG1021" s="304"/>
      <c r="CFH1021" s="304"/>
      <c r="CFI1021" s="304"/>
      <c r="CFJ1021" s="304"/>
      <c r="CFK1021" s="304"/>
      <c r="CFL1021" s="304"/>
      <c r="CFM1021" s="304"/>
      <c r="CFN1021" s="304"/>
      <c r="CFO1021" s="304"/>
      <c r="CFP1021" s="304"/>
      <c r="CFQ1021" s="304"/>
      <c r="CFR1021" s="304"/>
      <c r="CFS1021" s="304"/>
      <c r="CFT1021" s="304"/>
      <c r="CFU1021" s="304"/>
      <c r="CFV1021" s="304"/>
      <c r="CFW1021" s="304"/>
      <c r="CFX1021" s="304"/>
      <c r="CFY1021" s="304"/>
      <c r="CFZ1021" s="304"/>
      <c r="CGA1021" s="304"/>
      <c r="CGB1021" s="304"/>
      <c r="CGC1021" s="304"/>
      <c r="CGD1021" s="304"/>
      <c r="CGE1021" s="304"/>
      <c r="CGF1021" s="304"/>
      <c r="CGG1021" s="304"/>
      <c r="CGH1021" s="304"/>
      <c r="CGI1021" s="304"/>
      <c r="CGJ1021" s="304"/>
      <c r="CGK1021" s="304"/>
      <c r="CGL1021" s="304"/>
      <c r="CGM1021" s="304"/>
      <c r="CGN1021" s="304"/>
      <c r="CGO1021" s="304"/>
      <c r="CGP1021" s="304"/>
      <c r="CGQ1021" s="304"/>
      <c r="CGR1021" s="304"/>
      <c r="CGS1021" s="304"/>
      <c r="CGT1021" s="304"/>
      <c r="CGU1021" s="304"/>
      <c r="CGV1021" s="304"/>
      <c r="CGW1021" s="304"/>
      <c r="CGX1021" s="304"/>
      <c r="CGY1021" s="304"/>
      <c r="CGZ1021" s="304"/>
      <c r="CHA1021" s="304"/>
      <c r="CHB1021" s="304"/>
      <c r="CHC1021" s="304"/>
      <c r="CHD1021" s="304"/>
      <c r="CHE1021" s="304"/>
      <c r="CHF1021" s="304"/>
      <c r="CHG1021" s="304"/>
      <c r="CHH1021" s="304"/>
      <c r="CHI1021" s="304"/>
      <c r="CHJ1021" s="304"/>
      <c r="CHK1021" s="304"/>
      <c r="CHL1021" s="304"/>
      <c r="CHM1021" s="304"/>
      <c r="CHN1021" s="304"/>
      <c r="CHO1021" s="304"/>
      <c r="CHP1021" s="304"/>
      <c r="CHQ1021" s="304"/>
      <c r="CHR1021" s="304"/>
      <c r="CHS1021" s="304"/>
      <c r="CHT1021" s="304"/>
      <c r="CHU1021" s="304"/>
      <c r="CHV1021" s="304"/>
      <c r="CHW1021" s="304"/>
      <c r="CHX1021" s="304"/>
      <c r="CHY1021" s="304"/>
      <c r="CHZ1021" s="304"/>
      <c r="CIA1021" s="304"/>
      <c r="CIB1021" s="304"/>
      <c r="CIC1021" s="304"/>
      <c r="CID1021" s="304"/>
      <c r="CIE1021" s="304"/>
      <c r="CIF1021" s="304"/>
      <c r="CIG1021" s="304"/>
      <c r="CIH1021" s="304"/>
      <c r="CII1021" s="304"/>
      <c r="CIJ1021" s="304"/>
      <c r="CIK1021" s="304"/>
      <c r="CIL1021" s="304"/>
      <c r="CIM1021" s="304"/>
      <c r="CIN1021" s="304"/>
      <c r="CIO1021" s="304"/>
      <c r="CIP1021" s="304"/>
      <c r="CIQ1021" s="304"/>
      <c r="CIR1021" s="304"/>
      <c r="CIS1021" s="304"/>
      <c r="CIT1021" s="304"/>
      <c r="CIU1021" s="304"/>
      <c r="CIV1021" s="304"/>
      <c r="CIW1021" s="304"/>
      <c r="CIX1021" s="304"/>
      <c r="CIY1021" s="304"/>
      <c r="CIZ1021" s="304"/>
      <c r="CJA1021" s="304"/>
      <c r="CJB1021" s="304"/>
      <c r="CJC1021" s="304"/>
      <c r="CJD1021" s="304"/>
      <c r="CJE1021" s="304"/>
      <c r="CJF1021" s="304"/>
      <c r="CJG1021" s="304"/>
      <c r="CJH1021" s="304"/>
      <c r="CJI1021" s="304"/>
      <c r="CJJ1021" s="304"/>
      <c r="CJK1021" s="304"/>
      <c r="CJL1021" s="304"/>
      <c r="CJM1021" s="304"/>
      <c r="CJN1021" s="304"/>
      <c r="CJO1021" s="304"/>
      <c r="CJP1021" s="304"/>
      <c r="CJQ1021" s="304"/>
      <c r="CJR1021" s="304"/>
      <c r="CJS1021" s="304"/>
      <c r="CJT1021" s="304"/>
      <c r="CJU1021" s="304"/>
      <c r="CJV1021" s="304"/>
      <c r="CJW1021" s="304"/>
      <c r="CJX1021" s="304"/>
      <c r="CJY1021" s="304"/>
      <c r="CJZ1021" s="304"/>
      <c r="CKA1021" s="304"/>
      <c r="CKB1021" s="304"/>
      <c r="CKC1021" s="304"/>
      <c r="CKD1021" s="304"/>
      <c r="CKE1021" s="304"/>
      <c r="CKF1021" s="304"/>
      <c r="CKG1021" s="304"/>
      <c r="CKH1021" s="304"/>
      <c r="CKI1021" s="304"/>
      <c r="CKJ1021" s="304"/>
      <c r="CKK1021" s="304"/>
      <c r="CKL1021" s="304"/>
      <c r="CKM1021" s="304"/>
      <c r="CKN1021" s="304"/>
      <c r="CKO1021" s="304"/>
      <c r="CKP1021" s="304"/>
      <c r="CKQ1021" s="304"/>
      <c r="CKR1021" s="304"/>
      <c r="CKS1021" s="304"/>
      <c r="CKT1021" s="304"/>
      <c r="CKU1021" s="304"/>
      <c r="CKV1021" s="304"/>
      <c r="CKW1021" s="304"/>
      <c r="CKX1021" s="304"/>
      <c r="CKY1021" s="304"/>
      <c r="CKZ1021" s="304"/>
      <c r="CLA1021" s="304"/>
      <c r="CLB1021" s="304"/>
      <c r="CLC1021" s="304"/>
      <c r="CLD1021" s="304"/>
      <c r="CLE1021" s="304"/>
      <c r="CLF1021" s="304"/>
      <c r="CLG1021" s="304"/>
      <c r="CLH1021" s="304"/>
      <c r="CLI1021" s="304"/>
      <c r="CLJ1021" s="304"/>
      <c r="CLK1021" s="304"/>
      <c r="CLL1021" s="304"/>
      <c r="CLM1021" s="304"/>
      <c r="CLN1021" s="304"/>
      <c r="CLO1021" s="304"/>
      <c r="CLP1021" s="304"/>
      <c r="CLQ1021" s="304"/>
      <c r="CLR1021" s="304"/>
      <c r="CLS1021" s="304"/>
      <c r="CLT1021" s="304"/>
      <c r="CLU1021" s="304"/>
      <c r="CLV1021" s="304"/>
      <c r="CLW1021" s="304"/>
      <c r="CLX1021" s="304"/>
      <c r="CLY1021" s="304"/>
      <c r="CLZ1021" s="304"/>
      <c r="CMA1021" s="304"/>
      <c r="CMB1021" s="304"/>
      <c r="CMC1021" s="304"/>
      <c r="CMD1021" s="304"/>
      <c r="CME1021" s="304"/>
      <c r="CMF1021" s="304"/>
      <c r="CMG1021" s="304"/>
      <c r="CMH1021" s="304"/>
      <c r="CMI1021" s="304"/>
      <c r="CMJ1021" s="304"/>
      <c r="CMK1021" s="304"/>
      <c r="CML1021" s="304"/>
      <c r="CMM1021" s="304"/>
      <c r="CMN1021" s="304"/>
      <c r="CMO1021" s="304"/>
      <c r="CMP1021" s="304"/>
      <c r="CMQ1021" s="304"/>
      <c r="CMR1021" s="304"/>
      <c r="CMS1021" s="304"/>
      <c r="CMT1021" s="304"/>
      <c r="CMU1021" s="304"/>
      <c r="CMV1021" s="304"/>
      <c r="CMW1021" s="304"/>
      <c r="CMX1021" s="304"/>
      <c r="CMY1021" s="304"/>
      <c r="CMZ1021" s="304"/>
      <c r="CNA1021" s="304"/>
      <c r="CNB1021" s="304"/>
      <c r="CNC1021" s="304"/>
      <c r="CND1021" s="304"/>
      <c r="CNE1021" s="304"/>
      <c r="CNF1021" s="304"/>
      <c r="CNG1021" s="304"/>
      <c r="CNH1021" s="304"/>
      <c r="CNI1021" s="304"/>
      <c r="CNJ1021" s="304"/>
      <c r="CNK1021" s="304"/>
      <c r="CNL1021" s="304"/>
      <c r="CNM1021" s="304"/>
      <c r="CNN1021" s="304"/>
      <c r="CNO1021" s="304"/>
      <c r="CNP1021" s="304"/>
      <c r="CNQ1021" s="304"/>
      <c r="CNR1021" s="304"/>
      <c r="CNS1021" s="304"/>
      <c r="CNT1021" s="304"/>
      <c r="CNU1021" s="304"/>
      <c r="CNV1021" s="304"/>
      <c r="CNW1021" s="304"/>
      <c r="CNX1021" s="304"/>
      <c r="CNY1021" s="304"/>
      <c r="CNZ1021" s="304"/>
      <c r="COA1021" s="304"/>
      <c r="COB1021" s="304"/>
      <c r="COC1021" s="304"/>
      <c r="COD1021" s="304"/>
      <c r="COE1021" s="304"/>
      <c r="COF1021" s="304"/>
      <c r="COG1021" s="304"/>
      <c r="COH1021" s="304"/>
      <c r="COI1021" s="304"/>
      <c r="COJ1021" s="304"/>
      <c r="COK1021" s="304"/>
      <c r="COL1021" s="304"/>
      <c r="COM1021" s="304"/>
      <c r="CON1021" s="304"/>
      <c r="COO1021" s="304"/>
      <c r="COP1021" s="304"/>
      <c r="COQ1021" s="304"/>
      <c r="COR1021" s="304"/>
      <c r="COS1021" s="304"/>
      <c r="COT1021" s="304"/>
      <c r="COU1021" s="304"/>
      <c r="COV1021" s="304"/>
      <c r="COW1021" s="304"/>
      <c r="COX1021" s="304"/>
      <c r="COY1021" s="304"/>
      <c r="COZ1021" s="304"/>
      <c r="CPA1021" s="304"/>
      <c r="CPB1021" s="304"/>
      <c r="CPC1021" s="304"/>
      <c r="CPD1021" s="304"/>
      <c r="CPE1021" s="304"/>
      <c r="CPF1021" s="304"/>
      <c r="CPG1021" s="304"/>
      <c r="CPH1021" s="304"/>
      <c r="CPI1021" s="304"/>
      <c r="CPJ1021" s="304"/>
      <c r="CPK1021" s="304"/>
      <c r="CPL1021" s="304"/>
      <c r="CPM1021" s="304"/>
      <c r="CPN1021" s="304"/>
      <c r="CPO1021" s="304"/>
      <c r="CPP1021" s="304"/>
      <c r="CPQ1021" s="304"/>
      <c r="CPR1021" s="304"/>
      <c r="CPS1021" s="304"/>
      <c r="CPT1021" s="304"/>
      <c r="CPU1021" s="304"/>
      <c r="CPV1021" s="304"/>
      <c r="CPW1021" s="304"/>
      <c r="CPX1021" s="304"/>
      <c r="CPY1021" s="304"/>
      <c r="CPZ1021" s="304"/>
      <c r="CQA1021" s="304"/>
      <c r="CQB1021" s="304"/>
      <c r="CQC1021" s="304"/>
      <c r="CQD1021" s="304"/>
      <c r="CQE1021" s="304"/>
      <c r="CQF1021" s="304"/>
      <c r="CQG1021" s="304"/>
      <c r="CQH1021" s="304"/>
      <c r="CQI1021" s="304"/>
      <c r="CQJ1021" s="304"/>
      <c r="CQK1021" s="304"/>
      <c r="CQL1021" s="304"/>
      <c r="CQM1021" s="304"/>
      <c r="CQN1021" s="304"/>
      <c r="CQO1021" s="304"/>
      <c r="CQP1021" s="304"/>
      <c r="CQQ1021" s="304"/>
      <c r="CQR1021" s="304"/>
      <c r="CQS1021" s="304"/>
      <c r="CQT1021" s="304"/>
      <c r="CQU1021" s="304"/>
      <c r="CQV1021" s="304"/>
      <c r="CQW1021" s="304"/>
      <c r="CQX1021" s="304"/>
      <c r="CQY1021" s="304"/>
      <c r="CQZ1021" s="304"/>
      <c r="CRA1021" s="304"/>
      <c r="CRB1021" s="304"/>
      <c r="CRC1021" s="304"/>
      <c r="CRD1021" s="304"/>
      <c r="CRE1021" s="304"/>
      <c r="CRF1021" s="304"/>
      <c r="CRG1021" s="304"/>
      <c r="CRH1021" s="304"/>
      <c r="CRI1021" s="304"/>
      <c r="CRJ1021" s="304"/>
      <c r="CRK1021" s="304"/>
      <c r="CRL1021" s="304"/>
      <c r="CRM1021" s="304"/>
      <c r="CRN1021" s="304"/>
      <c r="CRO1021" s="304"/>
      <c r="CRP1021" s="304"/>
      <c r="CRQ1021" s="304"/>
      <c r="CRR1021" s="304"/>
      <c r="CRS1021" s="304"/>
      <c r="CRT1021" s="304"/>
      <c r="CRU1021" s="304"/>
      <c r="CRV1021" s="304"/>
      <c r="CRW1021" s="304"/>
      <c r="CRX1021" s="304"/>
      <c r="CRY1021" s="304"/>
      <c r="CRZ1021" s="304"/>
      <c r="CSA1021" s="304"/>
      <c r="CSB1021" s="304"/>
      <c r="CSC1021" s="304"/>
      <c r="CSD1021" s="304"/>
      <c r="CSE1021" s="304"/>
      <c r="CSF1021" s="304"/>
      <c r="CSG1021" s="304"/>
      <c r="CSH1021" s="304"/>
      <c r="CSI1021" s="304"/>
      <c r="CSJ1021" s="304"/>
      <c r="CSK1021" s="304"/>
      <c r="CSL1021" s="304"/>
      <c r="CSM1021" s="304"/>
      <c r="CSN1021" s="304"/>
      <c r="CSO1021" s="304"/>
      <c r="CSP1021" s="304"/>
      <c r="CSQ1021" s="304"/>
      <c r="CSR1021" s="304"/>
      <c r="CSS1021" s="304"/>
      <c r="CST1021" s="304"/>
      <c r="CSU1021" s="304"/>
      <c r="CSV1021" s="304"/>
      <c r="CSW1021" s="304"/>
      <c r="CSX1021" s="304"/>
      <c r="CSY1021" s="304"/>
      <c r="CSZ1021" s="304"/>
      <c r="CTA1021" s="304"/>
      <c r="CTB1021" s="304"/>
      <c r="CTC1021" s="304"/>
      <c r="CTD1021" s="304"/>
      <c r="CTE1021" s="304"/>
      <c r="CTF1021" s="304"/>
      <c r="CTG1021" s="304"/>
      <c r="CTH1021" s="304"/>
      <c r="CTI1021" s="304"/>
      <c r="CTJ1021" s="304"/>
      <c r="CTK1021" s="304"/>
      <c r="CTL1021" s="304"/>
      <c r="CTM1021" s="304"/>
      <c r="CTN1021" s="304"/>
      <c r="CTO1021" s="304"/>
      <c r="CTP1021" s="304"/>
      <c r="CTQ1021" s="304"/>
      <c r="CTR1021" s="304"/>
      <c r="CTS1021" s="304"/>
      <c r="CTT1021" s="304"/>
      <c r="CTU1021" s="304"/>
      <c r="CTV1021" s="304"/>
      <c r="CTW1021" s="304"/>
      <c r="CTX1021" s="304"/>
      <c r="CTY1021" s="304"/>
      <c r="CTZ1021" s="304"/>
      <c r="CUA1021" s="304"/>
      <c r="CUB1021" s="304"/>
      <c r="CUC1021" s="304"/>
      <c r="CUD1021" s="304"/>
      <c r="CUE1021" s="304"/>
      <c r="CUF1021" s="304"/>
      <c r="CUG1021" s="304"/>
      <c r="CUH1021" s="304"/>
      <c r="CUI1021" s="304"/>
      <c r="CUJ1021" s="304"/>
      <c r="CUK1021" s="304"/>
      <c r="CUL1021" s="304"/>
      <c r="CUM1021" s="304"/>
      <c r="CUN1021" s="304"/>
      <c r="CUO1021" s="304"/>
      <c r="CUP1021" s="304"/>
      <c r="CUQ1021" s="304"/>
      <c r="CUR1021" s="304"/>
      <c r="CUS1021" s="304"/>
      <c r="CUT1021" s="304"/>
      <c r="CUU1021" s="304"/>
      <c r="CUV1021" s="304"/>
      <c r="CUW1021" s="304"/>
      <c r="CUX1021" s="304"/>
      <c r="CUY1021" s="304"/>
      <c r="CUZ1021" s="304"/>
      <c r="CVA1021" s="304"/>
      <c r="CVB1021" s="304"/>
      <c r="CVC1021" s="304"/>
      <c r="CVD1021" s="304"/>
      <c r="CVE1021" s="304"/>
      <c r="CVF1021" s="304"/>
      <c r="CVG1021" s="304"/>
      <c r="CVH1021" s="304"/>
      <c r="CVI1021" s="304"/>
      <c r="CVJ1021" s="304"/>
      <c r="CVK1021" s="304"/>
      <c r="CVL1021" s="304"/>
      <c r="CVM1021" s="304"/>
      <c r="CVN1021" s="304"/>
      <c r="CVO1021" s="304"/>
      <c r="CVP1021" s="304"/>
      <c r="CVQ1021" s="304"/>
      <c r="CVR1021" s="304"/>
      <c r="CVS1021" s="304"/>
      <c r="CVT1021" s="304"/>
      <c r="CVU1021" s="304"/>
      <c r="CVV1021" s="304"/>
      <c r="CVW1021" s="304"/>
      <c r="CVX1021" s="304"/>
      <c r="CVY1021" s="304"/>
      <c r="CVZ1021" s="304"/>
      <c r="CWA1021" s="304"/>
      <c r="CWB1021" s="304"/>
      <c r="CWC1021" s="304"/>
      <c r="CWD1021" s="304"/>
      <c r="CWE1021" s="304"/>
      <c r="CWF1021" s="304"/>
      <c r="CWG1021" s="304"/>
      <c r="CWH1021" s="304"/>
      <c r="CWI1021" s="304"/>
      <c r="CWJ1021" s="304"/>
      <c r="CWK1021" s="304"/>
      <c r="CWL1021" s="304"/>
      <c r="CWM1021" s="304"/>
      <c r="CWN1021" s="304"/>
      <c r="CWO1021" s="304"/>
      <c r="CWP1021" s="304"/>
      <c r="CWQ1021" s="304"/>
      <c r="CWR1021" s="304"/>
      <c r="CWS1021" s="304"/>
      <c r="CWT1021" s="304"/>
      <c r="CWU1021" s="304"/>
      <c r="CWV1021" s="304"/>
      <c r="CWW1021" s="304"/>
      <c r="CWX1021" s="304"/>
      <c r="CWY1021" s="304"/>
      <c r="CWZ1021" s="304"/>
      <c r="CXA1021" s="304"/>
      <c r="CXB1021" s="304"/>
      <c r="CXC1021" s="304"/>
      <c r="CXD1021" s="304"/>
      <c r="CXE1021" s="304"/>
      <c r="CXF1021" s="304"/>
      <c r="CXG1021" s="304"/>
      <c r="CXH1021" s="304"/>
      <c r="CXI1021" s="304"/>
      <c r="CXJ1021" s="304"/>
      <c r="CXK1021" s="304"/>
      <c r="CXL1021" s="304"/>
      <c r="CXM1021" s="304"/>
      <c r="CXN1021" s="304"/>
      <c r="CXO1021" s="304"/>
      <c r="CXP1021" s="304"/>
      <c r="CXQ1021" s="304"/>
      <c r="CXR1021" s="304"/>
      <c r="CXS1021" s="304"/>
      <c r="CXT1021" s="304"/>
      <c r="CXU1021" s="304"/>
      <c r="CXV1021" s="304"/>
      <c r="CXW1021" s="304"/>
      <c r="CXX1021" s="304"/>
      <c r="CXY1021" s="304"/>
      <c r="CXZ1021" s="304"/>
      <c r="CYA1021" s="304"/>
      <c r="CYB1021" s="304"/>
      <c r="CYC1021" s="304"/>
      <c r="CYD1021" s="304"/>
      <c r="CYE1021" s="304"/>
      <c r="CYF1021" s="304"/>
      <c r="CYG1021" s="304"/>
      <c r="CYH1021" s="304"/>
      <c r="CYI1021" s="304"/>
      <c r="CYJ1021" s="304"/>
      <c r="CYK1021" s="304"/>
      <c r="CYL1021" s="304"/>
      <c r="CYM1021" s="304"/>
      <c r="CYN1021" s="304"/>
      <c r="CYO1021" s="304"/>
      <c r="CYP1021" s="304"/>
      <c r="CYQ1021" s="304"/>
      <c r="CYR1021" s="304"/>
      <c r="CYS1021" s="304"/>
      <c r="CYT1021" s="304"/>
      <c r="CYU1021" s="304"/>
      <c r="CYV1021" s="304"/>
      <c r="CYW1021" s="304"/>
      <c r="CYX1021" s="304"/>
      <c r="CYY1021" s="304"/>
      <c r="CYZ1021" s="304"/>
      <c r="CZA1021" s="304"/>
      <c r="CZB1021" s="304"/>
      <c r="CZC1021" s="304"/>
      <c r="CZD1021" s="304"/>
      <c r="CZE1021" s="304"/>
      <c r="CZF1021" s="304"/>
      <c r="CZG1021" s="304"/>
      <c r="CZH1021" s="304"/>
      <c r="CZI1021" s="304"/>
      <c r="CZJ1021" s="304"/>
      <c r="CZK1021" s="304"/>
      <c r="CZL1021" s="304"/>
      <c r="CZM1021" s="304"/>
      <c r="CZN1021" s="304"/>
      <c r="CZO1021" s="304"/>
      <c r="CZP1021" s="304"/>
      <c r="CZQ1021" s="304"/>
      <c r="CZR1021" s="304"/>
      <c r="CZS1021" s="304"/>
      <c r="CZT1021" s="304"/>
      <c r="CZU1021" s="304"/>
      <c r="CZV1021" s="304"/>
      <c r="CZW1021" s="304"/>
      <c r="CZX1021" s="304"/>
      <c r="CZY1021" s="304"/>
      <c r="CZZ1021" s="304"/>
      <c r="DAA1021" s="304"/>
      <c r="DAB1021" s="304"/>
      <c r="DAC1021" s="304"/>
      <c r="DAD1021" s="304"/>
      <c r="DAE1021" s="304"/>
      <c r="DAF1021" s="304"/>
      <c r="DAG1021" s="304"/>
      <c r="DAH1021" s="304"/>
      <c r="DAI1021" s="304"/>
      <c r="DAJ1021" s="304"/>
      <c r="DAK1021" s="304"/>
      <c r="DAL1021" s="304"/>
      <c r="DAM1021" s="304"/>
      <c r="DAN1021" s="304"/>
      <c r="DAO1021" s="304"/>
      <c r="DAP1021" s="304"/>
      <c r="DAQ1021" s="304"/>
      <c r="DAR1021" s="304"/>
      <c r="DAS1021" s="304"/>
      <c r="DAT1021" s="304"/>
      <c r="DAU1021" s="304"/>
      <c r="DAV1021" s="304"/>
      <c r="DAW1021" s="304"/>
      <c r="DAX1021" s="304"/>
      <c r="DAY1021" s="304"/>
      <c r="DAZ1021" s="304"/>
      <c r="DBA1021" s="304"/>
      <c r="DBB1021" s="304"/>
      <c r="DBC1021" s="304"/>
      <c r="DBD1021" s="304"/>
      <c r="DBE1021" s="304"/>
      <c r="DBF1021" s="304"/>
      <c r="DBG1021" s="304"/>
      <c r="DBH1021" s="304"/>
      <c r="DBI1021" s="304"/>
      <c r="DBJ1021" s="304"/>
      <c r="DBK1021" s="304"/>
      <c r="DBL1021" s="304"/>
      <c r="DBM1021" s="304"/>
      <c r="DBN1021" s="304"/>
      <c r="DBO1021" s="304"/>
      <c r="DBP1021" s="304"/>
      <c r="DBQ1021" s="304"/>
      <c r="DBR1021" s="304"/>
      <c r="DBS1021" s="304"/>
      <c r="DBT1021" s="304"/>
      <c r="DBU1021" s="304"/>
      <c r="DBV1021" s="304"/>
      <c r="DBW1021" s="304"/>
      <c r="DBX1021" s="304"/>
      <c r="DBY1021" s="304"/>
      <c r="DBZ1021" s="304"/>
      <c r="DCA1021" s="304"/>
      <c r="DCB1021" s="304"/>
      <c r="DCC1021" s="304"/>
      <c r="DCD1021" s="304"/>
      <c r="DCE1021" s="304"/>
      <c r="DCF1021" s="304"/>
      <c r="DCG1021" s="304"/>
      <c r="DCH1021" s="304"/>
      <c r="DCI1021" s="304"/>
      <c r="DCJ1021" s="304"/>
      <c r="DCK1021" s="304"/>
      <c r="DCL1021" s="304"/>
      <c r="DCM1021" s="304"/>
      <c r="DCN1021" s="304"/>
      <c r="DCO1021" s="304"/>
      <c r="DCP1021" s="304"/>
      <c r="DCQ1021" s="304"/>
      <c r="DCR1021" s="304"/>
      <c r="DCS1021" s="304"/>
      <c r="DCT1021" s="304"/>
      <c r="DCU1021" s="304"/>
      <c r="DCV1021" s="304"/>
      <c r="DCW1021" s="304"/>
      <c r="DCX1021" s="304"/>
      <c r="DCY1021" s="304"/>
      <c r="DCZ1021" s="304"/>
      <c r="DDA1021" s="304"/>
      <c r="DDB1021" s="304"/>
      <c r="DDC1021" s="304"/>
      <c r="DDD1021" s="304"/>
      <c r="DDE1021" s="304"/>
      <c r="DDF1021" s="304"/>
      <c r="DDG1021" s="304"/>
      <c r="DDH1021" s="304"/>
      <c r="DDI1021" s="304"/>
      <c r="DDJ1021" s="304"/>
      <c r="DDK1021" s="304"/>
      <c r="DDL1021" s="304"/>
      <c r="DDM1021" s="304"/>
      <c r="DDN1021" s="304"/>
      <c r="DDO1021" s="304"/>
      <c r="DDP1021" s="304"/>
      <c r="DDQ1021" s="304"/>
      <c r="DDR1021" s="304"/>
      <c r="DDS1021" s="304"/>
      <c r="DDT1021" s="304"/>
      <c r="DDU1021" s="304"/>
      <c r="DDV1021" s="304"/>
      <c r="DDW1021" s="304"/>
      <c r="DDX1021" s="304"/>
      <c r="DDY1021" s="304"/>
      <c r="DDZ1021" s="304"/>
      <c r="DEA1021" s="304"/>
      <c r="DEB1021" s="304"/>
      <c r="DEC1021" s="304"/>
      <c r="DED1021" s="304"/>
      <c r="DEE1021" s="304"/>
      <c r="DEF1021" s="304"/>
      <c r="DEG1021" s="304"/>
      <c r="DEH1021" s="304"/>
      <c r="DEI1021" s="304"/>
      <c r="DEJ1021" s="304"/>
      <c r="DEK1021" s="304"/>
      <c r="DEL1021" s="304"/>
      <c r="DEM1021" s="304"/>
      <c r="DEN1021" s="304"/>
      <c r="DEO1021" s="304"/>
      <c r="DEP1021" s="304"/>
      <c r="DEQ1021" s="304"/>
      <c r="DER1021" s="304"/>
      <c r="DES1021" s="304"/>
      <c r="DET1021" s="304"/>
      <c r="DEU1021" s="304"/>
      <c r="DEV1021" s="304"/>
      <c r="DEW1021" s="304"/>
      <c r="DEX1021" s="304"/>
      <c r="DEY1021" s="304"/>
      <c r="DEZ1021" s="304"/>
      <c r="DFA1021" s="304"/>
      <c r="DFB1021" s="304"/>
      <c r="DFC1021" s="304"/>
      <c r="DFD1021" s="304"/>
      <c r="DFE1021" s="304"/>
      <c r="DFF1021" s="304"/>
      <c r="DFG1021" s="304"/>
      <c r="DFH1021" s="304"/>
      <c r="DFI1021" s="304"/>
      <c r="DFJ1021" s="304"/>
      <c r="DFK1021" s="304"/>
      <c r="DFL1021" s="304"/>
      <c r="DFM1021" s="304"/>
      <c r="DFN1021" s="304"/>
      <c r="DFO1021" s="304"/>
      <c r="DFP1021" s="304"/>
      <c r="DFQ1021" s="304"/>
      <c r="DFR1021" s="304"/>
      <c r="DFS1021" s="304"/>
      <c r="DFT1021" s="304"/>
      <c r="DFU1021" s="304"/>
      <c r="DFV1021" s="304"/>
      <c r="DFW1021" s="304"/>
      <c r="DFX1021" s="304"/>
      <c r="DFY1021" s="304"/>
      <c r="DFZ1021" s="304"/>
      <c r="DGA1021" s="304"/>
      <c r="DGB1021" s="304"/>
      <c r="DGC1021" s="304"/>
      <c r="DGD1021" s="304"/>
      <c r="DGE1021" s="304"/>
      <c r="DGF1021" s="304"/>
      <c r="DGG1021" s="304"/>
      <c r="DGH1021" s="304"/>
      <c r="DGI1021" s="304"/>
      <c r="DGJ1021" s="304"/>
      <c r="DGK1021" s="304"/>
      <c r="DGL1021" s="304"/>
      <c r="DGM1021" s="304"/>
      <c r="DGN1021" s="304"/>
      <c r="DGO1021" s="304"/>
      <c r="DGP1021" s="304"/>
      <c r="DGQ1021" s="304"/>
      <c r="DGR1021" s="304"/>
      <c r="DGS1021" s="304"/>
      <c r="DGT1021" s="304"/>
      <c r="DGU1021" s="304"/>
      <c r="DGV1021" s="304"/>
      <c r="DGW1021" s="304"/>
      <c r="DGX1021" s="304"/>
      <c r="DGY1021" s="304"/>
      <c r="DGZ1021" s="304"/>
      <c r="DHA1021" s="304"/>
      <c r="DHB1021" s="304"/>
      <c r="DHC1021" s="304"/>
      <c r="DHD1021" s="304"/>
      <c r="DHE1021" s="304"/>
      <c r="DHF1021" s="304"/>
      <c r="DHG1021" s="304"/>
      <c r="DHH1021" s="304"/>
      <c r="DHI1021" s="304"/>
      <c r="DHJ1021" s="304"/>
      <c r="DHK1021" s="304"/>
      <c r="DHL1021" s="304"/>
      <c r="DHM1021" s="304"/>
      <c r="DHN1021" s="304"/>
      <c r="DHO1021" s="304"/>
      <c r="DHP1021" s="304"/>
      <c r="DHQ1021" s="304"/>
      <c r="DHR1021" s="304"/>
      <c r="DHS1021" s="304"/>
      <c r="DHT1021" s="304"/>
      <c r="DHU1021" s="304"/>
      <c r="DHV1021" s="304"/>
      <c r="DHW1021" s="304"/>
      <c r="DHX1021" s="304"/>
      <c r="DHY1021" s="304"/>
      <c r="DHZ1021" s="304"/>
      <c r="DIA1021" s="304"/>
      <c r="DIB1021" s="304"/>
      <c r="DIC1021" s="304"/>
      <c r="DID1021" s="304"/>
      <c r="DIE1021" s="304"/>
      <c r="DIF1021" s="304"/>
      <c r="DIG1021" s="304"/>
      <c r="DIH1021" s="304"/>
      <c r="DII1021" s="304"/>
      <c r="DIJ1021" s="304"/>
      <c r="DIK1021" s="304"/>
      <c r="DIL1021" s="304"/>
      <c r="DIM1021" s="304"/>
      <c r="DIN1021" s="304"/>
      <c r="DIO1021" s="304"/>
      <c r="DIP1021" s="304"/>
      <c r="DIQ1021" s="304"/>
      <c r="DIR1021" s="304"/>
      <c r="DIS1021" s="304"/>
      <c r="DIT1021" s="304"/>
      <c r="DIU1021" s="304"/>
      <c r="DIV1021" s="304"/>
      <c r="DIW1021" s="304"/>
      <c r="DIX1021" s="304"/>
      <c r="DIY1021" s="304"/>
      <c r="DIZ1021" s="304"/>
      <c r="DJA1021" s="304"/>
      <c r="DJB1021" s="304"/>
      <c r="DJC1021" s="304"/>
      <c r="DJD1021" s="304"/>
      <c r="DJE1021" s="304"/>
      <c r="DJF1021" s="304"/>
      <c r="DJG1021" s="304"/>
      <c r="DJH1021" s="304"/>
      <c r="DJI1021" s="304"/>
      <c r="DJJ1021" s="304"/>
      <c r="DJK1021" s="304"/>
      <c r="DJL1021" s="304"/>
      <c r="DJM1021" s="304"/>
      <c r="DJN1021" s="304"/>
      <c r="DJO1021" s="304"/>
      <c r="DJP1021" s="304"/>
      <c r="DJQ1021" s="304"/>
      <c r="DJR1021" s="304"/>
      <c r="DJS1021" s="304"/>
      <c r="DJT1021" s="304"/>
      <c r="DJU1021" s="304"/>
      <c r="DJV1021" s="304"/>
      <c r="DJW1021" s="304"/>
      <c r="DJX1021" s="304"/>
      <c r="DJY1021" s="304"/>
      <c r="DJZ1021" s="304"/>
      <c r="DKA1021" s="304"/>
      <c r="DKB1021" s="304"/>
      <c r="DKC1021" s="304"/>
      <c r="DKD1021" s="304"/>
      <c r="DKE1021" s="304"/>
      <c r="DKF1021" s="304"/>
      <c r="DKG1021" s="304"/>
      <c r="DKH1021" s="304"/>
      <c r="DKI1021" s="304"/>
      <c r="DKJ1021" s="304"/>
      <c r="DKK1021" s="304"/>
      <c r="DKL1021" s="304"/>
      <c r="DKM1021" s="304"/>
      <c r="DKN1021" s="304"/>
      <c r="DKO1021" s="304"/>
      <c r="DKP1021" s="304"/>
      <c r="DKQ1021" s="304"/>
      <c r="DKR1021" s="304"/>
      <c r="DKS1021" s="304"/>
      <c r="DKT1021" s="304"/>
      <c r="DKU1021" s="304"/>
      <c r="DKV1021" s="304"/>
      <c r="DKW1021" s="304"/>
      <c r="DKX1021" s="304"/>
      <c r="DKY1021" s="304"/>
      <c r="DKZ1021" s="304"/>
      <c r="DLA1021" s="304"/>
      <c r="DLB1021" s="304"/>
      <c r="DLC1021" s="304"/>
      <c r="DLD1021" s="304"/>
      <c r="DLE1021" s="304"/>
      <c r="DLF1021" s="304"/>
      <c r="DLG1021" s="304"/>
      <c r="DLH1021" s="304"/>
      <c r="DLI1021" s="304"/>
      <c r="DLJ1021" s="304"/>
      <c r="DLK1021" s="304"/>
      <c r="DLL1021" s="304"/>
      <c r="DLM1021" s="304"/>
      <c r="DLN1021" s="304"/>
      <c r="DLO1021" s="304"/>
      <c r="DLP1021" s="304"/>
      <c r="DLQ1021" s="304"/>
      <c r="DLR1021" s="304"/>
      <c r="DLS1021" s="304"/>
      <c r="DLT1021" s="304"/>
      <c r="DLU1021" s="304"/>
      <c r="DLV1021" s="304"/>
      <c r="DLW1021" s="304"/>
      <c r="DLX1021" s="304"/>
      <c r="DLY1021" s="304"/>
      <c r="DLZ1021" s="304"/>
      <c r="DMA1021" s="304"/>
      <c r="DMB1021" s="304"/>
      <c r="DMC1021" s="304"/>
      <c r="DMD1021" s="304"/>
      <c r="DME1021" s="304"/>
      <c r="DMF1021" s="304"/>
      <c r="DMG1021" s="304"/>
      <c r="DMH1021" s="304"/>
      <c r="DMI1021" s="304"/>
      <c r="DMJ1021" s="304"/>
      <c r="DMK1021" s="304"/>
      <c r="DML1021" s="304"/>
      <c r="DMM1021" s="304"/>
      <c r="DMN1021" s="304"/>
      <c r="DMO1021" s="304"/>
      <c r="DMP1021" s="304"/>
      <c r="DMQ1021" s="304"/>
      <c r="DMR1021" s="304"/>
      <c r="DMS1021" s="304"/>
      <c r="DMT1021" s="304"/>
      <c r="DMU1021" s="304"/>
      <c r="DMV1021" s="304"/>
      <c r="DMW1021" s="304"/>
      <c r="DMX1021" s="304"/>
      <c r="DMY1021" s="304"/>
      <c r="DMZ1021" s="304"/>
      <c r="DNA1021" s="304"/>
      <c r="DNB1021" s="304"/>
      <c r="DNC1021" s="304"/>
      <c r="DND1021" s="304"/>
      <c r="DNE1021" s="304"/>
      <c r="DNF1021" s="304"/>
      <c r="DNG1021" s="304"/>
      <c r="DNH1021" s="304"/>
      <c r="DNI1021" s="304"/>
      <c r="DNJ1021" s="304"/>
      <c r="DNK1021" s="304"/>
      <c r="DNL1021" s="304"/>
      <c r="DNM1021" s="304"/>
      <c r="DNN1021" s="304"/>
      <c r="DNO1021" s="304"/>
      <c r="DNP1021" s="304"/>
      <c r="DNQ1021" s="304"/>
      <c r="DNR1021" s="304"/>
      <c r="DNS1021" s="304"/>
      <c r="DNT1021" s="304"/>
      <c r="DNU1021" s="304"/>
      <c r="DNV1021" s="304"/>
      <c r="DNW1021" s="304"/>
      <c r="DNX1021" s="304"/>
      <c r="DNY1021" s="304"/>
      <c r="DNZ1021" s="304"/>
      <c r="DOA1021" s="304"/>
      <c r="DOB1021" s="304"/>
      <c r="DOC1021" s="304"/>
      <c r="DOD1021" s="304"/>
      <c r="DOE1021" s="304"/>
      <c r="DOF1021" s="304"/>
      <c r="DOG1021" s="304"/>
      <c r="DOH1021" s="304"/>
      <c r="DOI1021" s="304"/>
      <c r="DOJ1021" s="304"/>
      <c r="DOK1021" s="304"/>
      <c r="DOL1021" s="304"/>
      <c r="DOM1021" s="304"/>
      <c r="DON1021" s="304"/>
      <c r="DOO1021" s="304"/>
      <c r="DOP1021" s="304"/>
      <c r="DOQ1021" s="304"/>
      <c r="DOR1021" s="304"/>
      <c r="DOS1021" s="304"/>
      <c r="DOT1021" s="304"/>
      <c r="DOU1021" s="304"/>
      <c r="DOV1021" s="304"/>
      <c r="DOW1021" s="304"/>
      <c r="DOX1021" s="304"/>
      <c r="DOY1021" s="304"/>
      <c r="DOZ1021" s="304"/>
      <c r="DPA1021" s="304"/>
      <c r="DPB1021" s="304"/>
      <c r="DPC1021" s="304"/>
      <c r="DPD1021" s="304"/>
      <c r="DPE1021" s="304"/>
      <c r="DPF1021" s="304"/>
      <c r="DPG1021" s="304"/>
      <c r="DPH1021" s="304"/>
      <c r="DPI1021" s="304"/>
      <c r="DPJ1021" s="304"/>
      <c r="DPK1021" s="304"/>
      <c r="DPL1021" s="304"/>
      <c r="DPM1021" s="304"/>
      <c r="DPN1021" s="304"/>
      <c r="DPO1021" s="304"/>
      <c r="DPP1021" s="304"/>
      <c r="DPQ1021" s="304"/>
      <c r="DPR1021" s="304"/>
      <c r="DPS1021" s="304"/>
      <c r="DPT1021" s="304"/>
      <c r="DPU1021" s="304"/>
      <c r="DPV1021" s="304"/>
      <c r="DPW1021" s="304"/>
      <c r="DPX1021" s="304"/>
      <c r="DPY1021" s="304"/>
      <c r="DPZ1021" s="304"/>
      <c r="DQA1021" s="304"/>
      <c r="DQB1021" s="304"/>
      <c r="DQC1021" s="304"/>
      <c r="DQD1021" s="304"/>
      <c r="DQE1021" s="304"/>
      <c r="DQF1021" s="304"/>
      <c r="DQG1021" s="304"/>
      <c r="DQH1021" s="304"/>
      <c r="DQI1021" s="304"/>
      <c r="DQJ1021" s="304"/>
      <c r="DQK1021" s="304"/>
      <c r="DQL1021" s="304"/>
      <c r="DQM1021" s="304"/>
      <c r="DQN1021" s="304"/>
      <c r="DQO1021" s="304"/>
      <c r="DQP1021" s="304"/>
      <c r="DQQ1021" s="304"/>
      <c r="DQR1021" s="304"/>
      <c r="DQS1021" s="304"/>
      <c r="DQT1021" s="304"/>
      <c r="DQU1021" s="304"/>
      <c r="DQV1021" s="304"/>
      <c r="DQW1021" s="304"/>
      <c r="DQX1021" s="304"/>
      <c r="DQY1021" s="304"/>
      <c r="DQZ1021" s="304"/>
      <c r="DRA1021" s="304"/>
      <c r="DRB1021" s="304"/>
      <c r="DRC1021" s="304"/>
      <c r="DRD1021" s="304"/>
      <c r="DRE1021" s="304"/>
      <c r="DRF1021" s="304"/>
      <c r="DRG1021" s="304"/>
      <c r="DRH1021" s="304"/>
      <c r="DRI1021" s="304"/>
      <c r="DRJ1021" s="304"/>
      <c r="DRK1021" s="304"/>
      <c r="DRL1021" s="304"/>
      <c r="DRM1021" s="304"/>
      <c r="DRN1021" s="304"/>
      <c r="DRO1021" s="304"/>
      <c r="DRP1021" s="304"/>
      <c r="DRQ1021" s="304"/>
      <c r="DRR1021" s="304"/>
      <c r="DRS1021" s="304"/>
      <c r="DRT1021" s="304"/>
      <c r="DRU1021" s="304"/>
      <c r="DRV1021" s="304"/>
      <c r="DRW1021" s="304"/>
      <c r="DRX1021" s="304"/>
      <c r="DRY1021" s="304"/>
      <c r="DRZ1021" s="304"/>
      <c r="DSA1021" s="304"/>
      <c r="DSB1021" s="304"/>
      <c r="DSC1021" s="304"/>
      <c r="DSD1021" s="304"/>
      <c r="DSE1021" s="304"/>
      <c r="DSF1021" s="304"/>
      <c r="DSG1021" s="304"/>
      <c r="DSH1021" s="304"/>
      <c r="DSI1021" s="304"/>
      <c r="DSJ1021" s="304"/>
      <c r="DSK1021" s="304"/>
      <c r="DSL1021" s="304"/>
      <c r="DSM1021" s="304"/>
      <c r="DSN1021" s="304"/>
      <c r="DSO1021" s="304"/>
      <c r="DSP1021" s="304"/>
      <c r="DSQ1021" s="304"/>
      <c r="DSR1021" s="304"/>
      <c r="DSS1021" s="304"/>
      <c r="DST1021" s="304"/>
      <c r="DSU1021" s="304"/>
      <c r="DSV1021" s="304"/>
      <c r="DSW1021" s="304"/>
      <c r="DSX1021" s="304"/>
      <c r="DSY1021" s="304"/>
      <c r="DSZ1021" s="304"/>
      <c r="DTA1021" s="304"/>
      <c r="DTB1021" s="304"/>
      <c r="DTC1021" s="304"/>
      <c r="DTD1021" s="304"/>
      <c r="DTE1021" s="304"/>
      <c r="DTF1021" s="304"/>
      <c r="DTG1021" s="304"/>
      <c r="DTH1021" s="304"/>
      <c r="DTI1021" s="304"/>
      <c r="DTJ1021" s="304"/>
      <c r="DTK1021" s="304"/>
      <c r="DTL1021" s="304"/>
      <c r="DTM1021" s="304"/>
      <c r="DTN1021" s="304"/>
      <c r="DTO1021" s="304"/>
      <c r="DTP1021" s="304"/>
      <c r="DTQ1021" s="304"/>
      <c r="DTR1021" s="304"/>
      <c r="DTS1021" s="304"/>
      <c r="DTT1021" s="304"/>
      <c r="DTU1021" s="304"/>
      <c r="DTV1021" s="304"/>
      <c r="DTW1021" s="304"/>
      <c r="DTX1021" s="304"/>
      <c r="DTY1021" s="304"/>
      <c r="DTZ1021" s="304"/>
      <c r="DUA1021" s="304"/>
      <c r="DUB1021" s="304"/>
      <c r="DUC1021" s="304"/>
      <c r="DUD1021" s="304"/>
      <c r="DUE1021" s="304"/>
      <c r="DUF1021" s="304"/>
      <c r="DUG1021" s="304"/>
      <c r="DUH1021" s="304"/>
      <c r="DUI1021" s="304"/>
      <c r="DUJ1021" s="304"/>
      <c r="DUK1021" s="304"/>
      <c r="DUL1021" s="304"/>
      <c r="DUM1021" s="304"/>
      <c r="DUN1021" s="304"/>
      <c r="DUO1021" s="304"/>
      <c r="DUP1021" s="304"/>
      <c r="DUQ1021" s="304"/>
      <c r="DUR1021" s="304"/>
      <c r="DUS1021" s="304"/>
      <c r="DUT1021" s="304"/>
      <c r="DUU1021" s="304"/>
      <c r="DUV1021" s="304"/>
      <c r="DUW1021" s="304"/>
      <c r="DUX1021" s="304"/>
      <c r="DUY1021" s="304"/>
      <c r="DUZ1021" s="304"/>
      <c r="DVA1021" s="304"/>
      <c r="DVB1021" s="304"/>
      <c r="DVC1021" s="304"/>
      <c r="DVD1021" s="304"/>
      <c r="DVE1021" s="304"/>
      <c r="DVF1021" s="304"/>
      <c r="DVG1021" s="304"/>
      <c r="DVH1021" s="304"/>
      <c r="DVI1021" s="304"/>
      <c r="DVJ1021" s="304"/>
      <c r="DVK1021" s="304"/>
      <c r="DVL1021" s="304"/>
      <c r="DVM1021" s="304"/>
      <c r="DVN1021" s="304"/>
      <c r="DVO1021" s="304"/>
      <c r="DVP1021" s="304"/>
      <c r="DVQ1021" s="304"/>
      <c r="DVR1021" s="304"/>
      <c r="DVS1021" s="304"/>
      <c r="DVT1021" s="304"/>
      <c r="DVU1021" s="304"/>
      <c r="DVV1021" s="304"/>
      <c r="DVW1021" s="304"/>
      <c r="DVX1021" s="304"/>
      <c r="DVY1021" s="304"/>
      <c r="DVZ1021" s="304"/>
      <c r="DWA1021" s="304"/>
      <c r="DWB1021" s="304"/>
      <c r="DWC1021" s="304"/>
      <c r="DWD1021" s="304"/>
      <c r="DWE1021" s="304"/>
      <c r="DWF1021" s="304"/>
      <c r="DWG1021" s="304"/>
      <c r="DWH1021" s="304"/>
      <c r="DWI1021" s="304"/>
      <c r="DWJ1021" s="304"/>
      <c r="DWK1021" s="304"/>
      <c r="DWL1021" s="304"/>
      <c r="DWM1021" s="304"/>
      <c r="DWN1021" s="304"/>
      <c r="DWO1021" s="304"/>
      <c r="DWP1021" s="304"/>
      <c r="DWQ1021" s="304"/>
      <c r="DWR1021" s="304"/>
      <c r="DWS1021" s="304"/>
      <c r="DWT1021" s="304"/>
      <c r="DWU1021" s="304"/>
      <c r="DWV1021" s="304"/>
      <c r="DWW1021" s="304"/>
      <c r="DWX1021" s="304"/>
      <c r="DWY1021" s="304"/>
      <c r="DWZ1021" s="304"/>
      <c r="DXA1021" s="304"/>
      <c r="DXB1021" s="304"/>
      <c r="DXC1021" s="304"/>
      <c r="DXD1021" s="304"/>
      <c r="DXE1021" s="304"/>
      <c r="DXF1021" s="304"/>
      <c r="DXG1021" s="304"/>
      <c r="DXH1021" s="304"/>
      <c r="DXI1021" s="304"/>
      <c r="DXJ1021" s="304"/>
      <c r="DXK1021" s="304"/>
      <c r="DXL1021" s="304"/>
      <c r="DXM1021" s="304"/>
      <c r="DXN1021" s="304"/>
      <c r="DXO1021" s="304"/>
      <c r="DXP1021" s="304"/>
      <c r="DXQ1021" s="304"/>
      <c r="DXR1021" s="304"/>
      <c r="DXS1021" s="304"/>
      <c r="DXT1021" s="304"/>
      <c r="DXU1021" s="304"/>
      <c r="DXV1021" s="304"/>
      <c r="DXW1021" s="304"/>
      <c r="DXX1021" s="304"/>
      <c r="DXY1021" s="304"/>
      <c r="DXZ1021" s="304"/>
      <c r="DYA1021" s="304"/>
      <c r="DYB1021" s="304"/>
      <c r="DYC1021" s="304"/>
      <c r="DYD1021" s="304"/>
      <c r="DYE1021" s="304"/>
      <c r="DYF1021" s="304"/>
      <c r="DYG1021" s="304"/>
      <c r="DYH1021" s="304"/>
      <c r="DYI1021" s="304"/>
      <c r="DYJ1021" s="304"/>
      <c r="DYK1021" s="304"/>
      <c r="DYL1021" s="304"/>
      <c r="DYM1021" s="304"/>
      <c r="DYN1021" s="304"/>
      <c r="DYO1021" s="304"/>
      <c r="DYP1021" s="304"/>
      <c r="DYQ1021" s="304"/>
      <c r="DYR1021" s="304"/>
      <c r="DYS1021" s="304"/>
      <c r="DYT1021" s="304"/>
      <c r="DYU1021" s="304"/>
      <c r="DYV1021" s="304"/>
      <c r="DYW1021" s="304"/>
      <c r="DYX1021" s="304"/>
      <c r="DYY1021" s="304"/>
      <c r="DYZ1021" s="304"/>
      <c r="DZA1021" s="304"/>
      <c r="DZB1021" s="304"/>
      <c r="DZC1021" s="304"/>
      <c r="DZD1021" s="304"/>
      <c r="DZE1021" s="304"/>
      <c r="DZF1021" s="304"/>
      <c r="DZG1021" s="304"/>
      <c r="DZH1021" s="304"/>
      <c r="DZI1021" s="304"/>
      <c r="DZJ1021" s="304"/>
      <c r="DZK1021" s="304"/>
      <c r="DZL1021" s="304"/>
      <c r="DZM1021" s="304"/>
      <c r="DZN1021" s="304"/>
      <c r="DZO1021" s="304"/>
      <c r="DZP1021" s="304"/>
      <c r="DZQ1021" s="304"/>
      <c r="DZR1021" s="304"/>
      <c r="DZS1021" s="304"/>
      <c r="DZT1021" s="304"/>
      <c r="DZU1021" s="304"/>
      <c r="DZV1021" s="304"/>
      <c r="DZW1021" s="304"/>
      <c r="DZX1021" s="304"/>
      <c r="DZY1021" s="304"/>
      <c r="DZZ1021" s="304"/>
      <c r="EAA1021" s="304"/>
      <c r="EAB1021" s="304"/>
      <c r="EAC1021" s="304"/>
      <c r="EAD1021" s="304"/>
      <c r="EAE1021" s="304"/>
      <c r="EAF1021" s="304"/>
      <c r="EAG1021" s="304"/>
      <c r="EAH1021" s="304"/>
      <c r="EAI1021" s="304"/>
      <c r="EAJ1021" s="304"/>
      <c r="EAK1021" s="304"/>
      <c r="EAL1021" s="304"/>
      <c r="EAM1021" s="304"/>
      <c r="EAN1021" s="304"/>
      <c r="EAO1021" s="304"/>
      <c r="EAP1021" s="304"/>
      <c r="EAQ1021" s="304"/>
      <c r="EAR1021" s="304"/>
      <c r="EAS1021" s="304"/>
      <c r="EAT1021" s="304"/>
      <c r="EAU1021" s="304"/>
      <c r="EAV1021" s="304"/>
      <c r="EAW1021" s="304"/>
      <c r="EAX1021" s="304"/>
      <c r="EAY1021" s="304"/>
      <c r="EAZ1021" s="304"/>
      <c r="EBA1021" s="304"/>
      <c r="EBB1021" s="304"/>
      <c r="EBC1021" s="304"/>
      <c r="EBD1021" s="304"/>
      <c r="EBE1021" s="304"/>
      <c r="EBF1021" s="304"/>
      <c r="EBG1021" s="304"/>
      <c r="EBH1021" s="304"/>
      <c r="EBI1021" s="304"/>
      <c r="EBJ1021" s="304"/>
      <c r="EBK1021" s="304"/>
      <c r="EBL1021" s="304"/>
      <c r="EBM1021" s="304"/>
      <c r="EBN1021" s="304"/>
      <c r="EBO1021" s="304"/>
      <c r="EBP1021" s="304"/>
      <c r="EBQ1021" s="304"/>
      <c r="EBR1021" s="304"/>
      <c r="EBS1021" s="304"/>
      <c r="EBT1021" s="304"/>
      <c r="EBU1021" s="304"/>
      <c r="EBV1021" s="304"/>
      <c r="EBW1021" s="304"/>
      <c r="EBX1021" s="304"/>
      <c r="EBY1021" s="304"/>
      <c r="EBZ1021" s="304"/>
      <c r="ECA1021" s="304"/>
      <c r="ECB1021" s="304"/>
      <c r="ECC1021" s="304"/>
      <c r="ECD1021" s="304"/>
      <c r="ECE1021" s="304"/>
      <c r="ECF1021" s="304"/>
      <c r="ECG1021" s="304"/>
      <c r="ECH1021" s="304"/>
      <c r="ECI1021" s="304"/>
      <c r="ECJ1021" s="304"/>
      <c r="ECK1021" s="304"/>
      <c r="ECL1021" s="304"/>
      <c r="ECM1021" s="304"/>
      <c r="ECN1021" s="304"/>
      <c r="ECO1021" s="304"/>
      <c r="ECP1021" s="304"/>
      <c r="ECQ1021" s="304"/>
      <c r="ECR1021" s="304"/>
      <c r="ECS1021" s="304"/>
      <c r="ECT1021" s="304"/>
      <c r="ECU1021" s="304"/>
      <c r="ECV1021" s="304"/>
      <c r="ECW1021" s="304"/>
      <c r="ECX1021" s="304"/>
      <c r="ECY1021" s="304"/>
      <c r="ECZ1021" s="304"/>
      <c r="EDA1021" s="304"/>
      <c r="EDB1021" s="304"/>
      <c r="EDC1021" s="304"/>
      <c r="EDD1021" s="304"/>
      <c r="EDE1021" s="304"/>
      <c r="EDF1021" s="304"/>
      <c r="EDG1021" s="304"/>
      <c r="EDH1021" s="304"/>
      <c r="EDI1021" s="304"/>
      <c r="EDJ1021" s="304"/>
      <c r="EDK1021" s="304"/>
      <c r="EDL1021" s="304"/>
      <c r="EDM1021" s="304"/>
      <c r="EDN1021" s="304"/>
      <c r="EDO1021" s="304"/>
      <c r="EDP1021" s="304"/>
      <c r="EDQ1021" s="304"/>
      <c r="EDR1021" s="304"/>
      <c r="EDS1021" s="304"/>
      <c r="EDT1021" s="304"/>
      <c r="EDU1021" s="304"/>
      <c r="EDV1021" s="304"/>
      <c r="EDW1021" s="304"/>
      <c r="EDX1021" s="304"/>
      <c r="EDY1021" s="304"/>
      <c r="EDZ1021" s="304"/>
      <c r="EEA1021" s="304"/>
      <c r="EEB1021" s="304"/>
      <c r="EEC1021" s="304"/>
      <c r="EED1021" s="304"/>
      <c r="EEE1021" s="304"/>
      <c r="EEF1021" s="304"/>
      <c r="EEG1021" s="304"/>
      <c r="EEH1021" s="304"/>
      <c r="EEI1021" s="304"/>
      <c r="EEJ1021" s="304"/>
      <c r="EEK1021" s="304"/>
      <c r="EEL1021" s="304"/>
      <c r="EEM1021" s="304"/>
      <c r="EEN1021" s="304"/>
      <c r="EEO1021" s="304"/>
      <c r="EEP1021" s="304"/>
      <c r="EEQ1021" s="304"/>
      <c r="EER1021" s="304"/>
      <c r="EES1021" s="304"/>
      <c r="EET1021" s="304"/>
      <c r="EEU1021" s="304"/>
      <c r="EEV1021" s="304"/>
      <c r="EEW1021" s="304"/>
      <c r="EEX1021" s="304"/>
      <c r="EEY1021" s="304"/>
      <c r="EEZ1021" s="304"/>
      <c r="EFA1021" s="304"/>
      <c r="EFB1021" s="304"/>
      <c r="EFC1021" s="304"/>
      <c r="EFD1021" s="304"/>
      <c r="EFE1021" s="304"/>
      <c r="EFF1021" s="304"/>
      <c r="EFG1021" s="304"/>
      <c r="EFH1021" s="304"/>
      <c r="EFI1021" s="304"/>
      <c r="EFJ1021" s="304"/>
      <c r="EFK1021" s="304"/>
      <c r="EFL1021" s="304"/>
      <c r="EFM1021" s="304"/>
      <c r="EFN1021" s="304"/>
      <c r="EFO1021" s="304"/>
      <c r="EFP1021" s="304"/>
      <c r="EFQ1021" s="304"/>
      <c r="EFR1021" s="304"/>
      <c r="EFS1021" s="304"/>
      <c r="EFT1021" s="304"/>
      <c r="EFU1021" s="304"/>
      <c r="EFV1021" s="304"/>
      <c r="EFW1021" s="304"/>
      <c r="EFX1021" s="304"/>
      <c r="EFY1021" s="304"/>
      <c r="EFZ1021" s="304"/>
      <c r="EGA1021" s="304"/>
      <c r="EGB1021" s="304"/>
      <c r="EGC1021" s="304"/>
      <c r="EGD1021" s="304"/>
      <c r="EGE1021" s="304"/>
      <c r="EGF1021" s="304"/>
      <c r="EGG1021" s="304"/>
      <c r="EGH1021" s="304"/>
      <c r="EGI1021" s="304"/>
      <c r="EGJ1021" s="304"/>
      <c r="EGK1021" s="304"/>
      <c r="EGL1021" s="304"/>
      <c r="EGM1021" s="304"/>
      <c r="EGN1021" s="304"/>
      <c r="EGO1021" s="304"/>
      <c r="EGP1021" s="304"/>
      <c r="EGQ1021" s="304"/>
      <c r="EGR1021" s="304"/>
      <c r="EGS1021" s="304"/>
      <c r="EGT1021" s="304"/>
      <c r="EGU1021" s="304"/>
      <c r="EGV1021" s="304"/>
      <c r="EGW1021" s="304"/>
      <c r="EGX1021" s="304"/>
      <c r="EGY1021" s="304"/>
      <c r="EGZ1021" s="304"/>
      <c r="EHA1021" s="304"/>
      <c r="EHB1021" s="304"/>
      <c r="EHC1021" s="304"/>
      <c r="EHD1021" s="304"/>
      <c r="EHE1021" s="304"/>
      <c r="EHF1021" s="304"/>
      <c r="EHG1021" s="304"/>
      <c r="EHH1021" s="304"/>
      <c r="EHI1021" s="304"/>
      <c r="EHJ1021" s="304"/>
      <c r="EHK1021" s="304"/>
      <c r="EHL1021" s="304"/>
      <c r="EHM1021" s="304"/>
      <c r="EHN1021" s="304"/>
      <c r="EHO1021" s="304"/>
      <c r="EHP1021" s="304"/>
      <c r="EHQ1021" s="304"/>
      <c r="EHR1021" s="304"/>
      <c r="EHS1021" s="304"/>
      <c r="EHT1021" s="304"/>
      <c r="EHU1021" s="304"/>
      <c r="EHV1021" s="304"/>
      <c r="EHW1021" s="304"/>
      <c r="EHX1021" s="304"/>
      <c r="EHY1021" s="304"/>
      <c r="EHZ1021" s="304"/>
      <c r="EIA1021" s="304"/>
      <c r="EIB1021" s="304"/>
      <c r="EIC1021" s="304"/>
      <c r="EID1021" s="304"/>
      <c r="EIE1021" s="304"/>
      <c r="EIF1021" s="304"/>
      <c r="EIG1021" s="304"/>
      <c r="EIH1021" s="304"/>
      <c r="EII1021" s="304"/>
      <c r="EIJ1021" s="304"/>
      <c r="EIK1021" s="304"/>
      <c r="EIL1021" s="304"/>
      <c r="EIM1021" s="304"/>
      <c r="EIN1021" s="304"/>
      <c r="EIO1021" s="304"/>
      <c r="EIP1021" s="304"/>
      <c r="EIQ1021" s="304"/>
      <c r="EIR1021" s="304"/>
      <c r="EIS1021" s="304"/>
      <c r="EIT1021" s="304"/>
      <c r="EIU1021" s="304"/>
      <c r="EIV1021" s="304"/>
      <c r="EIW1021" s="304"/>
      <c r="EIX1021" s="304"/>
      <c r="EIY1021" s="304"/>
      <c r="EIZ1021" s="304"/>
      <c r="EJA1021" s="304"/>
      <c r="EJB1021" s="304"/>
      <c r="EJC1021" s="304"/>
      <c r="EJD1021" s="304"/>
      <c r="EJE1021" s="304"/>
      <c r="EJF1021" s="304"/>
      <c r="EJG1021" s="304"/>
      <c r="EJH1021" s="304"/>
      <c r="EJI1021" s="304"/>
      <c r="EJJ1021" s="304"/>
      <c r="EJK1021" s="304"/>
      <c r="EJL1021" s="304"/>
      <c r="EJM1021" s="304"/>
      <c r="EJN1021" s="304"/>
      <c r="EJO1021" s="304"/>
      <c r="EJP1021" s="304"/>
      <c r="EJQ1021" s="304"/>
      <c r="EJR1021" s="304"/>
      <c r="EJS1021" s="304"/>
      <c r="EJT1021" s="304"/>
      <c r="EJU1021" s="304"/>
      <c r="EJV1021" s="304"/>
      <c r="EJW1021" s="304"/>
      <c r="EJX1021" s="304"/>
      <c r="EJY1021" s="304"/>
      <c r="EJZ1021" s="304"/>
      <c r="EKA1021" s="304"/>
      <c r="EKB1021" s="304"/>
      <c r="EKC1021" s="304"/>
      <c r="EKD1021" s="304"/>
      <c r="EKE1021" s="304"/>
      <c r="EKF1021" s="304"/>
      <c r="EKG1021" s="304"/>
      <c r="EKH1021" s="304"/>
      <c r="EKI1021" s="304"/>
      <c r="EKJ1021" s="304"/>
      <c r="EKK1021" s="304"/>
      <c r="EKL1021" s="304"/>
      <c r="EKM1021" s="304"/>
      <c r="EKN1021" s="304"/>
      <c r="EKO1021" s="304"/>
      <c r="EKP1021" s="304"/>
      <c r="EKQ1021" s="304"/>
      <c r="EKR1021" s="304"/>
      <c r="EKS1021" s="304"/>
      <c r="EKT1021" s="304"/>
      <c r="EKU1021" s="304"/>
      <c r="EKV1021" s="304"/>
      <c r="EKW1021" s="304"/>
      <c r="EKX1021" s="304"/>
      <c r="EKY1021" s="304"/>
      <c r="EKZ1021" s="304"/>
      <c r="ELA1021" s="304"/>
      <c r="ELB1021" s="304"/>
      <c r="ELC1021" s="304"/>
      <c r="ELD1021" s="304"/>
      <c r="ELE1021" s="304"/>
      <c r="ELF1021" s="304"/>
      <c r="ELG1021" s="304"/>
      <c r="ELH1021" s="304"/>
      <c r="ELI1021" s="304"/>
      <c r="ELJ1021" s="304"/>
      <c r="ELK1021" s="304"/>
      <c r="ELL1021" s="304"/>
      <c r="ELM1021" s="304"/>
      <c r="ELN1021" s="304"/>
      <c r="ELO1021" s="304"/>
      <c r="ELP1021" s="304"/>
      <c r="ELQ1021" s="304"/>
      <c r="ELR1021" s="304"/>
      <c r="ELS1021" s="304"/>
      <c r="ELT1021" s="304"/>
      <c r="ELU1021" s="304"/>
      <c r="ELV1021" s="304"/>
      <c r="ELW1021" s="304"/>
      <c r="ELX1021" s="304"/>
      <c r="ELY1021" s="304"/>
      <c r="ELZ1021" s="304"/>
      <c r="EMA1021" s="304"/>
      <c r="EMB1021" s="304"/>
      <c r="EMC1021" s="304"/>
      <c r="EMD1021" s="304"/>
      <c r="EME1021" s="304"/>
      <c r="EMF1021" s="304"/>
      <c r="EMG1021" s="304"/>
      <c r="EMH1021" s="304"/>
      <c r="EMI1021" s="304"/>
      <c r="EMJ1021" s="304"/>
      <c r="EMK1021" s="304"/>
      <c r="EML1021" s="304"/>
      <c r="EMM1021" s="304"/>
      <c r="EMN1021" s="304"/>
      <c r="EMO1021" s="304"/>
      <c r="EMP1021" s="304"/>
      <c r="EMQ1021" s="304"/>
      <c r="EMR1021" s="304"/>
      <c r="EMS1021" s="304"/>
      <c r="EMT1021" s="304"/>
      <c r="EMU1021" s="304"/>
      <c r="EMV1021" s="304"/>
      <c r="EMW1021" s="304"/>
      <c r="EMX1021" s="304"/>
      <c r="EMY1021" s="304"/>
      <c r="EMZ1021" s="304"/>
      <c r="ENA1021" s="304"/>
      <c r="ENB1021" s="304"/>
      <c r="ENC1021" s="304"/>
      <c r="END1021" s="304"/>
      <c r="ENE1021" s="304"/>
      <c r="ENF1021" s="304"/>
      <c r="ENG1021" s="304"/>
      <c r="ENH1021" s="304"/>
      <c r="ENI1021" s="304"/>
      <c r="ENJ1021" s="304"/>
      <c r="ENK1021" s="304"/>
      <c r="ENL1021" s="304"/>
      <c r="ENM1021" s="304"/>
      <c r="ENN1021" s="304"/>
      <c r="ENO1021" s="304"/>
      <c r="ENP1021" s="304"/>
      <c r="ENQ1021" s="304"/>
      <c r="ENR1021" s="304"/>
      <c r="ENS1021" s="304"/>
      <c r="ENT1021" s="304"/>
      <c r="ENU1021" s="304"/>
      <c r="ENV1021" s="304"/>
      <c r="ENW1021" s="304"/>
      <c r="ENX1021" s="304"/>
      <c r="ENY1021" s="304"/>
      <c r="ENZ1021" s="304"/>
      <c r="EOA1021" s="304"/>
      <c r="EOB1021" s="304"/>
      <c r="EOC1021" s="304"/>
      <c r="EOD1021" s="304"/>
      <c r="EOE1021" s="304"/>
      <c r="EOF1021" s="304"/>
      <c r="EOG1021" s="304"/>
      <c r="EOH1021" s="304"/>
      <c r="EOI1021" s="304"/>
      <c r="EOJ1021" s="304"/>
      <c r="EOK1021" s="304"/>
      <c r="EOL1021" s="304"/>
      <c r="EOM1021" s="304"/>
      <c r="EON1021" s="304"/>
      <c r="EOO1021" s="304"/>
      <c r="EOP1021" s="304"/>
      <c r="EOQ1021" s="304"/>
      <c r="EOR1021" s="304"/>
      <c r="EOS1021" s="304"/>
      <c r="EOT1021" s="304"/>
      <c r="EOU1021" s="304"/>
      <c r="EOV1021" s="304"/>
      <c r="EOW1021" s="304"/>
      <c r="EOX1021" s="304"/>
      <c r="EOY1021" s="304"/>
      <c r="EOZ1021" s="304"/>
      <c r="EPA1021" s="304"/>
      <c r="EPB1021" s="304"/>
      <c r="EPC1021" s="304"/>
      <c r="EPD1021" s="304"/>
      <c r="EPE1021" s="304"/>
      <c r="EPF1021" s="304"/>
      <c r="EPG1021" s="304"/>
      <c r="EPH1021" s="304"/>
      <c r="EPI1021" s="304"/>
      <c r="EPJ1021" s="304"/>
      <c r="EPK1021" s="304"/>
      <c r="EPL1021" s="304"/>
      <c r="EPM1021" s="304"/>
      <c r="EPN1021" s="304"/>
      <c r="EPO1021" s="304"/>
      <c r="EPP1021" s="304"/>
      <c r="EPQ1021" s="304"/>
      <c r="EPR1021" s="304"/>
      <c r="EPS1021" s="304"/>
      <c r="EPT1021" s="304"/>
      <c r="EPU1021" s="304"/>
      <c r="EPV1021" s="304"/>
      <c r="EPW1021" s="304"/>
      <c r="EPX1021" s="304"/>
      <c r="EPY1021" s="304"/>
      <c r="EPZ1021" s="304"/>
      <c r="EQA1021" s="304"/>
      <c r="EQB1021" s="304"/>
      <c r="EQC1021" s="304"/>
      <c r="EQD1021" s="304"/>
      <c r="EQE1021" s="304"/>
      <c r="EQF1021" s="304"/>
      <c r="EQG1021" s="304"/>
      <c r="EQH1021" s="304"/>
      <c r="EQI1021" s="304"/>
      <c r="EQJ1021" s="304"/>
      <c r="EQK1021" s="304"/>
      <c r="EQL1021" s="304"/>
      <c r="EQM1021" s="304"/>
      <c r="EQN1021" s="304"/>
      <c r="EQO1021" s="304"/>
      <c r="EQP1021" s="304"/>
      <c r="EQQ1021" s="304"/>
      <c r="EQR1021" s="304"/>
      <c r="EQS1021" s="304"/>
      <c r="EQT1021" s="304"/>
      <c r="EQU1021" s="304"/>
      <c r="EQV1021" s="304"/>
      <c r="EQW1021" s="304"/>
      <c r="EQX1021" s="304"/>
      <c r="EQY1021" s="304"/>
      <c r="EQZ1021" s="304"/>
      <c r="ERA1021" s="304"/>
      <c r="ERB1021" s="304"/>
      <c r="ERC1021" s="304"/>
      <c r="ERD1021" s="304"/>
      <c r="ERE1021" s="304"/>
      <c r="ERF1021" s="304"/>
      <c r="ERG1021" s="304"/>
      <c r="ERH1021" s="304"/>
      <c r="ERI1021" s="304"/>
      <c r="ERJ1021" s="304"/>
      <c r="ERK1021" s="304"/>
      <c r="ERL1021" s="304"/>
      <c r="ERM1021" s="304"/>
      <c r="ERN1021" s="304"/>
      <c r="ERO1021" s="304"/>
      <c r="ERP1021" s="304"/>
      <c r="ERQ1021" s="304"/>
      <c r="ERR1021" s="304"/>
      <c r="ERS1021" s="304"/>
      <c r="ERT1021" s="304"/>
      <c r="ERU1021" s="304"/>
      <c r="ERV1021" s="304"/>
      <c r="ERW1021" s="304"/>
      <c r="ERX1021" s="304"/>
      <c r="ERY1021" s="304"/>
      <c r="ERZ1021" s="304"/>
      <c r="ESA1021" s="304"/>
      <c r="ESB1021" s="304"/>
      <c r="ESC1021" s="304"/>
      <c r="ESD1021" s="304"/>
      <c r="ESE1021" s="304"/>
      <c r="ESF1021" s="304"/>
      <c r="ESG1021" s="304"/>
      <c r="ESH1021" s="304"/>
      <c r="ESI1021" s="304"/>
      <c r="ESJ1021" s="304"/>
      <c r="ESK1021" s="304"/>
      <c r="ESL1021" s="304"/>
      <c r="ESM1021" s="304"/>
      <c r="ESN1021" s="304"/>
      <c r="ESO1021" s="304"/>
      <c r="ESP1021" s="304"/>
      <c r="ESQ1021" s="304"/>
      <c r="ESR1021" s="304"/>
      <c r="ESS1021" s="304"/>
      <c r="EST1021" s="304"/>
      <c r="ESU1021" s="304"/>
      <c r="ESV1021" s="304"/>
      <c r="ESW1021" s="304"/>
      <c r="ESX1021" s="304"/>
      <c r="ESY1021" s="304"/>
      <c r="ESZ1021" s="304"/>
      <c r="ETA1021" s="304"/>
      <c r="ETB1021" s="304"/>
      <c r="ETC1021" s="304"/>
      <c r="ETD1021" s="304"/>
      <c r="ETE1021" s="304"/>
      <c r="ETF1021" s="304"/>
      <c r="ETG1021" s="304"/>
      <c r="ETH1021" s="304"/>
      <c r="ETI1021" s="304"/>
      <c r="ETJ1021" s="304"/>
      <c r="ETK1021" s="304"/>
      <c r="ETL1021" s="304"/>
      <c r="ETM1021" s="304"/>
      <c r="ETN1021" s="304"/>
      <c r="ETO1021" s="304"/>
      <c r="ETP1021" s="304"/>
      <c r="ETQ1021" s="304"/>
      <c r="ETR1021" s="304"/>
      <c r="ETS1021" s="304"/>
      <c r="ETT1021" s="304"/>
      <c r="ETU1021" s="304"/>
      <c r="ETV1021" s="304"/>
      <c r="ETW1021" s="304"/>
      <c r="ETX1021" s="304"/>
      <c r="ETY1021" s="304"/>
      <c r="ETZ1021" s="304"/>
      <c r="EUA1021" s="304"/>
      <c r="EUB1021" s="304"/>
      <c r="EUC1021" s="304"/>
      <c r="EUD1021" s="304"/>
      <c r="EUE1021" s="304"/>
      <c r="EUF1021" s="304"/>
      <c r="EUG1021" s="304"/>
      <c r="EUH1021" s="304"/>
      <c r="EUI1021" s="304"/>
      <c r="EUJ1021" s="304"/>
      <c r="EUK1021" s="304"/>
      <c r="EUL1021" s="304"/>
      <c r="EUM1021" s="304"/>
      <c r="EUN1021" s="304"/>
      <c r="EUO1021" s="304"/>
      <c r="EUP1021" s="304"/>
      <c r="EUQ1021" s="304"/>
      <c r="EUR1021" s="304"/>
      <c r="EUS1021" s="304"/>
      <c r="EUT1021" s="304"/>
      <c r="EUU1021" s="304"/>
      <c r="EUV1021" s="304"/>
      <c r="EUW1021" s="304"/>
      <c r="EUX1021" s="304"/>
      <c r="EUY1021" s="304"/>
      <c r="EUZ1021" s="304"/>
      <c r="EVA1021" s="304"/>
      <c r="EVB1021" s="304"/>
      <c r="EVC1021" s="304"/>
      <c r="EVD1021" s="304"/>
      <c r="EVE1021" s="304"/>
      <c r="EVF1021" s="304"/>
      <c r="EVG1021" s="304"/>
      <c r="EVH1021" s="304"/>
      <c r="EVI1021" s="304"/>
      <c r="EVJ1021" s="304"/>
      <c r="EVK1021" s="304"/>
      <c r="EVL1021" s="304"/>
      <c r="EVM1021" s="304"/>
      <c r="EVN1021" s="304"/>
      <c r="EVO1021" s="304"/>
      <c r="EVP1021" s="304"/>
      <c r="EVQ1021" s="304"/>
      <c r="EVR1021" s="304"/>
      <c r="EVS1021" s="304"/>
      <c r="EVT1021" s="304"/>
      <c r="EVU1021" s="304"/>
      <c r="EVV1021" s="304"/>
      <c r="EVW1021" s="304"/>
      <c r="EVX1021" s="304"/>
      <c r="EVY1021" s="304"/>
      <c r="EVZ1021" s="304"/>
      <c r="EWA1021" s="304"/>
      <c r="EWB1021" s="304"/>
      <c r="EWC1021" s="304"/>
      <c r="EWD1021" s="304"/>
      <c r="EWE1021" s="304"/>
      <c r="EWF1021" s="304"/>
      <c r="EWG1021" s="304"/>
      <c r="EWH1021" s="304"/>
      <c r="EWI1021" s="304"/>
      <c r="EWJ1021" s="304"/>
      <c r="EWK1021" s="304"/>
      <c r="EWL1021" s="304"/>
      <c r="EWM1021" s="304"/>
      <c r="EWN1021" s="304"/>
      <c r="EWO1021" s="304"/>
      <c r="EWP1021" s="304"/>
      <c r="EWQ1021" s="304"/>
      <c r="EWR1021" s="304"/>
      <c r="EWS1021" s="304"/>
      <c r="EWT1021" s="304"/>
      <c r="EWU1021" s="304"/>
      <c r="EWV1021" s="304"/>
      <c r="EWW1021" s="304"/>
      <c r="EWX1021" s="304"/>
      <c r="EWY1021" s="304"/>
      <c r="EWZ1021" s="304"/>
      <c r="EXA1021" s="304"/>
      <c r="EXB1021" s="304"/>
      <c r="EXC1021" s="304"/>
      <c r="EXD1021" s="304"/>
      <c r="EXE1021" s="304"/>
      <c r="EXF1021" s="304"/>
      <c r="EXG1021" s="304"/>
      <c r="EXH1021" s="304"/>
      <c r="EXI1021" s="304"/>
      <c r="EXJ1021" s="304"/>
      <c r="EXK1021" s="304"/>
      <c r="EXL1021" s="304"/>
      <c r="EXM1021" s="304"/>
      <c r="EXN1021" s="304"/>
      <c r="EXO1021" s="304"/>
      <c r="EXP1021" s="304"/>
      <c r="EXQ1021" s="304"/>
      <c r="EXR1021" s="304"/>
      <c r="EXS1021" s="304"/>
      <c r="EXT1021" s="304"/>
      <c r="EXU1021" s="304"/>
      <c r="EXV1021" s="304"/>
      <c r="EXW1021" s="304"/>
      <c r="EXX1021" s="304"/>
      <c r="EXY1021" s="304"/>
      <c r="EXZ1021" s="304"/>
      <c r="EYA1021" s="304"/>
      <c r="EYB1021" s="304"/>
      <c r="EYC1021" s="304"/>
      <c r="EYD1021" s="304"/>
      <c r="EYE1021" s="304"/>
      <c r="EYF1021" s="304"/>
      <c r="EYG1021" s="304"/>
      <c r="EYH1021" s="304"/>
      <c r="EYI1021" s="304"/>
      <c r="EYJ1021" s="304"/>
      <c r="EYK1021" s="304"/>
      <c r="EYL1021" s="304"/>
      <c r="EYM1021" s="304"/>
      <c r="EYN1021" s="304"/>
      <c r="EYO1021" s="304"/>
      <c r="EYP1021" s="304"/>
      <c r="EYQ1021" s="304"/>
      <c r="EYR1021" s="304"/>
      <c r="EYS1021" s="304"/>
      <c r="EYT1021" s="304"/>
      <c r="EYU1021" s="304"/>
      <c r="EYV1021" s="304"/>
      <c r="EYW1021" s="304"/>
      <c r="EYX1021" s="304"/>
      <c r="EYY1021" s="304"/>
      <c r="EYZ1021" s="304"/>
      <c r="EZA1021" s="304"/>
      <c r="EZB1021" s="304"/>
      <c r="EZC1021" s="304"/>
      <c r="EZD1021" s="304"/>
      <c r="EZE1021" s="304"/>
      <c r="EZF1021" s="304"/>
      <c r="EZG1021" s="304"/>
      <c r="EZH1021" s="304"/>
      <c r="EZI1021" s="304"/>
      <c r="EZJ1021" s="304"/>
      <c r="EZK1021" s="304"/>
      <c r="EZL1021" s="304"/>
      <c r="EZM1021" s="304"/>
      <c r="EZN1021" s="304"/>
      <c r="EZO1021" s="304"/>
      <c r="EZP1021" s="304"/>
      <c r="EZQ1021" s="304"/>
      <c r="EZR1021" s="304"/>
      <c r="EZS1021" s="304"/>
      <c r="EZT1021" s="304"/>
      <c r="EZU1021" s="304"/>
      <c r="EZV1021" s="304"/>
      <c r="EZW1021" s="304"/>
      <c r="EZX1021" s="304"/>
      <c r="EZY1021" s="304"/>
      <c r="EZZ1021" s="304"/>
      <c r="FAA1021" s="304"/>
      <c r="FAB1021" s="304"/>
      <c r="FAC1021" s="304"/>
      <c r="FAD1021" s="304"/>
      <c r="FAE1021" s="304"/>
      <c r="FAF1021" s="304"/>
      <c r="FAG1021" s="304"/>
      <c r="FAH1021" s="304"/>
      <c r="FAI1021" s="304"/>
      <c r="FAJ1021" s="304"/>
      <c r="FAK1021" s="304"/>
      <c r="FAL1021" s="304"/>
      <c r="FAM1021" s="304"/>
      <c r="FAN1021" s="304"/>
      <c r="FAO1021" s="304"/>
      <c r="FAP1021" s="304"/>
      <c r="FAQ1021" s="304"/>
      <c r="FAR1021" s="304"/>
      <c r="FAS1021" s="304"/>
      <c r="FAT1021" s="304"/>
      <c r="FAU1021" s="304"/>
      <c r="FAV1021" s="304"/>
      <c r="FAW1021" s="304"/>
      <c r="FAX1021" s="304"/>
      <c r="FAY1021" s="304"/>
      <c r="FAZ1021" s="304"/>
      <c r="FBA1021" s="304"/>
      <c r="FBB1021" s="304"/>
      <c r="FBC1021" s="304"/>
      <c r="FBD1021" s="304"/>
      <c r="FBE1021" s="304"/>
      <c r="FBF1021" s="304"/>
      <c r="FBG1021" s="304"/>
      <c r="FBH1021" s="304"/>
      <c r="FBI1021" s="304"/>
      <c r="FBJ1021" s="304"/>
      <c r="FBK1021" s="304"/>
      <c r="FBL1021" s="304"/>
      <c r="FBM1021" s="304"/>
      <c r="FBN1021" s="304"/>
      <c r="FBO1021" s="304"/>
      <c r="FBP1021" s="304"/>
      <c r="FBQ1021" s="304"/>
      <c r="FBR1021" s="304"/>
      <c r="FBS1021" s="304"/>
      <c r="FBT1021" s="304"/>
      <c r="FBU1021" s="304"/>
      <c r="FBV1021" s="304"/>
      <c r="FBW1021" s="304"/>
      <c r="FBX1021" s="304"/>
      <c r="FBY1021" s="304"/>
      <c r="FBZ1021" s="304"/>
      <c r="FCA1021" s="304"/>
      <c r="FCB1021" s="304"/>
      <c r="FCC1021" s="304"/>
      <c r="FCD1021" s="304"/>
      <c r="FCE1021" s="304"/>
      <c r="FCF1021" s="304"/>
      <c r="FCG1021" s="304"/>
      <c r="FCH1021" s="304"/>
      <c r="FCI1021" s="304"/>
      <c r="FCJ1021" s="304"/>
      <c r="FCK1021" s="304"/>
      <c r="FCL1021" s="304"/>
      <c r="FCM1021" s="304"/>
      <c r="FCN1021" s="304"/>
      <c r="FCO1021" s="304"/>
      <c r="FCP1021" s="304"/>
      <c r="FCQ1021" s="304"/>
      <c r="FCR1021" s="304"/>
      <c r="FCS1021" s="304"/>
      <c r="FCT1021" s="304"/>
      <c r="FCU1021" s="304"/>
      <c r="FCV1021" s="304"/>
      <c r="FCW1021" s="304"/>
      <c r="FCX1021" s="304"/>
      <c r="FCY1021" s="304"/>
      <c r="FCZ1021" s="304"/>
      <c r="FDA1021" s="304"/>
      <c r="FDB1021" s="304"/>
      <c r="FDC1021" s="304"/>
      <c r="FDD1021" s="304"/>
      <c r="FDE1021" s="304"/>
      <c r="FDF1021" s="304"/>
      <c r="FDG1021" s="304"/>
      <c r="FDH1021" s="304"/>
      <c r="FDI1021" s="304"/>
      <c r="FDJ1021" s="304"/>
      <c r="FDK1021" s="304"/>
      <c r="FDL1021" s="304"/>
      <c r="FDM1021" s="304"/>
      <c r="FDN1021" s="304"/>
      <c r="FDO1021" s="304"/>
      <c r="FDP1021" s="304"/>
      <c r="FDQ1021" s="304"/>
      <c r="FDR1021" s="304"/>
      <c r="FDS1021" s="304"/>
      <c r="FDT1021" s="304"/>
      <c r="FDU1021" s="304"/>
      <c r="FDV1021" s="304"/>
      <c r="FDW1021" s="304"/>
      <c r="FDX1021" s="304"/>
      <c r="FDY1021" s="304"/>
      <c r="FDZ1021" s="304"/>
      <c r="FEA1021" s="304"/>
      <c r="FEB1021" s="304"/>
      <c r="FEC1021" s="304"/>
      <c r="FED1021" s="304"/>
      <c r="FEE1021" s="304"/>
      <c r="FEF1021" s="304"/>
      <c r="FEG1021" s="304"/>
      <c r="FEH1021" s="304"/>
      <c r="FEI1021" s="304"/>
      <c r="FEJ1021" s="304"/>
      <c r="FEK1021" s="304"/>
      <c r="FEL1021" s="304"/>
      <c r="FEM1021" s="304"/>
      <c r="FEN1021" s="304"/>
      <c r="FEO1021" s="304"/>
      <c r="FEP1021" s="304"/>
      <c r="FEQ1021" s="304"/>
      <c r="FER1021" s="304"/>
      <c r="FES1021" s="304"/>
      <c r="FET1021" s="304"/>
      <c r="FEU1021" s="304"/>
      <c r="FEV1021" s="304"/>
      <c r="FEW1021" s="304"/>
      <c r="FEX1021" s="304"/>
      <c r="FEY1021" s="304"/>
      <c r="FEZ1021" s="304"/>
      <c r="FFA1021" s="304"/>
      <c r="FFB1021" s="304"/>
      <c r="FFC1021" s="304"/>
      <c r="FFD1021" s="304"/>
      <c r="FFE1021" s="304"/>
      <c r="FFF1021" s="304"/>
      <c r="FFG1021" s="304"/>
      <c r="FFH1021" s="304"/>
      <c r="FFI1021" s="304"/>
      <c r="FFJ1021" s="304"/>
      <c r="FFK1021" s="304"/>
      <c r="FFL1021" s="304"/>
      <c r="FFM1021" s="304"/>
      <c r="FFN1021" s="304"/>
      <c r="FFO1021" s="304"/>
      <c r="FFP1021" s="304"/>
      <c r="FFQ1021" s="304"/>
      <c r="FFR1021" s="304"/>
      <c r="FFS1021" s="304"/>
      <c r="FFT1021" s="304"/>
      <c r="FFU1021" s="304"/>
      <c r="FFV1021" s="304"/>
      <c r="FFW1021" s="304"/>
      <c r="FFX1021" s="304"/>
      <c r="FFY1021" s="304"/>
      <c r="FFZ1021" s="304"/>
      <c r="FGA1021" s="304"/>
      <c r="FGB1021" s="304"/>
      <c r="FGC1021" s="304"/>
      <c r="FGD1021" s="304"/>
      <c r="FGE1021" s="304"/>
      <c r="FGF1021" s="304"/>
      <c r="FGG1021" s="304"/>
      <c r="FGH1021" s="304"/>
      <c r="FGI1021" s="304"/>
      <c r="FGJ1021" s="304"/>
      <c r="FGK1021" s="304"/>
      <c r="FGL1021" s="304"/>
      <c r="FGM1021" s="304"/>
      <c r="FGN1021" s="304"/>
      <c r="FGO1021" s="304"/>
      <c r="FGP1021" s="304"/>
      <c r="FGQ1021" s="304"/>
      <c r="FGR1021" s="304"/>
      <c r="FGS1021" s="304"/>
      <c r="FGT1021" s="304"/>
      <c r="FGU1021" s="304"/>
      <c r="FGV1021" s="304"/>
      <c r="FGW1021" s="304"/>
      <c r="FGX1021" s="304"/>
      <c r="FGY1021" s="304"/>
      <c r="FGZ1021" s="304"/>
      <c r="FHA1021" s="304"/>
      <c r="FHB1021" s="304"/>
      <c r="FHC1021" s="304"/>
      <c r="FHD1021" s="304"/>
      <c r="FHE1021" s="304"/>
      <c r="FHF1021" s="304"/>
      <c r="FHG1021" s="304"/>
      <c r="FHH1021" s="304"/>
      <c r="FHI1021" s="304"/>
      <c r="FHJ1021" s="304"/>
      <c r="FHK1021" s="304"/>
      <c r="FHL1021" s="304"/>
      <c r="FHM1021" s="304"/>
      <c r="FHN1021" s="304"/>
      <c r="FHO1021" s="304"/>
      <c r="FHP1021" s="304"/>
      <c r="FHQ1021" s="304"/>
      <c r="FHR1021" s="304"/>
      <c r="FHS1021" s="304"/>
      <c r="FHT1021" s="304"/>
      <c r="FHU1021" s="304"/>
      <c r="FHV1021" s="304"/>
      <c r="FHW1021" s="304"/>
      <c r="FHX1021" s="304"/>
      <c r="FHY1021" s="304"/>
      <c r="FHZ1021" s="304"/>
      <c r="FIA1021" s="304"/>
      <c r="FIB1021" s="304"/>
      <c r="FIC1021" s="304"/>
      <c r="FID1021" s="304"/>
      <c r="FIE1021" s="304"/>
      <c r="FIF1021" s="304"/>
      <c r="FIG1021" s="304"/>
      <c r="FIH1021" s="304"/>
      <c r="FII1021" s="304"/>
      <c r="FIJ1021" s="304"/>
      <c r="FIK1021" s="304"/>
      <c r="FIL1021" s="304"/>
      <c r="FIM1021" s="304"/>
      <c r="FIN1021" s="304"/>
      <c r="FIO1021" s="304"/>
      <c r="FIP1021" s="304"/>
      <c r="FIQ1021" s="304"/>
      <c r="FIR1021" s="304"/>
      <c r="FIS1021" s="304"/>
      <c r="FIT1021" s="304"/>
      <c r="FIU1021" s="304"/>
      <c r="FIV1021" s="304"/>
      <c r="FIW1021" s="304"/>
      <c r="FIX1021" s="304"/>
      <c r="FIY1021" s="304"/>
      <c r="FIZ1021" s="304"/>
      <c r="FJA1021" s="304"/>
      <c r="FJB1021" s="304"/>
      <c r="FJC1021" s="304"/>
      <c r="FJD1021" s="304"/>
      <c r="FJE1021" s="304"/>
      <c r="FJF1021" s="304"/>
      <c r="FJG1021" s="304"/>
      <c r="FJH1021" s="304"/>
      <c r="FJI1021" s="304"/>
      <c r="FJJ1021" s="304"/>
      <c r="FJK1021" s="304"/>
      <c r="FJL1021" s="304"/>
      <c r="FJM1021" s="304"/>
      <c r="FJN1021" s="304"/>
      <c r="FJO1021" s="304"/>
      <c r="FJP1021" s="304"/>
      <c r="FJQ1021" s="304"/>
      <c r="FJR1021" s="304"/>
      <c r="FJS1021" s="304"/>
      <c r="FJT1021" s="304"/>
      <c r="FJU1021" s="304"/>
      <c r="FJV1021" s="304"/>
      <c r="FJW1021" s="304"/>
      <c r="FJX1021" s="304"/>
      <c r="FJY1021" s="304"/>
      <c r="FJZ1021" s="304"/>
      <c r="FKA1021" s="304"/>
      <c r="FKB1021" s="304"/>
      <c r="FKC1021" s="304"/>
      <c r="FKD1021" s="304"/>
      <c r="FKE1021" s="304"/>
      <c r="FKF1021" s="304"/>
      <c r="FKG1021" s="304"/>
      <c r="FKH1021" s="304"/>
      <c r="FKI1021" s="304"/>
      <c r="FKJ1021" s="304"/>
      <c r="FKK1021" s="304"/>
      <c r="FKL1021" s="304"/>
      <c r="FKM1021" s="304"/>
      <c r="FKN1021" s="304"/>
      <c r="FKO1021" s="304"/>
      <c r="FKP1021" s="304"/>
      <c r="FKQ1021" s="304"/>
      <c r="FKR1021" s="304"/>
      <c r="FKS1021" s="304"/>
      <c r="FKT1021" s="304"/>
      <c r="FKU1021" s="304"/>
      <c r="FKV1021" s="304"/>
      <c r="FKW1021" s="304"/>
      <c r="FKX1021" s="304"/>
      <c r="FKY1021" s="304"/>
      <c r="FKZ1021" s="304"/>
      <c r="FLA1021" s="304"/>
      <c r="FLB1021" s="304"/>
      <c r="FLC1021" s="304"/>
      <c r="FLD1021" s="304"/>
      <c r="FLE1021" s="304"/>
      <c r="FLF1021" s="304"/>
      <c r="FLG1021" s="304"/>
      <c r="FLH1021" s="304"/>
      <c r="FLI1021" s="304"/>
      <c r="FLJ1021" s="304"/>
      <c r="FLK1021" s="304"/>
      <c r="FLL1021" s="304"/>
      <c r="FLM1021" s="304"/>
      <c r="FLN1021" s="304"/>
      <c r="FLO1021" s="304"/>
      <c r="FLP1021" s="304"/>
      <c r="FLQ1021" s="304"/>
      <c r="FLR1021" s="304"/>
      <c r="FLS1021" s="304"/>
      <c r="FLT1021" s="304"/>
      <c r="FLU1021" s="304"/>
      <c r="FLV1021" s="304"/>
      <c r="FLW1021" s="304"/>
      <c r="FLX1021" s="304"/>
      <c r="FLY1021" s="304"/>
      <c r="FLZ1021" s="304"/>
      <c r="FMA1021" s="304"/>
      <c r="FMB1021" s="304"/>
      <c r="FMC1021" s="304"/>
      <c r="FMD1021" s="304"/>
      <c r="FME1021" s="304"/>
      <c r="FMF1021" s="304"/>
      <c r="FMG1021" s="304"/>
      <c r="FMH1021" s="304"/>
      <c r="FMI1021" s="304"/>
      <c r="FMJ1021" s="304"/>
      <c r="FMK1021" s="304"/>
      <c r="FML1021" s="304"/>
      <c r="FMM1021" s="304"/>
      <c r="FMN1021" s="304"/>
      <c r="FMO1021" s="304"/>
      <c r="FMP1021" s="304"/>
      <c r="FMQ1021" s="304"/>
      <c r="FMR1021" s="304"/>
      <c r="FMS1021" s="304"/>
      <c r="FMT1021" s="304"/>
      <c r="FMU1021" s="304"/>
      <c r="FMV1021" s="304"/>
      <c r="FMW1021" s="304"/>
      <c r="FMX1021" s="304"/>
      <c r="FMY1021" s="304"/>
      <c r="FMZ1021" s="304"/>
      <c r="FNA1021" s="304"/>
      <c r="FNB1021" s="304"/>
      <c r="FNC1021" s="304"/>
      <c r="FND1021" s="304"/>
      <c r="FNE1021" s="304"/>
      <c r="FNF1021" s="304"/>
      <c r="FNG1021" s="304"/>
      <c r="FNH1021" s="304"/>
      <c r="FNI1021" s="304"/>
      <c r="FNJ1021" s="304"/>
      <c r="FNK1021" s="304"/>
      <c r="FNL1021" s="304"/>
      <c r="FNM1021" s="304"/>
      <c r="FNN1021" s="304"/>
      <c r="FNO1021" s="304"/>
      <c r="FNP1021" s="304"/>
      <c r="FNQ1021" s="304"/>
      <c r="FNR1021" s="304"/>
      <c r="FNS1021" s="304"/>
      <c r="FNT1021" s="304"/>
      <c r="FNU1021" s="304"/>
      <c r="FNV1021" s="304"/>
      <c r="FNW1021" s="304"/>
      <c r="FNX1021" s="304"/>
      <c r="FNY1021" s="304"/>
      <c r="FNZ1021" s="304"/>
      <c r="FOA1021" s="304"/>
      <c r="FOB1021" s="304"/>
      <c r="FOC1021" s="304"/>
      <c r="FOD1021" s="304"/>
      <c r="FOE1021" s="304"/>
      <c r="FOF1021" s="304"/>
      <c r="FOG1021" s="304"/>
      <c r="FOH1021" s="304"/>
      <c r="FOI1021" s="304"/>
      <c r="FOJ1021" s="304"/>
      <c r="FOK1021" s="304"/>
      <c r="FOL1021" s="304"/>
      <c r="FOM1021" s="304"/>
      <c r="FON1021" s="304"/>
      <c r="FOO1021" s="304"/>
      <c r="FOP1021" s="304"/>
      <c r="FOQ1021" s="304"/>
      <c r="FOR1021" s="304"/>
      <c r="FOS1021" s="304"/>
      <c r="FOT1021" s="304"/>
      <c r="FOU1021" s="304"/>
      <c r="FOV1021" s="304"/>
      <c r="FOW1021" s="304"/>
      <c r="FOX1021" s="304"/>
      <c r="FOY1021" s="304"/>
      <c r="FOZ1021" s="304"/>
      <c r="FPA1021" s="304"/>
      <c r="FPB1021" s="304"/>
      <c r="FPC1021" s="304"/>
      <c r="FPD1021" s="304"/>
      <c r="FPE1021" s="304"/>
      <c r="FPF1021" s="304"/>
      <c r="FPG1021" s="304"/>
      <c r="FPH1021" s="304"/>
      <c r="FPI1021" s="304"/>
      <c r="FPJ1021" s="304"/>
      <c r="FPK1021" s="304"/>
      <c r="FPL1021" s="304"/>
      <c r="FPM1021" s="304"/>
      <c r="FPN1021" s="304"/>
      <c r="FPO1021" s="304"/>
      <c r="FPP1021" s="304"/>
      <c r="FPQ1021" s="304"/>
      <c r="FPR1021" s="304"/>
      <c r="FPS1021" s="304"/>
      <c r="FPT1021" s="304"/>
      <c r="FPU1021" s="304"/>
      <c r="FPV1021" s="304"/>
      <c r="FPW1021" s="304"/>
      <c r="FPX1021" s="304"/>
      <c r="FPY1021" s="304"/>
      <c r="FPZ1021" s="304"/>
      <c r="FQA1021" s="304"/>
      <c r="FQB1021" s="304"/>
      <c r="FQC1021" s="304"/>
      <c r="FQD1021" s="304"/>
      <c r="FQE1021" s="304"/>
      <c r="FQF1021" s="304"/>
      <c r="FQG1021" s="304"/>
      <c r="FQH1021" s="304"/>
      <c r="FQI1021" s="304"/>
      <c r="FQJ1021" s="304"/>
      <c r="FQK1021" s="304"/>
      <c r="FQL1021" s="304"/>
      <c r="FQM1021" s="304"/>
      <c r="FQN1021" s="304"/>
      <c r="FQO1021" s="304"/>
      <c r="FQP1021" s="304"/>
      <c r="FQQ1021" s="304"/>
      <c r="FQR1021" s="304"/>
      <c r="FQS1021" s="304"/>
      <c r="FQT1021" s="304"/>
      <c r="FQU1021" s="304"/>
      <c r="FQV1021" s="304"/>
      <c r="FQW1021" s="304"/>
      <c r="FQX1021" s="304"/>
      <c r="FQY1021" s="304"/>
      <c r="FQZ1021" s="304"/>
      <c r="FRA1021" s="304"/>
      <c r="FRB1021" s="304"/>
      <c r="FRC1021" s="304"/>
      <c r="FRD1021" s="304"/>
      <c r="FRE1021" s="304"/>
      <c r="FRF1021" s="304"/>
      <c r="FRG1021" s="304"/>
      <c r="FRH1021" s="304"/>
      <c r="FRI1021" s="304"/>
      <c r="FRJ1021" s="304"/>
      <c r="FRK1021" s="304"/>
      <c r="FRL1021" s="304"/>
      <c r="FRM1021" s="304"/>
      <c r="FRN1021" s="304"/>
      <c r="FRO1021" s="304"/>
      <c r="FRP1021" s="304"/>
      <c r="FRQ1021" s="304"/>
      <c r="FRR1021" s="304"/>
      <c r="FRS1021" s="304"/>
      <c r="FRT1021" s="304"/>
      <c r="FRU1021" s="304"/>
      <c r="FRV1021" s="304"/>
      <c r="FRW1021" s="304"/>
      <c r="FRX1021" s="304"/>
      <c r="FRY1021" s="304"/>
      <c r="FRZ1021" s="304"/>
      <c r="FSA1021" s="304"/>
      <c r="FSB1021" s="304"/>
      <c r="FSC1021" s="304"/>
      <c r="FSD1021" s="304"/>
      <c r="FSE1021" s="304"/>
      <c r="FSF1021" s="304"/>
      <c r="FSG1021" s="304"/>
      <c r="FSH1021" s="304"/>
      <c r="FSI1021" s="304"/>
      <c r="FSJ1021" s="304"/>
      <c r="FSK1021" s="304"/>
      <c r="FSL1021" s="304"/>
      <c r="FSM1021" s="304"/>
      <c r="FSN1021" s="304"/>
      <c r="FSO1021" s="304"/>
      <c r="FSP1021" s="304"/>
      <c r="FSQ1021" s="304"/>
      <c r="FSR1021" s="304"/>
      <c r="FSS1021" s="304"/>
      <c r="FST1021" s="304"/>
      <c r="FSU1021" s="304"/>
      <c r="FSV1021" s="304"/>
      <c r="FSW1021" s="304"/>
      <c r="FSX1021" s="304"/>
      <c r="FSY1021" s="304"/>
      <c r="FSZ1021" s="304"/>
      <c r="FTA1021" s="304"/>
      <c r="FTB1021" s="304"/>
      <c r="FTC1021" s="304"/>
      <c r="FTD1021" s="304"/>
      <c r="FTE1021" s="304"/>
      <c r="FTF1021" s="304"/>
      <c r="FTG1021" s="304"/>
      <c r="FTH1021" s="304"/>
      <c r="FTI1021" s="304"/>
      <c r="FTJ1021" s="304"/>
      <c r="FTK1021" s="304"/>
      <c r="FTL1021" s="304"/>
      <c r="FTM1021" s="304"/>
      <c r="FTN1021" s="304"/>
      <c r="FTO1021" s="304"/>
      <c r="FTP1021" s="304"/>
      <c r="FTQ1021" s="304"/>
      <c r="FTR1021" s="304"/>
      <c r="FTS1021" s="304"/>
      <c r="FTT1021" s="304"/>
      <c r="FTU1021" s="304"/>
      <c r="FTV1021" s="304"/>
      <c r="FTW1021" s="304"/>
      <c r="FTX1021" s="304"/>
      <c r="FTY1021" s="304"/>
      <c r="FTZ1021" s="304"/>
      <c r="FUA1021" s="304"/>
      <c r="FUB1021" s="304"/>
      <c r="FUC1021" s="304"/>
      <c r="FUD1021" s="304"/>
      <c r="FUE1021" s="304"/>
      <c r="FUF1021" s="304"/>
      <c r="FUG1021" s="304"/>
      <c r="FUH1021" s="304"/>
      <c r="FUI1021" s="304"/>
      <c r="FUJ1021" s="304"/>
      <c r="FUK1021" s="304"/>
      <c r="FUL1021" s="304"/>
      <c r="FUM1021" s="304"/>
      <c r="FUN1021" s="304"/>
      <c r="FUO1021" s="304"/>
      <c r="FUP1021" s="304"/>
      <c r="FUQ1021" s="304"/>
      <c r="FUR1021" s="304"/>
      <c r="FUS1021" s="304"/>
      <c r="FUT1021" s="304"/>
      <c r="FUU1021" s="304"/>
      <c r="FUV1021" s="304"/>
      <c r="FUW1021" s="304"/>
      <c r="FUX1021" s="304"/>
      <c r="FUY1021" s="304"/>
      <c r="FUZ1021" s="304"/>
      <c r="FVA1021" s="304"/>
      <c r="FVB1021" s="304"/>
      <c r="FVC1021" s="304"/>
      <c r="FVD1021" s="304"/>
      <c r="FVE1021" s="304"/>
      <c r="FVF1021" s="304"/>
      <c r="FVG1021" s="304"/>
      <c r="FVH1021" s="304"/>
      <c r="FVI1021" s="304"/>
      <c r="FVJ1021" s="304"/>
      <c r="FVK1021" s="304"/>
      <c r="FVL1021" s="304"/>
      <c r="FVM1021" s="304"/>
      <c r="FVN1021" s="304"/>
      <c r="FVO1021" s="304"/>
      <c r="FVP1021" s="304"/>
      <c r="FVQ1021" s="304"/>
      <c r="FVR1021" s="304"/>
      <c r="FVS1021" s="304"/>
      <c r="FVT1021" s="304"/>
      <c r="FVU1021" s="304"/>
      <c r="FVV1021" s="304"/>
      <c r="FVW1021" s="304"/>
      <c r="FVX1021" s="304"/>
      <c r="FVY1021" s="304"/>
      <c r="FVZ1021" s="304"/>
      <c r="FWA1021" s="304"/>
      <c r="FWB1021" s="304"/>
      <c r="FWC1021" s="304"/>
      <c r="FWD1021" s="304"/>
      <c r="FWE1021" s="304"/>
      <c r="FWF1021" s="304"/>
      <c r="FWG1021" s="304"/>
      <c r="FWH1021" s="304"/>
      <c r="FWI1021" s="304"/>
      <c r="FWJ1021" s="304"/>
      <c r="FWK1021" s="304"/>
      <c r="FWL1021" s="304"/>
      <c r="FWM1021" s="304"/>
      <c r="FWN1021" s="304"/>
      <c r="FWO1021" s="304"/>
      <c r="FWP1021" s="304"/>
      <c r="FWQ1021" s="304"/>
      <c r="FWR1021" s="304"/>
      <c r="FWS1021" s="304"/>
      <c r="FWT1021" s="304"/>
      <c r="FWU1021" s="304"/>
      <c r="FWV1021" s="304"/>
      <c r="FWW1021" s="304"/>
      <c r="FWX1021" s="304"/>
      <c r="FWY1021" s="304"/>
      <c r="FWZ1021" s="304"/>
      <c r="FXA1021" s="304"/>
      <c r="FXB1021" s="304"/>
      <c r="FXC1021" s="304"/>
      <c r="FXD1021" s="304"/>
      <c r="FXE1021" s="304"/>
      <c r="FXF1021" s="304"/>
      <c r="FXG1021" s="304"/>
      <c r="FXH1021" s="304"/>
      <c r="FXI1021" s="304"/>
      <c r="FXJ1021" s="304"/>
      <c r="FXK1021" s="304"/>
      <c r="FXL1021" s="304"/>
      <c r="FXM1021" s="304"/>
      <c r="FXN1021" s="304"/>
      <c r="FXO1021" s="304"/>
      <c r="FXP1021" s="304"/>
      <c r="FXQ1021" s="304"/>
      <c r="FXR1021" s="304"/>
      <c r="FXS1021" s="304"/>
      <c r="FXT1021" s="304"/>
      <c r="FXU1021" s="304"/>
      <c r="FXV1021" s="304"/>
      <c r="FXW1021" s="304"/>
      <c r="FXX1021" s="304"/>
      <c r="FXY1021" s="304"/>
      <c r="FXZ1021" s="304"/>
      <c r="FYA1021" s="304"/>
      <c r="FYB1021" s="304"/>
      <c r="FYC1021" s="304"/>
      <c r="FYD1021" s="304"/>
      <c r="FYE1021" s="304"/>
      <c r="FYF1021" s="304"/>
      <c r="FYG1021" s="304"/>
      <c r="FYH1021" s="304"/>
      <c r="FYI1021" s="304"/>
      <c r="FYJ1021" s="304"/>
      <c r="FYK1021" s="304"/>
      <c r="FYL1021" s="304"/>
      <c r="FYM1021" s="304"/>
      <c r="FYN1021" s="304"/>
      <c r="FYO1021" s="304"/>
      <c r="FYP1021" s="304"/>
      <c r="FYQ1021" s="304"/>
      <c r="FYR1021" s="304"/>
      <c r="FYS1021" s="304"/>
      <c r="FYT1021" s="304"/>
      <c r="FYU1021" s="304"/>
      <c r="FYV1021" s="304"/>
      <c r="FYW1021" s="304"/>
      <c r="FYX1021" s="304"/>
      <c r="FYY1021" s="304"/>
      <c r="FYZ1021" s="304"/>
      <c r="FZA1021" s="304"/>
      <c r="FZB1021" s="304"/>
      <c r="FZC1021" s="304"/>
      <c r="FZD1021" s="304"/>
      <c r="FZE1021" s="304"/>
      <c r="FZF1021" s="304"/>
      <c r="FZG1021" s="304"/>
      <c r="FZH1021" s="304"/>
      <c r="FZI1021" s="304"/>
      <c r="FZJ1021" s="304"/>
      <c r="FZK1021" s="304"/>
      <c r="FZL1021" s="304"/>
      <c r="FZM1021" s="304"/>
      <c r="FZN1021" s="304"/>
      <c r="FZO1021" s="304"/>
      <c r="FZP1021" s="304"/>
      <c r="FZQ1021" s="304"/>
      <c r="FZR1021" s="304"/>
      <c r="FZS1021" s="304"/>
      <c r="FZT1021" s="304"/>
      <c r="FZU1021" s="304"/>
      <c r="FZV1021" s="304"/>
      <c r="FZW1021" s="304"/>
      <c r="FZX1021" s="304"/>
      <c r="FZY1021" s="304"/>
      <c r="FZZ1021" s="304"/>
      <c r="GAA1021" s="304"/>
      <c r="GAB1021" s="304"/>
      <c r="GAC1021" s="304"/>
      <c r="GAD1021" s="304"/>
      <c r="GAE1021" s="304"/>
      <c r="GAF1021" s="304"/>
      <c r="GAG1021" s="304"/>
      <c r="GAH1021" s="304"/>
      <c r="GAI1021" s="304"/>
      <c r="GAJ1021" s="304"/>
      <c r="GAK1021" s="304"/>
      <c r="GAL1021" s="304"/>
      <c r="GAM1021" s="304"/>
      <c r="GAN1021" s="304"/>
      <c r="GAO1021" s="304"/>
      <c r="GAP1021" s="304"/>
      <c r="GAQ1021" s="304"/>
      <c r="GAR1021" s="304"/>
      <c r="GAS1021" s="304"/>
      <c r="GAT1021" s="304"/>
      <c r="GAU1021" s="304"/>
      <c r="GAV1021" s="304"/>
      <c r="GAW1021" s="304"/>
      <c r="GAX1021" s="304"/>
      <c r="GAY1021" s="304"/>
      <c r="GAZ1021" s="304"/>
      <c r="GBA1021" s="304"/>
      <c r="GBB1021" s="304"/>
      <c r="GBC1021" s="304"/>
      <c r="GBD1021" s="304"/>
      <c r="GBE1021" s="304"/>
      <c r="GBF1021" s="304"/>
      <c r="GBG1021" s="304"/>
      <c r="GBH1021" s="304"/>
      <c r="GBI1021" s="304"/>
      <c r="GBJ1021" s="304"/>
      <c r="GBK1021" s="304"/>
      <c r="GBL1021" s="304"/>
      <c r="GBM1021" s="304"/>
      <c r="GBN1021" s="304"/>
      <c r="GBO1021" s="304"/>
      <c r="GBP1021" s="304"/>
      <c r="GBQ1021" s="304"/>
      <c r="GBR1021" s="304"/>
      <c r="GBS1021" s="304"/>
      <c r="GBT1021" s="304"/>
      <c r="GBU1021" s="304"/>
      <c r="GBV1021" s="304"/>
      <c r="GBW1021" s="304"/>
      <c r="GBX1021" s="304"/>
      <c r="GBY1021" s="304"/>
      <c r="GBZ1021" s="304"/>
      <c r="GCA1021" s="304"/>
      <c r="GCB1021" s="304"/>
      <c r="GCC1021" s="304"/>
      <c r="GCD1021" s="304"/>
      <c r="GCE1021" s="304"/>
      <c r="GCF1021" s="304"/>
      <c r="GCG1021" s="304"/>
      <c r="GCH1021" s="304"/>
      <c r="GCI1021" s="304"/>
      <c r="GCJ1021" s="304"/>
      <c r="GCK1021" s="304"/>
      <c r="GCL1021" s="304"/>
      <c r="GCM1021" s="304"/>
      <c r="GCN1021" s="304"/>
      <c r="GCO1021" s="304"/>
      <c r="GCP1021" s="304"/>
      <c r="GCQ1021" s="304"/>
      <c r="GCR1021" s="304"/>
      <c r="GCS1021" s="304"/>
      <c r="GCT1021" s="304"/>
      <c r="GCU1021" s="304"/>
      <c r="GCV1021" s="304"/>
      <c r="GCW1021" s="304"/>
      <c r="GCX1021" s="304"/>
      <c r="GCY1021" s="304"/>
      <c r="GCZ1021" s="304"/>
      <c r="GDA1021" s="304"/>
      <c r="GDB1021" s="304"/>
      <c r="GDC1021" s="304"/>
      <c r="GDD1021" s="304"/>
      <c r="GDE1021" s="304"/>
      <c r="GDF1021" s="304"/>
      <c r="GDG1021" s="304"/>
      <c r="GDH1021" s="304"/>
      <c r="GDI1021" s="304"/>
      <c r="GDJ1021" s="304"/>
      <c r="GDK1021" s="304"/>
      <c r="GDL1021" s="304"/>
      <c r="GDM1021" s="304"/>
      <c r="GDN1021" s="304"/>
      <c r="GDO1021" s="304"/>
      <c r="GDP1021" s="304"/>
      <c r="GDQ1021" s="304"/>
      <c r="GDR1021" s="304"/>
      <c r="GDS1021" s="304"/>
      <c r="GDT1021" s="304"/>
      <c r="GDU1021" s="304"/>
      <c r="GDV1021" s="304"/>
      <c r="GDW1021" s="304"/>
      <c r="GDX1021" s="304"/>
      <c r="GDY1021" s="304"/>
      <c r="GDZ1021" s="304"/>
      <c r="GEA1021" s="304"/>
      <c r="GEB1021" s="304"/>
      <c r="GEC1021" s="304"/>
      <c r="GED1021" s="304"/>
      <c r="GEE1021" s="304"/>
      <c r="GEF1021" s="304"/>
      <c r="GEG1021" s="304"/>
      <c r="GEH1021" s="304"/>
      <c r="GEI1021" s="304"/>
      <c r="GEJ1021" s="304"/>
      <c r="GEK1021" s="304"/>
      <c r="GEL1021" s="304"/>
      <c r="GEM1021" s="304"/>
      <c r="GEN1021" s="304"/>
      <c r="GEO1021" s="304"/>
      <c r="GEP1021" s="304"/>
      <c r="GEQ1021" s="304"/>
      <c r="GER1021" s="304"/>
      <c r="GES1021" s="304"/>
      <c r="GET1021" s="304"/>
      <c r="GEU1021" s="304"/>
      <c r="GEV1021" s="304"/>
      <c r="GEW1021" s="304"/>
      <c r="GEX1021" s="304"/>
      <c r="GEY1021" s="304"/>
      <c r="GEZ1021" s="304"/>
      <c r="GFA1021" s="304"/>
      <c r="GFB1021" s="304"/>
      <c r="GFC1021" s="304"/>
      <c r="GFD1021" s="304"/>
      <c r="GFE1021" s="304"/>
      <c r="GFF1021" s="304"/>
      <c r="GFG1021" s="304"/>
      <c r="GFH1021" s="304"/>
      <c r="GFI1021" s="304"/>
      <c r="GFJ1021" s="304"/>
      <c r="GFK1021" s="304"/>
      <c r="GFL1021" s="304"/>
      <c r="GFM1021" s="304"/>
      <c r="GFN1021" s="304"/>
      <c r="GFO1021" s="304"/>
      <c r="GFP1021" s="304"/>
      <c r="GFQ1021" s="304"/>
      <c r="GFR1021" s="304"/>
      <c r="GFS1021" s="304"/>
      <c r="GFT1021" s="304"/>
      <c r="GFU1021" s="304"/>
      <c r="GFV1021" s="304"/>
      <c r="GFW1021" s="304"/>
      <c r="GFX1021" s="304"/>
      <c r="GFY1021" s="304"/>
      <c r="GFZ1021" s="304"/>
      <c r="GGA1021" s="304"/>
      <c r="GGB1021" s="304"/>
      <c r="GGC1021" s="304"/>
      <c r="GGD1021" s="304"/>
      <c r="GGE1021" s="304"/>
      <c r="GGF1021" s="304"/>
      <c r="GGG1021" s="304"/>
      <c r="GGH1021" s="304"/>
      <c r="GGI1021" s="304"/>
      <c r="GGJ1021" s="304"/>
      <c r="GGK1021" s="304"/>
      <c r="GGL1021" s="304"/>
      <c r="GGM1021" s="304"/>
      <c r="GGN1021" s="304"/>
      <c r="GGO1021" s="304"/>
      <c r="GGP1021" s="304"/>
      <c r="GGQ1021" s="304"/>
      <c r="GGR1021" s="304"/>
      <c r="GGS1021" s="304"/>
      <c r="GGT1021" s="304"/>
      <c r="GGU1021" s="304"/>
      <c r="GGV1021" s="304"/>
      <c r="GGW1021" s="304"/>
      <c r="GGX1021" s="304"/>
      <c r="GGY1021" s="304"/>
      <c r="GGZ1021" s="304"/>
      <c r="GHA1021" s="304"/>
      <c r="GHB1021" s="304"/>
      <c r="GHC1021" s="304"/>
      <c r="GHD1021" s="304"/>
      <c r="GHE1021" s="304"/>
      <c r="GHF1021" s="304"/>
      <c r="GHG1021" s="304"/>
      <c r="GHH1021" s="304"/>
      <c r="GHI1021" s="304"/>
      <c r="GHJ1021" s="304"/>
      <c r="GHK1021" s="304"/>
      <c r="GHL1021" s="304"/>
      <c r="GHM1021" s="304"/>
      <c r="GHN1021" s="304"/>
      <c r="GHO1021" s="304"/>
      <c r="GHP1021" s="304"/>
      <c r="GHQ1021" s="304"/>
      <c r="GHR1021" s="304"/>
      <c r="GHS1021" s="304"/>
      <c r="GHT1021" s="304"/>
      <c r="GHU1021" s="304"/>
      <c r="GHV1021" s="304"/>
      <c r="GHW1021" s="304"/>
      <c r="GHX1021" s="304"/>
      <c r="GHY1021" s="304"/>
      <c r="GHZ1021" s="304"/>
      <c r="GIA1021" s="304"/>
      <c r="GIB1021" s="304"/>
      <c r="GIC1021" s="304"/>
      <c r="GID1021" s="304"/>
      <c r="GIE1021" s="304"/>
      <c r="GIF1021" s="304"/>
      <c r="GIG1021" s="304"/>
      <c r="GIH1021" s="304"/>
      <c r="GII1021" s="304"/>
      <c r="GIJ1021" s="304"/>
      <c r="GIK1021" s="304"/>
      <c r="GIL1021" s="304"/>
      <c r="GIM1021" s="304"/>
      <c r="GIN1021" s="304"/>
      <c r="GIO1021" s="304"/>
      <c r="GIP1021" s="304"/>
      <c r="GIQ1021" s="304"/>
      <c r="GIR1021" s="304"/>
      <c r="GIS1021" s="304"/>
      <c r="GIT1021" s="304"/>
      <c r="GIU1021" s="304"/>
      <c r="GIV1021" s="304"/>
      <c r="GIW1021" s="304"/>
      <c r="GIX1021" s="304"/>
      <c r="GIY1021" s="304"/>
      <c r="GIZ1021" s="304"/>
      <c r="GJA1021" s="304"/>
      <c r="GJB1021" s="304"/>
      <c r="GJC1021" s="304"/>
      <c r="GJD1021" s="304"/>
      <c r="GJE1021" s="304"/>
      <c r="GJF1021" s="304"/>
      <c r="GJG1021" s="304"/>
      <c r="GJH1021" s="304"/>
      <c r="GJI1021" s="304"/>
      <c r="GJJ1021" s="304"/>
      <c r="GJK1021" s="304"/>
      <c r="GJL1021" s="304"/>
      <c r="GJM1021" s="304"/>
      <c r="GJN1021" s="304"/>
      <c r="GJO1021" s="304"/>
      <c r="GJP1021" s="304"/>
      <c r="GJQ1021" s="304"/>
      <c r="GJR1021" s="304"/>
      <c r="GJS1021" s="304"/>
      <c r="GJT1021" s="304"/>
      <c r="GJU1021" s="304"/>
      <c r="GJV1021" s="304"/>
      <c r="GJW1021" s="304"/>
      <c r="GJX1021" s="304"/>
      <c r="GJY1021" s="304"/>
      <c r="GJZ1021" s="304"/>
      <c r="GKA1021" s="304"/>
      <c r="GKB1021" s="304"/>
      <c r="GKC1021" s="304"/>
      <c r="GKD1021" s="304"/>
      <c r="GKE1021" s="304"/>
      <c r="GKF1021" s="304"/>
      <c r="GKG1021" s="304"/>
      <c r="GKH1021" s="304"/>
      <c r="GKI1021" s="304"/>
      <c r="GKJ1021" s="304"/>
      <c r="GKK1021" s="304"/>
      <c r="GKL1021" s="304"/>
      <c r="GKM1021" s="304"/>
      <c r="GKN1021" s="304"/>
      <c r="GKO1021" s="304"/>
      <c r="GKP1021" s="304"/>
      <c r="GKQ1021" s="304"/>
      <c r="GKR1021" s="304"/>
      <c r="GKS1021" s="304"/>
      <c r="GKT1021" s="304"/>
      <c r="GKU1021" s="304"/>
      <c r="GKV1021" s="304"/>
      <c r="GKW1021" s="304"/>
      <c r="GKX1021" s="304"/>
      <c r="GKY1021" s="304"/>
      <c r="GKZ1021" s="304"/>
      <c r="GLA1021" s="304"/>
      <c r="GLB1021" s="304"/>
      <c r="GLC1021" s="304"/>
      <c r="GLD1021" s="304"/>
      <c r="GLE1021" s="304"/>
      <c r="GLF1021" s="304"/>
      <c r="GLG1021" s="304"/>
      <c r="GLH1021" s="304"/>
      <c r="GLI1021" s="304"/>
      <c r="GLJ1021" s="304"/>
      <c r="GLK1021" s="304"/>
      <c r="GLL1021" s="304"/>
      <c r="GLM1021" s="304"/>
      <c r="GLN1021" s="304"/>
      <c r="GLO1021" s="304"/>
      <c r="GLP1021" s="304"/>
      <c r="GLQ1021" s="304"/>
      <c r="GLR1021" s="304"/>
      <c r="GLS1021" s="304"/>
      <c r="GLT1021" s="304"/>
      <c r="GLU1021" s="304"/>
      <c r="GLV1021" s="304"/>
      <c r="GLW1021" s="304"/>
      <c r="GLX1021" s="304"/>
      <c r="GLY1021" s="304"/>
      <c r="GLZ1021" s="304"/>
      <c r="GMA1021" s="304"/>
      <c r="GMB1021" s="304"/>
      <c r="GMC1021" s="304"/>
      <c r="GMD1021" s="304"/>
      <c r="GME1021" s="304"/>
      <c r="GMF1021" s="304"/>
      <c r="GMG1021" s="304"/>
      <c r="GMH1021" s="304"/>
      <c r="GMI1021" s="304"/>
      <c r="GMJ1021" s="304"/>
      <c r="GMK1021" s="304"/>
      <c r="GML1021" s="304"/>
      <c r="GMM1021" s="304"/>
      <c r="GMN1021" s="304"/>
      <c r="GMO1021" s="304"/>
      <c r="GMP1021" s="304"/>
      <c r="GMQ1021" s="304"/>
      <c r="GMR1021" s="304"/>
      <c r="GMS1021" s="304"/>
      <c r="GMT1021" s="304"/>
      <c r="GMU1021" s="304"/>
      <c r="GMV1021" s="304"/>
      <c r="GMW1021" s="304"/>
      <c r="GMX1021" s="304"/>
      <c r="GMY1021" s="304"/>
      <c r="GMZ1021" s="304"/>
      <c r="GNA1021" s="304"/>
      <c r="GNB1021" s="304"/>
      <c r="GNC1021" s="304"/>
      <c r="GND1021" s="304"/>
      <c r="GNE1021" s="304"/>
      <c r="GNF1021" s="304"/>
      <c r="GNG1021" s="304"/>
      <c r="GNH1021" s="304"/>
      <c r="GNI1021" s="304"/>
      <c r="GNJ1021" s="304"/>
      <c r="GNK1021" s="304"/>
      <c r="GNL1021" s="304"/>
      <c r="GNM1021" s="304"/>
      <c r="GNN1021" s="304"/>
      <c r="GNO1021" s="304"/>
      <c r="GNP1021" s="304"/>
      <c r="GNQ1021" s="304"/>
      <c r="GNR1021" s="304"/>
      <c r="GNS1021" s="304"/>
      <c r="GNT1021" s="304"/>
      <c r="GNU1021" s="304"/>
      <c r="GNV1021" s="304"/>
      <c r="GNW1021" s="304"/>
      <c r="GNX1021" s="304"/>
      <c r="GNY1021" s="304"/>
      <c r="GNZ1021" s="304"/>
      <c r="GOA1021" s="304"/>
      <c r="GOB1021" s="304"/>
      <c r="GOC1021" s="304"/>
      <c r="GOD1021" s="304"/>
      <c r="GOE1021" s="304"/>
      <c r="GOF1021" s="304"/>
      <c r="GOG1021" s="304"/>
      <c r="GOH1021" s="304"/>
      <c r="GOI1021" s="304"/>
      <c r="GOJ1021" s="304"/>
      <c r="GOK1021" s="304"/>
      <c r="GOL1021" s="304"/>
      <c r="GOM1021" s="304"/>
      <c r="GON1021" s="304"/>
      <c r="GOO1021" s="304"/>
      <c r="GOP1021" s="304"/>
      <c r="GOQ1021" s="304"/>
      <c r="GOR1021" s="304"/>
      <c r="GOS1021" s="304"/>
      <c r="GOT1021" s="304"/>
      <c r="GOU1021" s="304"/>
      <c r="GOV1021" s="304"/>
      <c r="GOW1021" s="304"/>
      <c r="GOX1021" s="304"/>
      <c r="GOY1021" s="304"/>
      <c r="GOZ1021" s="304"/>
      <c r="GPA1021" s="304"/>
      <c r="GPB1021" s="304"/>
      <c r="GPC1021" s="304"/>
      <c r="GPD1021" s="304"/>
      <c r="GPE1021" s="304"/>
      <c r="GPF1021" s="304"/>
      <c r="GPG1021" s="304"/>
      <c r="GPH1021" s="304"/>
      <c r="GPI1021" s="304"/>
      <c r="GPJ1021" s="304"/>
      <c r="GPK1021" s="304"/>
      <c r="GPL1021" s="304"/>
      <c r="GPM1021" s="304"/>
      <c r="GPN1021" s="304"/>
      <c r="GPO1021" s="304"/>
      <c r="GPP1021" s="304"/>
      <c r="GPQ1021" s="304"/>
      <c r="GPR1021" s="304"/>
      <c r="GPS1021" s="304"/>
      <c r="GPT1021" s="304"/>
      <c r="GPU1021" s="304"/>
      <c r="GPV1021" s="304"/>
      <c r="GPW1021" s="304"/>
      <c r="GPX1021" s="304"/>
      <c r="GPY1021" s="304"/>
      <c r="GPZ1021" s="304"/>
      <c r="GQA1021" s="304"/>
      <c r="GQB1021" s="304"/>
      <c r="GQC1021" s="304"/>
      <c r="GQD1021" s="304"/>
      <c r="GQE1021" s="304"/>
      <c r="GQF1021" s="304"/>
      <c r="GQG1021" s="304"/>
      <c r="GQH1021" s="304"/>
      <c r="GQI1021" s="304"/>
      <c r="GQJ1021" s="304"/>
      <c r="GQK1021" s="304"/>
      <c r="GQL1021" s="304"/>
      <c r="GQM1021" s="304"/>
      <c r="GQN1021" s="304"/>
      <c r="GQO1021" s="304"/>
      <c r="GQP1021" s="304"/>
      <c r="GQQ1021" s="304"/>
      <c r="GQR1021" s="304"/>
      <c r="GQS1021" s="304"/>
      <c r="GQT1021" s="304"/>
      <c r="GQU1021" s="304"/>
      <c r="GQV1021" s="304"/>
      <c r="GQW1021" s="304"/>
      <c r="GQX1021" s="304"/>
      <c r="GQY1021" s="304"/>
      <c r="GQZ1021" s="304"/>
      <c r="GRA1021" s="304"/>
      <c r="GRB1021" s="304"/>
      <c r="GRC1021" s="304"/>
      <c r="GRD1021" s="304"/>
      <c r="GRE1021" s="304"/>
      <c r="GRF1021" s="304"/>
      <c r="GRG1021" s="304"/>
      <c r="GRH1021" s="304"/>
      <c r="GRI1021" s="304"/>
      <c r="GRJ1021" s="304"/>
      <c r="GRK1021" s="304"/>
      <c r="GRL1021" s="304"/>
      <c r="GRM1021" s="304"/>
      <c r="GRN1021" s="304"/>
      <c r="GRO1021" s="304"/>
      <c r="GRP1021" s="304"/>
      <c r="GRQ1021" s="304"/>
      <c r="GRR1021" s="304"/>
      <c r="GRS1021" s="304"/>
      <c r="GRT1021" s="304"/>
      <c r="GRU1021" s="304"/>
      <c r="GRV1021" s="304"/>
      <c r="GRW1021" s="304"/>
      <c r="GRX1021" s="304"/>
      <c r="GRY1021" s="304"/>
      <c r="GRZ1021" s="304"/>
      <c r="GSA1021" s="304"/>
      <c r="GSB1021" s="304"/>
      <c r="GSC1021" s="304"/>
      <c r="GSD1021" s="304"/>
      <c r="GSE1021" s="304"/>
      <c r="GSF1021" s="304"/>
      <c r="GSG1021" s="304"/>
      <c r="GSH1021" s="304"/>
      <c r="GSI1021" s="304"/>
      <c r="GSJ1021" s="304"/>
      <c r="GSK1021" s="304"/>
      <c r="GSL1021" s="304"/>
      <c r="GSM1021" s="304"/>
      <c r="GSN1021" s="304"/>
      <c r="GSO1021" s="304"/>
      <c r="GSP1021" s="304"/>
      <c r="GSQ1021" s="304"/>
      <c r="GSR1021" s="304"/>
      <c r="GSS1021" s="304"/>
      <c r="GST1021" s="304"/>
      <c r="GSU1021" s="304"/>
      <c r="GSV1021" s="304"/>
      <c r="GSW1021" s="304"/>
      <c r="GSX1021" s="304"/>
      <c r="GSY1021" s="304"/>
      <c r="GSZ1021" s="304"/>
      <c r="GTA1021" s="304"/>
      <c r="GTB1021" s="304"/>
      <c r="GTC1021" s="304"/>
      <c r="GTD1021" s="304"/>
      <c r="GTE1021" s="304"/>
      <c r="GTF1021" s="304"/>
      <c r="GTG1021" s="304"/>
      <c r="GTH1021" s="304"/>
      <c r="GTI1021" s="304"/>
      <c r="GTJ1021" s="304"/>
      <c r="GTK1021" s="304"/>
      <c r="GTL1021" s="304"/>
      <c r="GTM1021" s="304"/>
      <c r="GTN1021" s="304"/>
      <c r="GTO1021" s="304"/>
      <c r="GTP1021" s="304"/>
      <c r="GTQ1021" s="304"/>
      <c r="GTR1021" s="304"/>
      <c r="GTS1021" s="304"/>
      <c r="GTT1021" s="304"/>
      <c r="GTU1021" s="304"/>
      <c r="GTV1021" s="304"/>
      <c r="GTW1021" s="304"/>
      <c r="GTX1021" s="304"/>
      <c r="GTY1021" s="304"/>
      <c r="GTZ1021" s="304"/>
      <c r="GUA1021" s="304"/>
      <c r="GUB1021" s="304"/>
      <c r="GUC1021" s="304"/>
      <c r="GUD1021" s="304"/>
      <c r="GUE1021" s="304"/>
      <c r="GUF1021" s="304"/>
      <c r="GUG1021" s="304"/>
      <c r="GUH1021" s="304"/>
      <c r="GUI1021" s="304"/>
      <c r="GUJ1021" s="304"/>
      <c r="GUK1021" s="304"/>
      <c r="GUL1021" s="304"/>
      <c r="GUM1021" s="304"/>
      <c r="GUN1021" s="304"/>
      <c r="GUO1021" s="304"/>
      <c r="GUP1021" s="304"/>
      <c r="GUQ1021" s="304"/>
      <c r="GUR1021" s="304"/>
      <c r="GUS1021" s="304"/>
      <c r="GUT1021" s="304"/>
      <c r="GUU1021" s="304"/>
      <c r="GUV1021" s="304"/>
      <c r="GUW1021" s="304"/>
      <c r="GUX1021" s="304"/>
      <c r="GUY1021" s="304"/>
      <c r="GUZ1021" s="304"/>
      <c r="GVA1021" s="304"/>
      <c r="GVB1021" s="304"/>
      <c r="GVC1021" s="304"/>
      <c r="GVD1021" s="304"/>
      <c r="GVE1021" s="304"/>
      <c r="GVF1021" s="304"/>
      <c r="GVG1021" s="304"/>
      <c r="GVH1021" s="304"/>
      <c r="GVI1021" s="304"/>
      <c r="GVJ1021" s="304"/>
      <c r="GVK1021" s="304"/>
      <c r="GVL1021" s="304"/>
      <c r="GVM1021" s="304"/>
      <c r="GVN1021" s="304"/>
      <c r="GVO1021" s="304"/>
      <c r="GVP1021" s="304"/>
      <c r="GVQ1021" s="304"/>
      <c r="GVR1021" s="304"/>
      <c r="GVS1021" s="304"/>
      <c r="GVT1021" s="304"/>
      <c r="GVU1021" s="304"/>
      <c r="GVV1021" s="304"/>
      <c r="GVW1021" s="304"/>
      <c r="GVX1021" s="304"/>
      <c r="GVY1021" s="304"/>
      <c r="GVZ1021" s="304"/>
      <c r="GWA1021" s="304"/>
      <c r="GWB1021" s="304"/>
      <c r="GWC1021" s="304"/>
      <c r="GWD1021" s="304"/>
      <c r="GWE1021" s="304"/>
      <c r="GWF1021" s="304"/>
      <c r="GWG1021" s="304"/>
      <c r="GWH1021" s="304"/>
      <c r="GWI1021" s="304"/>
      <c r="GWJ1021" s="304"/>
      <c r="GWK1021" s="304"/>
      <c r="GWL1021" s="304"/>
      <c r="GWM1021" s="304"/>
      <c r="GWN1021" s="304"/>
      <c r="GWO1021" s="304"/>
      <c r="GWP1021" s="304"/>
      <c r="GWQ1021" s="304"/>
      <c r="GWR1021" s="304"/>
      <c r="GWS1021" s="304"/>
      <c r="GWT1021" s="304"/>
      <c r="GWU1021" s="304"/>
      <c r="GWV1021" s="304"/>
      <c r="GWW1021" s="304"/>
      <c r="GWX1021" s="304"/>
      <c r="GWY1021" s="304"/>
      <c r="GWZ1021" s="304"/>
      <c r="GXA1021" s="304"/>
      <c r="GXB1021" s="304"/>
      <c r="GXC1021" s="304"/>
      <c r="GXD1021" s="304"/>
      <c r="GXE1021" s="304"/>
      <c r="GXF1021" s="304"/>
      <c r="GXG1021" s="304"/>
      <c r="GXH1021" s="304"/>
      <c r="GXI1021" s="304"/>
      <c r="GXJ1021" s="304"/>
      <c r="GXK1021" s="304"/>
      <c r="GXL1021" s="304"/>
      <c r="GXM1021" s="304"/>
      <c r="GXN1021" s="304"/>
      <c r="GXO1021" s="304"/>
      <c r="GXP1021" s="304"/>
      <c r="GXQ1021" s="304"/>
      <c r="GXR1021" s="304"/>
      <c r="GXS1021" s="304"/>
      <c r="GXT1021" s="304"/>
      <c r="GXU1021" s="304"/>
      <c r="GXV1021" s="304"/>
      <c r="GXW1021" s="304"/>
      <c r="GXX1021" s="304"/>
      <c r="GXY1021" s="304"/>
      <c r="GXZ1021" s="304"/>
      <c r="GYA1021" s="304"/>
      <c r="GYB1021" s="304"/>
      <c r="GYC1021" s="304"/>
      <c r="GYD1021" s="304"/>
      <c r="GYE1021" s="304"/>
      <c r="GYF1021" s="304"/>
      <c r="GYG1021" s="304"/>
      <c r="GYH1021" s="304"/>
      <c r="GYI1021" s="304"/>
      <c r="GYJ1021" s="304"/>
      <c r="GYK1021" s="304"/>
      <c r="GYL1021" s="304"/>
      <c r="GYM1021" s="304"/>
      <c r="GYN1021" s="304"/>
      <c r="GYO1021" s="304"/>
      <c r="GYP1021" s="304"/>
      <c r="GYQ1021" s="304"/>
      <c r="GYR1021" s="304"/>
      <c r="GYS1021" s="304"/>
      <c r="GYT1021" s="304"/>
      <c r="GYU1021" s="304"/>
      <c r="GYV1021" s="304"/>
      <c r="GYW1021" s="304"/>
      <c r="GYX1021" s="304"/>
      <c r="GYY1021" s="304"/>
      <c r="GYZ1021" s="304"/>
      <c r="GZA1021" s="304"/>
      <c r="GZB1021" s="304"/>
      <c r="GZC1021" s="304"/>
      <c r="GZD1021" s="304"/>
      <c r="GZE1021" s="304"/>
      <c r="GZF1021" s="304"/>
      <c r="GZG1021" s="304"/>
      <c r="GZH1021" s="304"/>
      <c r="GZI1021" s="304"/>
      <c r="GZJ1021" s="304"/>
      <c r="GZK1021" s="304"/>
      <c r="GZL1021" s="304"/>
      <c r="GZM1021" s="304"/>
      <c r="GZN1021" s="304"/>
      <c r="GZO1021" s="304"/>
      <c r="GZP1021" s="304"/>
      <c r="GZQ1021" s="304"/>
      <c r="GZR1021" s="304"/>
      <c r="GZS1021" s="304"/>
      <c r="GZT1021" s="304"/>
      <c r="GZU1021" s="304"/>
      <c r="GZV1021" s="304"/>
      <c r="GZW1021" s="304"/>
      <c r="GZX1021" s="304"/>
      <c r="GZY1021" s="304"/>
      <c r="GZZ1021" s="304"/>
      <c r="HAA1021" s="304"/>
      <c r="HAB1021" s="304"/>
      <c r="HAC1021" s="304"/>
      <c r="HAD1021" s="304"/>
      <c r="HAE1021" s="304"/>
      <c r="HAF1021" s="304"/>
      <c r="HAG1021" s="304"/>
      <c r="HAH1021" s="304"/>
      <c r="HAI1021" s="304"/>
      <c r="HAJ1021" s="304"/>
      <c r="HAK1021" s="304"/>
      <c r="HAL1021" s="304"/>
      <c r="HAM1021" s="304"/>
      <c r="HAN1021" s="304"/>
      <c r="HAO1021" s="304"/>
      <c r="HAP1021" s="304"/>
      <c r="HAQ1021" s="304"/>
      <c r="HAR1021" s="304"/>
      <c r="HAS1021" s="304"/>
      <c r="HAT1021" s="304"/>
      <c r="HAU1021" s="304"/>
      <c r="HAV1021" s="304"/>
      <c r="HAW1021" s="304"/>
      <c r="HAX1021" s="304"/>
      <c r="HAY1021" s="304"/>
      <c r="HAZ1021" s="304"/>
      <c r="HBA1021" s="304"/>
      <c r="HBB1021" s="304"/>
      <c r="HBC1021" s="304"/>
      <c r="HBD1021" s="304"/>
      <c r="HBE1021" s="304"/>
      <c r="HBF1021" s="304"/>
      <c r="HBG1021" s="304"/>
      <c r="HBH1021" s="304"/>
      <c r="HBI1021" s="304"/>
      <c r="HBJ1021" s="304"/>
      <c r="HBK1021" s="304"/>
      <c r="HBL1021" s="304"/>
      <c r="HBM1021" s="304"/>
      <c r="HBN1021" s="304"/>
      <c r="HBO1021" s="304"/>
      <c r="HBP1021" s="304"/>
      <c r="HBQ1021" s="304"/>
      <c r="HBR1021" s="304"/>
      <c r="HBS1021" s="304"/>
      <c r="HBT1021" s="304"/>
      <c r="HBU1021" s="304"/>
      <c r="HBV1021" s="304"/>
      <c r="HBW1021" s="304"/>
      <c r="HBX1021" s="304"/>
      <c r="HBY1021" s="304"/>
      <c r="HBZ1021" s="304"/>
      <c r="HCA1021" s="304"/>
      <c r="HCB1021" s="304"/>
      <c r="HCC1021" s="304"/>
      <c r="HCD1021" s="304"/>
      <c r="HCE1021" s="304"/>
      <c r="HCF1021" s="304"/>
      <c r="HCG1021" s="304"/>
      <c r="HCH1021" s="304"/>
      <c r="HCI1021" s="304"/>
      <c r="HCJ1021" s="304"/>
      <c r="HCK1021" s="304"/>
      <c r="HCL1021" s="304"/>
      <c r="HCM1021" s="304"/>
      <c r="HCN1021" s="304"/>
      <c r="HCO1021" s="304"/>
      <c r="HCP1021" s="304"/>
      <c r="HCQ1021" s="304"/>
      <c r="HCR1021" s="304"/>
      <c r="HCS1021" s="304"/>
      <c r="HCT1021" s="304"/>
      <c r="HCU1021" s="304"/>
      <c r="HCV1021" s="304"/>
      <c r="HCW1021" s="304"/>
      <c r="HCX1021" s="304"/>
      <c r="HCY1021" s="304"/>
      <c r="HCZ1021" s="304"/>
      <c r="HDA1021" s="304"/>
      <c r="HDB1021" s="304"/>
      <c r="HDC1021" s="304"/>
      <c r="HDD1021" s="304"/>
      <c r="HDE1021" s="304"/>
      <c r="HDF1021" s="304"/>
      <c r="HDG1021" s="304"/>
      <c r="HDH1021" s="304"/>
      <c r="HDI1021" s="304"/>
      <c r="HDJ1021" s="304"/>
      <c r="HDK1021" s="304"/>
      <c r="HDL1021" s="304"/>
      <c r="HDM1021" s="304"/>
      <c r="HDN1021" s="304"/>
      <c r="HDO1021" s="304"/>
      <c r="HDP1021" s="304"/>
      <c r="HDQ1021" s="304"/>
      <c r="HDR1021" s="304"/>
      <c r="HDS1021" s="304"/>
      <c r="HDT1021" s="304"/>
      <c r="HDU1021" s="304"/>
      <c r="HDV1021" s="304"/>
      <c r="HDW1021" s="304"/>
      <c r="HDX1021" s="304"/>
      <c r="HDY1021" s="304"/>
      <c r="HDZ1021" s="304"/>
      <c r="HEA1021" s="304"/>
      <c r="HEB1021" s="304"/>
      <c r="HEC1021" s="304"/>
      <c r="HED1021" s="304"/>
      <c r="HEE1021" s="304"/>
      <c r="HEF1021" s="304"/>
      <c r="HEG1021" s="304"/>
      <c r="HEH1021" s="304"/>
      <c r="HEI1021" s="304"/>
      <c r="HEJ1021" s="304"/>
      <c r="HEK1021" s="304"/>
      <c r="HEL1021" s="304"/>
      <c r="HEM1021" s="304"/>
      <c r="HEN1021" s="304"/>
      <c r="HEO1021" s="304"/>
      <c r="HEP1021" s="304"/>
      <c r="HEQ1021" s="304"/>
      <c r="HER1021" s="304"/>
      <c r="HES1021" s="304"/>
      <c r="HET1021" s="304"/>
      <c r="HEU1021" s="304"/>
      <c r="HEV1021" s="304"/>
      <c r="HEW1021" s="304"/>
      <c r="HEX1021" s="304"/>
      <c r="HEY1021" s="304"/>
      <c r="HEZ1021" s="304"/>
      <c r="HFA1021" s="304"/>
      <c r="HFB1021" s="304"/>
      <c r="HFC1021" s="304"/>
      <c r="HFD1021" s="304"/>
      <c r="HFE1021" s="304"/>
      <c r="HFF1021" s="304"/>
      <c r="HFG1021" s="304"/>
      <c r="HFH1021" s="304"/>
      <c r="HFI1021" s="304"/>
      <c r="HFJ1021" s="304"/>
      <c r="HFK1021" s="304"/>
      <c r="HFL1021" s="304"/>
      <c r="HFM1021" s="304"/>
      <c r="HFN1021" s="304"/>
      <c r="HFO1021" s="304"/>
      <c r="HFP1021" s="304"/>
      <c r="HFQ1021" s="304"/>
      <c r="HFR1021" s="304"/>
      <c r="HFS1021" s="304"/>
      <c r="HFT1021" s="304"/>
      <c r="HFU1021" s="304"/>
      <c r="HFV1021" s="304"/>
      <c r="HFW1021" s="304"/>
      <c r="HFX1021" s="304"/>
      <c r="HFY1021" s="304"/>
      <c r="HFZ1021" s="304"/>
      <c r="HGA1021" s="304"/>
      <c r="HGB1021" s="304"/>
      <c r="HGC1021" s="304"/>
      <c r="HGD1021" s="304"/>
      <c r="HGE1021" s="304"/>
      <c r="HGF1021" s="304"/>
      <c r="HGG1021" s="304"/>
      <c r="HGH1021" s="304"/>
      <c r="HGI1021" s="304"/>
      <c r="HGJ1021" s="304"/>
      <c r="HGK1021" s="304"/>
      <c r="HGL1021" s="304"/>
      <c r="HGM1021" s="304"/>
      <c r="HGN1021" s="304"/>
      <c r="HGO1021" s="304"/>
      <c r="HGP1021" s="304"/>
      <c r="HGQ1021" s="304"/>
      <c r="HGR1021" s="304"/>
      <c r="HGS1021" s="304"/>
      <c r="HGT1021" s="304"/>
      <c r="HGU1021" s="304"/>
      <c r="HGV1021" s="304"/>
      <c r="HGW1021" s="304"/>
      <c r="HGX1021" s="304"/>
      <c r="HGY1021" s="304"/>
      <c r="HGZ1021" s="304"/>
      <c r="HHA1021" s="304"/>
      <c r="HHB1021" s="304"/>
      <c r="HHC1021" s="304"/>
      <c r="HHD1021" s="304"/>
      <c r="HHE1021" s="304"/>
      <c r="HHF1021" s="304"/>
      <c r="HHG1021" s="304"/>
      <c r="HHH1021" s="304"/>
      <c r="HHI1021" s="304"/>
      <c r="HHJ1021" s="304"/>
      <c r="HHK1021" s="304"/>
      <c r="HHL1021" s="304"/>
      <c r="HHM1021" s="304"/>
      <c r="HHN1021" s="304"/>
      <c r="HHO1021" s="304"/>
      <c r="HHP1021" s="304"/>
      <c r="HHQ1021" s="304"/>
      <c r="HHR1021" s="304"/>
      <c r="HHS1021" s="304"/>
      <c r="HHT1021" s="304"/>
      <c r="HHU1021" s="304"/>
      <c r="HHV1021" s="304"/>
      <c r="HHW1021" s="304"/>
      <c r="HHX1021" s="304"/>
      <c r="HHY1021" s="304"/>
      <c r="HHZ1021" s="304"/>
      <c r="HIA1021" s="304"/>
      <c r="HIB1021" s="304"/>
      <c r="HIC1021" s="304"/>
      <c r="HID1021" s="304"/>
      <c r="HIE1021" s="304"/>
      <c r="HIF1021" s="304"/>
      <c r="HIG1021" s="304"/>
      <c r="HIH1021" s="304"/>
      <c r="HII1021" s="304"/>
      <c r="HIJ1021" s="304"/>
      <c r="HIK1021" s="304"/>
      <c r="HIL1021" s="304"/>
      <c r="HIM1021" s="304"/>
      <c r="HIN1021" s="304"/>
      <c r="HIO1021" s="304"/>
      <c r="HIP1021" s="304"/>
      <c r="HIQ1021" s="304"/>
      <c r="HIR1021" s="304"/>
      <c r="HIS1021" s="304"/>
      <c r="HIT1021" s="304"/>
      <c r="HIU1021" s="304"/>
      <c r="HIV1021" s="304"/>
      <c r="HIW1021" s="304"/>
      <c r="HIX1021" s="304"/>
      <c r="HIY1021" s="304"/>
      <c r="HIZ1021" s="304"/>
      <c r="HJA1021" s="304"/>
      <c r="HJB1021" s="304"/>
      <c r="HJC1021" s="304"/>
      <c r="HJD1021" s="304"/>
      <c r="HJE1021" s="304"/>
      <c r="HJF1021" s="304"/>
      <c r="HJG1021" s="304"/>
      <c r="HJH1021" s="304"/>
      <c r="HJI1021" s="304"/>
      <c r="HJJ1021" s="304"/>
      <c r="HJK1021" s="304"/>
      <c r="HJL1021" s="304"/>
      <c r="HJM1021" s="304"/>
      <c r="HJN1021" s="304"/>
      <c r="HJO1021" s="304"/>
      <c r="HJP1021" s="304"/>
      <c r="HJQ1021" s="304"/>
      <c r="HJR1021" s="304"/>
      <c r="HJS1021" s="304"/>
      <c r="HJT1021" s="304"/>
      <c r="HJU1021" s="304"/>
      <c r="HJV1021" s="304"/>
      <c r="HJW1021" s="304"/>
      <c r="HJX1021" s="304"/>
      <c r="HJY1021" s="304"/>
      <c r="HJZ1021" s="304"/>
      <c r="HKA1021" s="304"/>
      <c r="HKB1021" s="304"/>
      <c r="HKC1021" s="304"/>
      <c r="HKD1021" s="304"/>
      <c r="HKE1021" s="304"/>
      <c r="HKF1021" s="304"/>
      <c r="HKG1021" s="304"/>
      <c r="HKH1021" s="304"/>
      <c r="HKI1021" s="304"/>
      <c r="HKJ1021" s="304"/>
      <c r="HKK1021" s="304"/>
      <c r="HKL1021" s="304"/>
      <c r="HKM1021" s="304"/>
      <c r="HKN1021" s="304"/>
      <c r="HKO1021" s="304"/>
      <c r="HKP1021" s="304"/>
      <c r="HKQ1021" s="304"/>
      <c r="HKR1021" s="304"/>
      <c r="HKS1021" s="304"/>
      <c r="HKT1021" s="304"/>
      <c r="HKU1021" s="304"/>
      <c r="HKV1021" s="304"/>
      <c r="HKW1021" s="304"/>
      <c r="HKX1021" s="304"/>
      <c r="HKY1021" s="304"/>
      <c r="HKZ1021" s="304"/>
      <c r="HLA1021" s="304"/>
      <c r="HLB1021" s="304"/>
      <c r="HLC1021" s="304"/>
      <c r="HLD1021" s="304"/>
      <c r="HLE1021" s="304"/>
      <c r="HLF1021" s="304"/>
      <c r="HLG1021" s="304"/>
      <c r="HLH1021" s="304"/>
      <c r="HLI1021" s="304"/>
      <c r="HLJ1021" s="304"/>
      <c r="HLK1021" s="304"/>
      <c r="HLL1021" s="304"/>
      <c r="HLM1021" s="304"/>
      <c r="HLN1021" s="304"/>
      <c r="HLO1021" s="304"/>
      <c r="HLP1021" s="304"/>
      <c r="HLQ1021" s="304"/>
      <c r="HLR1021" s="304"/>
      <c r="HLS1021" s="304"/>
      <c r="HLT1021" s="304"/>
      <c r="HLU1021" s="304"/>
      <c r="HLV1021" s="304"/>
      <c r="HLW1021" s="304"/>
      <c r="HLX1021" s="304"/>
      <c r="HLY1021" s="304"/>
      <c r="HLZ1021" s="304"/>
      <c r="HMA1021" s="304"/>
      <c r="HMB1021" s="304"/>
      <c r="HMC1021" s="304"/>
      <c r="HMD1021" s="304"/>
      <c r="HME1021" s="304"/>
      <c r="HMF1021" s="304"/>
      <c r="HMG1021" s="304"/>
      <c r="HMH1021" s="304"/>
      <c r="HMI1021" s="304"/>
      <c r="HMJ1021" s="304"/>
      <c r="HMK1021" s="304"/>
      <c r="HML1021" s="304"/>
      <c r="HMM1021" s="304"/>
      <c r="HMN1021" s="304"/>
      <c r="HMO1021" s="304"/>
      <c r="HMP1021" s="304"/>
      <c r="HMQ1021" s="304"/>
      <c r="HMR1021" s="304"/>
      <c r="HMS1021" s="304"/>
      <c r="HMT1021" s="304"/>
      <c r="HMU1021" s="304"/>
      <c r="HMV1021" s="304"/>
      <c r="HMW1021" s="304"/>
      <c r="HMX1021" s="304"/>
      <c r="HMY1021" s="304"/>
      <c r="HMZ1021" s="304"/>
      <c r="HNA1021" s="304"/>
      <c r="HNB1021" s="304"/>
      <c r="HNC1021" s="304"/>
      <c r="HND1021" s="304"/>
      <c r="HNE1021" s="304"/>
      <c r="HNF1021" s="304"/>
      <c r="HNG1021" s="304"/>
      <c r="HNH1021" s="304"/>
      <c r="HNI1021" s="304"/>
      <c r="HNJ1021" s="304"/>
      <c r="HNK1021" s="304"/>
      <c r="HNL1021" s="304"/>
      <c r="HNM1021" s="304"/>
      <c r="HNN1021" s="304"/>
      <c r="HNO1021" s="304"/>
      <c r="HNP1021" s="304"/>
      <c r="HNQ1021" s="304"/>
      <c r="HNR1021" s="304"/>
      <c r="HNS1021" s="304"/>
      <c r="HNT1021" s="304"/>
      <c r="HNU1021" s="304"/>
      <c r="HNV1021" s="304"/>
      <c r="HNW1021" s="304"/>
      <c r="HNX1021" s="304"/>
      <c r="HNY1021" s="304"/>
      <c r="HNZ1021" s="304"/>
      <c r="HOA1021" s="304"/>
      <c r="HOB1021" s="304"/>
      <c r="HOC1021" s="304"/>
      <c r="HOD1021" s="304"/>
      <c r="HOE1021" s="304"/>
      <c r="HOF1021" s="304"/>
      <c r="HOG1021" s="304"/>
      <c r="HOH1021" s="304"/>
      <c r="HOI1021" s="304"/>
      <c r="HOJ1021" s="304"/>
      <c r="HOK1021" s="304"/>
      <c r="HOL1021" s="304"/>
      <c r="HOM1021" s="304"/>
      <c r="HON1021" s="304"/>
      <c r="HOO1021" s="304"/>
      <c r="HOP1021" s="304"/>
      <c r="HOQ1021" s="304"/>
      <c r="HOR1021" s="304"/>
      <c r="HOS1021" s="304"/>
      <c r="HOT1021" s="304"/>
      <c r="HOU1021" s="304"/>
      <c r="HOV1021" s="304"/>
      <c r="HOW1021" s="304"/>
      <c r="HOX1021" s="304"/>
      <c r="HOY1021" s="304"/>
      <c r="HOZ1021" s="304"/>
      <c r="HPA1021" s="304"/>
      <c r="HPB1021" s="304"/>
      <c r="HPC1021" s="304"/>
      <c r="HPD1021" s="304"/>
      <c r="HPE1021" s="304"/>
      <c r="HPF1021" s="304"/>
      <c r="HPG1021" s="304"/>
      <c r="HPH1021" s="304"/>
      <c r="HPI1021" s="304"/>
      <c r="HPJ1021" s="304"/>
      <c r="HPK1021" s="304"/>
      <c r="HPL1021" s="304"/>
      <c r="HPM1021" s="304"/>
      <c r="HPN1021" s="304"/>
      <c r="HPO1021" s="304"/>
      <c r="HPP1021" s="304"/>
      <c r="HPQ1021" s="304"/>
      <c r="HPR1021" s="304"/>
      <c r="HPS1021" s="304"/>
      <c r="HPT1021" s="304"/>
      <c r="HPU1021" s="304"/>
      <c r="HPV1021" s="304"/>
      <c r="HPW1021" s="304"/>
      <c r="HPX1021" s="304"/>
      <c r="HPY1021" s="304"/>
      <c r="HPZ1021" s="304"/>
      <c r="HQA1021" s="304"/>
      <c r="HQB1021" s="304"/>
      <c r="HQC1021" s="304"/>
      <c r="HQD1021" s="304"/>
      <c r="HQE1021" s="304"/>
      <c r="HQF1021" s="304"/>
      <c r="HQG1021" s="304"/>
      <c r="HQH1021" s="304"/>
      <c r="HQI1021" s="304"/>
      <c r="HQJ1021" s="304"/>
      <c r="HQK1021" s="304"/>
      <c r="HQL1021" s="304"/>
      <c r="HQM1021" s="304"/>
      <c r="HQN1021" s="304"/>
      <c r="HQO1021" s="304"/>
      <c r="HQP1021" s="304"/>
      <c r="HQQ1021" s="304"/>
      <c r="HQR1021" s="304"/>
      <c r="HQS1021" s="304"/>
      <c r="HQT1021" s="304"/>
      <c r="HQU1021" s="304"/>
      <c r="HQV1021" s="304"/>
      <c r="HQW1021" s="304"/>
      <c r="HQX1021" s="304"/>
      <c r="HQY1021" s="304"/>
      <c r="HQZ1021" s="304"/>
      <c r="HRA1021" s="304"/>
      <c r="HRB1021" s="304"/>
      <c r="HRC1021" s="304"/>
      <c r="HRD1021" s="304"/>
      <c r="HRE1021" s="304"/>
      <c r="HRF1021" s="304"/>
      <c r="HRG1021" s="304"/>
      <c r="HRH1021" s="304"/>
      <c r="HRI1021" s="304"/>
      <c r="HRJ1021" s="304"/>
      <c r="HRK1021" s="304"/>
      <c r="HRL1021" s="304"/>
      <c r="HRM1021" s="304"/>
      <c r="HRN1021" s="304"/>
      <c r="HRO1021" s="304"/>
      <c r="HRP1021" s="304"/>
      <c r="HRQ1021" s="304"/>
      <c r="HRR1021" s="304"/>
      <c r="HRS1021" s="304"/>
      <c r="HRT1021" s="304"/>
      <c r="HRU1021" s="304"/>
      <c r="HRV1021" s="304"/>
      <c r="HRW1021" s="304"/>
      <c r="HRX1021" s="304"/>
      <c r="HRY1021" s="304"/>
      <c r="HRZ1021" s="304"/>
      <c r="HSA1021" s="304"/>
      <c r="HSB1021" s="304"/>
      <c r="HSC1021" s="304"/>
      <c r="HSD1021" s="304"/>
      <c r="HSE1021" s="304"/>
      <c r="HSF1021" s="304"/>
      <c r="HSG1021" s="304"/>
      <c r="HSH1021" s="304"/>
      <c r="HSI1021" s="304"/>
      <c r="HSJ1021" s="304"/>
      <c r="HSK1021" s="304"/>
      <c r="HSL1021" s="304"/>
      <c r="HSM1021" s="304"/>
      <c r="HSN1021" s="304"/>
      <c r="HSO1021" s="304"/>
      <c r="HSP1021" s="304"/>
      <c r="HSQ1021" s="304"/>
      <c r="HSR1021" s="304"/>
      <c r="HSS1021" s="304"/>
      <c r="HST1021" s="304"/>
      <c r="HSU1021" s="304"/>
      <c r="HSV1021" s="304"/>
      <c r="HSW1021" s="304"/>
      <c r="HSX1021" s="304"/>
      <c r="HSY1021" s="304"/>
      <c r="HSZ1021" s="304"/>
      <c r="HTA1021" s="304"/>
      <c r="HTB1021" s="304"/>
      <c r="HTC1021" s="304"/>
      <c r="HTD1021" s="304"/>
      <c r="HTE1021" s="304"/>
      <c r="HTF1021" s="304"/>
      <c r="HTG1021" s="304"/>
      <c r="HTH1021" s="304"/>
      <c r="HTI1021" s="304"/>
      <c r="HTJ1021" s="304"/>
      <c r="HTK1021" s="304"/>
      <c r="HTL1021" s="304"/>
      <c r="HTM1021" s="304"/>
      <c r="HTN1021" s="304"/>
      <c r="HTO1021" s="304"/>
      <c r="HTP1021" s="304"/>
      <c r="HTQ1021" s="304"/>
      <c r="HTR1021" s="304"/>
      <c r="HTS1021" s="304"/>
      <c r="HTT1021" s="304"/>
      <c r="HTU1021" s="304"/>
      <c r="HTV1021" s="304"/>
      <c r="HTW1021" s="304"/>
      <c r="HTX1021" s="304"/>
      <c r="HTY1021" s="304"/>
      <c r="HTZ1021" s="304"/>
      <c r="HUA1021" s="304"/>
      <c r="HUB1021" s="304"/>
      <c r="HUC1021" s="304"/>
      <c r="HUD1021" s="304"/>
      <c r="HUE1021" s="304"/>
      <c r="HUF1021" s="304"/>
      <c r="HUG1021" s="304"/>
      <c r="HUH1021" s="304"/>
      <c r="HUI1021" s="304"/>
      <c r="HUJ1021" s="304"/>
      <c r="HUK1021" s="304"/>
      <c r="HUL1021" s="304"/>
      <c r="HUM1021" s="304"/>
      <c r="HUN1021" s="304"/>
      <c r="HUO1021" s="304"/>
      <c r="HUP1021" s="304"/>
      <c r="HUQ1021" s="304"/>
      <c r="HUR1021" s="304"/>
      <c r="HUS1021" s="304"/>
      <c r="HUT1021" s="304"/>
      <c r="HUU1021" s="304"/>
      <c r="HUV1021" s="304"/>
      <c r="HUW1021" s="304"/>
      <c r="HUX1021" s="304"/>
      <c r="HUY1021" s="304"/>
      <c r="HUZ1021" s="304"/>
      <c r="HVA1021" s="304"/>
      <c r="HVB1021" s="304"/>
      <c r="HVC1021" s="304"/>
      <c r="HVD1021" s="304"/>
      <c r="HVE1021" s="304"/>
      <c r="HVF1021" s="304"/>
      <c r="HVG1021" s="304"/>
      <c r="HVH1021" s="304"/>
      <c r="HVI1021" s="304"/>
      <c r="HVJ1021" s="304"/>
      <c r="HVK1021" s="304"/>
      <c r="HVL1021" s="304"/>
      <c r="HVM1021" s="304"/>
      <c r="HVN1021" s="304"/>
      <c r="HVO1021" s="304"/>
      <c r="HVP1021" s="304"/>
      <c r="HVQ1021" s="304"/>
      <c r="HVR1021" s="304"/>
      <c r="HVS1021" s="304"/>
      <c r="HVT1021" s="304"/>
      <c r="HVU1021" s="304"/>
      <c r="HVV1021" s="304"/>
      <c r="HVW1021" s="304"/>
      <c r="HVX1021" s="304"/>
      <c r="HVY1021" s="304"/>
      <c r="HVZ1021" s="304"/>
      <c r="HWA1021" s="304"/>
      <c r="HWB1021" s="304"/>
      <c r="HWC1021" s="304"/>
      <c r="HWD1021" s="304"/>
      <c r="HWE1021" s="304"/>
      <c r="HWF1021" s="304"/>
      <c r="HWG1021" s="304"/>
      <c r="HWH1021" s="304"/>
      <c r="HWI1021" s="304"/>
      <c r="HWJ1021" s="304"/>
      <c r="HWK1021" s="304"/>
      <c r="HWL1021" s="304"/>
      <c r="HWM1021" s="304"/>
      <c r="HWN1021" s="304"/>
      <c r="HWO1021" s="304"/>
      <c r="HWP1021" s="304"/>
      <c r="HWQ1021" s="304"/>
      <c r="HWR1021" s="304"/>
      <c r="HWS1021" s="304"/>
      <c r="HWT1021" s="304"/>
      <c r="HWU1021" s="304"/>
      <c r="HWV1021" s="304"/>
      <c r="HWW1021" s="304"/>
      <c r="HWX1021" s="304"/>
      <c r="HWY1021" s="304"/>
      <c r="HWZ1021" s="304"/>
      <c r="HXA1021" s="304"/>
      <c r="HXB1021" s="304"/>
      <c r="HXC1021" s="304"/>
      <c r="HXD1021" s="304"/>
      <c r="HXE1021" s="304"/>
      <c r="HXF1021" s="304"/>
      <c r="HXG1021" s="304"/>
      <c r="HXH1021" s="304"/>
      <c r="HXI1021" s="304"/>
      <c r="HXJ1021" s="304"/>
      <c r="HXK1021" s="304"/>
      <c r="HXL1021" s="304"/>
      <c r="HXM1021" s="304"/>
      <c r="HXN1021" s="304"/>
      <c r="HXO1021" s="304"/>
      <c r="HXP1021" s="304"/>
      <c r="HXQ1021" s="304"/>
      <c r="HXR1021" s="304"/>
      <c r="HXS1021" s="304"/>
      <c r="HXT1021" s="304"/>
      <c r="HXU1021" s="304"/>
      <c r="HXV1021" s="304"/>
      <c r="HXW1021" s="304"/>
      <c r="HXX1021" s="304"/>
      <c r="HXY1021" s="304"/>
      <c r="HXZ1021" s="304"/>
      <c r="HYA1021" s="304"/>
      <c r="HYB1021" s="304"/>
      <c r="HYC1021" s="304"/>
      <c r="HYD1021" s="304"/>
      <c r="HYE1021" s="304"/>
      <c r="HYF1021" s="304"/>
      <c r="HYG1021" s="304"/>
      <c r="HYH1021" s="304"/>
      <c r="HYI1021" s="304"/>
      <c r="HYJ1021" s="304"/>
      <c r="HYK1021" s="304"/>
      <c r="HYL1021" s="304"/>
      <c r="HYM1021" s="304"/>
      <c r="HYN1021" s="304"/>
      <c r="HYO1021" s="304"/>
      <c r="HYP1021" s="304"/>
      <c r="HYQ1021" s="304"/>
      <c r="HYR1021" s="304"/>
      <c r="HYS1021" s="304"/>
      <c r="HYT1021" s="304"/>
      <c r="HYU1021" s="304"/>
      <c r="HYV1021" s="304"/>
      <c r="HYW1021" s="304"/>
      <c r="HYX1021" s="304"/>
      <c r="HYY1021" s="304"/>
      <c r="HYZ1021" s="304"/>
      <c r="HZA1021" s="304"/>
      <c r="HZB1021" s="304"/>
      <c r="HZC1021" s="304"/>
      <c r="HZD1021" s="304"/>
      <c r="HZE1021" s="304"/>
      <c r="HZF1021" s="304"/>
      <c r="HZG1021" s="304"/>
      <c r="HZH1021" s="304"/>
      <c r="HZI1021" s="304"/>
      <c r="HZJ1021" s="304"/>
      <c r="HZK1021" s="304"/>
      <c r="HZL1021" s="304"/>
      <c r="HZM1021" s="304"/>
      <c r="HZN1021" s="304"/>
      <c r="HZO1021" s="304"/>
      <c r="HZP1021" s="304"/>
      <c r="HZQ1021" s="304"/>
      <c r="HZR1021" s="304"/>
      <c r="HZS1021" s="304"/>
      <c r="HZT1021" s="304"/>
      <c r="HZU1021" s="304"/>
      <c r="HZV1021" s="304"/>
      <c r="HZW1021" s="304"/>
      <c r="HZX1021" s="304"/>
      <c r="HZY1021" s="304"/>
      <c r="HZZ1021" s="304"/>
      <c r="IAA1021" s="304"/>
      <c r="IAB1021" s="304"/>
      <c r="IAC1021" s="304"/>
      <c r="IAD1021" s="304"/>
      <c r="IAE1021" s="304"/>
      <c r="IAF1021" s="304"/>
      <c r="IAG1021" s="304"/>
      <c r="IAH1021" s="304"/>
      <c r="IAI1021" s="304"/>
      <c r="IAJ1021" s="304"/>
      <c r="IAK1021" s="304"/>
      <c r="IAL1021" s="304"/>
      <c r="IAM1021" s="304"/>
      <c r="IAN1021" s="304"/>
      <c r="IAO1021" s="304"/>
      <c r="IAP1021" s="304"/>
      <c r="IAQ1021" s="304"/>
      <c r="IAR1021" s="304"/>
      <c r="IAS1021" s="304"/>
      <c r="IAT1021" s="304"/>
      <c r="IAU1021" s="304"/>
      <c r="IAV1021" s="304"/>
      <c r="IAW1021" s="304"/>
      <c r="IAX1021" s="304"/>
      <c r="IAY1021" s="304"/>
      <c r="IAZ1021" s="304"/>
      <c r="IBA1021" s="304"/>
      <c r="IBB1021" s="304"/>
      <c r="IBC1021" s="304"/>
      <c r="IBD1021" s="304"/>
      <c r="IBE1021" s="304"/>
      <c r="IBF1021" s="304"/>
      <c r="IBG1021" s="304"/>
      <c r="IBH1021" s="304"/>
      <c r="IBI1021" s="304"/>
      <c r="IBJ1021" s="304"/>
      <c r="IBK1021" s="304"/>
      <c r="IBL1021" s="304"/>
      <c r="IBM1021" s="304"/>
      <c r="IBN1021" s="304"/>
      <c r="IBO1021" s="304"/>
      <c r="IBP1021" s="304"/>
      <c r="IBQ1021" s="304"/>
      <c r="IBR1021" s="304"/>
      <c r="IBS1021" s="304"/>
      <c r="IBT1021" s="304"/>
      <c r="IBU1021" s="304"/>
      <c r="IBV1021" s="304"/>
      <c r="IBW1021" s="304"/>
      <c r="IBX1021" s="304"/>
      <c r="IBY1021" s="304"/>
      <c r="IBZ1021" s="304"/>
      <c r="ICA1021" s="304"/>
      <c r="ICB1021" s="304"/>
      <c r="ICC1021" s="304"/>
      <c r="ICD1021" s="304"/>
      <c r="ICE1021" s="304"/>
      <c r="ICF1021" s="304"/>
      <c r="ICG1021" s="304"/>
      <c r="ICH1021" s="304"/>
      <c r="ICI1021" s="304"/>
      <c r="ICJ1021" s="304"/>
      <c r="ICK1021" s="304"/>
      <c r="ICL1021" s="304"/>
      <c r="ICM1021" s="304"/>
      <c r="ICN1021" s="304"/>
      <c r="ICO1021" s="304"/>
      <c r="ICP1021" s="304"/>
      <c r="ICQ1021" s="304"/>
      <c r="ICR1021" s="304"/>
      <c r="ICS1021" s="304"/>
      <c r="ICT1021" s="304"/>
      <c r="ICU1021" s="304"/>
      <c r="ICV1021" s="304"/>
      <c r="ICW1021" s="304"/>
      <c r="ICX1021" s="304"/>
      <c r="ICY1021" s="304"/>
      <c r="ICZ1021" s="304"/>
      <c r="IDA1021" s="304"/>
      <c r="IDB1021" s="304"/>
      <c r="IDC1021" s="304"/>
      <c r="IDD1021" s="304"/>
      <c r="IDE1021" s="304"/>
      <c r="IDF1021" s="304"/>
      <c r="IDG1021" s="304"/>
      <c r="IDH1021" s="304"/>
      <c r="IDI1021" s="304"/>
      <c r="IDJ1021" s="304"/>
      <c r="IDK1021" s="304"/>
      <c r="IDL1021" s="304"/>
      <c r="IDM1021" s="304"/>
      <c r="IDN1021" s="304"/>
      <c r="IDO1021" s="304"/>
      <c r="IDP1021" s="304"/>
      <c r="IDQ1021" s="304"/>
      <c r="IDR1021" s="304"/>
      <c r="IDS1021" s="304"/>
      <c r="IDT1021" s="304"/>
      <c r="IDU1021" s="304"/>
      <c r="IDV1021" s="304"/>
      <c r="IDW1021" s="304"/>
      <c r="IDX1021" s="304"/>
      <c r="IDY1021" s="304"/>
      <c r="IDZ1021" s="304"/>
      <c r="IEA1021" s="304"/>
      <c r="IEB1021" s="304"/>
      <c r="IEC1021" s="304"/>
      <c r="IED1021" s="304"/>
      <c r="IEE1021" s="304"/>
      <c r="IEF1021" s="304"/>
      <c r="IEG1021" s="304"/>
      <c r="IEH1021" s="304"/>
      <c r="IEI1021" s="304"/>
      <c r="IEJ1021" s="304"/>
      <c r="IEK1021" s="304"/>
      <c r="IEL1021" s="304"/>
      <c r="IEM1021" s="304"/>
      <c r="IEN1021" s="304"/>
      <c r="IEO1021" s="304"/>
      <c r="IEP1021" s="304"/>
      <c r="IEQ1021" s="304"/>
      <c r="IER1021" s="304"/>
      <c r="IES1021" s="304"/>
      <c r="IET1021" s="304"/>
      <c r="IEU1021" s="304"/>
      <c r="IEV1021" s="304"/>
      <c r="IEW1021" s="304"/>
      <c r="IEX1021" s="304"/>
      <c r="IEY1021" s="304"/>
      <c r="IEZ1021" s="304"/>
      <c r="IFA1021" s="304"/>
      <c r="IFB1021" s="304"/>
      <c r="IFC1021" s="304"/>
      <c r="IFD1021" s="304"/>
      <c r="IFE1021" s="304"/>
      <c r="IFF1021" s="304"/>
      <c r="IFG1021" s="304"/>
      <c r="IFH1021" s="304"/>
      <c r="IFI1021" s="304"/>
      <c r="IFJ1021" s="304"/>
      <c r="IFK1021" s="304"/>
      <c r="IFL1021" s="304"/>
      <c r="IFM1021" s="304"/>
      <c r="IFN1021" s="304"/>
      <c r="IFO1021" s="304"/>
      <c r="IFP1021" s="304"/>
      <c r="IFQ1021" s="304"/>
      <c r="IFR1021" s="304"/>
      <c r="IFS1021" s="304"/>
      <c r="IFT1021" s="304"/>
      <c r="IFU1021" s="304"/>
      <c r="IFV1021" s="304"/>
      <c r="IFW1021" s="304"/>
      <c r="IFX1021" s="304"/>
      <c r="IFY1021" s="304"/>
      <c r="IFZ1021" s="304"/>
      <c r="IGA1021" s="304"/>
      <c r="IGB1021" s="304"/>
      <c r="IGC1021" s="304"/>
      <c r="IGD1021" s="304"/>
      <c r="IGE1021" s="304"/>
      <c r="IGF1021" s="304"/>
      <c r="IGG1021" s="304"/>
      <c r="IGH1021" s="304"/>
      <c r="IGI1021" s="304"/>
      <c r="IGJ1021" s="304"/>
      <c r="IGK1021" s="304"/>
      <c r="IGL1021" s="304"/>
      <c r="IGM1021" s="304"/>
      <c r="IGN1021" s="304"/>
      <c r="IGO1021" s="304"/>
      <c r="IGP1021" s="304"/>
      <c r="IGQ1021" s="304"/>
      <c r="IGR1021" s="304"/>
      <c r="IGS1021" s="304"/>
      <c r="IGT1021" s="304"/>
      <c r="IGU1021" s="304"/>
      <c r="IGV1021" s="304"/>
      <c r="IGW1021" s="304"/>
      <c r="IGX1021" s="304"/>
      <c r="IGY1021" s="304"/>
      <c r="IGZ1021" s="304"/>
      <c r="IHA1021" s="304"/>
      <c r="IHB1021" s="304"/>
      <c r="IHC1021" s="304"/>
      <c r="IHD1021" s="304"/>
      <c r="IHE1021" s="304"/>
      <c r="IHF1021" s="304"/>
      <c r="IHG1021" s="304"/>
      <c r="IHH1021" s="304"/>
      <c r="IHI1021" s="304"/>
      <c r="IHJ1021" s="304"/>
      <c r="IHK1021" s="304"/>
      <c r="IHL1021" s="304"/>
      <c r="IHM1021" s="304"/>
      <c r="IHN1021" s="304"/>
      <c r="IHO1021" s="304"/>
      <c r="IHP1021" s="304"/>
      <c r="IHQ1021" s="304"/>
      <c r="IHR1021" s="304"/>
      <c r="IHS1021" s="304"/>
      <c r="IHT1021" s="304"/>
      <c r="IHU1021" s="304"/>
      <c r="IHV1021" s="304"/>
      <c r="IHW1021" s="304"/>
      <c r="IHX1021" s="304"/>
      <c r="IHY1021" s="304"/>
      <c r="IHZ1021" s="304"/>
      <c r="IIA1021" s="304"/>
      <c r="IIB1021" s="304"/>
      <c r="IIC1021" s="304"/>
      <c r="IID1021" s="304"/>
      <c r="IIE1021" s="304"/>
      <c r="IIF1021" s="304"/>
      <c r="IIG1021" s="304"/>
      <c r="IIH1021" s="304"/>
      <c r="III1021" s="304"/>
      <c r="IIJ1021" s="304"/>
      <c r="IIK1021" s="304"/>
      <c r="IIL1021" s="304"/>
      <c r="IIM1021" s="304"/>
      <c r="IIN1021" s="304"/>
      <c r="IIO1021" s="304"/>
      <c r="IIP1021" s="304"/>
      <c r="IIQ1021" s="304"/>
      <c r="IIR1021" s="304"/>
      <c r="IIS1021" s="304"/>
      <c r="IIT1021" s="304"/>
      <c r="IIU1021" s="304"/>
      <c r="IIV1021" s="304"/>
      <c r="IIW1021" s="304"/>
      <c r="IIX1021" s="304"/>
      <c r="IIY1021" s="304"/>
      <c r="IIZ1021" s="304"/>
      <c r="IJA1021" s="304"/>
      <c r="IJB1021" s="304"/>
      <c r="IJC1021" s="304"/>
      <c r="IJD1021" s="304"/>
      <c r="IJE1021" s="304"/>
      <c r="IJF1021" s="304"/>
      <c r="IJG1021" s="304"/>
      <c r="IJH1021" s="304"/>
      <c r="IJI1021" s="304"/>
      <c r="IJJ1021" s="304"/>
      <c r="IJK1021" s="304"/>
      <c r="IJL1021" s="304"/>
      <c r="IJM1021" s="304"/>
      <c r="IJN1021" s="304"/>
      <c r="IJO1021" s="304"/>
      <c r="IJP1021" s="304"/>
      <c r="IJQ1021" s="304"/>
      <c r="IJR1021" s="304"/>
      <c r="IJS1021" s="304"/>
      <c r="IJT1021" s="304"/>
      <c r="IJU1021" s="304"/>
      <c r="IJV1021" s="304"/>
      <c r="IJW1021" s="304"/>
      <c r="IJX1021" s="304"/>
      <c r="IJY1021" s="304"/>
      <c r="IJZ1021" s="304"/>
      <c r="IKA1021" s="304"/>
      <c r="IKB1021" s="304"/>
      <c r="IKC1021" s="304"/>
      <c r="IKD1021" s="304"/>
      <c r="IKE1021" s="304"/>
      <c r="IKF1021" s="304"/>
      <c r="IKG1021" s="304"/>
      <c r="IKH1021" s="304"/>
      <c r="IKI1021" s="304"/>
      <c r="IKJ1021" s="304"/>
      <c r="IKK1021" s="304"/>
      <c r="IKL1021" s="304"/>
      <c r="IKM1021" s="304"/>
      <c r="IKN1021" s="304"/>
      <c r="IKO1021" s="304"/>
      <c r="IKP1021" s="304"/>
      <c r="IKQ1021" s="304"/>
      <c r="IKR1021" s="304"/>
      <c r="IKS1021" s="304"/>
      <c r="IKT1021" s="304"/>
      <c r="IKU1021" s="304"/>
      <c r="IKV1021" s="304"/>
      <c r="IKW1021" s="304"/>
      <c r="IKX1021" s="304"/>
      <c r="IKY1021" s="304"/>
      <c r="IKZ1021" s="304"/>
      <c r="ILA1021" s="304"/>
      <c r="ILB1021" s="304"/>
      <c r="ILC1021" s="304"/>
      <c r="ILD1021" s="304"/>
      <c r="ILE1021" s="304"/>
      <c r="ILF1021" s="304"/>
      <c r="ILG1021" s="304"/>
      <c r="ILH1021" s="304"/>
      <c r="ILI1021" s="304"/>
      <c r="ILJ1021" s="304"/>
      <c r="ILK1021" s="304"/>
      <c r="ILL1021" s="304"/>
      <c r="ILM1021" s="304"/>
      <c r="ILN1021" s="304"/>
      <c r="ILO1021" s="304"/>
      <c r="ILP1021" s="304"/>
      <c r="ILQ1021" s="304"/>
      <c r="ILR1021" s="304"/>
      <c r="ILS1021" s="304"/>
      <c r="ILT1021" s="304"/>
      <c r="ILU1021" s="304"/>
      <c r="ILV1021" s="304"/>
      <c r="ILW1021" s="304"/>
      <c r="ILX1021" s="304"/>
      <c r="ILY1021" s="304"/>
      <c r="ILZ1021" s="304"/>
      <c r="IMA1021" s="304"/>
      <c r="IMB1021" s="304"/>
      <c r="IMC1021" s="304"/>
      <c r="IMD1021" s="304"/>
      <c r="IME1021" s="304"/>
      <c r="IMF1021" s="304"/>
      <c r="IMG1021" s="304"/>
      <c r="IMH1021" s="304"/>
      <c r="IMI1021" s="304"/>
      <c r="IMJ1021" s="304"/>
      <c r="IMK1021" s="304"/>
      <c r="IML1021" s="304"/>
      <c r="IMM1021" s="304"/>
      <c r="IMN1021" s="304"/>
      <c r="IMO1021" s="304"/>
      <c r="IMP1021" s="304"/>
      <c r="IMQ1021" s="304"/>
      <c r="IMR1021" s="304"/>
      <c r="IMS1021" s="304"/>
      <c r="IMT1021" s="304"/>
      <c r="IMU1021" s="304"/>
      <c r="IMV1021" s="304"/>
      <c r="IMW1021" s="304"/>
      <c r="IMX1021" s="304"/>
      <c r="IMY1021" s="304"/>
      <c r="IMZ1021" s="304"/>
      <c r="INA1021" s="304"/>
      <c r="INB1021" s="304"/>
      <c r="INC1021" s="304"/>
      <c r="IND1021" s="304"/>
      <c r="INE1021" s="304"/>
      <c r="INF1021" s="304"/>
      <c r="ING1021" s="304"/>
      <c r="INH1021" s="304"/>
      <c r="INI1021" s="304"/>
      <c r="INJ1021" s="304"/>
      <c r="INK1021" s="304"/>
      <c r="INL1021" s="304"/>
      <c r="INM1021" s="304"/>
      <c r="INN1021" s="304"/>
      <c r="INO1021" s="304"/>
      <c r="INP1021" s="304"/>
      <c r="INQ1021" s="304"/>
      <c r="INR1021" s="304"/>
      <c r="INS1021" s="304"/>
      <c r="INT1021" s="304"/>
      <c r="INU1021" s="304"/>
      <c r="INV1021" s="304"/>
      <c r="INW1021" s="304"/>
      <c r="INX1021" s="304"/>
      <c r="INY1021" s="304"/>
      <c r="INZ1021" s="304"/>
      <c r="IOA1021" s="304"/>
      <c r="IOB1021" s="304"/>
      <c r="IOC1021" s="304"/>
      <c r="IOD1021" s="304"/>
      <c r="IOE1021" s="304"/>
      <c r="IOF1021" s="304"/>
      <c r="IOG1021" s="304"/>
      <c r="IOH1021" s="304"/>
      <c r="IOI1021" s="304"/>
      <c r="IOJ1021" s="304"/>
      <c r="IOK1021" s="304"/>
      <c r="IOL1021" s="304"/>
      <c r="IOM1021" s="304"/>
      <c r="ION1021" s="304"/>
      <c r="IOO1021" s="304"/>
      <c r="IOP1021" s="304"/>
      <c r="IOQ1021" s="304"/>
      <c r="IOR1021" s="304"/>
      <c r="IOS1021" s="304"/>
      <c r="IOT1021" s="304"/>
      <c r="IOU1021" s="304"/>
      <c r="IOV1021" s="304"/>
      <c r="IOW1021" s="304"/>
      <c r="IOX1021" s="304"/>
      <c r="IOY1021" s="304"/>
      <c r="IOZ1021" s="304"/>
      <c r="IPA1021" s="304"/>
      <c r="IPB1021" s="304"/>
      <c r="IPC1021" s="304"/>
      <c r="IPD1021" s="304"/>
      <c r="IPE1021" s="304"/>
      <c r="IPF1021" s="304"/>
      <c r="IPG1021" s="304"/>
      <c r="IPH1021" s="304"/>
      <c r="IPI1021" s="304"/>
      <c r="IPJ1021" s="304"/>
      <c r="IPK1021" s="304"/>
      <c r="IPL1021" s="304"/>
      <c r="IPM1021" s="304"/>
      <c r="IPN1021" s="304"/>
      <c r="IPO1021" s="304"/>
      <c r="IPP1021" s="304"/>
      <c r="IPQ1021" s="304"/>
      <c r="IPR1021" s="304"/>
      <c r="IPS1021" s="304"/>
      <c r="IPT1021" s="304"/>
      <c r="IPU1021" s="304"/>
      <c r="IPV1021" s="304"/>
      <c r="IPW1021" s="304"/>
      <c r="IPX1021" s="304"/>
      <c r="IPY1021" s="304"/>
      <c r="IPZ1021" s="304"/>
      <c r="IQA1021" s="304"/>
      <c r="IQB1021" s="304"/>
      <c r="IQC1021" s="304"/>
      <c r="IQD1021" s="304"/>
      <c r="IQE1021" s="304"/>
      <c r="IQF1021" s="304"/>
      <c r="IQG1021" s="304"/>
      <c r="IQH1021" s="304"/>
      <c r="IQI1021" s="304"/>
      <c r="IQJ1021" s="304"/>
      <c r="IQK1021" s="304"/>
      <c r="IQL1021" s="304"/>
      <c r="IQM1021" s="304"/>
      <c r="IQN1021" s="304"/>
      <c r="IQO1021" s="304"/>
      <c r="IQP1021" s="304"/>
      <c r="IQQ1021" s="304"/>
      <c r="IQR1021" s="304"/>
      <c r="IQS1021" s="304"/>
      <c r="IQT1021" s="304"/>
      <c r="IQU1021" s="304"/>
      <c r="IQV1021" s="304"/>
      <c r="IQW1021" s="304"/>
      <c r="IQX1021" s="304"/>
      <c r="IQY1021" s="304"/>
      <c r="IQZ1021" s="304"/>
      <c r="IRA1021" s="304"/>
      <c r="IRB1021" s="304"/>
      <c r="IRC1021" s="304"/>
      <c r="IRD1021" s="304"/>
      <c r="IRE1021" s="304"/>
      <c r="IRF1021" s="304"/>
      <c r="IRG1021" s="304"/>
      <c r="IRH1021" s="304"/>
      <c r="IRI1021" s="304"/>
      <c r="IRJ1021" s="304"/>
      <c r="IRK1021" s="304"/>
      <c r="IRL1021" s="304"/>
      <c r="IRM1021" s="304"/>
      <c r="IRN1021" s="304"/>
      <c r="IRO1021" s="304"/>
      <c r="IRP1021" s="304"/>
      <c r="IRQ1021" s="304"/>
      <c r="IRR1021" s="304"/>
      <c r="IRS1021" s="304"/>
      <c r="IRT1021" s="304"/>
      <c r="IRU1021" s="304"/>
      <c r="IRV1021" s="304"/>
      <c r="IRW1021" s="304"/>
      <c r="IRX1021" s="304"/>
      <c r="IRY1021" s="304"/>
      <c r="IRZ1021" s="304"/>
      <c r="ISA1021" s="304"/>
      <c r="ISB1021" s="304"/>
      <c r="ISC1021" s="304"/>
      <c r="ISD1021" s="304"/>
      <c r="ISE1021" s="304"/>
      <c r="ISF1021" s="304"/>
      <c r="ISG1021" s="304"/>
      <c r="ISH1021" s="304"/>
      <c r="ISI1021" s="304"/>
      <c r="ISJ1021" s="304"/>
      <c r="ISK1021" s="304"/>
      <c r="ISL1021" s="304"/>
      <c r="ISM1021" s="304"/>
      <c r="ISN1021" s="304"/>
      <c r="ISO1021" s="304"/>
      <c r="ISP1021" s="304"/>
      <c r="ISQ1021" s="304"/>
      <c r="ISR1021" s="304"/>
      <c r="ISS1021" s="304"/>
      <c r="IST1021" s="304"/>
      <c r="ISU1021" s="304"/>
      <c r="ISV1021" s="304"/>
      <c r="ISW1021" s="304"/>
      <c r="ISX1021" s="304"/>
      <c r="ISY1021" s="304"/>
      <c r="ISZ1021" s="304"/>
      <c r="ITA1021" s="304"/>
      <c r="ITB1021" s="304"/>
      <c r="ITC1021" s="304"/>
      <c r="ITD1021" s="304"/>
      <c r="ITE1021" s="304"/>
      <c r="ITF1021" s="304"/>
      <c r="ITG1021" s="304"/>
      <c r="ITH1021" s="304"/>
      <c r="ITI1021" s="304"/>
      <c r="ITJ1021" s="304"/>
      <c r="ITK1021" s="304"/>
      <c r="ITL1021" s="304"/>
      <c r="ITM1021" s="304"/>
      <c r="ITN1021" s="304"/>
      <c r="ITO1021" s="304"/>
      <c r="ITP1021" s="304"/>
      <c r="ITQ1021" s="304"/>
      <c r="ITR1021" s="304"/>
      <c r="ITS1021" s="304"/>
      <c r="ITT1021" s="304"/>
      <c r="ITU1021" s="304"/>
      <c r="ITV1021" s="304"/>
      <c r="ITW1021" s="304"/>
      <c r="ITX1021" s="304"/>
      <c r="ITY1021" s="304"/>
      <c r="ITZ1021" s="304"/>
      <c r="IUA1021" s="304"/>
      <c r="IUB1021" s="304"/>
      <c r="IUC1021" s="304"/>
      <c r="IUD1021" s="304"/>
      <c r="IUE1021" s="304"/>
      <c r="IUF1021" s="304"/>
      <c r="IUG1021" s="304"/>
      <c r="IUH1021" s="304"/>
      <c r="IUI1021" s="304"/>
      <c r="IUJ1021" s="304"/>
      <c r="IUK1021" s="304"/>
      <c r="IUL1021" s="304"/>
      <c r="IUM1021" s="304"/>
      <c r="IUN1021" s="304"/>
      <c r="IUO1021" s="304"/>
      <c r="IUP1021" s="304"/>
      <c r="IUQ1021" s="304"/>
      <c r="IUR1021" s="304"/>
      <c r="IUS1021" s="304"/>
      <c r="IUT1021" s="304"/>
      <c r="IUU1021" s="304"/>
      <c r="IUV1021" s="304"/>
      <c r="IUW1021" s="304"/>
      <c r="IUX1021" s="304"/>
      <c r="IUY1021" s="304"/>
      <c r="IUZ1021" s="304"/>
      <c r="IVA1021" s="304"/>
      <c r="IVB1021" s="304"/>
      <c r="IVC1021" s="304"/>
      <c r="IVD1021" s="304"/>
      <c r="IVE1021" s="304"/>
      <c r="IVF1021" s="304"/>
      <c r="IVG1021" s="304"/>
      <c r="IVH1021" s="304"/>
      <c r="IVI1021" s="304"/>
      <c r="IVJ1021" s="304"/>
      <c r="IVK1021" s="304"/>
      <c r="IVL1021" s="304"/>
      <c r="IVM1021" s="304"/>
      <c r="IVN1021" s="304"/>
      <c r="IVO1021" s="304"/>
      <c r="IVP1021" s="304"/>
      <c r="IVQ1021" s="304"/>
      <c r="IVR1021" s="304"/>
      <c r="IVS1021" s="304"/>
      <c r="IVT1021" s="304"/>
      <c r="IVU1021" s="304"/>
      <c r="IVV1021" s="304"/>
      <c r="IVW1021" s="304"/>
      <c r="IVX1021" s="304"/>
      <c r="IVY1021" s="304"/>
      <c r="IVZ1021" s="304"/>
      <c r="IWA1021" s="304"/>
      <c r="IWB1021" s="304"/>
      <c r="IWC1021" s="304"/>
      <c r="IWD1021" s="304"/>
      <c r="IWE1021" s="304"/>
      <c r="IWF1021" s="304"/>
      <c r="IWG1021" s="304"/>
      <c r="IWH1021" s="304"/>
      <c r="IWI1021" s="304"/>
      <c r="IWJ1021" s="304"/>
      <c r="IWK1021" s="304"/>
      <c r="IWL1021" s="304"/>
      <c r="IWM1021" s="304"/>
      <c r="IWN1021" s="304"/>
      <c r="IWO1021" s="304"/>
      <c r="IWP1021" s="304"/>
      <c r="IWQ1021" s="304"/>
      <c r="IWR1021" s="304"/>
      <c r="IWS1021" s="304"/>
      <c r="IWT1021" s="304"/>
      <c r="IWU1021" s="304"/>
      <c r="IWV1021" s="304"/>
      <c r="IWW1021" s="304"/>
      <c r="IWX1021" s="304"/>
      <c r="IWY1021" s="304"/>
      <c r="IWZ1021" s="304"/>
      <c r="IXA1021" s="304"/>
      <c r="IXB1021" s="304"/>
      <c r="IXC1021" s="304"/>
      <c r="IXD1021" s="304"/>
      <c r="IXE1021" s="304"/>
      <c r="IXF1021" s="304"/>
      <c r="IXG1021" s="304"/>
      <c r="IXH1021" s="304"/>
      <c r="IXI1021" s="304"/>
      <c r="IXJ1021" s="304"/>
      <c r="IXK1021" s="304"/>
      <c r="IXL1021" s="304"/>
      <c r="IXM1021" s="304"/>
      <c r="IXN1021" s="304"/>
      <c r="IXO1021" s="304"/>
      <c r="IXP1021" s="304"/>
      <c r="IXQ1021" s="304"/>
      <c r="IXR1021" s="304"/>
      <c r="IXS1021" s="304"/>
      <c r="IXT1021" s="304"/>
      <c r="IXU1021" s="304"/>
      <c r="IXV1021" s="304"/>
      <c r="IXW1021" s="304"/>
      <c r="IXX1021" s="304"/>
      <c r="IXY1021" s="304"/>
      <c r="IXZ1021" s="304"/>
      <c r="IYA1021" s="304"/>
      <c r="IYB1021" s="304"/>
      <c r="IYC1021" s="304"/>
      <c r="IYD1021" s="304"/>
      <c r="IYE1021" s="304"/>
      <c r="IYF1021" s="304"/>
      <c r="IYG1021" s="304"/>
      <c r="IYH1021" s="304"/>
      <c r="IYI1021" s="304"/>
      <c r="IYJ1021" s="304"/>
      <c r="IYK1021" s="304"/>
      <c r="IYL1021" s="304"/>
      <c r="IYM1021" s="304"/>
      <c r="IYN1021" s="304"/>
      <c r="IYO1021" s="304"/>
      <c r="IYP1021" s="304"/>
      <c r="IYQ1021" s="304"/>
      <c r="IYR1021" s="304"/>
      <c r="IYS1021" s="304"/>
      <c r="IYT1021" s="304"/>
      <c r="IYU1021" s="304"/>
      <c r="IYV1021" s="304"/>
      <c r="IYW1021" s="304"/>
      <c r="IYX1021" s="304"/>
      <c r="IYY1021" s="304"/>
      <c r="IYZ1021" s="304"/>
      <c r="IZA1021" s="304"/>
      <c r="IZB1021" s="304"/>
      <c r="IZC1021" s="304"/>
      <c r="IZD1021" s="304"/>
      <c r="IZE1021" s="304"/>
      <c r="IZF1021" s="304"/>
      <c r="IZG1021" s="304"/>
      <c r="IZH1021" s="304"/>
      <c r="IZI1021" s="304"/>
      <c r="IZJ1021" s="304"/>
      <c r="IZK1021" s="304"/>
      <c r="IZL1021" s="304"/>
      <c r="IZM1021" s="304"/>
      <c r="IZN1021" s="304"/>
      <c r="IZO1021" s="304"/>
      <c r="IZP1021" s="304"/>
      <c r="IZQ1021" s="304"/>
      <c r="IZR1021" s="304"/>
      <c r="IZS1021" s="304"/>
      <c r="IZT1021" s="304"/>
      <c r="IZU1021" s="304"/>
      <c r="IZV1021" s="304"/>
      <c r="IZW1021" s="304"/>
      <c r="IZX1021" s="304"/>
      <c r="IZY1021" s="304"/>
      <c r="IZZ1021" s="304"/>
      <c r="JAA1021" s="304"/>
      <c r="JAB1021" s="304"/>
      <c r="JAC1021" s="304"/>
      <c r="JAD1021" s="304"/>
      <c r="JAE1021" s="304"/>
      <c r="JAF1021" s="304"/>
      <c r="JAG1021" s="304"/>
      <c r="JAH1021" s="304"/>
      <c r="JAI1021" s="304"/>
      <c r="JAJ1021" s="304"/>
      <c r="JAK1021" s="304"/>
      <c r="JAL1021" s="304"/>
      <c r="JAM1021" s="304"/>
      <c r="JAN1021" s="304"/>
      <c r="JAO1021" s="304"/>
      <c r="JAP1021" s="304"/>
      <c r="JAQ1021" s="304"/>
      <c r="JAR1021" s="304"/>
      <c r="JAS1021" s="304"/>
      <c r="JAT1021" s="304"/>
      <c r="JAU1021" s="304"/>
      <c r="JAV1021" s="304"/>
      <c r="JAW1021" s="304"/>
      <c r="JAX1021" s="304"/>
      <c r="JAY1021" s="304"/>
      <c r="JAZ1021" s="304"/>
      <c r="JBA1021" s="304"/>
      <c r="JBB1021" s="304"/>
      <c r="JBC1021" s="304"/>
      <c r="JBD1021" s="304"/>
      <c r="JBE1021" s="304"/>
      <c r="JBF1021" s="304"/>
      <c r="JBG1021" s="304"/>
      <c r="JBH1021" s="304"/>
      <c r="JBI1021" s="304"/>
      <c r="JBJ1021" s="304"/>
      <c r="JBK1021" s="304"/>
      <c r="JBL1021" s="304"/>
      <c r="JBM1021" s="304"/>
      <c r="JBN1021" s="304"/>
      <c r="JBO1021" s="304"/>
      <c r="JBP1021" s="304"/>
      <c r="JBQ1021" s="304"/>
      <c r="JBR1021" s="304"/>
      <c r="JBS1021" s="304"/>
      <c r="JBT1021" s="304"/>
      <c r="JBU1021" s="304"/>
      <c r="JBV1021" s="304"/>
      <c r="JBW1021" s="304"/>
      <c r="JBX1021" s="304"/>
      <c r="JBY1021" s="304"/>
      <c r="JBZ1021" s="304"/>
      <c r="JCA1021" s="304"/>
      <c r="JCB1021" s="304"/>
      <c r="JCC1021" s="304"/>
      <c r="JCD1021" s="304"/>
      <c r="JCE1021" s="304"/>
      <c r="JCF1021" s="304"/>
      <c r="JCG1021" s="304"/>
      <c r="JCH1021" s="304"/>
      <c r="JCI1021" s="304"/>
      <c r="JCJ1021" s="304"/>
      <c r="JCK1021" s="304"/>
      <c r="JCL1021" s="304"/>
      <c r="JCM1021" s="304"/>
      <c r="JCN1021" s="304"/>
      <c r="JCO1021" s="304"/>
      <c r="JCP1021" s="304"/>
      <c r="JCQ1021" s="304"/>
      <c r="JCR1021" s="304"/>
      <c r="JCS1021" s="304"/>
      <c r="JCT1021" s="304"/>
      <c r="JCU1021" s="304"/>
      <c r="JCV1021" s="304"/>
      <c r="JCW1021" s="304"/>
      <c r="JCX1021" s="304"/>
      <c r="JCY1021" s="304"/>
      <c r="JCZ1021" s="304"/>
      <c r="JDA1021" s="304"/>
      <c r="JDB1021" s="304"/>
      <c r="JDC1021" s="304"/>
      <c r="JDD1021" s="304"/>
      <c r="JDE1021" s="304"/>
      <c r="JDF1021" s="304"/>
      <c r="JDG1021" s="304"/>
      <c r="JDH1021" s="304"/>
      <c r="JDI1021" s="304"/>
      <c r="JDJ1021" s="304"/>
      <c r="JDK1021" s="304"/>
      <c r="JDL1021" s="304"/>
      <c r="JDM1021" s="304"/>
      <c r="JDN1021" s="304"/>
      <c r="JDO1021" s="304"/>
      <c r="JDP1021" s="304"/>
      <c r="JDQ1021" s="304"/>
      <c r="JDR1021" s="304"/>
      <c r="JDS1021" s="304"/>
      <c r="JDT1021" s="304"/>
      <c r="JDU1021" s="304"/>
      <c r="JDV1021" s="304"/>
      <c r="JDW1021" s="304"/>
      <c r="JDX1021" s="304"/>
      <c r="JDY1021" s="304"/>
      <c r="JDZ1021" s="304"/>
      <c r="JEA1021" s="304"/>
      <c r="JEB1021" s="304"/>
      <c r="JEC1021" s="304"/>
      <c r="JED1021" s="304"/>
      <c r="JEE1021" s="304"/>
      <c r="JEF1021" s="304"/>
      <c r="JEG1021" s="304"/>
      <c r="JEH1021" s="304"/>
      <c r="JEI1021" s="304"/>
      <c r="JEJ1021" s="304"/>
      <c r="JEK1021" s="304"/>
      <c r="JEL1021" s="304"/>
      <c r="JEM1021" s="304"/>
      <c r="JEN1021" s="304"/>
      <c r="JEO1021" s="304"/>
      <c r="JEP1021" s="304"/>
      <c r="JEQ1021" s="304"/>
      <c r="JER1021" s="304"/>
      <c r="JES1021" s="304"/>
      <c r="JET1021" s="304"/>
      <c r="JEU1021" s="304"/>
      <c r="JEV1021" s="304"/>
      <c r="JEW1021" s="304"/>
      <c r="JEX1021" s="304"/>
      <c r="JEY1021" s="304"/>
      <c r="JEZ1021" s="304"/>
      <c r="JFA1021" s="304"/>
      <c r="JFB1021" s="304"/>
      <c r="JFC1021" s="304"/>
      <c r="JFD1021" s="304"/>
      <c r="JFE1021" s="304"/>
      <c r="JFF1021" s="304"/>
      <c r="JFG1021" s="304"/>
      <c r="JFH1021" s="304"/>
      <c r="JFI1021" s="304"/>
      <c r="JFJ1021" s="304"/>
      <c r="JFK1021" s="304"/>
      <c r="JFL1021" s="304"/>
      <c r="JFM1021" s="304"/>
      <c r="JFN1021" s="304"/>
      <c r="JFO1021" s="304"/>
      <c r="JFP1021" s="304"/>
      <c r="JFQ1021" s="304"/>
      <c r="JFR1021" s="304"/>
      <c r="JFS1021" s="304"/>
      <c r="JFT1021" s="304"/>
      <c r="JFU1021" s="304"/>
      <c r="JFV1021" s="304"/>
      <c r="JFW1021" s="304"/>
      <c r="JFX1021" s="304"/>
      <c r="JFY1021" s="304"/>
      <c r="JFZ1021" s="304"/>
      <c r="JGA1021" s="304"/>
      <c r="JGB1021" s="304"/>
      <c r="JGC1021" s="304"/>
      <c r="JGD1021" s="304"/>
      <c r="JGE1021" s="304"/>
      <c r="JGF1021" s="304"/>
      <c r="JGG1021" s="304"/>
      <c r="JGH1021" s="304"/>
      <c r="JGI1021" s="304"/>
      <c r="JGJ1021" s="304"/>
      <c r="JGK1021" s="304"/>
      <c r="JGL1021" s="304"/>
      <c r="JGM1021" s="304"/>
      <c r="JGN1021" s="304"/>
      <c r="JGO1021" s="304"/>
      <c r="JGP1021" s="304"/>
      <c r="JGQ1021" s="304"/>
      <c r="JGR1021" s="304"/>
      <c r="JGS1021" s="304"/>
      <c r="JGT1021" s="304"/>
      <c r="JGU1021" s="304"/>
      <c r="JGV1021" s="304"/>
      <c r="JGW1021" s="304"/>
      <c r="JGX1021" s="304"/>
      <c r="JGY1021" s="304"/>
      <c r="JGZ1021" s="304"/>
      <c r="JHA1021" s="304"/>
      <c r="JHB1021" s="304"/>
      <c r="JHC1021" s="304"/>
      <c r="JHD1021" s="304"/>
      <c r="JHE1021" s="304"/>
      <c r="JHF1021" s="304"/>
      <c r="JHG1021" s="304"/>
      <c r="JHH1021" s="304"/>
      <c r="JHI1021" s="304"/>
      <c r="JHJ1021" s="304"/>
      <c r="JHK1021" s="304"/>
      <c r="JHL1021" s="304"/>
      <c r="JHM1021" s="304"/>
      <c r="JHN1021" s="304"/>
      <c r="JHO1021" s="304"/>
      <c r="JHP1021" s="304"/>
      <c r="JHQ1021" s="304"/>
      <c r="JHR1021" s="304"/>
      <c r="JHS1021" s="304"/>
      <c r="JHT1021" s="304"/>
      <c r="JHU1021" s="304"/>
      <c r="JHV1021" s="304"/>
      <c r="JHW1021" s="304"/>
      <c r="JHX1021" s="304"/>
      <c r="JHY1021" s="304"/>
      <c r="JHZ1021" s="304"/>
      <c r="JIA1021" s="304"/>
      <c r="JIB1021" s="304"/>
      <c r="JIC1021" s="304"/>
      <c r="JID1021" s="304"/>
      <c r="JIE1021" s="304"/>
      <c r="JIF1021" s="304"/>
      <c r="JIG1021" s="304"/>
      <c r="JIH1021" s="304"/>
      <c r="JII1021" s="304"/>
      <c r="JIJ1021" s="304"/>
      <c r="JIK1021" s="304"/>
      <c r="JIL1021" s="304"/>
      <c r="JIM1021" s="304"/>
      <c r="JIN1021" s="304"/>
      <c r="JIO1021" s="304"/>
      <c r="JIP1021" s="304"/>
      <c r="JIQ1021" s="304"/>
      <c r="JIR1021" s="304"/>
      <c r="JIS1021" s="304"/>
      <c r="JIT1021" s="304"/>
      <c r="JIU1021" s="304"/>
      <c r="JIV1021" s="304"/>
      <c r="JIW1021" s="304"/>
      <c r="JIX1021" s="304"/>
      <c r="JIY1021" s="304"/>
      <c r="JIZ1021" s="304"/>
      <c r="JJA1021" s="304"/>
      <c r="JJB1021" s="304"/>
      <c r="JJC1021" s="304"/>
      <c r="JJD1021" s="304"/>
      <c r="JJE1021" s="304"/>
      <c r="JJF1021" s="304"/>
      <c r="JJG1021" s="304"/>
      <c r="JJH1021" s="304"/>
      <c r="JJI1021" s="304"/>
      <c r="JJJ1021" s="304"/>
      <c r="JJK1021" s="304"/>
      <c r="JJL1021" s="304"/>
      <c r="JJM1021" s="304"/>
      <c r="JJN1021" s="304"/>
      <c r="JJO1021" s="304"/>
      <c r="JJP1021" s="304"/>
      <c r="JJQ1021" s="304"/>
      <c r="JJR1021" s="304"/>
      <c r="JJS1021" s="304"/>
      <c r="JJT1021" s="304"/>
      <c r="JJU1021" s="304"/>
      <c r="JJV1021" s="304"/>
      <c r="JJW1021" s="304"/>
      <c r="JJX1021" s="304"/>
      <c r="JJY1021" s="304"/>
      <c r="JJZ1021" s="304"/>
      <c r="JKA1021" s="304"/>
      <c r="JKB1021" s="304"/>
      <c r="JKC1021" s="304"/>
      <c r="JKD1021" s="304"/>
      <c r="JKE1021" s="304"/>
      <c r="JKF1021" s="304"/>
      <c r="JKG1021" s="304"/>
      <c r="JKH1021" s="304"/>
      <c r="JKI1021" s="304"/>
      <c r="JKJ1021" s="304"/>
      <c r="JKK1021" s="304"/>
      <c r="JKL1021" s="304"/>
      <c r="JKM1021" s="304"/>
      <c r="JKN1021" s="304"/>
      <c r="JKO1021" s="304"/>
      <c r="JKP1021" s="304"/>
      <c r="JKQ1021" s="304"/>
      <c r="JKR1021" s="304"/>
      <c r="JKS1021" s="304"/>
      <c r="JKT1021" s="304"/>
      <c r="JKU1021" s="304"/>
      <c r="JKV1021" s="304"/>
      <c r="JKW1021" s="304"/>
      <c r="JKX1021" s="304"/>
      <c r="JKY1021" s="304"/>
      <c r="JKZ1021" s="304"/>
      <c r="JLA1021" s="304"/>
      <c r="JLB1021" s="304"/>
      <c r="JLC1021" s="304"/>
      <c r="JLD1021" s="304"/>
      <c r="JLE1021" s="304"/>
      <c r="JLF1021" s="304"/>
      <c r="JLG1021" s="304"/>
      <c r="JLH1021" s="304"/>
      <c r="JLI1021" s="304"/>
      <c r="JLJ1021" s="304"/>
      <c r="JLK1021" s="304"/>
      <c r="JLL1021" s="304"/>
      <c r="JLM1021" s="304"/>
      <c r="JLN1021" s="304"/>
      <c r="JLO1021" s="304"/>
      <c r="JLP1021" s="304"/>
      <c r="JLQ1021" s="304"/>
      <c r="JLR1021" s="304"/>
      <c r="JLS1021" s="304"/>
      <c r="JLT1021" s="304"/>
      <c r="JLU1021" s="304"/>
      <c r="JLV1021" s="304"/>
      <c r="JLW1021" s="304"/>
      <c r="JLX1021" s="304"/>
      <c r="JLY1021" s="304"/>
      <c r="JLZ1021" s="304"/>
      <c r="JMA1021" s="304"/>
      <c r="JMB1021" s="304"/>
      <c r="JMC1021" s="304"/>
      <c r="JMD1021" s="304"/>
      <c r="JME1021" s="304"/>
      <c r="JMF1021" s="304"/>
      <c r="JMG1021" s="304"/>
      <c r="JMH1021" s="304"/>
      <c r="JMI1021" s="304"/>
      <c r="JMJ1021" s="304"/>
      <c r="JMK1021" s="304"/>
      <c r="JML1021" s="304"/>
      <c r="JMM1021" s="304"/>
      <c r="JMN1021" s="304"/>
      <c r="JMO1021" s="304"/>
      <c r="JMP1021" s="304"/>
      <c r="JMQ1021" s="304"/>
      <c r="JMR1021" s="304"/>
      <c r="JMS1021" s="304"/>
      <c r="JMT1021" s="304"/>
      <c r="JMU1021" s="304"/>
      <c r="JMV1021" s="304"/>
      <c r="JMW1021" s="304"/>
      <c r="JMX1021" s="304"/>
      <c r="JMY1021" s="304"/>
      <c r="JMZ1021" s="304"/>
      <c r="JNA1021" s="304"/>
      <c r="JNB1021" s="304"/>
      <c r="JNC1021" s="304"/>
      <c r="JND1021" s="304"/>
      <c r="JNE1021" s="304"/>
      <c r="JNF1021" s="304"/>
      <c r="JNG1021" s="304"/>
      <c r="JNH1021" s="304"/>
      <c r="JNI1021" s="304"/>
      <c r="JNJ1021" s="304"/>
      <c r="JNK1021" s="304"/>
      <c r="JNL1021" s="304"/>
      <c r="JNM1021" s="304"/>
      <c r="JNN1021" s="304"/>
      <c r="JNO1021" s="304"/>
      <c r="JNP1021" s="304"/>
      <c r="JNQ1021" s="304"/>
      <c r="JNR1021" s="304"/>
      <c r="JNS1021" s="304"/>
      <c r="JNT1021" s="304"/>
      <c r="JNU1021" s="304"/>
      <c r="JNV1021" s="304"/>
      <c r="JNW1021" s="304"/>
      <c r="JNX1021" s="304"/>
      <c r="JNY1021" s="304"/>
      <c r="JNZ1021" s="304"/>
      <c r="JOA1021" s="304"/>
      <c r="JOB1021" s="304"/>
      <c r="JOC1021" s="304"/>
      <c r="JOD1021" s="304"/>
      <c r="JOE1021" s="304"/>
      <c r="JOF1021" s="304"/>
      <c r="JOG1021" s="304"/>
      <c r="JOH1021" s="304"/>
      <c r="JOI1021" s="304"/>
      <c r="JOJ1021" s="304"/>
      <c r="JOK1021" s="304"/>
      <c r="JOL1021" s="304"/>
      <c r="JOM1021" s="304"/>
      <c r="JON1021" s="304"/>
      <c r="JOO1021" s="304"/>
      <c r="JOP1021" s="304"/>
      <c r="JOQ1021" s="304"/>
      <c r="JOR1021" s="304"/>
      <c r="JOS1021" s="304"/>
      <c r="JOT1021" s="304"/>
      <c r="JOU1021" s="304"/>
      <c r="JOV1021" s="304"/>
      <c r="JOW1021" s="304"/>
      <c r="JOX1021" s="304"/>
      <c r="JOY1021" s="304"/>
      <c r="JOZ1021" s="304"/>
      <c r="JPA1021" s="304"/>
      <c r="JPB1021" s="304"/>
      <c r="JPC1021" s="304"/>
      <c r="JPD1021" s="304"/>
      <c r="JPE1021" s="304"/>
      <c r="JPF1021" s="304"/>
      <c r="JPG1021" s="304"/>
      <c r="JPH1021" s="304"/>
      <c r="JPI1021" s="304"/>
      <c r="JPJ1021" s="304"/>
      <c r="JPK1021" s="304"/>
      <c r="JPL1021" s="304"/>
      <c r="JPM1021" s="304"/>
      <c r="JPN1021" s="304"/>
      <c r="JPO1021" s="304"/>
      <c r="JPP1021" s="304"/>
      <c r="JPQ1021" s="304"/>
      <c r="JPR1021" s="304"/>
      <c r="JPS1021" s="304"/>
      <c r="JPT1021" s="304"/>
      <c r="JPU1021" s="304"/>
      <c r="JPV1021" s="304"/>
      <c r="JPW1021" s="304"/>
      <c r="JPX1021" s="304"/>
      <c r="JPY1021" s="304"/>
      <c r="JPZ1021" s="304"/>
      <c r="JQA1021" s="304"/>
      <c r="JQB1021" s="304"/>
      <c r="JQC1021" s="304"/>
      <c r="JQD1021" s="304"/>
      <c r="JQE1021" s="304"/>
      <c r="JQF1021" s="304"/>
      <c r="JQG1021" s="304"/>
      <c r="JQH1021" s="304"/>
      <c r="JQI1021" s="304"/>
      <c r="JQJ1021" s="304"/>
      <c r="JQK1021" s="304"/>
      <c r="JQL1021" s="304"/>
      <c r="JQM1021" s="304"/>
      <c r="JQN1021" s="304"/>
      <c r="JQO1021" s="304"/>
      <c r="JQP1021" s="304"/>
      <c r="JQQ1021" s="304"/>
      <c r="JQR1021" s="304"/>
      <c r="JQS1021" s="304"/>
      <c r="JQT1021" s="304"/>
      <c r="JQU1021" s="304"/>
      <c r="JQV1021" s="304"/>
      <c r="JQW1021" s="304"/>
      <c r="JQX1021" s="304"/>
      <c r="JQY1021" s="304"/>
      <c r="JQZ1021" s="304"/>
      <c r="JRA1021" s="304"/>
      <c r="JRB1021" s="304"/>
      <c r="JRC1021" s="304"/>
      <c r="JRD1021" s="304"/>
      <c r="JRE1021" s="304"/>
      <c r="JRF1021" s="304"/>
      <c r="JRG1021" s="304"/>
      <c r="JRH1021" s="304"/>
      <c r="JRI1021" s="304"/>
      <c r="JRJ1021" s="304"/>
      <c r="JRK1021" s="304"/>
      <c r="JRL1021" s="304"/>
      <c r="JRM1021" s="304"/>
      <c r="JRN1021" s="304"/>
      <c r="JRO1021" s="304"/>
      <c r="JRP1021" s="304"/>
      <c r="JRQ1021" s="304"/>
      <c r="JRR1021" s="304"/>
      <c r="JRS1021" s="304"/>
      <c r="JRT1021" s="304"/>
      <c r="JRU1021" s="304"/>
      <c r="JRV1021" s="304"/>
      <c r="JRW1021" s="304"/>
      <c r="JRX1021" s="304"/>
      <c r="JRY1021" s="304"/>
      <c r="JRZ1021" s="304"/>
      <c r="JSA1021" s="304"/>
      <c r="JSB1021" s="304"/>
      <c r="JSC1021" s="304"/>
      <c r="JSD1021" s="304"/>
      <c r="JSE1021" s="304"/>
      <c r="JSF1021" s="304"/>
      <c r="JSG1021" s="304"/>
      <c r="JSH1021" s="304"/>
      <c r="JSI1021" s="304"/>
      <c r="JSJ1021" s="304"/>
      <c r="JSK1021" s="304"/>
      <c r="JSL1021" s="304"/>
      <c r="JSM1021" s="304"/>
      <c r="JSN1021" s="304"/>
      <c r="JSO1021" s="304"/>
      <c r="JSP1021" s="304"/>
      <c r="JSQ1021" s="304"/>
      <c r="JSR1021" s="304"/>
      <c r="JSS1021" s="304"/>
      <c r="JST1021" s="304"/>
      <c r="JSU1021" s="304"/>
      <c r="JSV1021" s="304"/>
      <c r="JSW1021" s="304"/>
      <c r="JSX1021" s="304"/>
      <c r="JSY1021" s="304"/>
      <c r="JSZ1021" s="304"/>
      <c r="JTA1021" s="304"/>
      <c r="JTB1021" s="304"/>
      <c r="JTC1021" s="304"/>
      <c r="JTD1021" s="304"/>
      <c r="JTE1021" s="304"/>
      <c r="JTF1021" s="304"/>
      <c r="JTG1021" s="304"/>
      <c r="JTH1021" s="304"/>
      <c r="JTI1021" s="304"/>
      <c r="JTJ1021" s="304"/>
      <c r="JTK1021" s="304"/>
      <c r="JTL1021" s="304"/>
      <c r="JTM1021" s="304"/>
      <c r="JTN1021" s="304"/>
      <c r="JTO1021" s="304"/>
      <c r="JTP1021" s="304"/>
      <c r="JTQ1021" s="304"/>
      <c r="JTR1021" s="304"/>
      <c r="JTS1021" s="304"/>
      <c r="JTT1021" s="304"/>
      <c r="JTU1021" s="304"/>
      <c r="JTV1021" s="304"/>
      <c r="JTW1021" s="304"/>
      <c r="JTX1021" s="304"/>
      <c r="JTY1021" s="304"/>
      <c r="JTZ1021" s="304"/>
      <c r="JUA1021" s="304"/>
      <c r="JUB1021" s="304"/>
      <c r="JUC1021" s="304"/>
      <c r="JUD1021" s="304"/>
      <c r="JUE1021" s="304"/>
      <c r="JUF1021" s="304"/>
      <c r="JUG1021" s="304"/>
      <c r="JUH1021" s="304"/>
      <c r="JUI1021" s="304"/>
      <c r="JUJ1021" s="304"/>
      <c r="JUK1021" s="304"/>
      <c r="JUL1021" s="304"/>
      <c r="JUM1021" s="304"/>
      <c r="JUN1021" s="304"/>
      <c r="JUO1021" s="304"/>
      <c r="JUP1021" s="304"/>
      <c r="JUQ1021" s="304"/>
      <c r="JUR1021" s="304"/>
      <c r="JUS1021" s="304"/>
      <c r="JUT1021" s="304"/>
      <c r="JUU1021" s="304"/>
      <c r="JUV1021" s="304"/>
      <c r="JUW1021" s="304"/>
      <c r="JUX1021" s="304"/>
      <c r="JUY1021" s="304"/>
      <c r="JUZ1021" s="304"/>
      <c r="JVA1021" s="304"/>
      <c r="JVB1021" s="304"/>
      <c r="JVC1021" s="304"/>
      <c r="JVD1021" s="304"/>
      <c r="JVE1021" s="304"/>
      <c r="JVF1021" s="304"/>
      <c r="JVG1021" s="304"/>
      <c r="JVH1021" s="304"/>
      <c r="JVI1021" s="304"/>
      <c r="JVJ1021" s="304"/>
      <c r="JVK1021" s="304"/>
      <c r="JVL1021" s="304"/>
      <c r="JVM1021" s="304"/>
      <c r="JVN1021" s="304"/>
      <c r="JVO1021" s="304"/>
      <c r="JVP1021" s="304"/>
      <c r="JVQ1021" s="304"/>
      <c r="JVR1021" s="304"/>
      <c r="JVS1021" s="304"/>
      <c r="JVT1021" s="304"/>
      <c r="JVU1021" s="304"/>
      <c r="JVV1021" s="304"/>
      <c r="JVW1021" s="304"/>
      <c r="JVX1021" s="304"/>
      <c r="JVY1021" s="304"/>
      <c r="JVZ1021" s="304"/>
      <c r="JWA1021" s="304"/>
      <c r="JWB1021" s="304"/>
      <c r="JWC1021" s="304"/>
      <c r="JWD1021" s="304"/>
      <c r="JWE1021" s="304"/>
      <c r="JWF1021" s="304"/>
      <c r="JWG1021" s="304"/>
      <c r="JWH1021" s="304"/>
      <c r="JWI1021" s="304"/>
      <c r="JWJ1021" s="304"/>
      <c r="JWK1021" s="304"/>
      <c r="JWL1021" s="304"/>
      <c r="JWM1021" s="304"/>
      <c r="JWN1021" s="304"/>
      <c r="JWO1021" s="304"/>
      <c r="JWP1021" s="304"/>
      <c r="JWQ1021" s="304"/>
      <c r="JWR1021" s="304"/>
      <c r="JWS1021" s="304"/>
      <c r="JWT1021" s="304"/>
      <c r="JWU1021" s="304"/>
      <c r="JWV1021" s="304"/>
      <c r="JWW1021" s="304"/>
      <c r="JWX1021" s="304"/>
      <c r="JWY1021" s="304"/>
      <c r="JWZ1021" s="304"/>
      <c r="JXA1021" s="304"/>
      <c r="JXB1021" s="304"/>
      <c r="JXC1021" s="304"/>
      <c r="JXD1021" s="304"/>
      <c r="JXE1021" s="304"/>
      <c r="JXF1021" s="304"/>
      <c r="JXG1021" s="304"/>
      <c r="JXH1021" s="304"/>
      <c r="JXI1021" s="304"/>
      <c r="JXJ1021" s="304"/>
      <c r="JXK1021" s="304"/>
      <c r="JXL1021" s="304"/>
      <c r="JXM1021" s="304"/>
      <c r="JXN1021" s="304"/>
      <c r="JXO1021" s="304"/>
      <c r="JXP1021" s="304"/>
      <c r="JXQ1021" s="304"/>
      <c r="JXR1021" s="304"/>
      <c r="JXS1021" s="304"/>
      <c r="JXT1021" s="304"/>
      <c r="JXU1021" s="304"/>
      <c r="JXV1021" s="304"/>
      <c r="JXW1021" s="304"/>
      <c r="JXX1021" s="304"/>
      <c r="JXY1021" s="304"/>
      <c r="JXZ1021" s="304"/>
      <c r="JYA1021" s="304"/>
      <c r="JYB1021" s="304"/>
      <c r="JYC1021" s="304"/>
      <c r="JYD1021" s="304"/>
      <c r="JYE1021" s="304"/>
      <c r="JYF1021" s="304"/>
      <c r="JYG1021" s="304"/>
      <c r="JYH1021" s="304"/>
      <c r="JYI1021" s="304"/>
      <c r="JYJ1021" s="304"/>
      <c r="JYK1021" s="304"/>
      <c r="JYL1021" s="304"/>
      <c r="JYM1021" s="304"/>
      <c r="JYN1021" s="304"/>
      <c r="JYO1021" s="304"/>
      <c r="JYP1021" s="304"/>
      <c r="JYQ1021" s="304"/>
      <c r="JYR1021" s="304"/>
      <c r="JYS1021" s="304"/>
      <c r="JYT1021" s="304"/>
      <c r="JYU1021" s="304"/>
      <c r="JYV1021" s="304"/>
      <c r="JYW1021" s="304"/>
      <c r="JYX1021" s="304"/>
      <c r="JYY1021" s="304"/>
      <c r="JYZ1021" s="304"/>
      <c r="JZA1021" s="304"/>
      <c r="JZB1021" s="304"/>
      <c r="JZC1021" s="304"/>
      <c r="JZD1021" s="304"/>
      <c r="JZE1021" s="304"/>
      <c r="JZF1021" s="304"/>
      <c r="JZG1021" s="304"/>
      <c r="JZH1021" s="304"/>
      <c r="JZI1021" s="304"/>
      <c r="JZJ1021" s="304"/>
      <c r="JZK1021" s="304"/>
      <c r="JZL1021" s="304"/>
      <c r="JZM1021" s="304"/>
      <c r="JZN1021" s="304"/>
      <c r="JZO1021" s="304"/>
      <c r="JZP1021" s="304"/>
      <c r="JZQ1021" s="304"/>
      <c r="JZR1021" s="304"/>
      <c r="JZS1021" s="304"/>
      <c r="JZT1021" s="304"/>
      <c r="JZU1021" s="304"/>
      <c r="JZV1021" s="304"/>
      <c r="JZW1021" s="304"/>
      <c r="JZX1021" s="304"/>
      <c r="JZY1021" s="304"/>
      <c r="JZZ1021" s="304"/>
      <c r="KAA1021" s="304"/>
      <c r="KAB1021" s="304"/>
      <c r="KAC1021" s="304"/>
      <c r="KAD1021" s="304"/>
      <c r="KAE1021" s="304"/>
      <c r="KAF1021" s="304"/>
      <c r="KAG1021" s="304"/>
      <c r="KAH1021" s="304"/>
      <c r="KAI1021" s="304"/>
      <c r="KAJ1021" s="304"/>
      <c r="KAK1021" s="304"/>
      <c r="KAL1021" s="304"/>
      <c r="KAM1021" s="304"/>
      <c r="KAN1021" s="304"/>
      <c r="KAO1021" s="304"/>
      <c r="KAP1021" s="304"/>
      <c r="KAQ1021" s="304"/>
      <c r="KAR1021" s="304"/>
      <c r="KAS1021" s="304"/>
      <c r="KAT1021" s="304"/>
      <c r="KAU1021" s="304"/>
      <c r="KAV1021" s="304"/>
      <c r="KAW1021" s="304"/>
      <c r="KAX1021" s="304"/>
      <c r="KAY1021" s="304"/>
      <c r="KAZ1021" s="304"/>
      <c r="KBA1021" s="304"/>
      <c r="KBB1021" s="304"/>
      <c r="KBC1021" s="304"/>
      <c r="KBD1021" s="304"/>
      <c r="KBE1021" s="304"/>
      <c r="KBF1021" s="304"/>
      <c r="KBG1021" s="304"/>
      <c r="KBH1021" s="304"/>
      <c r="KBI1021" s="304"/>
      <c r="KBJ1021" s="304"/>
      <c r="KBK1021" s="304"/>
      <c r="KBL1021" s="304"/>
      <c r="KBM1021" s="304"/>
      <c r="KBN1021" s="304"/>
      <c r="KBO1021" s="304"/>
      <c r="KBP1021" s="304"/>
      <c r="KBQ1021" s="304"/>
      <c r="KBR1021" s="304"/>
      <c r="KBS1021" s="304"/>
      <c r="KBT1021" s="304"/>
      <c r="KBU1021" s="304"/>
      <c r="KBV1021" s="304"/>
      <c r="KBW1021" s="304"/>
      <c r="KBX1021" s="304"/>
      <c r="KBY1021" s="304"/>
      <c r="KBZ1021" s="304"/>
      <c r="KCA1021" s="304"/>
      <c r="KCB1021" s="304"/>
      <c r="KCC1021" s="304"/>
      <c r="KCD1021" s="304"/>
      <c r="KCE1021" s="304"/>
      <c r="KCF1021" s="304"/>
      <c r="KCG1021" s="304"/>
      <c r="KCH1021" s="304"/>
      <c r="KCI1021" s="304"/>
      <c r="KCJ1021" s="304"/>
      <c r="KCK1021" s="304"/>
      <c r="KCL1021" s="304"/>
      <c r="KCM1021" s="304"/>
      <c r="KCN1021" s="304"/>
      <c r="KCO1021" s="304"/>
      <c r="KCP1021" s="304"/>
      <c r="KCQ1021" s="304"/>
      <c r="KCR1021" s="304"/>
      <c r="KCS1021" s="304"/>
      <c r="KCT1021" s="304"/>
      <c r="KCU1021" s="304"/>
      <c r="KCV1021" s="304"/>
      <c r="KCW1021" s="304"/>
      <c r="KCX1021" s="304"/>
      <c r="KCY1021" s="304"/>
      <c r="KCZ1021" s="304"/>
      <c r="KDA1021" s="304"/>
      <c r="KDB1021" s="304"/>
      <c r="KDC1021" s="304"/>
      <c r="KDD1021" s="304"/>
      <c r="KDE1021" s="304"/>
      <c r="KDF1021" s="304"/>
      <c r="KDG1021" s="304"/>
      <c r="KDH1021" s="304"/>
      <c r="KDI1021" s="304"/>
      <c r="KDJ1021" s="304"/>
      <c r="KDK1021" s="304"/>
      <c r="KDL1021" s="304"/>
      <c r="KDM1021" s="304"/>
      <c r="KDN1021" s="304"/>
      <c r="KDO1021" s="304"/>
      <c r="KDP1021" s="304"/>
      <c r="KDQ1021" s="304"/>
      <c r="KDR1021" s="304"/>
      <c r="KDS1021" s="304"/>
      <c r="KDT1021" s="304"/>
      <c r="KDU1021" s="304"/>
      <c r="KDV1021" s="304"/>
      <c r="KDW1021" s="304"/>
      <c r="KDX1021" s="304"/>
      <c r="KDY1021" s="304"/>
      <c r="KDZ1021" s="304"/>
      <c r="KEA1021" s="304"/>
      <c r="KEB1021" s="304"/>
      <c r="KEC1021" s="304"/>
      <c r="KED1021" s="304"/>
      <c r="KEE1021" s="304"/>
      <c r="KEF1021" s="304"/>
      <c r="KEG1021" s="304"/>
      <c r="KEH1021" s="304"/>
      <c r="KEI1021" s="304"/>
      <c r="KEJ1021" s="304"/>
      <c r="KEK1021" s="304"/>
      <c r="KEL1021" s="304"/>
      <c r="KEM1021" s="304"/>
      <c r="KEN1021" s="304"/>
      <c r="KEO1021" s="304"/>
      <c r="KEP1021" s="304"/>
      <c r="KEQ1021" s="304"/>
      <c r="KER1021" s="304"/>
      <c r="KES1021" s="304"/>
      <c r="KET1021" s="304"/>
      <c r="KEU1021" s="304"/>
      <c r="KEV1021" s="304"/>
      <c r="KEW1021" s="304"/>
      <c r="KEX1021" s="304"/>
      <c r="KEY1021" s="304"/>
      <c r="KEZ1021" s="304"/>
      <c r="KFA1021" s="304"/>
      <c r="KFB1021" s="304"/>
      <c r="KFC1021" s="304"/>
      <c r="KFD1021" s="304"/>
      <c r="KFE1021" s="304"/>
      <c r="KFF1021" s="304"/>
      <c r="KFG1021" s="304"/>
      <c r="KFH1021" s="304"/>
      <c r="KFI1021" s="304"/>
      <c r="KFJ1021" s="304"/>
      <c r="KFK1021" s="304"/>
      <c r="KFL1021" s="304"/>
      <c r="KFM1021" s="304"/>
      <c r="KFN1021" s="304"/>
      <c r="KFO1021" s="304"/>
      <c r="KFP1021" s="304"/>
      <c r="KFQ1021" s="304"/>
      <c r="KFR1021" s="304"/>
      <c r="KFS1021" s="304"/>
      <c r="KFT1021" s="304"/>
      <c r="KFU1021" s="304"/>
      <c r="KFV1021" s="304"/>
      <c r="KFW1021" s="304"/>
      <c r="KFX1021" s="304"/>
      <c r="KFY1021" s="304"/>
      <c r="KFZ1021" s="304"/>
      <c r="KGA1021" s="304"/>
      <c r="KGB1021" s="304"/>
      <c r="KGC1021" s="304"/>
      <c r="KGD1021" s="304"/>
      <c r="KGE1021" s="304"/>
      <c r="KGF1021" s="304"/>
      <c r="KGG1021" s="304"/>
      <c r="KGH1021" s="304"/>
      <c r="KGI1021" s="304"/>
      <c r="KGJ1021" s="304"/>
      <c r="KGK1021" s="304"/>
      <c r="KGL1021" s="304"/>
      <c r="KGM1021" s="304"/>
      <c r="KGN1021" s="304"/>
      <c r="KGO1021" s="304"/>
      <c r="KGP1021" s="304"/>
      <c r="KGQ1021" s="304"/>
      <c r="KGR1021" s="304"/>
      <c r="KGS1021" s="304"/>
      <c r="KGT1021" s="304"/>
      <c r="KGU1021" s="304"/>
      <c r="KGV1021" s="304"/>
      <c r="KGW1021" s="304"/>
      <c r="KGX1021" s="304"/>
      <c r="KGY1021" s="304"/>
      <c r="KGZ1021" s="304"/>
      <c r="KHA1021" s="304"/>
      <c r="KHB1021" s="304"/>
      <c r="KHC1021" s="304"/>
      <c r="KHD1021" s="304"/>
      <c r="KHE1021" s="304"/>
      <c r="KHF1021" s="304"/>
      <c r="KHG1021" s="304"/>
      <c r="KHH1021" s="304"/>
      <c r="KHI1021" s="304"/>
      <c r="KHJ1021" s="304"/>
      <c r="KHK1021" s="304"/>
      <c r="KHL1021" s="304"/>
      <c r="KHM1021" s="304"/>
      <c r="KHN1021" s="304"/>
      <c r="KHO1021" s="304"/>
      <c r="KHP1021" s="304"/>
      <c r="KHQ1021" s="304"/>
      <c r="KHR1021" s="304"/>
      <c r="KHS1021" s="304"/>
      <c r="KHT1021" s="304"/>
      <c r="KHU1021" s="304"/>
      <c r="KHV1021" s="304"/>
      <c r="KHW1021" s="304"/>
      <c r="KHX1021" s="304"/>
      <c r="KHY1021" s="304"/>
      <c r="KHZ1021" s="304"/>
      <c r="KIA1021" s="304"/>
      <c r="KIB1021" s="304"/>
      <c r="KIC1021" s="304"/>
      <c r="KID1021" s="304"/>
      <c r="KIE1021" s="304"/>
      <c r="KIF1021" s="304"/>
      <c r="KIG1021" s="304"/>
      <c r="KIH1021" s="304"/>
      <c r="KII1021" s="304"/>
      <c r="KIJ1021" s="304"/>
      <c r="KIK1021" s="304"/>
      <c r="KIL1021" s="304"/>
      <c r="KIM1021" s="304"/>
      <c r="KIN1021" s="304"/>
      <c r="KIO1021" s="304"/>
      <c r="KIP1021" s="304"/>
      <c r="KIQ1021" s="304"/>
      <c r="KIR1021" s="304"/>
      <c r="KIS1021" s="304"/>
      <c r="KIT1021" s="304"/>
      <c r="KIU1021" s="304"/>
      <c r="KIV1021" s="304"/>
      <c r="KIW1021" s="304"/>
      <c r="KIX1021" s="304"/>
      <c r="KIY1021" s="304"/>
      <c r="KIZ1021" s="304"/>
      <c r="KJA1021" s="304"/>
      <c r="KJB1021" s="304"/>
      <c r="KJC1021" s="304"/>
      <c r="KJD1021" s="304"/>
      <c r="KJE1021" s="304"/>
      <c r="KJF1021" s="304"/>
      <c r="KJG1021" s="304"/>
      <c r="KJH1021" s="304"/>
      <c r="KJI1021" s="304"/>
      <c r="KJJ1021" s="304"/>
      <c r="KJK1021" s="304"/>
      <c r="KJL1021" s="304"/>
      <c r="KJM1021" s="304"/>
      <c r="KJN1021" s="304"/>
      <c r="KJO1021" s="304"/>
      <c r="KJP1021" s="304"/>
      <c r="KJQ1021" s="304"/>
      <c r="KJR1021" s="304"/>
      <c r="KJS1021" s="304"/>
      <c r="KJT1021" s="304"/>
      <c r="KJU1021" s="304"/>
      <c r="KJV1021" s="304"/>
      <c r="KJW1021" s="304"/>
      <c r="KJX1021" s="304"/>
      <c r="KJY1021" s="304"/>
      <c r="KJZ1021" s="304"/>
      <c r="KKA1021" s="304"/>
      <c r="KKB1021" s="304"/>
      <c r="KKC1021" s="304"/>
      <c r="KKD1021" s="304"/>
      <c r="KKE1021" s="304"/>
      <c r="KKF1021" s="304"/>
      <c r="KKG1021" s="304"/>
      <c r="KKH1021" s="304"/>
      <c r="KKI1021" s="304"/>
      <c r="KKJ1021" s="304"/>
      <c r="KKK1021" s="304"/>
      <c r="KKL1021" s="304"/>
      <c r="KKM1021" s="304"/>
      <c r="KKN1021" s="304"/>
      <c r="KKO1021" s="304"/>
      <c r="KKP1021" s="304"/>
      <c r="KKQ1021" s="304"/>
      <c r="KKR1021" s="304"/>
      <c r="KKS1021" s="304"/>
      <c r="KKT1021" s="304"/>
      <c r="KKU1021" s="304"/>
      <c r="KKV1021" s="304"/>
      <c r="KKW1021" s="304"/>
      <c r="KKX1021" s="304"/>
      <c r="KKY1021" s="304"/>
      <c r="KKZ1021" s="304"/>
      <c r="KLA1021" s="304"/>
      <c r="KLB1021" s="304"/>
      <c r="KLC1021" s="304"/>
      <c r="KLD1021" s="304"/>
      <c r="KLE1021" s="304"/>
      <c r="KLF1021" s="304"/>
      <c r="KLG1021" s="304"/>
      <c r="KLH1021" s="304"/>
      <c r="KLI1021" s="304"/>
      <c r="KLJ1021" s="304"/>
      <c r="KLK1021" s="304"/>
      <c r="KLL1021" s="304"/>
      <c r="KLM1021" s="304"/>
      <c r="KLN1021" s="304"/>
      <c r="KLO1021" s="304"/>
      <c r="KLP1021" s="304"/>
      <c r="KLQ1021" s="304"/>
      <c r="KLR1021" s="304"/>
      <c r="KLS1021" s="304"/>
      <c r="KLT1021" s="304"/>
      <c r="KLU1021" s="304"/>
      <c r="KLV1021" s="304"/>
      <c r="KLW1021" s="304"/>
      <c r="KLX1021" s="304"/>
      <c r="KLY1021" s="304"/>
      <c r="KLZ1021" s="304"/>
      <c r="KMA1021" s="304"/>
      <c r="KMB1021" s="304"/>
      <c r="KMC1021" s="304"/>
      <c r="KMD1021" s="304"/>
      <c r="KME1021" s="304"/>
      <c r="KMF1021" s="304"/>
      <c r="KMG1021" s="304"/>
      <c r="KMH1021" s="304"/>
      <c r="KMI1021" s="304"/>
      <c r="KMJ1021" s="304"/>
      <c r="KMK1021" s="304"/>
      <c r="KML1021" s="304"/>
      <c r="KMM1021" s="304"/>
      <c r="KMN1021" s="304"/>
      <c r="KMO1021" s="304"/>
      <c r="KMP1021" s="304"/>
      <c r="KMQ1021" s="304"/>
      <c r="KMR1021" s="304"/>
      <c r="KMS1021" s="304"/>
      <c r="KMT1021" s="304"/>
      <c r="KMU1021" s="304"/>
      <c r="KMV1021" s="304"/>
      <c r="KMW1021" s="304"/>
      <c r="KMX1021" s="304"/>
      <c r="KMY1021" s="304"/>
      <c r="KMZ1021" s="304"/>
      <c r="KNA1021" s="304"/>
      <c r="KNB1021" s="304"/>
      <c r="KNC1021" s="304"/>
      <c r="KND1021" s="304"/>
      <c r="KNE1021" s="304"/>
      <c r="KNF1021" s="304"/>
      <c r="KNG1021" s="304"/>
      <c r="KNH1021" s="304"/>
      <c r="KNI1021" s="304"/>
      <c r="KNJ1021" s="304"/>
      <c r="KNK1021" s="304"/>
      <c r="KNL1021" s="304"/>
      <c r="KNM1021" s="304"/>
      <c r="KNN1021" s="304"/>
      <c r="KNO1021" s="304"/>
      <c r="KNP1021" s="304"/>
      <c r="KNQ1021" s="304"/>
      <c r="KNR1021" s="304"/>
      <c r="KNS1021" s="304"/>
      <c r="KNT1021" s="304"/>
      <c r="KNU1021" s="304"/>
      <c r="KNV1021" s="304"/>
      <c r="KNW1021" s="304"/>
      <c r="KNX1021" s="304"/>
      <c r="KNY1021" s="304"/>
      <c r="KNZ1021" s="304"/>
      <c r="KOA1021" s="304"/>
      <c r="KOB1021" s="304"/>
      <c r="KOC1021" s="304"/>
      <c r="KOD1021" s="304"/>
      <c r="KOE1021" s="304"/>
      <c r="KOF1021" s="304"/>
      <c r="KOG1021" s="304"/>
      <c r="KOH1021" s="304"/>
      <c r="KOI1021" s="304"/>
      <c r="KOJ1021" s="304"/>
      <c r="KOK1021" s="304"/>
      <c r="KOL1021" s="304"/>
      <c r="KOM1021" s="304"/>
      <c r="KON1021" s="304"/>
      <c r="KOO1021" s="304"/>
      <c r="KOP1021" s="304"/>
      <c r="KOQ1021" s="304"/>
      <c r="KOR1021" s="304"/>
      <c r="KOS1021" s="304"/>
      <c r="KOT1021" s="304"/>
      <c r="KOU1021" s="304"/>
      <c r="KOV1021" s="304"/>
      <c r="KOW1021" s="304"/>
      <c r="KOX1021" s="304"/>
      <c r="KOY1021" s="304"/>
      <c r="KOZ1021" s="304"/>
      <c r="KPA1021" s="304"/>
      <c r="KPB1021" s="304"/>
      <c r="KPC1021" s="304"/>
      <c r="KPD1021" s="304"/>
      <c r="KPE1021" s="304"/>
      <c r="KPF1021" s="304"/>
      <c r="KPG1021" s="304"/>
      <c r="KPH1021" s="304"/>
      <c r="KPI1021" s="304"/>
      <c r="KPJ1021" s="304"/>
      <c r="KPK1021" s="304"/>
      <c r="KPL1021" s="304"/>
      <c r="KPM1021" s="304"/>
      <c r="KPN1021" s="304"/>
      <c r="KPO1021" s="304"/>
      <c r="KPP1021" s="304"/>
      <c r="KPQ1021" s="304"/>
      <c r="KPR1021" s="304"/>
      <c r="KPS1021" s="304"/>
      <c r="KPT1021" s="304"/>
      <c r="KPU1021" s="304"/>
      <c r="KPV1021" s="304"/>
      <c r="KPW1021" s="304"/>
      <c r="KPX1021" s="304"/>
      <c r="KPY1021" s="304"/>
      <c r="KPZ1021" s="304"/>
      <c r="KQA1021" s="304"/>
      <c r="KQB1021" s="304"/>
      <c r="KQC1021" s="304"/>
      <c r="KQD1021" s="304"/>
      <c r="KQE1021" s="304"/>
      <c r="KQF1021" s="304"/>
      <c r="KQG1021" s="304"/>
      <c r="KQH1021" s="304"/>
      <c r="KQI1021" s="304"/>
      <c r="KQJ1021" s="304"/>
      <c r="KQK1021" s="304"/>
      <c r="KQL1021" s="304"/>
      <c r="KQM1021" s="304"/>
      <c r="KQN1021" s="304"/>
      <c r="KQO1021" s="304"/>
      <c r="KQP1021" s="304"/>
      <c r="KQQ1021" s="304"/>
      <c r="KQR1021" s="304"/>
      <c r="KQS1021" s="304"/>
      <c r="KQT1021" s="304"/>
      <c r="KQU1021" s="304"/>
      <c r="KQV1021" s="304"/>
      <c r="KQW1021" s="304"/>
      <c r="KQX1021" s="304"/>
      <c r="KQY1021" s="304"/>
      <c r="KQZ1021" s="304"/>
      <c r="KRA1021" s="304"/>
      <c r="KRB1021" s="304"/>
      <c r="KRC1021" s="304"/>
      <c r="KRD1021" s="304"/>
      <c r="KRE1021" s="304"/>
      <c r="KRF1021" s="304"/>
      <c r="KRG1021" s="304"/>
      <c r="KRH1021" s="304"/>
      <c r="KRI1021" s="304"/>
      <c r="KRJ1021" s="304"/>
      <c r="KRK1021" s="304"/>
      <c r="KRL1021" s="304"/>
      <c r="KRM1021" s="304"/>
      <c r="KRN1021" s="304"/>
      <c r="KRO1021" s="304"/>
      <c r="KRP1021" s="304"/>
      <c r="KRQ1021" s="304"/>
      <c r="KRR1021" s="304"/>
      <c r="KRS1021" s="304"/>
      <c r="KRT1021" s="304"/>
      <c r="KRU1021" s="304"/>
      <c r="KRV1021" s="304"/>
      <c r="KRW1021" s="304"/>
      <c r="KRX1021" s="304"/>
      <c r="KRY1021" s="304"/>
      <c r="KRZ1021" s="304"/>
      <c r="KSA1021" s="304"/>
      <c r="KSB1021" s="304"/>
      <c r="KSC1021" s="304"/>
      <c r="KSD1021" s="304"/>
      <c r="KSE1021" s="304"/>
      <c r="KSF1021" s="304"/>
      <c r="KSG1021" s="304"/>
      <c r="KSH1021" s="304"/>
      <c r="KSI1021" s="304"/>
      <c r="KSJ1021" s="304"/>
      <c r="KSK1021" s="304"/>
      <c r="KSL1021" s="304"/>
      <c r="KSM1021" s="304"/>
      <c r="KSN1021" s="304"/>
      <c r="KSO1021" s="304"/>
      <c r="KSP1021" s="304"/>
      <c r="KSQ1021" s="304"/>
      <c r="KSR1021" s="304"/>
      <c r="KSS1021" s="304"/>
      <c r="KST1021" s="304"/>
      <c r="KSU1021" s="304"/>
      <c r="KSV1021" s="304"/>
      <c r="KSW1021" s="304"/>
      <c r="KSX1021" s="304"/>
      <c r="KSY1021" s="304"/>
      <c r="KSZ1021" s="304"/>
      <c r="KTA1021" s="304"/>
      <c r="KTB1021" s="304"/>
      <c r="KTC1021" s="304"/>
      <c r="KTD1021" s="304"/>
      <c r="KTE1021" s="304"/>
      <c r="KTF1021" s="304"/>
      <c r="KTG1021" s="304"/>
      <c r="KTH1021" s="304"/>
      <c r="KTI1021" s="304"/>
      <c r="KTJ1021" s="304"/>
      <c r="KTK1021" s="304"/>
      <c r="KTL1021" s="304"/>
      <c r="KTM1021" s="304"/>
      <c r="KTN1021" s="304"/>
      <c r="KTO1021" s="304"/>
      <c r="KTP1021" s="304"/>
      <c r="KTQ1021" s="304"/>
      <c r="KTR1021" s="304"/>
      <c r="KTS1021" s="304"/>
      <c r="KTT1021" s="304"/>
      <c r="KTU1021" s="304"/>
      <c r="KTV1021" s="304"/>
      <c r="KTW1021" s="304"/>
      <c r="KTX1021" s="304"/>
      <c r="KTY1021" s="304"/>
      <c r="KTZ1021" s="304"/>
      <c r="KUA1021" s="304"/>
      <c r="KUB1021" s="304"/>
      <c r="KUC1021" s="304"/>
      <c r="KUD1021" s="304"/>
      <c r="KUE1021" s="304"/>
      <c r="KUF1021" s="304"/>
      <c r="KUG1021" s="304"/>
      <c r="KUH1021" s="304"/>
      <c r="KUI1021" s="304"/>
      <c r="KUJ1021" s="304"/>
      <c r="KUK1021" s="304"/>
      <c r="KUL1021" s="304"/>
      <c r="KUM1021" s="304"/>
      <c r="KUN1021" s="304"/>
      <c r="KUO1021" s="304"/>
      <c r="KUP1021" s="304"/>
      <c r="KUQ1021" s="304"/>
      <c r="KUR1021" s="304"/>
      <c r="KUS1021" s="304"/>
      <c r="KUT1021" s="304"/>
      <c r="KUU1021" s="304"/>
      <c r="KUV1021" s="304"/>
      <c r="KUW1021" s="304"/>
      <c r="KUX1021" s="304"/>
      <c r="KUY1021" s="304"/>
      <c r="KUZ1021" s="304"/>
      <c r="KVA1021" s="304"/>
      <c r="KVB1021" s="304"/>
      <c r="KVC1021" s="304"/>
      <c r="KVD1021" s="304"/>
      <c r="KVE1021" s="304"/>
      <c r="KVF1021" s="304"/>
      <c r="KVG1021" s="304"/>
      <c r="KVH1021" s="304"/>
      <c r="KVI1021" s="304"/>
      <c r="KVJ1021" s="304"/>
      <c r="KVK1021" s="304"/>
      <c r="KVL1021" s="304"/>
      <c r="KVM1021" s="304"/>
      <c r="KVN1021" s="304"/>
      <c r="KVO1021" s="304"/>
      <c r="KVP1021" s="304"/>
      <c r="KVQ1021" s="304"/>
      <c r="KVR1021" s="304"/>
      <c r="KVS1021" s="304"/>
      <c r="KVT1021" s="304"/>
      <c r="KVU1021" s="304"/>
      <c r="KVV1021" s="304"/>
      <c r="KVW1021" s="304"/>
      <c r="KVX1021" s="304"/>
      <c r="KVY1021" s="304"/>
      <c r="KVZ1021" s="304"/>
      <c r="KWA1021" s="304"/>
      <c r="KWB1021" s="304"/>
      <c r="KWC1021" s="304"/>
      <c r="KWD1021" s="304"/>
      <c r="KWE1021" s="304"/>
      <c r="KWF1021" s="304"/>
      <c r="KWG1021" s="304"/>
      <c r="KWH1021" s="304"/>
      <c r="KWI1021" s="304"/>
      <c r="KWJ1021" s="304"/>
      <c r="KWK1021" s="304"/>
      <c r="KWL1021" s="304"/>
      <c r="KWM1021" s="304"/>
      <c r="KWN1021" s="304"/>
      <c r="KWO1021" s="304"/>
      <c r="KWP1021" s="304"/>
      <c r="KWQ1021" s="304"/>
      <c r="KWR1021" s="304"/>
      <c r="KWS1021" s="304"/>
      <c r="KWT1021" s="304"/>
      <c r="KWU1021" s="304"/>
      <c r="KWV1021" s="304"/>
      <c r="KWW1021" s="304"/>
      <c r="KWX1021" s="304"/>
      <c r="KWY1021" s="304"/>
      <c r="KWZ1021" s="304"/>
      <c r="KXA1021" s="304"/>
      <c r="KXB1021" s="304"/>
      <c r="KXC1021" s="304"/>
      <c r="KXD1021" s="304"/>
      <c r="KXE1021" s="304"/>
      <c r="KXF1021" s="304"/>
      <c r="KXG1021" s="304"/>
      <c r="KXH1021" s="304"/>
      <c r="KXI1021" s="304"/>
      <c r="KXJ1021" s="304"/>
      <c r="KXK1021" s="304"/>
      <c r="KXL1021" s="304"/>
      <c r="KXM1021" s="304"/>
      <c r="KXN1021" s="304"/>
      <c r="KXO1021" s="304"/>
      <c r="KXP1021" s="304"/>
      <c r="KXQ1021" s="304"/>
      <c r="KXR1021" s="304"/>
      <c r="KXS1021" s="304"/>
      <c r="KXT1021" s="304"/>
      <c r="KXU1021" s="304"/>
      <c r="KXV1021" s="304"/>
      <c r="KXW1021" s="304"/>
      <c r="KXX1021" s="304"/>
      <c r="KXY1021" s="304"/>
      <c r="KXZ1021" s="304"/>
      <c r="KYA1021" s="304"/>
      <c r="KYB1021" s="304"/>
      <c r="KYC1021" s="304"/>
      <c r="KYD1021" s="304"/>
      <c r="KYE1021" s="304"/>
      <c r="KYF1021" s="304"/>
      <c r="KYG1021" s="304"/>
      <c r="KYH1021" s="304"/>
      <c r="KYI1021" s="304"/>
      <c r="KYJ1021" s="304"/>
      <c r="KYK1021" s="304"/>
      <c r="KYL1021" s="304"/>
      <c r="KYM1021" s="304"/>
      <c r="KYN1021" s="304"/>
      <c r="KYO1021" s="304"/>
      <c r="KYP1021" s="304"/>
      <c r="KYQ1021" s="304"/>
      <c r="KYR1021" s="304"/>
      <c r="KYS1021" s="304"/>
      <c r="KYT1021" s="304"/>
      <c r="KYU1021" s="304"/>
      <c r="KYV1021" s="304"/>
      <c r="KYW1021" s="304"/>
      <c r="KYX1021" s="304"/>
      <c r="KYY1021" s="304"/>
      <c r="KYZ1021" s="304"/>
      <c r="KZA1021" s="304"/>
      <c r="KZB1021" s="304"/>
      <c r="KZC1021" s="304"/>
      <c r="KZD1021" s="304"/>
      <c r="KZE1021" s="304"/>
      <c r="KZF1021" s="304"/>
      <c r="KZG1021" s="304"/>
      <c r="KZH1021" s="304"/>
      <c r="KZI1021" s="304"/>
      <c r="KZJ1021" s="304"/>
      <c r="KZK1021" s="304"/>
      <c r="KZL1021" s="304"/>
      <c r="KZM1021" s="304"/>
      <c r="KZN1021" s="304"/>
      <c r="KZO1021" s="304"/>
      <c r="KZP1021" s="304"/>
      <c r="KZQ1021" s="304"/>
      <c r="KZR1021" s="304"/>
      <c r="KZS1021" s="304"/>
      <c r="KZT1021" s="304"/>
      <c r="KZU1021" s="304"/>
      <c r="KZV1021" s="304"/>
      <c r="KZW1021" s="304"/>
      <c r="KZX1021" s="304"/>
      <c r="KZY1021" s="304"/>
      <c r="KZZ1021" s="304"/>
      <c r="LAA1021" s="304"/>
      <c r="LAB1021" s="304"/>
      <c r="LAC1021" s="304"/>
      <c r="LAD1021" s="304"/>
      <c r="LAE1021" s="304"/>
      <c r="LAF1021" s="304"/>
      <c r="LAG1021" s="304"/>
      <c r="LAH1021" s="304"/>
      <c r="LAI1021" s="304"/>
      <c r="LAJ1021" s="304"/>
      <c r="LAK1021" s="304"/>
      <c r="LAL1021" s="304"/>
      <c r="LAM1021" s="304"/>
      <c r="LAN1021" s="304"/>
      <c r="LAO1021" s="304"/>
      <c r="LAP1021" s="304"/>
      <c r="LAQ1021" s="304"/>
      <c r="LAR1021" s="304"/>
      <c r="LAS1021" s="304"/>
      <c r="LAT1021" s="304"/>
      <c r="LAU1021" s="304"/>
      <c r="LAV1021" s="304"/>
      <c r="LAW1021" s="304"/>
      <c r="LAX1021" s="304"/>
      <c r="LAY1021" s="304"/>
      <c r="LAZ1021" s="304"/>
      <c r="LBA1021" s="304"/>
      <c r="LBB1021" s="304"/>
      <c r="LBC1021" s="304"/>
      <c r="LBD1021" s="304"/>
      <c r="LBE1021" s="304"/>
      <c r="LBF1021" s="304"/>
      <c r="LBG1021" s="304"/>
      <c r="LBH1021" s="304"/>
      <c r="LBI1021" s="304"/>
      <c r="LBJ1021" s="304"/>
      <c r="LBK1021" s="304"/>
      <c r="LBL1021" s="304"/>
      <c r="LBM1021" s="304"/>
      <c r="LBN1021" s="304"/>
      <c r="LBO1021" s="304"/>
      <c r="LBP1021" s="304"/>
      <c r="LBQ1021" s="304"/>
      <c r="LBR1021" s="304"/>
      <c r="LBS1021" s="304"/>
      <c r="LBT1021" s="304"/>
      <c r="LBU1021" s="304"/>
      <c r="LBV1021" s="304"/>
      <c r="LBW1021" s="304"/>
      <c r="LBX1021" s="304"/>
      <c r="LBY1021" s="304"/>
      <c r="LBZ1021" s="304"/>
      <c r="LCA1021" s="304"/>
      <c r="LCB1021" s="304"/>
      <c r="LCC1021" s="304"/>
      <c r="LCD1021" s="304"/>
      <c r="LCE1021" s="304"/>
      <c r="LCF1021" s="304"/>
      <c r="LCG1021" s="304"/>
      <c r="LCH1021" s="304"/>
      <c r="LCI1021" s="304"/>
      <c r="LCJ1021" s="304"/>
      <c r="LCK1021" s="304"/>
      <c r="LCL1021" s="304"/>
      <c r="LCM1021" s="304"/>
      <c r="LCN1021" s="304"/>
      <c r="LCO1021" s="304"/>
      <c r="LCP1021" s="304"/>
      <c r="LCQ1021" s="304"/>
      <c r="LCR1021" s="304"/>
      <c r="LCS1021" s="304"/>
      <c r="LCT1021" s="304"/>
      <c r="LCU1021" s="304"/>
      <c r="LCV1021" s="304"/>
      <c r="LCW1021" s="304"/>
      <c r="LCX1021" s="304"/>
      <c r="LCY1021" s="304"/>
      <c r="LCZ1021" s="304"/>
      <c r="LDA1021" s="304"/>
      <c r="LDB1021" s="304"/>
      <c r="LDC1021" s="304"/>
      <c r="LDD1021" s="304"/>
      <c r="LDE1021" s="304"/>
      <c r="LDF1021" s="304"/>
      <c r="LDG1021" s="304"/>
      <c r="LDH1021" s="304"/>
      <c r="LDI1021" s="304"/>
      <c r="LDJ1021" s="304"/>
      <c r="LDK1021" s="304"/>
      <c r="LDL1021" s="304"/>
      <c r="LDM1021" s="304"/>
      <c r="LDN1021" s="304"/>
      <c r="LDO1021" s="304"/>
      <c r="LDP1021" s="304"/>
      <c r="LDQ1021" s="304"/>
      <c r="LDR1021" s="304"/>
      <c r="LDS1021" s="304"/>
      <c r="LDT1021" s="304"/>
      <c r="LDU1021" s="304"/>
      <c r="LDV1021" s="304"/>
      <c r="LDW1021" s="304"/>
      <c r="LDX1021" s="304"/>
      <c r="LDY1021" s="304"/>
      <c r="LDZ1021" s="304"/>
      <c r="LEA1021" s="304"/>
      <c r="LEB1021" s="304"/>
      <c r="LEC1021" s="304"/>
      <c r="LED1021" s="304"/>
      <c r="LEE1021" s="304"/>
      <c r="LEF1021" s="304"/>
      <c r="LEG1021" s="304"/>
      <c r="LEH1021" s="304"/>
      <c r="LEI1021" s="304"/>
      <c r="LEJ1021" s="304"/>
      <c r="LEK1021" s="304"/>
      <c r="LEL1021" s="304"/>
      <c r="LEM1021" s="304"/>
      <c r="LEN1021" s="304"/>
      <c r="LEO1021" s="304"/>
      <c r="LEP1021" s="304"/>
      <c r="LEQ1021" s="304"/>
      <c r="LER1021" s="304"/>
      <c r="LES1021" s="304"/>
      <c r="LET1021" s="304"/>
      <c r="LEU1021" s="304"/>
      <c r="LEV1021" s="304"/>
      <c r="LEW1021" s="304"/>
      <c r="LEX1021" s="304"/>
      <c r="LEY1021" s="304"/>
      <c r="LEZ1021" s="304"/>
      <c r="LFA1021" s="304"/>
      <c r="LFB1021" s="304"/>
      <c r="LFC1021" s="304"/>
      <c r="LFD1021" s="304"/>
      <c r="LFE1021" s="304"/>
      <c r="LFF1021" s="304"/>
      <c r="LFG1021" s="304"/>
      <c r="LFH1021" s="304"/>
      <c r="LFI1021" s="304"/>
      <c r="LFJ1021" s="304"/>
      <c r="LFK1021" s="304"/>
      <c r="LFL1021" s="304"/>
      <c r="LFM1021" s="304"/>
      <c r="LFN1021" s="304"/>
      <c r="LFO1021" s="304"/>
      <c r="LFP1021" s="304"/>
      <c r="LFQ1021" s="304"/>
      <c r="LFR1021" s="304"/>
      <c r="LFS1021" s="304"/>
      <c r="LFT1021" s="304"/>
      <c r="LFU1021" s="304"/>
      <c r="LFV1021" s="304"/>
      <c r="LFW1021" s="304"/>
      <c r="LFX1021" s="304"/>
      <c r="LFY1021" s="304"/>
      <c r="LFZ1021" s="304"/>
      <c r="LGA1021" s="304"/>
      <c r="LGB1021" s="304"/>
      <c r="LGC1021" s="304"/>
      <c r="LGD1021" s="304"/>
      <c r="LGE1021" s="304"/>
      <c r="LGF1021" s="304"/>
      <c r="LGG1021" s="304"/>
      <c r="LGH1021" s="304"/>
      <c r="LGI1021" s="304"/>
      <c r="LGJ1021" s="304"/>
      <c r="LGK1021" s="304"/>
      <c r="LGL1021" s="304"/>
      <c r="LGM1021" s="304"/>
      <c r="LGN1021" s="304"/>
      <c r="LGO1021" s="304"/>
      <c r="LGP1021" s="304"/>
      <c r="LGQ1021" s="304"/>
      <c r="LGR1021" s="304"/>
      <c r="LGS1021" s="304"/>
      <c r="LGT1021" s="304"/>
      <c r="LGU1021" s="304"/>
      <c r="LGV1021" s="304"/>
      <c r="LGW1021" s="304"/>
      <c r="LGX1021" s="304"/>
      <c r="LGY1021" s="304"/>
      <c r="LGZ1021" s="304"/>
      <c r="LHA1021" s="304"/>
      <c r="LHB1021" s="304"/>
      <c r="LHC1021" s="304"/>
      <c r="LHD1021" s="304"/>
      <c r="LHE1021" s="304"/>
      <c r="LHF1021" s="304"/>
      <c r="LHG1021" s="304"/>
      <c r="LHH1021" s="304"/>
      <c r="LHI1021" s="304"/>
      <c r="LHJ1021" s="304"/>
      <c r="LHK1021" s="304"/>
      <c r="LHL1021" s="304"/>
      <c r="LHM1021" s="304"/>
      <c r="LHN1021" s="304"/>
      <c r="LHO1021" s="304"/>
      <c r="LHP1021" s="304"/>
      <c r="LHQ1021" s="304"/>
      <c r="LHR1021" s="304"/>
      <c r="LHS1021" s="304"/>
      <c r="LHT1021" s="304"/>
      <c r="LHU1021" s="304"/>
      <c r="LHV1021" s="304"/>
      <c r="LHW1021" s="304"/>
      <c r="LHX1021" s="304"/>
      <c r="LHY1021" s="304"/>
      <c r="LHZ1021" s="304"/>
      <c r="LIA1021" s="304"/>
      <c r="LIB1021" s="304"/>
      <c r="LIC1021" s="304"/>
      <c r="LID1021" s="304"/>
      <c r="LIE1021" s="304"/>
      <c r="LIF1021" s="304"/>
      <c r="LIG1021" s="304"/>
      <c r="LIH1021" s="304"/>
      <c r="LII1021" s="304"/>
      <c r="LIJ1021" s="304"/>
      <c r="LIK1021" s="304"/>
      <c r="LIL1021" s="304"/>
      <c r="LIM1021" s="304"/>
      <c r="LIN1021" s="304"/>
      <c r="LIO1021" s="304"/>
      <c r="LIP1021" s="304"/>
      <c r="LIQ1021" s="304"/>
      <c r="LIR1021" s="304"/>
      <c r="LIS1021" s="304"/>
      <c r="LIT1021" s="304"/>
      <c r="LIU1021" s="304"/>
      <c r="LIV1021" s="304"/>
      <c r="LIW1021" s="304"/>
      <c r="LIX1021" s="304"/>
      <c r="LIY1021" s="304"/>
      <c r="LIZ1021" s="304"/>
      <c r="LJA1021" s="304"/>
      <c r="LJB1021" s="304"/>
      <c r="LJC1021" s="304"/>
      <c r="LJD1021" s="304"/>
      <c r="LJE1021" s="304"/>
      <c r="LJF1021" s="304"/>
      <c r="LJG1021" s="304"/>
      <c r="LJH1021" s="304"/>
      <c r="LJI1021" s="304"/>
      <c r="LJJ1021" s="304"/>
      <c r="LJK1021" s="304"/>
      <c r="LJL1021" s="304"/>
      <c r="LJM1021" s="304"/>
      <c r="LJN1021" s="304"/>
      <c r="LJO1021" s="304"/>
      <c r="LJP1021" s="304"/>
      <c r="LJQ1021" s="304"/>
      <c r="LJR1021" s="304"/>
      <c r="LJS1021" s="304"/>
      <c r="LJT1021" s="304"/>
      <c r="LJU1021" s="304"/>
      <c r="LJV1021" s="304"/>
      <c r="LJW1021" s="304"/>
      <c r="LJX1021" s="304"/>
      <c r="LJY1021" s="304"/>
      <c r="LJZ1021" s="304"/>
      <c r="LKA1021" s="304"/>
      <c r="LKB1021" s="304"/>
      <c r="LKC1021" s="304"/>
      <c r="LKD1021" s="304"/>
      <c r="LKE1021" s="304"/>
      <c r="LKF1021" s="304"/>
      <c r="LKG1021" s="304"/>
      <c r="LKH1021" s="304"/>
      <c r="LKI1021" s="304"/>
      <c r="LKJ1021" s="304"/>
      <c r="LKK1021" s="304"/>
      <c r="LKL1021" s="304"/>
      <c r="LKM1021" s="304"/>
      <c r="LKN1021" s="304"/>
      <c r="LKO1021" s="304"/>
      <c r="LKP1021" s="304"/>
      <c r="LKQ1021" s="304"/>
      <c r="LKR1021" s="304"/>
      <c r="LKS1021" s="304"/>
      <c r="LKT1021" s="304"/>
      <c r="LKU1021" s="304"/>
      <c r="LKV1021" s="304"/>
      <c r="LKW1021" s="304"/>
      <c r="LKX1021" s="304"/>
      <c r="LKY1021" s="304"/>
      <c r="LKZ1021" s="304"/>
      <c r="LLA1021" s="304"/>
      <c r="LLB1021" s="304"/>
      <c r="LLC1021" s="304"/>
      <c r="LLD1021" s="304"/>
      <c r="LLE1021" s="304"/>
      <c r="LLF1021" s="304"/>
      <c r="LLG1021" s="304"/>
      <c r="LLH1021" s="304"/>
      <c r="LLI1021" s="304"/>
      <c r="LLJ1021" s="304"/>
      <c r="LLK1021" s="304"/>
      <c r="LLL1021" s="304"/>
      <c r="LLM1021" s="304"/>
      <c r="LLN1021" s="304"/>
      <c r="LLO1021" s="304"/>
      <c r="LLP1021" s="304"/>
      <c r="LLQ1021" s="304"/>
      <c r="LLR1021" s="304"/>
      <c r="LLS1021" s="304"/>
      <c r="LLT1021" s="304"/>
      <c r="LLU1021" s="304"/>
      <c r="LLV1021" s="304"/>
      <c r="LLW1021" s="304"/>
      <c r="LLX1021" s="304"/>
      <c r="LLY1021" s="304"/>
      <c r="LLZ1021" s="304"/>
      <c r="LMA1021" s="304"/>
      <c r="LMB1021" s="304"/>
      <c r="LMC1021" s="304"/>
      <c r="LMD1021" s="304"/>
      <c r="LME1021" s="304"/>
      <c r="LMF1021" s="304"/>
      <c r="LMG1021" s="304"/>
      <c r="LMH1021" s="304"/>
      <c r="LMI1021" s="304"/>
      <c r="LMJ1021" s="304"/>
      <c r="LMK1021" s="304"/>
      <c r="LML1021" s="304"/>
      <c r="LMM1021" s="304"/>
      <c r="LMN1021" s="304"/>
      <c r="LMO1021" s="304"/>
      <c r="LMP1021" s="304"/>
      <c r="LMQ1021" s="304"/>
      <c r="LMR1021" s="304"/>
      <c r="LMS1021" s="304"/>
      <c r="LMT1021" s="304"/>
      <c r="LMU1021" s="304"/>
      <c r="LMV1021" s="304"/>
      <c r="LMW1021" s="304"/>
      <c r="LMX1021" s="304"/>
      <c r="LMY1021" s="304"/>
      <c r="LMZ1021" s="304"/>
      <c r="LNA1021" s="304"/>
      <c r="LNB1021" s="304"/>
      <c r="LNC1021" s="304"/>
      <c r="LND1021" s="304"/>
      <c r="LNE1021" s="304"/>
      <c r="LNF1021" s="304"/>
      <c r="LNG1021" s="304"/>
      <c r="LNH1021" s="304"/>
      <c r="LNI1021" s="304"/>
      <c r="LNJ1021" s="304"/>
      <c r="LNK1021" s="304"/>
      <c r="LNL1021" s="304"/>
      <c r="LNM1021" s="304"/>
      <c r="LNN1021" s="304"/>
      <c r="LNO1021" s="304"/>
      <c r="LNP1021" s="304"/>
      <c r="LNQ1021" s="304"/>
      <c r="LNR1021" s="304"/>
      <c r="LNS1021" s="304"/>
      <c r="LNT1021" s="304"/>
      <c r="LNU1021" s="304"/>
      <c r="LNV1021" s="304"/>
      <c r="LNW1021" s="304"/>
      <c r="LNX1021" s="304"/>
      <c r="LNY1021" s="304"/>
      <c r="LNZ1021" s="304"/>
      <c r="LOA1021" s="304"/>
      <c r="LOB1021" s="304"/>
      <c r="LOC1021" s="304"/>
      <c r="LOD1021" s="304"/>
      <c r="LOE1021" s="304"/>
      <c r="LOF1021" s="304"/>
      <c r="LOG1021" s="304"/>
      <c r="LOH1021" s="304"/>
      <c r="LOI1021" s="304"/>
      <c r="LOJ1021" s="304"/>
      <c r="LOK1021" s="304"/>
      <c r="LOL1021" s="304"/>
      <c r="LOM1021" s="304"/>
      <c r="LON1021" s="304"/>
      <c r="LOO1021" s="304"/>
      <c r="LOP1021" s="304"/>
      <c r="LOQ1021" s="304"/>
      <c r="LOR1021" s="304"/>
      <c r="LOS1021" s="304"/>
      <c r="LOT1021" s="304"/>
      <c r="LOU1021" s="304"/>
      <c r="LOV1021" s="304"/>
      <c r="LOW1021" s="304"/>
      <c r="LOX1021" s="304"/>
      <c r="LOY1021" s="304"/>
      <c r="LOZ1021" s="304"/>
      <c r="LPA1021" s="304"/>
      <c r="LPB1021" s="304"/>
      <c r="LPC1021" s="304"/>
      <c r="LPD1021" s="304"/>
      <c r="LPE1021" s="304"/>
      <c r="LPF1021" s="304"/>
      <c r="LPG1021" s="304"/>
      <c r="LPH1021" s="304"/>
      <c r="LPI1021" s="304"/>
      <c r="LPJ1021" s="304"/>
      <c r="LPK1021" s="304"/>
      <c r="LPL1021" s="304"/>
      <c r="LPM1021" s="304"/>
      <c r="LPN1021" s="304"/>
      <c r="LPO1021" s="304"/>
      <c r="LPP1021" s="304"/>
      <c r="LPQ1021" s="304"/>
      <c r="LPR1021" s="304"/>
      <c r="LPS1021" s="304"/>
      <c r="LPT1021" s="304"/>
      <c r="LPU1021" s="304"/>
      <c r="LPV1021" s="304"/>
      <c r="LPW1021" s="304"/>
      <c r="LPX1021" s="304"/>
      <c r="LPY1021" s="304"/>
      <c r="LPZ1021" s="304"/>
      <c r="LQA1021" s="304"/>
      <c r="LQB1021" s="304"/>
      <c r="LQC1021" s="304"/>
      <c r="LQD1021" s="304"/>
      <c r="LQE1021" s="304"/>
      <c r="LQF1021" s="304"/>
      <c r="LQG1021" s="304"/>
      <c r="LQH1021" s="304"/>
      <c r="LQI1021" s="304"/>
      <c r="LQJ1021" s="304"/>
      <c r="LQK1021" s="304"/>
      <c r="LQL1021" s="304"/>
      <c r="LQM1021" s="304"/>
      <c r="LQN1021" s="304"/>
      <c r="LQO1021" s="304"/>
      <c r="LQP1021" s="304"/>
      <c r="LQQ1021" s="304"/>
      <c r="LQR1021" s="304"/>
      <c r="LQS1021" s="304"/>
      <c r="LQT1021" s="304"/>
      <c r="LQU1021" s="304"/>
      <c r="LQV1021" s="304"/>
      <c r="LQW1021" s="304"/>
      <c r="LQX1021" s="304"/>
      <c r="LQY1021" s="304"/>
      <c r="LQZ1021" s="304"/>
      <c r="LRA1021" s="304"/>
      <c r="LRB1021" s="304"/>
      <c r="LRC1021" s="304"/>
      <c r="LRD1021" s="304"/>
      <c r="LRE1021" s="304"/>
      <c r="LRF1021" s="304"/>
      <c r="LRG1021" s="304"/>
      <c r="LRH1021" s="304"/>
      <c r="LRI1021" s="304"/>
      <c r="LRJ1021" s="304"/>
      <c r="LRK1021" s="304"/>
      <c r="LRL1021" s="304"/>
      <c r="LRM1021" s="304"/>
      <c r="LRN1021" s="304"/>
      <c r="LRO1021" s="304"/>
      <c r="LRP1021" s="304"/>
      <c r="LRQ1021" s="304"/>
      <c r="LRR1021" s="304"/>
      <c r="LRS1021" s="304"/>
      <c r="LRT1021" s="304"/>
      <c r="LRU1021" s="304"/>
      <c r="LRV1021" s="304"/>
      <c r="LRW1021" s="304"/>
      <c r="LRX1021" s="304"/>
      <c r="LRY1021" s="304"/>
      <c r="LRZ1021" s="304"/>
      <c r="LSA1021" s="304"/>
      <c r="LSB1021" s="304"/>
      <c r="LSC1021" s="304"/>
      <c r="LSD1021" s="304"/>
      <c r="LSE1021" s="304"/>
      <c r="LSF1021" s="304"/>
      <c r="LSG1021" s="304"/>
      <c r="LSH1021" s="304"/>
      <c r="LSI1021" s="304"/>
      <c r="LSJ1021" s="304"/>
      <c r="LSK1021" s="304"/>
      <c r="LSL1021" s="304"/>
      <c r="LSM1021" s="304"/>
      <c r="LSN1021" s="304"/>
      <c r="LSO1021" s="304"/>
      <c r="LSP1021" s="304"/>
      <c r="LSQ1021" s="304"/>
      <c r="LSR1021" s="304"/>
      <c r="LSS1021" s="304"/>
      <c r="LST1021" s="304"/>
      <c r="LSU1021" s="304"/>
      <c r="LSV1021" s="304"/>
      <c r="LSW1021" s="304"/>
      <c r="LSX1021" s="304"/>
      <c r="LSY1021" s="304"/>
      <c r="LSZ1021" s="304"/>
      <c r="LTA1021" s="304"/>
      <c r="LTB1021" s="304"/>
      <c r="LTC1021" s="304"/>
      <c r="LTD1021" s="304"/>
      <c r="LTE1021" s="304"/>
      <c r="LTF1021" s="304"/>
      <c r="LTG1021" s="304"/>
      <c r="LTH1021" s="304"/>
      <c r="LTI1021" s="304"/>
      <c r="LTJ1021" s="304"/>
      <c r="LTK1021" s="304"/>
      <c r="LTL1021" s="304"/>
      <c r="LTM1021" s="304"/>
      <c r="LTN1021" s="304"/>
      <c r="LTO1021" s="304"/>
      <c r="LTP1021" s="304"/>
      <c r="LTQ1021" s="304"/>
      <c r="LTR1021" s="304"/>
      <c r="LTS1021" s="304"/>
      <c r="LTT1021" s="304"/>
      <c r="LTU1021" s="304"/>
      <c r="LTV1021" s="304"/>
      <c r="LTW1021" s="304"/>
      <c r="LTX1021" s="304"/>
      <c r="LTY1021" s="304"/>
      <c r="LTZ1021" s="304"/>
      <c r="LUA1021" s="304"/>
      <c r="LUB1021" s="304"/>
      <c r="LUC1021" s="304"/>
      <c r="LUD1021" s="304"/>
      <c r="LUE1021" s="304"/>
      <c r="LUF1021" s="304"/>
      <c r="LUG1021" s="304"/>
      <c r="LUH1021" s="304"/>
      <c r="LUI1021" s="304"/>
      <c r="LUJ1021" s="304"/>
      <c r="LUK1021" s="304"/>
      <c r="LUL1021" s="304"/>
      <c r="LUM1021" s="304"/>
      <c r="LUN1021" s="304"/>
      <c r="LUO1021" s="304"/>
      <c r="LUP1021" s="304"/>
      <c r="LUQ1021" s="304"/>
      <c r="LUR1021" s="304"/>
      <c r="LUS1021" s="304"/>
      <c r="LUT1021" s="304"/>
      <c r="LUU1021" s="304"/>
      <c r="LUV1021" s="304"/>
      <c r="LUW1021" s="304"/>
      <c r="LUX1021" s="304"/>
      <c r="LUY1021" s="304"/>
      <c r="LUZ1021" s="304"/>
      <c r="LVA1021" s="304"/>
      <c r="LVB1021" s="304"/>
      <c r="LVC1021" s="304"/>
      <c r="LVD1021" s="304"/>
      <c r="LVE1021" s="304"/>
      <c r="LVF1021" s="304"/>
      <c r="LVG1021" s="304"/>
      <c r="LVH1021" s="304"/>
      <c r="LVI1021" s="304"/>
      <c r="LVJ1021" s="304"/>
      <c r="LVK1021" s="304"/>
      <c r="LVL1021" s="304"/>
      <c r="LVM1021" s="304"/>
      <c r="LVN1021" s="304"/>
      <c r="LVO1021" s="304"/>
      <c r="LVP1021" s="304"/>
      <c r="LVQ1021" s="304"/>
      <c r="LVR1021" s="304"/>
      <c r="LVS1021" s="304"/>
      <c r="LVT1021" s="304"/>
      <c r="LVU1021" s="304"/>
      <c r="LVV1021" s="304"/>
      <c r="LVW1021" s="304"/>
      <c r="LVX1021" s="304"/>
      <c r="LVY1021" s="304"/>
      <c r="LVZ1021" s="304"/>
      <c r="LWA1021" s="304"/>
      <c r="LWB1021" s="304"/>
      <c r="LWC1021" s="304"/>
      <c r="LWD1021" s="304"/>
      <c r="LWE1021" s="304"/>
      <c r="LWF1021" s="304"/>
      <c r="LWG1021" s="304"/>
      <c r="LWH1021" s="304"/>
      <c r="LWI1021" s="304"/>
      <c r="LWJ1021" s="304"/>
      <c r="LWK1021" s="304"/>
      <c r="LWL1021" s="304"/>
      <c r="LWM1021" s="304"/>
      <c r="LWN1021" s="304"/>
      <c r="LWO1021" s="304"/>
      <c r="LWP1021" s="304"/>
      <c r="LWQ1021" s="304"/>
      <c r="LWR1021" s="304"/>
      <c r="LWS1021" s="304"/>
      <c r="LWT1021" s="304"/>
      <c r="LWU1021" s="304"/>
      <c r="LWV1021" s="304"/>
      <c r="LWW1021" s="304"/>
      <c r="LWX1021" s="304"/>
      <c r="LWY1021" s="304"/>
      <c r="LWZ1021" s="304"/>
      <c r="LXA1021" s="304"/>
      <c r="LXB1021" s="304"/>
      <c r="LXC1021" s="304"/>
      <c r="LXD1021" s="304"/>
      <c r="LXE1021" s="304"/>
      <c r="LXF1021" s="304"/>
      <c r="LXG1021" s="304"/>
      <c r="LXH1021" s="304"/>
      <c r="LXI1021" s="304"/>
      <c r="LXJ1021" s="304"/>
      <c r="LXK1021" s="304"/>
      <c r="LXL1021" s="304"/>
      <c r="LXM1021" s="304"/>
      <c r="LXN1021" s="304"/>
      <c r="LXO1021" s="304"/>
      <c r="LXP1021" s="304"/>
      <c r="LXQ1021" s="304"/>
      <c r="LXR1021" s="304"/>
      <c r="LXS1021" s="304"/>
      <c r="LXT1021" s="304"/>
      <c r="LXU1021" s="304"/>
      <c r="LXV1021" s="304"/>
      <c r="LXW1021" s="304"/>
      <c r="LXX1021" s="304"/>
      <c r="LXY1021" s="304"/>
      <c r="LXZ1021" s="304"/>
      <c r="LYA1021" s="304"/>
      <c r="LYB1021" s="304"/>
      <c r="LYC1021" s="304"/>
      <c r="LYD1021" s="304"/>
      <c r="LYE1021" s="304"/>
      <c r="LYF1021" s="304"/>
      <c r="LYG1021" s="304"/>
      <c r="LYH1021" s="304"/>
      <c r="LYI1021" s="304"/>
      <c r="LYJ1021" s="304"/>
      <c r="LYK1021" s="304"/>
      <c r="LYL1021" s="304"/>
      <c r="LYM1021" s="304"/>
      <c r="LYN1021" s="304"/>
      <c r="LYO1021" s="304"/>
      <c r="LYP1021" s="304"/>
      <c r="LYQ1021" s="304"/>
      <c r="LYR1021" s="304"/>
      <c r="LYS1021" s="304"/>
      <c r="LYT1021" s="304"/>
      <c r="LYU1021" s="304"/>
      <c r="LYV1021" s="304"/>
      <c r="LYW1021" s="304"/>
      <c r="LYX1021" s="304"/>
      <c r="LYY1021" s="304"/>
      <c r="LYZ1021" s="304"/>
      <c r="LZA1021" s="304"/>
      <c r="LZB1021" s="304"/>
      <c r="LZC1021" s="304"/>
      <c r="LZD1021" s="304"/>
      <c r="LZE1021" s="304"/>
      <c r="LZF1021" s="304"/>
      <c r="LZG1021" s="304"/>
      <c r="LZH1021" s="304"/>
      <c r="LZI1021" s="304"/>
      <c r="LZJ1021" s="304"/>
      <c r="LZK1021" s="304"/>
      <c r="LZL1021" s="304"/>
      <c r="LZM1021" s="304"/>
      <c r="LZN1021" s="304"/>
      <c r="LZO1021" s="304"/>
      <c r="LZP1021" s="304"/>
      <c r="LZQ1021" s="304"/>
      <c r="LZR1021" s="304"/>
      <c r="LZS1021" s="304"/>
      <c r="LZT1021" s="304"/>
      <c r="LZU1021" s="304"/>
      <c r="LZV1021" s="304"/>
      <c r="LZW1021" s="304"/>
      <c r="LZX1021" s="304"/>
      <c r="LZY1021" s="304"/>
      <c r="LZZ1021" s="304"/>
      <c r="MAA1021" s="304"/>
      <c r="MAB1021" s="304"/>
      <c r="MAC1021" s="304"/>
      <c r="MAD1021" s="304"/>
      <c r="MAE1021" s="304"/>
      <c r="MAF1021" s="304"/>
      <c r="MAG1021" s="304"/>
      <c r="MAH1021" s="304"/>
      <c r="MAI1021" s="304"/>
      <c r="MAJ1021" s="304"/>
      <c r="MAK1021" s="304"/>
      <c r="MAL1021" s="304"/>
      <c r="MAM1021" s="304"/>
      <c r="MAN1021" s="304"/>
      <c r="MAO1021" s="304"/>
      <c r="MAP1021" s="304"/>
      <c r="MAQ1021" s="304"/>
      <c r="MAR1021" s="304"/>
      <c r="MAS1021" s="304"/>
      <c r="MAT1021" s="304"/>
      <c r="MAU1021" s="304"/>
      <c r="MAV1021" s="304"/>
      <c r="MAW1021" s="304"/>
      <c r="MAX1021" s="304"/>
      <c r="MAY1021" s="304"/>
      <c r="MAZ1021" s="304"/>
      <c r="MBA1021" s="304"/>
      <c r="MBB1021" s="304"/>
      <c r="MBC1021" s="304"/>
      <c r="MBD1021" s="304"/>
      <c r="MBE1021" s="304"/>
      <c r="MBF1021" s="304"/>
      <c r="MBG1021" s="304"/>
      <c r="MBH1021" s="304"/>
      <c r="MBI1021" s="304"/>
      <c r="MBJ1021" s="304"/>
      <c r="MBK1021" s="304"/>
      <c r="MBL1021" s="304"/>
      <c r="MBM1021" s="304"/>
      <c r="MBN1021" s="304"/>
      <c r="MBO1021" s="304"/>
      <c r="MBP1021" s="304"/>
      <c r="MBQ1021" s="304"/>
      <c r="MBR1021" s="304"/>
      <c r="MBS1021" s="304"/>
      <c r="MBT1021" s="304"/>
      <c r="MBU1021" s="304"/>
      <c r="MBV1021" s="304"/>
      <c r="MBW1021" s="304"/>
      <c r="MBX1021" s="304"/>
      <c r="MBY1021" s="304"/>
      <c r="MBZ1021" s="304"/>
      <c r="MCA1021" s="304"/>
      <c r="MCB1021" s="304"/>
      <c r="MCC1021" s="304"/>
      <c r="MCD1021" s="304"/>
      <c r="MCE1021" s="304"/>
      <c r="MCF1021" s="304"/>
      <c r="MCG1021" s="304"/>
      <c r="MCH1021" s="304"/>
      <c r="MCI1021" s="304"/>
      <c r="MCJ1021" s="304"/>
      <c r="MCK1021" s="304"/>
      <c r="MCL1021" s="304"/>
      <c r="MCM1021" s="304"/>
      <c r="MCN1021" s="304"/>
      <c r="MCO1021" s="304"/>
      <c r="MCP1021" s="304"/>
      <c r="MCQ1021" s="304"/>
      <c r="MCR1021" s="304"/>
      <c r="MCS1021" s="304"/>
      <c r="MCT1021" s="304"/>
      <c r="MCU1021" s="304"/>
      <c r="MCV1021" s="304"/>
      <c r="MCW1021" s="304"/>
      <c r="MCX1021" s="304"/>
      <c r="MCY1021" s="304"/>
      <c r="MCZ1021" s="304"/>
      <c r="MDA1021" s="304"/>
      <c r="MDB1021" s="304"/>
      <c r="MDC1021" s="304"/>
      <c r="MDD1021" s="304"/>
      <c r="MDE1021" s="304"/>
      <c r="MDF1021" s="304"/>
      <c r="MDG1021" s="304"/>
      <c r="MDH1021" s="304"/>
      <c r="MDI1021" s="304"/>
      <c r="MDJ1021" s="304"/>
      <c r="MDK1021" s="304"/>
      <c r="MDL1021" s="304"/>
      <c r="MDM1021" s="304"/>
      <c r="MDN1021" s="304"/>
      <c r="MDO1021" s="304"/>
      <c r="MDP1021" s="304"/>
      <c r="MDQ1021" s="304"/>
      <c r="MDR1021" s="304"/>
      <c r="MDS1021" s="304"/>
      <c r="MDT1021" s="304"/>
      <c r="MDU1021" s="304"/>
      <c r="MDV1021" s="304"/>
      <c r="MDW1021" s="304"/>
      <c r="MDX1021" s="304"/>
      <c r="MDY1021" s="304"/>
      <c r="MDZ1021" s="304"/>
      <c r="MEA1021" s="304"/>
      <c r="MEB1021" s="304"/>
      <c r="MEC1021" s="304"/>
      <c r="MED1021" s="304"/>
      <c r="MEE1021" s="304"/>
      <c r="MEF1021" s="304"/>
      <c r="MEG1021" s="304"/>
      <c r="MEH1021" s="304"/>
      <c r="MEI1021" s="304"/>
      <c r="MEJ1021" s="304"/>
      <c r="MEK1021" s="304"/>
      <c r="MEL1021" s="304"/>
      <c r="MEM1021" s="304"/>
      <c r="MEN1021" s="304"/>
      <c r="MEO1021" s="304"/>
      <c r="MEP1021" s="304"/>
      <c r="MEQ1021" s="304"/>
      <c r="MER1021" s="304"/>
      <c r="MES1021" s="304"/>
      <c r="MET1021" s="304"/>
      <c r="MEU1021" s="304"/>
      <c r="MEV1021" s="304"/>
      <c r="MEW1021" s="304"/>
      <c r="MEX1021" s="304"/>
      <c r="MEY1021" s="304"/>
      <c r="MEZ1021" s="304"/>
      <c r="MFA1021" s="304"/>
      <c r="MFB1021" s="304"/>
      <c r="MFC1021" s="304"/>
      <c r="MFD1021" s="304"/>
      <c r="MFE1021" s="304"/>
      <c r="MFF1021" s="304"/>
      <c r="MFG1021" s="304"/>
      <c r="MFH1021" s="304"/>
      <c r="MFI1021" s="304"/>
      <c r="MFJ1021" s="304"/>
      <c r="MFK1021" s="304"/>
      <c r="MFL1021" s="304"/>
      <c r="MFM1021" s="304"/>
      <c r="MFN1021" s="304"/>
      <c r="MFO1021" s="304"/>
      <c r="MFP1021" s="304"/>
      <c r="MFQ1021" s="304"/>
      <c r="MFR1021" s="304"/>
      <c r="MFS1021" s="304"/>
      <c r="MFT1021" s="304"/>
      <c r="MFU1021" s="304"/>
      <c r="MFV1021" s="304"/>
      <c r="MFW1021" s="304"/>
      <c r="MFX1021" s="304"/>
      <c r="MFY1021" s="304"/>
      <c r="MFZ1021" s="304"/>
      <c r="MGA1021" s="304"/>
      <c r="MGB1021" s="304"/>
      <c r="MGC1021" s="304"/>
      <c r="MGD1021" s="304"/>
      <c r="MGE1021" s="304"/>
      <c r="MGF1021" s="304"/>
      <c r="MGG1021" s="304"/>
      <c r="MGH1021" s="304"/>
      <c r="MGI1021" s="304"/>
      <c r="MGJ1021" s="304"/>
      <c r="MGK1021" s="304"/>
      <c r="MGL1021" s="304"/>
      <c r="MGM1021" s="304"/>
      <c r="MGN1021" s="304"/>
      <c r="MGO1021" s="304"/>
      <c r="MGP1021" s="304"/>
      <c r="MGQ1021" s="304"/>
      <c r="MGR1021" s="304"/>
      <c r="MGS1021" s="304"/>
      <c r="MGT1021" s="304"/>
      <c r="MGU1021" s="304"/>
      <c r="MGV1021" s="304"/>
      <c r="MGW1021" s="304"/>
      <c r="MGX1021" s="304"/>
      <c r="MGY1021" s="304"/>
      <c r="MGZ1021" s="304"/>
      <c r="MHA1021" s="304"/>
      <c r="MHB1021" s="304"/>
      <c r="MHC1021" s="304"/>
      <c r="MHD1021" s="304"/>
      <c r="MHE1021" s="304"/>
      <c r="MHF1021" s="304"/>
      <c r="MHG1021" s="304"/>
      <c r="MHH1021" s="304"/>
      <c r="MHI1021" s="304"/>
      <c r="MHJ1021" s="304"/>
      <c r="MHK1021" s="304"/>
      <c r="MHL1021" s="304"/>
      <c r="MHM1021" s="304"/>
      <c r="MHN1021" s="304"/>
      <c r="MHO1021" s="304"/>
      <c r="MHP1021" s="304"/>
      <c r="MHQ1021" s="304"/>
      <c r="MHR1021" s="304"/>
      <c r="MHS1021" s="304"/>
      <c r="MHT1021" s="304"/>
      <c r="MHU1021" s="304"/>
      <c r="MHV1021" s="304"/>
      <c r="MHW1021" s="304"/>
      <c r="MHX1021" s="304"/>
      <c r="MHY1021" s="304"/>
      <c r="MHZ1021" s="304"/>
      <c r="MIA1021" s="304"/>
      <c r="MIB1021" s="304"/>
      <c r="MIC1021" s="304"/>
      <c r="MID1021" s="304"/>
      <c r="MIE1021" s="304"/>
      <c r="MIF1021" s="304"/>
      <c r="MIG1021" s="304"/>
      <c r="MIH1021" s="304"/>
      <c r="MII1021" s="304"/>
      <c r="MIJ1021" s="304"/>
      <c r="MIK1021" s="304"/>
      <c r="MIL1021" s="304"/>
      <c r="MIM1021" s="304"/>
      <c r="MIN1021" s="304"/>
      <c r="MIO1021" s="304"/>
      <c r="MIP1021" s="304"/>
      <c r="MIQ1021" s="304"/>
      <c r="MIR1021" s="304"/>
      <c r="MIS1021" s="304"/>
      <c r="MIT1021" s="304"/>
      <c r="MIU1021" s="304"/>
      <c r="MIV1021" s="304"/>
      <c r="MIW1021" s="304"/>
      <c r="MIX1021" s="304"/>
      <c r="MIY1021" s="304"/>
      <c r="MIZ1021" s="304"/>
      <c r="MJA1021" s="304"/>
      <c r="MJB1021" s="304"/>
      <c r="MJC1021" s="304"/>
      <c r="MJD1021" s="304"/>
      <c r="MJE1021" s="304"/>
      <c r="MJF1021" s="304"/>
      <c r="MJG1021" s="304"/>
      <c r="MJH1021" s="304"/>
      <c r="MJI1021" s="304"/>
      <c r="MJJ1021" s="304"/>
      <c r="MJK1021" s="304"/>
      <c r="MJL1021" s="304"/>
      <c r="MJM1021" s="304"/>
      <c r="MJN1021" s="304"/>
      <c r="MJO1021" s="304"/>
      <c r="MJP1021" s="304"/>
      <c r="MJQ1021" s="304"/>
      <c r="MJR1021" s="304"/>
      <c r="MJS1021" s="304"/>
      <c r="MJT1021" s="304"/>
      <c r="MJU1021" s="304"/>
      <c r="MJV1021" s="304"/>
      <c r="MJW1021" s="304"/>
      <c r="MJX1021" s="304"/>
      <c r="MJY1021" s="304"/>
      <c r="MJZ1021" s="304"/>
      <c r="MKA1021" s="304"/>
      <c r="MKB1021" s="304"/>
      <c r="MKC1021" s="304"/>
      <c r="MKD1021" s="304"/>
      <c r="MKE1021" s="304"/>
      <c r="MKF1021" s="304"/>
      <c r="MKG1021" s="304"/>
      <c r="MKH1021" s="304"/>
      <c r="MKI1021" s="304"/>
      <c r="MKJ1021" s="304"/>
      <c r="MKK1021" s="304"/>
      <c r="MKL1021" s="304"/>
      <c r="MKM1021" s="304"/>
      <c r="MKN1021" s="304"/>
      <c r="MKO1021" s="304"/>
      <c r="MKP1021" s="304"/>
      <c r="MKQ1021" s="304"/>
      <c r="MKR1021" s="304"/>
      <c r="MKS1021" s="304"/>
      <c r="MKT1021" s="304"/>
      <c r="MKU1021" s="304"/>
      <c r="MKV1021" s="304"/>
      <c r="MKW1021" s="304"/>
      <c r="MKX1021" s="304"/>
      <c r="MKY1021" s="304"/>
      <c r="MKZ1021" s="304"/>
      <c r="MLA1021" s="304"/>
      <c r="MLB1021" s="304"/>
      <c r="MLC1021" s="304"/>
      <c r="MLD1021" s="304"/>
      <c r="MLE1021" s="304"/>
      <c r="MLF1021" s="304"/>
      <c r="MLG1021" s="304"/>
      <c r="MLH1021" s="304"/>
      <c r="MLI1021" s="304"/>
      <c r="MLJ1021" s="304"/>
      <c r="MLK1021" s="304"/>
      <c r="MLL1021" s="304"/>
      <c r="MLM1021" s="304"/>
      <c r="MLN1021" s="304"/>
      <c r="MLO1021" s="304"/>
      <c r="MLP1021" s="304"/>
      <c r="MLQ1021" s="304"/>
      <c r="MLR1021" s="304"/>
      <c r="MLS1021" s="304"/>
      <c r="MLT1021" s="304"/>
      <c r="MLU1021" s="304"/>
      <c r="MLV1021" s="304"/>
      <c r="MLW1021" s="304"/>
      <c r="MLX1021" s="304"/>
      <c r="MLY1021" s="304"/>
      <c r="MLZ1021" s="304"/>
      <c r="MMA1021" s="304"/>
      <c r="MMB1021" s="304"/>
      <c r="MMC1021" s="304"/>
      <c r="MMD1021" s="304"/>
      <c r="MME1021" s="304"/>
      <c r="MMF1021" s="304"/>
      <c r="MMG1021" s="304"/>
      <c r="MMH1021" s="304"/>
      <c r="MMI1021" s="304"/>
      <c r="MMJ1021" s="304"/>
      <c r="MMK1021" s="304"/>
      <c r="MML1021" s="304"/>
      <c r="MMM1021" s="304"/>
      <c r="MMN1021" s="304"/>
      <c r="MMO1021" s="304"/>
      <c r="MMP1021" s="304"/>
      <c r="MMQ1021" s="304"/>
      <c r="MMR1021" s="304"/>
      <c r="MMS1021" s="304"/>
      <c r="MMT1021" s="304"/>
      <c r="MMU1021" s="304"/>
      <c r="MMV1021" s="304"/>
      <c r="MMW1021" s="304"/>
      <c r="MMX1021" s="304"/>
      <c r="MMY1021" s="304"/>
      <c r="MMZ1021" s="304"/>
      <c r="MNA1021" s="304"/>
      <c r="MNB1021" s="304"/>
      <c r="MNC1021" s="304"/>
      <c r="MND1021" s="304"/>
      <c r="MNE1021" s="304"/>
      <c r="MNF1021" s="304"/>
      <c r="MNG1021" s="304"/>
      <c r="MNH1021" s="304"/>
      <c r="MNI1021" s="304"/>
      <c r="MNJ1021" s="304"/>
      <c r="MNK1021" s="304"/>
      <c r="MNL1021" s="304"/>
      <c r="MNM1021" s="304"/>
      <c r="MNN1021" s="304"/>
      <c r="MNO1021" s="304"/>
      <c r="MNP1021" s="304"/>
      <c r="MNQ1021" s="304"/>
      <c r="MNR1021" s="304"/>
      <c r="MNS1021" s="304"/>
      <c r="MNT1021" s="304"/>
      <c r="MNU1021" s="304"/>
      <c r="MNV1021" s="304"/>
      <c r="MNW1021" s="304"/>
      <c r="MNX1021" s="304"/>
      <c r="MNY1021" s="304"/>
      <c r="MNZ1021" s="304"/>
      <c r="MOA1021" s="304"/>
      <c r="MOB1021" s="304"/>
      <c r="MOC1021" s="304"/>
      <c r="MOD1021" s="304"/>
      <c r="MOE1021" s="304"/>
      <c r="MOF1021" s="304"/>
      <c r="MOG1021" s="304"/>
      <c r="MOH1021" s="304"/>
      <c r="MOI1021" s="304"/>
      <c r="MOJ1021" s="304"/>
      <c r="MOK1021" s="304"/>
      <c r="MOL1021" s="304"/>
      <c r="MOM1021" s="304"/>
      <c r="MON1021" s="304"/>
      <c r="MOO1021" s="304"/>
      <c r="MOP1021" s="304"/>
      <c r="MOQ1021" s="304"/>
      <c r="MOR1021" s="304"/>
      <c r="MOS1021" s="304"/>
      <c r="MOT1021" s="304"/>
      <c r="MOU1021" s="304"/>
      <c r="MOV1021" s="304"/>
      <c r="MOW1021" s="304"/>
      <c r="MOX1021" s="304"/>
      <c r="MOY1021" s="304"/>
      <c r="MOZ1021" s="304"/>
      <c r="MPA1021" s="304"/>
      <c r="MPB1021" s="304"/>
      <c r="MPC1021" s="304"/>
      <c r="MPD1021" s="304"/>
      <c r="MPE1021" s="304"/>
      <c r="MPF1021" s="304"/>
      <c r="MPG1021" s="304"/>
      <c r="MPH1021" s="304"/>
      <c r="MPI1021" s="304"/>
      <c r="MPJ1021" s="304"/>
      <c r="MPK1021" s="304"/>
      <c r="MPL1021" s="304"/>
      <c r="MPM1021" s="304"/>
      <c r="MPN1021" s="304"/>
      <c r="MPO1021" s="304"/>
      <c r="MPP1021" s="304"/>
      <c r="MPQ1021" s="304"/>
      <c r="MPR1021" s="304"/>
      <c r="MPS1021" s="304"/>
      <c r="MPT1021" s="304"/>
      <c r="MPU1021" s="304"/>
      <c r="MPV1021" s="304"/>
      <c r="MPW1021" s="304"/>
      <c r="MPX1021" s="304"/>
      <c r="MPY1021" s="304"/>
      <c r="MPZ1021" s="304"/>
      <c r="MQA1021" s="304"/>
      <c r="MQB1021" s="304"/>
      <c r="MQC1021" s="304"/>
      <c r="MQD1021" s="304"/>
      <c r="MQE1021" s="304"/>
      <c r="MQF1021" s="304"/>
      <c r="MQG1021" s="304"/>
      <c r="MQH1021" s="304"/>
      <c r="MQI1021" s="304"/>
      <c r="MQJ1021" s="304"/>
      <c r="MQK1021" s="304"/>
      <c r="MQL1021" s="304"/>
      <c r="MQM1021" s="304"/>
      <c r="MQN1021" s="304"/>
      <c r="MQO1021" s="304"/>
      <c r="MQP1021" s="304"/>
      <c r="MQQ1021" s="304"/>
      <c r="MQR1021" s="304"/>
      <c r="MQS1021" s="304"/>
      <c r="MQT1021" s="304"/>
      <c r="MQU1021" s="304"/>
      <c r="MQV1021" s="304"/>
      <c r="MQW1021" s="304"/>
      <c r="MQX1021" s="304"/>
      <c r="MQY1021" s="304"/>
      <c r="MQZ1021" s="304"/>
      <c r="MRA1021" s="304"/>
      <c r="MRB1021" s="304"/>
      <c r="MRC1021" s="304"/>
      <c r="MRD1021" s="304"/>
      <c r="MRE1021" s="304"/>
      <c r="MRF1021" s="304"/>
      <c r="MRG1021" s="304"/>
      <c r="MRH1021" s="304"/>
      <c r="MRI1021" s="304"/>
      <c r="MRJ1021" s="304"/>
      <c r="MRK1021" s="304"/>
      <c r="MRL1021" s="304"/>
      <c r="MRM1021" s="304"/>
      <c r="MRN1021" s="304"/>
      <c r="MRO1021" s="304"/>
      <c r="MRP1021" s="304"/>
      <c r="MRQ1021" s="304"/>
      <c r="MRR1021" s="304"/>
      <c r="MRS1021" s="304"/>
      <c r="MRT1021" s="304"/>
      <c r="MRU1021" s="304"/>
      <c r="MRV1021" s="304"/>
      <c r="MRW1021" s="304"/>
      <c r="MRX1021" s="304"/>
      <c r="MRY1021" s="304"/>
      <c r="MRZ1021" s="304"/>
      <c r="MSA1021" s="304"/>
      <c r="MSB1021" s="304"/>
      <c r="MSC1021" s="304"/>
      <c r="MSD1021" s="304"/>
      <c r="MSE1021" s="304"/>
      <c r="MSF1021" s="304"/>
      <c r="MSG1021" s="304"/>
      <c r="MSH1021" s="304"/>
      <c r="MSI1021" s="304"/>
      <c r="MSJ1021" s="304"/>
      <c r="MSK1021" s="304"/>
      <c r="MSL1021" s="304"/>
      <c r="MSM1021" s="304"/>
      <c r="MSN1021" s="304"/>
      <c r="MSO1021" s="304"/>
      <c r="MSP1021" s="304"/>
      <c r="MSQ1021" s="304"/>
      <c r="MSR1021" s="304"/>
      <c r="MSS1021" s="304"/>
      <c r="MST1021" s="304"/>
      <c r="MSU1021" s="304"/>
      <c r="MSV1021" s="304"/>
      <c r="MSW1021" s="304"/>
      <c r="MSX1021" s="304"/>
      <c r="MSY1021" s="304"/>
      <c r="MSZ1021" s="304"/>
      <c r="MTA1021" s="304"/>
      <c r="MTB1021" s="304"/>
      <c r="MTC1021" s="304"/>
      <c r="MTD1021" s="304"/>
      <c r="MTE1021" s="304"/>
      <c r="MTF1021" s="304"/>
      <c r="MTG1021" s="304"/>
      <c r="MTH1021" s="304"/>
      <c r="MTI1021" s="304"/>
      <c r="MTJ1021" s="304"/>
      <c r="MTK1021" s="304"/>
      <c r="MTL1021" s="304"/>
      <c r="MTM1021" s="304"/>
      <c r="MTN1021" s="304"/>
      <c r="MTO1021" s="304"/>
      <c r="MTP1021" s="304"/>
      <c r="MTQ1021" s="304"/>
      <c r="MTR1021" s="304"/>
      <c r="MTS1021" s="304"/>
      <c r="MTT1021" s="304"/>
      <c r="MTU1021" s="304"/>
      <c r="MTV1021" s="304"/>
      <c r="MTW1021" s="304"/>
      <c r="MTX1021" s="304"/>
      <c r="MTY1021" s="304"/>
      <c r="MTZ1021" s="304"/>
      <c r="MUA1021" s="304"/>
      <c r="MUB1021" s="304"/>
      <c r="MUC1021" s="304"/>
      <c r="MUD1021" s="304"/>
      <c r="MUE1021" s="304"/>
      <c r="MUF1021" s="304"/>
      <c r="MUG1021" s="304"/>
      <c r="MUH1021" s="304"/>
      <c r="MUI1021" s="304"/>
      <c r="MUJ1021" s="304"/>
      <c r="MUK1021" s="304"/>
      <c r="MUL1021" s="304"/>
      <c r="MUM1021" s="304"/>
      <c r="MUN1021" s="304"/>
      <c r="MUO1021" s="304"/>
      <c r="MUP1021" s="304"/>
      <c r="MUQ1021" s="304"/>
      <c r="MUR1021" s="304"/>
      <c r="MUS1021" s="304"/>
      <c r="MUT1021" s="304"/>
      <c r="MUU1021" s="304"/>
      <c r="MUV1021" s="304"/>
      <c r="MUW1021" s="304"/>
      <c r="MUX1021" s="304"/>
      <c r="MUY1021" s="304"/>
      <c r="MUZ1021" s="304"/>
      <c r="MVA1021" s="304"/>
      <c r="MVB1021" s="304"/>
      <c r="MVC1021" s="304"/>
      <c r="MVD1021" s="304"/>
      <c r="MVE1021" s="304"/>
      <c r="MVF1021" s="304"/>
      <c r="MVG1021" s="304"/>
      <c r="MVH1021" s="304"/>
      <c r="MVI1021" s="304"/>
      <c r="MVJ1021" s="304"/>
      <c r="MVK1021" s="304"/>
      <c r="MVL1021" s="304"/>
      <c r="MVM1021" s="304"/>
      <c r="MVN1021" s="304"/>
      <c r="MVO1021" s="304"/>
      <c r="MVP1021" s="304"/>
      <c r="MVQ1021" s="304"/>
      <c r="MVR1021" s="304"/>
      <c r="MVS1021" s="304"/>
      <c r="MVT1021" s="304"/>
      <c r="MVU1021" s="304"/>
      <c r="MVV1021" s="304"/>
      <c r="MVW1021" s="304"/>
      <c r="MVX1021" s="304"/>
      <c r="MVY1021" s="304"/>
      <c r="MVZ1021" s="304"/>
      <c r="MWA1021" s="304"/>
      <c r="MWB1021" s="304"/>
      <c r="MWC1021" s="304"/>
      <c r="MWD1021" s="304"/>
      <c r="MWE1021" s="304"/>
      <c r="MWF1021" s="304"/>
      <c r="MWG1021" s="304"/>
      <c r="MWH1021" s="304"/>
      <c r="MWI1021" s="304"/>
      <c r="MWJ1021" s="304"/>
      <c r="MWK1021" s="304"/>
      <c r="MWL1021" s="304"/>
      <c r="MWM1021" s="304"/>
      <c r="MWN1021" s="304"/>
      <c r="MWO1021" s="304"/>
      <c r="MWP1021" s="304"/>
      <c r="MWQ1021" s="304"/>
      <c r="MWR1021" s="304"/>
      <c r="MWS1021" s="304"/>
      <c r="MWT1021" s="304"/>
      <c r="MWU1021" s="304"/>
      <c r="MWV1021" s="304"/>
      <c r="MWW1021" s="304"/>
      <c r="MWX1021" s="304"/>
      <c r="MWY1021" s="304"/>
      <c r="MWZ1021" s="304"/>
      <c r="MXA1021" s="304"/>
      <c r="MXB1021" s="304"/>
      <c r="MXC1021" s="304"/>
      <c r="MXD1021" s="304"/>
      <c r="MXE1021" s="304"/>
      <c r="MXF1021" s="304"/>
      <c r="MXG1021" s="304"/>
      <c r="MXH1021" s="304"/>
      <c r="MXI1021" s="304"/>
      <c r="MXJ1021" s="304"/>
      <c r="MXK1021" s="304"/>
      <c r="MXL1021" s="304"/>
      <c r="MXM1021" s="304"/>
      <c r="MXN1021" s="304"/>
      <c r="MXO1021" s="304"/>
      <c r="MXP1021" s="304"/>
      <c r="MXQ1021" s="304"/>
      <c r="MXR1021" s="304"/>
      <c r="MXS1021" s="304"/>
      <c r="MXT1021" s="304"/>
      <c r="MXU1021" s="304"/>
      <c r="MXV1021" s="304"/>
      <c r="MXW1021" s="304"/>
      <c r="MXX1021" s="304"/>
      <c r="MXY1021" s="304"/>
      <c r="MXZ1021" s="304"/>
      <c r="MYA1021" s="304"/>
      <c r="MYB1021" s="304"/>
      <c r="MYC1021" s="304"/>
      <c r="MYD1021" s="304"/>
      <c r="MYE1021" s="304"/>
      <c r="MYF1021" s="304"/>
      <c r="MYG1021" s="304"/>
      <c r="MYH1021" s="304"/>
      <c r="MYI1021" s="304"/>
      <c r="MYJ1021" s="304"/>
      <c r="MYK1021" s="304"/>
      <c r="MYL1021" s="304"/>
      <c r="MYM1021" s="304"/>
      <c r="MYN1021" s="304"/>
      <c r="MYO1021" s="304"/>
      <c r="MYP1021" s="304"/>
      <c r="MYQ1021" s="304"/>
      <c r="MYR1021" s="304"/>
      <c r="MYS1021" s="304"/>
      <c r="MYT1021" s="304"/>
      <c r="MYU1021" s="304"/>
      <c r="MYV1021" s="304"/>
      <c r="MYW1021" s="304"/>
      <c r="MYX1021" s="304"/>
      <c r="MYY1021" s="304"/>
      <c r="MYZ1021" s="304"/>
      <c r="MZA1021" s="304"/>
      <c r="MZB1021" s="304"/>
      <c r="MZC1021" s="304"/>
      <c r="MZD1021" s="304"/>
      <c r="MZE1021" s="304"/>
      <c r="MZF1021" s="304"/>
      <c r="MZG1021" s="304"/>
      <c r="MZH1021" s="304"/>
      <c r="MZI1021" s="304"/>
      <c r="MZJ1021" s="304"/>
      <c r="MZK1021" s="304"/>
      <c r="MZL1021" s="304"/>
      <c r="MZM1021" s="304"/>
      <c r="MZN1021" s="304"/>
      <c r="MZO1021" s="304"/>
      <c r="MZP1021" s="304"/>
      <c r="MZQ1021" s="304"/>
      <c r="MZR1021" s="304"/>
      <c r="MZS1021" s="304"/>
      <c r="MZT1021" s="304"/>
      <c r="MZU1021" s="304"/>
      <c r="MZV1021" s="304"/>
      <c r="MZW1021" s="304"/>
      <c r="MZX1021" s="304"/>
      <c r="MZY1021" s="304"/>
      <c r="MZZ1021" s="304"/>
      <c r="NAA1021" s="304"/>
      <c r="NAB1021" s="304"/>
      <c r="NAC1021" s="304"/>
      <c r="NAD1021" s="304"/>
      <c r="NAE1021" s="304"/>
      <c r="NAF1021" s="304"/>
      <c r="NAG1021" s="304"/>
      <c r="NAH1021" s="304"/>
      <c r="NAI1021" s="304"/>
      <c r="NAJ1021" s="304"/>
      <c r="NAK1021" s="304"/>
      <c r="NAL1021" s="304"/>
      <c r="NAM1021" s="304"/>
      <c r="NAN1021" s="304"/>
      <c r="NAO1021" s="304"/>
      <c r="NAP1021" s="304"/>
      <c r="NAQ1021" s="304"/>
      <c r="NAR1021" s="304"/>
      <c r="NAS1021" s="304"/>
      <c r="NAT1021" s="304"/>
      <c r="NAU1021" s="304"/>
      <c r="NAV1021" s="304"/>
      <c r="NAW1021" s="304"/>
      <c r="NAX1021" s="304"/>
      <c r="NAY1021" s="304"/>
      <c r="NAZ1021" s="304"/>
      <c r="NBA1021" s="304"/>
      <c r="NBB1021" s="304"/>
      <c r="NBC1021" s="304"/>
      <c r="NBD1021" s="304"/>
      <c r="NBE1021" s="304"/>
      <c r="NBF1021" s="304"/>
      <c r="NBG1021" s="304"/>
      <c r="NBH1021" s="304"/>
      <c r="NBI1021" s="304"/>
      <c r="NBJ1021" s="304"/>
      <c r="NBK1021" s="304"/>
      <c r="NBL1021" s="304"/>
      <c r="NBM1021" s="304"/>
      <c r="NBN1021" s="304"/>
      <c r="NBO1021" s="304"/>
      <c r="NBP1021" s="304"/>
      <c r="NBQ1021" s="304"/>
      <c r="NBR1021" s="304"/>
      <c r="NBS1021" s="304"/>
      <c r="NBT1021" s="304"/>
      <c r="NBU1021" s="304"/>
      <c r="NBV1021" s="304"/>
      <c r="NBW1021" s="304"/>
      <c r="NBX1021" s="304"/>
      <c r="NBY1021" s="304"/>
      <c r="NBZ1021" s="304"/>
      <c r="NCA1021" s="304"/>
      <c r="NCB1021" s="304"/>
      <c r="NCC1021" s="304"/>
      <c r="NCD1021" s="304"/>
      <c r="NCE1021" s="304"/>
      <c r="NCF1021" s="304"/>
      <c r="NCG1021" s="304"/>
      <c r="NCH1021" s="304"/>
      <c r="NCI1021" s="304"/>
      <c r="NCJ1021" s="304"/>
      <c r="NCK1021" s="304"/>
      <c r="NCL1021" s="304"/>
      <c r="NCM1021" s="304"/>
      <c r="NCN1021" s="304"/>
      <c r="NCO1021" s="304"/>
      <c r="NCP1021" s="304"/>
      <c r="NCQ1021" s="304"/>
      <c r="NCR1021" s="304"/>
      <c r="NCS1021" s="304"/>
      <c r="NCT1021" s="304"/>
      <c r="NCU1021" s="304"/>
      <c r="NCV1021" s="304"/>
      <c r="NCW1021" s="304"/>
      <c r="NCX1021" s="304"/>
      <c r="NCY1021" s="304"/>
      <c r="NCZ1021" s="304"/>
      <c r="NDA1021" s="304"/>
      <c r="NDB1021" s="304"/>
      <c r="NDC1021" s="304"/>
      <c r="NDD1021" s="304"/>
      <c r="NDE1021" s="304"/>
      <c r="NDF1021" s="304"/>
      <c r="NDG1021" s="304"/>
      <c r="NDH1021" s="304"/>
      <c r="NDI1021" s="304"/>
      <c r="NDJ1021" s="304"/>
      <c r="NDK1021" s="304"/>
      <c r="NDL1021" s="304"/>
      <c r="NDM1021" s="304"/>
      <c r="NDN1021" s="304"/>
      <c r="NDO1021" s="304"/>
      <c r="NDP1021" s="304"/>
      <c r="NDQ1021" s="304"/>
      <c r="NDR1021" s="304"/>
      <c r="NDS1021" s="304"/>
      <c r="NDT1021" s="304"/>
      <c r="NDU1021" s="304"/>
      <c r="NDV1021" s="304"/>
      <c r="NDW1021" s="304"/>
      <c r="NDX1021" s="304"/>
      <c r="NDY1021" s="304"/>
      <c r="NDZ1021" s="304"/>
      <c r="NEA1021" s="304"/>
      <c r="NEB1021" s="304"/>
      <c r="NEC1021" s="304"/>
      <c r="NED1021" s="304"/>
      <c r="NEE1021" s="304"/>
      <c r="NEF1021" s="304"/>
      <c r="NEG1021" s="304"/>
      <c r="NEH1021" s="304"/>
      <c r="NEI1021" s="304"/>
      <c r="NEJ1021" s="304"/>
      <c r="NEK1021" s="304"/>
      <c r="NEL1021" s="304"/>
      <c r="NEM1021" s="304"/>
      <c r="NEN1021" s="304"/>
      <c r="NEO1021" s="304"/>
      <c r="NEP1021" s="304"/>
      <c r="NEQ1021" s="304"/>
      <c r="NER1021" s="304"/>
      <c r="NES1021" s="304"/>
      <c r="NET1021" s="304"/>
      <c r="NEU1021" s="304"/>
      <c r="NEV1021" s="304"/>
      <c r="NEW1021" s="304"/>
      <c r="NEX1021" s="304"/>
      <c r="NEY1021" s="304"/>
      <c r="NEZ1021" s="304"/>
      <c r="NFA1021" s="304"/>
      <c r="NFB1021" s="304"/>
      <c r="NFC1021" s="304"/>
      <c r="NFD1021" s="304"/>
      <c r="NFE1021" s="304"/>
      <c r="NFF1021" s="304"/>
      <c r="NFG1021" s="304"/>
      <c r="NFH1021" s="304"/>
      <c r="NFI1021" s="304"/>
      <c r="NFJ1021" s="304"/>
      <c r="NFK1021" s="304"/>
      <c r="NFL1021" s="304"/>
      <c r="NFM1021" s="304"/>
      <c r="NFN1021" s="304"/>
      <c r="NFO1021" s="304"/>
      <c r="NFP1021" s="304"/>
      <c r="NFQ1021" s="304"/>
      <c r="NFR1021" s="304"/>
      <c r="NFS1021" s="304"/>
      <c r="NFT1021" s="304"/>
      <c r="NFU1021" s="304"/>
      <c r="NFV1021" s="304"/>
      <c r="NFW1021" s="304"/>
      <c r="NFX1021" s="304"/>
      <c r="NFY1021" s="304"/>
      <c r="NFZ1021" s="304"/>
      <c r="NGA1021" s="304"/>
      <c r="NGB1021" s="304"/>
      <c r="NGC1021" s="304"/>
      <c r="NGD1021" s="304"/>
      <c r="NGE1021" s="304"/>
      <c r="NGF1021" s="304"/>
      <c r="NGG1021" s="304"/>
      <c r="NGH1021" s="304"/>
      <c r="NGI1021" s="304"/>
      <c r="NGJ1021" s="304"/>
      <c r="NGK1021" s="304"/>
      <c r="NGL1021" s="304"/>
      <c r="NGM1021" s="304"/>
      <c r="NGN1021" s="304"/>
      <c r="NGO1021" s="304"/>
      <c r="NGP1021" s="304"/>
      <c r="NGQ1021" s="304"/>
      <c r="NGR1021" s="304"/>
      <c r="NGS1021" s="304"/>
      <c r="NGT1021" s="304"/>
      <c r="NGU1021" s="304"/>
      <c r="NGV1021" s="304"/>
      <c r="NGW1021" s="304"/>
      <c r="NGX1021" s="304"/>
      <c r="NGY1021" s="304"/>
      <c r="NGZ1021" s="304"/>
      <c r="NHA1021" s="304"/>
      <c r="NHB1021" s="304"/>
      <c r="NHC1021" s="304"/>
      <c r="NHD1021" s="304"/>
      <c r="NHE1021" s="304"/>
      <c r="NHF1021" s="304"/>
      <c r="NHG1021" s="304"/>
      <c r="NHH1021" s="304"/>
      <c r="NHI1021" s="304"/>
      <c r="NHJ1021" s="304"/>
      <c r="NHK1021" s="304"/>
      <c r="NHL1021" s="304"/>
      <c r="NHM1021" s="304"/>
      <c r="NHN1021" s="304"/>
      <c r="NHO1021" s="304"/>
      <c r="NHP1021" s="304"/>
      <c r="NHQ1021" s="304"/>
      <c r="NHR1021" s="304"/>
      <c r="NHS1021" s="304"/>
      <c r="NHT1021" s="304"/>
      <c r="NHU1021" s="304"/>
      <c r="NHV1021" s="304"/>
      <c r="NHW1021" s="304"/>
      <c r="NHX1021" s="304"/>
      <c r="NHY1021" s="304"/>
      <c r="NHZ1021" s="304"/>
      <c r="NIA1021" s="304"/>
      <c r="NIB1021" s="304"/>
      <c r="NIC1021" s="304"/>
      <c r="NID1021" s="304"/>
      <c r="NIE1021" s="304"/>
      <c r="NIF1021" s="304"/>
      <c r="NIG1021" s="304"/>
      <c r="NIH1021" s="304"/>
      <c r="NII1021" s="304"/>
      <c r="NIJ1021" s="304"/>
      <c r="NIK1021" s="304"/>
      <c r="NIL1021" s="304"/>
      <c r="NIM1021" s="304"/>
      <c r="NIN1021" s="304"/>
      <c r="NIO1021" s="304"/>
      <c r="NIP1021" s="304"/>
      <c r="NIQ1021" s="304"/>
      <c r="NIR1021" s="304"/>
      <c r="NIS1021" s="304"/>
      <c r="NIT1021" s="304"/>
      <c r="NIU1021" s="304"/>
      <c r="NIV1021" s="304"/>
      <c r="NIW1021" s="304"/>
      <c r="NIX1021" s="304"/>
      <c r="NIY1021" s="304"/>
      <c r="NIZ1021" s="304"/>
      <c r="NJA1021" s="304"/>
      <c r="NJB1021" s="304"/>
      <c r="NJC1021" s="304"/>
      <c r="NJD1021" s="304"/>
      <c r="NJE1021" s="304"/>
      <c r="NJF1021" s="304"/>
      <c r="NJG1021" s="304"/>
      <c r="NJH1021" s="304"/>
      <c r="NJI1021" s="304"/>
      <c r="NJJ1021" s="304"/>
      <c r="NJK1021" s="304"/>
      <c r="NJL1021" s="304"/>
      <c r="NJM1021" s="304"/>
      <c r="NJN1021" s="304"/>
      <c r="NJO1021" s="304"/>
      <c r="NJP1021" s="304"/>
      <c r="NJQ1021" s="304"/>
      <c r="NJR1021" s="304"/>
      <c r="NJS1021" s="304"/>
      <c r="NJT1021" s="304"/>
      <c r="NJU1021" s="304"/>
      <c r="NJV1021" s="304"/>
      <c r="NJW1021" s="304"/>
      <c r="NJX1021" s="304"/>
      <c r="NJY1021" s="304"/>
      <c r="NJZ1021" s="304"/>
      <c r="NKA1021" s="304"/>
      <c r="NKB1021" s="304"/>
      <c r="NKC1021" s="304"/>
      <c r="NKD1021" s="304"/>
      <c r="NKE1021" s="304"/>
      <c r="NKF1021" s="304"/>
      <c r="NKG1021" s="304"/>
      <c r="NKH1021" s="304"/>
      <c r="NKI1021" s="304"/>
      <c r="NKJ1021" s="304"/>
      <c r="NKK1021" s="304"/>
      <c r="NKL1021" s="304"/>
      <c r="NKM1021" s="304"/>
      <c r="NKN1021" s="304"/>
      <c r="NKO1021" s="304"/>
      <c r="NKP1021" s="304"/>
      <c r="NKQ1021" s="304"/>
      <c r="NKR1021" s="304"/>
      <c r="NKS1021" s="304"/>
      <c r="NKT1021" s="304"/>
      <c r="NKU1021" s="304"/>
      <c r="NKV1021" s="304"/>
      <c r="NKW1021" s="304"/>
      <c r="NKX1021" s="304"/>
      <c r="NKY1021" s="304"/>
      <c r="NKZ1021" s="304"/>
      <c r="NLA1021" s="304"/>
      <c r="NLB1021" s="304"/>
      <c r="NLC1021" s="304"/>
      <c r="NLD1021" s="304"/>
      <c r="NLE1021" s="304"/>
      <c r="NLF1021" s="304"/>
      <c r="NLG1021" s="304"/>
      <c r="NLH1021" s="304"/>
      <c r="NLI1021" s="304"/>
      <c r="NLJ1021" s="304"/>
      <c r="NLK1021" s="304"/>
      <c r="NLL1021" s="304"/>
      <c r="NLM1021" s="304"/>
      <c r="NLN1021" s="304"/>
      <c r="NLO1021" s="304"/>
      <c r="NLP1021" s="304"/>
      <c r="NLQ1021" s="304"/>
      <c r="NLR1021" s="304"/>
      <c r="NLS1021" s="304"/>
      <c r="NLT1021" s="304"/>
      <c r="NLU1021" s="304"/>
      <c r="NLV1021" s="304"/>
      <c r="NLW1021" s="304"/>
      <c r="NLX1021" s="304"/>
      <c r="NLY1021" s="304"/>
      <c r="NLZ1021" s="304"/>
      <c r="NMA1021" s="304"/>
      <c r="NMB1021" s="304"/>
      <c r="NMC1021" s="304"/>
      <c r="NMD1021" s="304"/>
      <c r="NME1021" s="304"/>
      <c r="NMF1021" s="304"/>
      <c r="NMG1021" s="304"/>
      <c r="NMH1021" s="304"/>
      <c r="NMI1021" s="304"/>
      <c r="NMJ1021" s="304"/>
      <c r="NMK1021" s="304"/>
      <c r="NML1021" s="304"/>
      <c r="NMM1021" s="304"/>
      <c r="NMN1021" s="304"/>
      <c r="NMO1021" s="304"/>
      <c r="NMP1021" s="304"/>
      <c r="NMQ1021" s="304"/>
      <c r="NMR1021" s="304"/>
      <c r="NMS1021" s="304"/>
      <c r="NMT1021" s="304"/>
      <c r="NMU1021" s="304"/>
      <c r="NMV1021" s="304"/>
      <c r="NMW1021" s="304"/>
      <c r="NMX1021" s="304"/>
      <c r="NMY1021" s="304"/>
      <c r="NMZ1021" s="304"/>
      <c r="NNA1021" s="304"/>
      <c r="NNB1021" s="304"/>
      <c r="NNC1021" s="304"/>
      <c r="NND1021" s="304"/>
      <c r="NNE1021" s="304"/>
      <c r="NNF1021" s="304"/>
      <c r="NNG1021" s="304"/>
      <c r="NNH1021" s="304"/>
      <c r="NNI1021" s="304"/>
      <c r="NNJ1021" s="304"/>
      <c r="NNK1021" s="304"/>
      <c r="NNL1021" s="304"/>
      <c r="NNM1021" s="304"/>
      <c r="NNN1021" s="304"/>
      <c r="NNO1021" s="304"/>
      <c r="NNP1021" s="304"/>
      <c r="NNQ1021" s="304"/>
      <c r="NNR1021" s="304"/>
      <c r="NNS1021" s="304"/>
      <c r="NNT1021" s="304"/>
      <c r="NNU1021" s="304"/>
      <c r="NNV1021" s="304"/>
      <c r="NNW1021" s="304"/>
      <c r="NNX1021" s="304"/>
      <c r="NNY1021" s="304"/>
      <c r="NNZ1021" s="304"/>
      <c r="NOA1021" s="304"/>
      <c r="NOB1021" s="304"/>
      <c r="NOC1021" s="304"/>
      <c r="NOD1021" s="304"/>
      <c r="NOE1021" s="304"/>
      <c r="NOF1021" s="304"/>
      <c r="NOG1021" s="304"/>
      <c r="NOH1021" s="304"/>
      <c r="NOI1021" s="304"/>
      <c r="NOJ1021" s="304"/>
      <c r="NOK1021" s="304"/>
      <c r="NOL1021" s="304"/>
      <c r="NOM1021" s="304"/>
      <c r="NON1021" s="304"/>
      <c r="NOO1021" s="304"/>
      <c r="NOP1021" s="304"/>
      <c r="NOQ1021" s="304"/>
      <c r="NOR1021" s="304"/>
      <c r="NOS1021" s="304"/>
      <c r="NOT1021" s="304"/>
      <c r="NOU1021" s="304"/>
      <c r="NOV1021" s="304"/>
      <c r="NOW1021" s="304"/>
      <c r="NOX1021" s="304"/>
      <c r="NOY1021" s="304"/>
      <c r="NOZ1021" s="304"/>
      <c r="NPA1021" s="304"/>
      <c r="NPB1021" s="304"/>
      <c r="NPC1021" s="304"/>
      <c r="NPD1021" s="304"/>
      <c r="NPE1021" s="304"/>
      <c r="NPF1021" s="304"/>
      <c r="NPG1021" s="304"/>
      <c r="NPH1021" s="304"/>
      <c r="NPI1021" s="304"/>
      <c r="NPJ1021" s="304"/>
      <c r="NPK1021" s="304"/>
      <c r="NPL1021" s="304"/>
      <c r="NPM1021" s="304"/>
      <c r="NPN1021" s="304"/>
      <c r="NPO1021" s="304"/>
      <c r="NPP1021" s="304"/>
      <c r="NPQ1021" s="304"/>
      <c r="NPR1021" s="304"/>
      <c r="NPS1021" s="304"/>
      <c r="NPT1021" s="304"/>
      <c r="NPU1021" s="304"/>
      <c r="NPV1021" s="304"/>
      <c r="NPW1021" s="304"/>
      <c r="NPX1021" s="304"/>
      <c r="NPY1021" s="304"/>
      <c r="NPZ1021" s="304"/>
      <c r="NQA1021" s="304"/>
      <c r="NQB1021" s="304"/>
      <c r="NQC1021" s="304"/>
      <c r="NQD1021" s="304"/>
      <c r="NQE1021" s="304"/>
      <c r="NQF1021" s="304"/>
      <c r="NQG1021" s="304"/>
      <c r="NQH1021" s="304"/>
      <c r="NQI1021" s="304"/>
      <c r="NQJ1021" s="304"/>
      <c r="NQK1021" s="304"/>
      <c r="NQL1021" s="304"/>
      <c r="NQM1021" s="304"/>
      <c r="NQN1021" s="304"/>
      <c r="NQO1021" s="304"/>
      <c r="NQP1021" s="304"/>
      <c r="NQQ1021" s="304"/>
      <c r="NQR1021" s="304"/>
      <c r="NQS1021" s="304"/>
      <c r="NQT1021" s="304"/>
      <c r="NQU1021" s="304"/>
      <c r="NQV1021" s="304"/>
      <c r="NQW1021" s="304"/>
      <c r="NQX1021" s="304"/>
      <c r="NQY1021" s="304"/>
      <c r="NQZ1021" s="304"/>
      <c r="NRA1021" s="304"/>
      <c r="NRB1021" s="304"/>
      <c r="NRC1021" s="304"/>
      <c r="NRD1021" s="304"/>
      <c r="NRE1021" s="304"/>
      <c r="NRF1021" s="304"/>
      <c r="NRG1021" s="304"/>
      <c r="NRH1021" s="304"/>
      <c r="NRI1021" s="304"/>
      <c r="NRJ1021" s="304"/>
      <c r="NRK1021" s="304"/>
      <c r="NRL1021" s="304"/>
      <c r="NRM1021" s="304"/>
      <c r="NRN1021" s="304"/>
      <c r="NRO1021" s="304"/>
      <c r="NRP1021" s="304"/>
      <c r="NRQ1021" s="304"/>
      <c r="NRR1021" s="304"/>
      <c r="NRS1021" s="304"/>
      <c r="NRT1021" s="304"/>
      <c r="NRU1021" s="304"/>
      <c r="NRV1021" s="304"/>
      <c r="NRW1021" s="304"/>
      <c r="NRX1021" s="304"/>
      <c r="NRY1021" s="304"/>
      <c r="NRZ1021" s="304"/>
      <c r="NSA1021" s="304"/>
      <c r="NSB1021" s="304"/>
      <c r="NSC1021" s="304"/>
      <c r="NSD1021" s="304"/>
      <c r="NSE1021" s="304"/>
      <c r="NSF1021" s="304"/>
      <c r="NSG1021" s="304"/>
      <c r="NSH1021" s="304"/>
      <c r="NSI1021" s="304"/>
      <c r="NSJ1021" s="304"/>
      <c r="NSK1021" s="304"/>
      <c r="NSL1021" s="304"/>
      <c r="NSM1021" s="304"/>
      <c r="NSN1021" s="304"/>
      <c r="NSO1021" s="304"/>
      <c r="NSP1021" s="304"/>
      <c r="NSQ1021" s="304"/>
      <c r="NSR1021" s="304"/>
      <c r="NSS1021" s="304"/>
      <c r="NST1021" s="304"/>
      <c r="NSU1021" s="304"/>
      <c r="NSV1021" s="304"/>
      <c r="NSW1021" s="304"/>
      <c r="NSX1021" s="304"/>
      <c r="NSY1021" s="304"/>
      <c r="NSZ1021" s="304"/>
      <c r="NTA1021" s="304"/>
      <c r="NTB1021" s="304"/>
      <c r="NTC1021" s="304"/>
      <c r="NTD1021" s="304"/>
      <c r="NTE1021" s="304"/>
      <c r="NTF1021" s="304"/>
      <c r="NTG1021" s="304"/>
      <c r="NTH1021" s="304"/>
      <c r="NTI1021" s="304"/>
      <c r="NTJ1021" s="304"/>
      <c r="NTK1021" s="304"/>
      <c r="NTL1021" s="304"/>
      <c r="NTM1021" s="304"/>
      <c r="NTN1021" s="304"/>
      <c r="NTO1021" s="304"/>
      <c r="NTP1021" s="304"/>
      <c r="NTQ1021" s="304"/>
      <c r="NTR1021" s="304"/>
      <c r="NTS1021" s="304"/>
      <c r="NTT1021" s="304"/>
      <c r="NTU1021" s="304"/>
      <c r="NTV1021" s="304"/>
      <c r="NTW1021" s="304"/>
      <c r="NTX1021" s="304"/>
      <c r="NTY1021" s="304"/>
      <c r="NTZ1021" s="304"/>
      <c r="NUA1021" s="304"/>
      <c r="NUB1021" s="304"/>
      <c r="NUC1021" s="304"/>
      <c r="NUD1021" s="304"/>
      <c r="NUE1021" s="304"/>
      <c r="NUF1021" s="304"/>
      <c r="NUG1021" s="304"/>
      <c r="NUH1021" s="304"/>
      <c r="NUI1021" s="304"/>
      <c r="NUJ1021" s="304"/>
      <c r="NUK1021" s="304"/>
      <c r="NUL1021" s="304"/>
      <c r="NUM1021" s="304"/>
      <c r="NUN1021" s="304"/>
      <c r="NUO1021" s="304"/>
      <c r="NUP1021" s="304"/>
      <c r="NUQ1021" s="304"/>
      <c r="NUR1021" s="304"/>
      <c r="NUS1021" s="304"/>
      <c r="NUT1021" s="304"/>
      <c r="NUU1021" s="304"/>
      <c r="NUV1021" s="304"/>
      <c r="NUW1021" s="304"/>
      <c r="NUX1021" s="304"/>
      <c r="NUY1021" s="304"/>
      <c r="NUZ1021" s="304"/>
      <c r="NVA1021" s="304"/>
      <c r="NVB1021" s="304"/>
      <c r="NVC1021" s="304"/>
      <c r="NVD1021" s="304"/>
      <c r="NVE1021" s="304"/>
      <c r="NVF1021" s="304"/>
      <c r="NVG1021" s="304"/>
      <c r="NVH1021" s="304"/>
      <c r="NVI1021" s="304"/>
      <c r="NVJ1021" s="304"/>
      <c r="NVK1021" s="304"/>
      <c r="NVL1021" s="304"/>
      <c r="NVM1021" s="304"/>
      <c r="NVN1021" s="304"/>
      <c r="NVO1021" s="304"/>
      <c r="NVP1021" s="304"/>
      <c r="NVQ1021" s="304"/>
      <c r="NVR1021" s="304"/>
      <c r="NVS1021" s="304"/>
      <c r="NVT1021" s="304"/>
      <c r="NVU1021" s="304"/>
      <c r="NVV1021" s="304"/>
      <c r="NVW1021" s="304"/>
      <c r="NVX1021" s="304"/>
      <c r="NVY1021" s="304"/>
      <c r="NVZ1021" s="304"/>
      <c r="NWA1021" s="304"/>
      <c r="NWB1021" s="304"/>
      <c r="NWC1021" s="304"/>
      <c r="NWD1021" s="304"/>
      <c r="NWE1021" s="304"/>
      <c r="NWF1021" s="304"/>
      <c r="NWG1021" s="304"/>
      <c r="NWH1021" s="304"/>
      <c r="NWI1021" s="304"/>
      <c r="NWJ1021" s="304"/>
      <c r="NWK1021" s="304"/>
      <c r="NWL1021" s="304"/>
      <c r="NWM1021" s="304"/>
      <c r="NWN1021" s="304"/>
      <c r="NWO1021" s="304"/>
      <c r="NWP1021" s="304"/>
      <c r="NWQ1021" s="304"/>
      <c r="NWR1021" s="304"/>
      <c r="NWS1021" s="304"/>
      <c r="NWT1021" s="304"/>
      <c r="NWU1021" s="304"/>
      <c r="NWV1021" s="304"/>
      <c r="NWW1021" s="304"/>
      <c r="NWX1021" s="304"/>
      <c r="NWY1021" s="304"/>
      <c r="NWZ1021" s="304"/>
      <c r="NXA1021" s="304"/>
      <c r="NXB1021" s="304"/>
      <c r="NXC1021" s="304"/>
      <c r="NXD1021" s="304"/>
      <c r="NXE1021" s="304"/>
      <c r="NXF1021" s="304"/>
      <c r="NXG1021" s="304"/>
      <c r="NXH1021" s="304"/>
      <c r="NXI1021" s="304"/>
      <c r="NXJ1021" s="304"/>
      <c r="NXK1021" s="304"/>
      <c r="NXL1021" s="304"/>
      <c r="NXM1021" s="304"/>
      <c r="NXN1021" s="304"/>
      <c r="NXO1021" s="304"/>
      <c r="NXP1021" s="304"/>
      <c r="NXQ1021" s="304"/>
      <c r="NXR1021" s="304"/>
      <c r="NXS1021" s="304"/>
      <c r="NXT1021" s="304"/>
      <c r="NXU1021" s="304"/>
      <c r="NXV1021" s="304"/>
      <c r="NXW1021" s="304"/>
      <c r="NXX1021" s="304"/>
      <c r="NXY1021" s="304"/>
      <c r="NXZ1021" s="304"/>
      <c r="NYA1021" s="304"/>
      <c r="NYB1021" s="304"/>
      <c r="NYC1021" s="304"/>
      <c r="NYD1021" s="304"/>
      <c r="NYE1021" s="304"/>
      <c r="NYF1021" s="304"/>
      <c r="NYG1021" s="304"/>
      <c r="NYH1021" s="304"/>
      <c r="NYI1021" s="304"/>
      <c r="NYJ1021" s="304"/>
      <c r="NYK1021" s="304"/>
      <c r="NYL1021" s="304"/>
      <c r="NYM1021" s="304"/>
      <c r="NYN1021" s="304"/>
      <c r="NYO1021" s="304"/>
      <c r="NYP1021" s="304"/>
      <c r="NYQ1021" s="304"/>
      <c r="NYR1021" s="304"/>
      <c r="NYS1021" s="304"/>
      <c r="NYT1021" s="304"/>
      <c r="NYU1021" s="304"/>
      <c r="NYV1021" s="304"/>
      <c r="NYW1021" s="304"/>
      <c r="NYX1021" s="304"/>
      <c r="NYY1021" s="304"/>
      <c r="NYZ1021" s="304"/>
      <c r="NZA1021" s="304"/>
      <c r="NZB1021" s="304"/>
      <c r="NZC1021" s="304"/>
      <c r="NZD1021" s="304"/>
      <c r="NZE1021" s="304"/>
      <c r="NZF1021" s="304"/>
      <c r="NZG1021" s="304"/>
      <c r="NZH1021" s="304"/>
      <c r="NZI1021" s="304"/>
      <c r="NZJ1021" s="304"/>
      <c r="NZK1021" s="304"/>
      <c r="NZL1021" s="304"/>
      <c r="NZM1021" s="304"/>
      <c r="NZN1021" s="304"/>
      <c r="NZO1021" s="304"/>
      <c r="NZP1021" s="304"/>
      <c r="NZQ1021" s="304"/>
      <c r="NZR1021" s="304"/>
      <c r="NZS1021" s="304"/>
      <c r="NZT1021" s="304"/>
      <c r="NZU1021" s="304"/>
      <c r="NZV1021" s="304"/>
      <c r="NZW1021" s="304"/>
      <c r="NZX1021" s="304"/>
      <c r="NZY1021" s="304"/>
      <c r="NZZ1021" s="304"/>
      <c r="OAA1021" s="304"/>
      <c r="OAB1021" s="304"/>
      <c r="OAC1021" s="304"/>
      <c r="OAD1021" s="304"/>
      <c r="OAE1021" s="304"/>
      <c r="OAF1021" s="304"/>
      <c r="OAG1021" s="304"/>
      <c r="OAH1021" s="304"/>
      <c r="OAI1021" s="304"/>
      <c r="OAJ1021" s="304"/>
      <c r="OAK1021" s="304"/>
      <c r="OAL1021" s="304"/>
      <c r="OAM1021" s="304"/>
      <c r="OAN1021" s="304"/>
      <c r="OAO1021" s="304"/>
      <c r="OAP1021" s="304"/>
      <c r="OAQ1021" s="304"/>
      <c r="OAR1021" s="304"/>
      <c r="OAS1021" s="304"/>
      <c r="OAT1021" s="304"/>
      <c r="OAU1021" s="304"/>
      <c r="OAV1021" s="304"/>
      <c r="OAW1021" s="304"/>
      <c r="OAX1021" s="304"/>
      <c r="OAY1021" s="304"/>
      <c r="OAZ1021" s="304"/>
      <c r="OBA1021" s="304"/>
      <c r="OBB1021" s="304"/>
      <c r="OBC1021" s="304"/>
      <c r="OBD1021" s="304"/>
      <c r="OBE1021" s="304"/>
      <c r="OBF1021" s="304"/>
      <c r="OBG1021" s="304"/>
      <c r="OBH1021" s="304"/>
      <c r="OBI1021" s="304"/>
      <c r="OBJ1021" s="304"/>
      <c r="OBK1021" s="304"/>
      <c r="OBL1021" s="304"/>
      <c r="OBM1021" s="304"/>
      <c r="OBN1021" s="304"/>
      <c r="OBO1021" s="304"/>
      <c r="OBP1021" s="304"/>
      <c r="OBQ1021" s="304"/>
      <c r="OBR1021" s="304"/>
      <c r="OBS1021" s="304"/>
      <c r="OBT1021" s="304"/>
      <c r="OBU1021" s="304"/>
      <c r="OBV1021" s="304"/>
      <c r="OBW1021" s="304"/>
      <c r="OBX1021" s="304"/>
      <c r="OBY1021" s="304"/>
      <c r="OBZ1021" s="304"/>
      <c r="OCA1021" s="304"/>
      <c r="OCB1021" s="304"/>
      <c r="OCC1021" s="304"/>
      <c r="OCD1021" s="304"/>
      <c r="OCE1021" s="304"/>
      <c r="OCF1021" s="304"/>
      <c r="OCG1021" s="304"/>
      <c r="OCH1021" s="304"/>
      <c r="OCI1021" s="304"/>
      <c r="OCJ1021" s="304"/>
      <c r="OCK1021" s="304"/>
      <c r="OCL1021" s="304"/>
      <c r="OCM1021" s="304"/>
      <c r="OCN1021" s="304"/>
      <c r="OCO1021" s="304"/>
      <c r="OCP1021" s="304"/>
      <c r="OCQ1021" s="304"/>
      <c r="OCR1021" s="304"/>
      <c r="OCS1021" s="304"/>
      <c r="OCT1021" s="304"/>
      <c r="OCU1021" s="304"/>
      <c r="OCV1021" s="304"/>
      <c r="OCW1021" s="304"/>
      <c r="OCX1021" s="304"/>
      <c r="OCY1021" s="304"/>
      <c r="OCZ1021" s="304"/>
      <c r="ODA1021" s="304"/>
      <c r="ODB1021" s="304"/>
      <c r="ODC1021" s="304"/>
      <c r="ODD1021" s="304"/>
      <c r="ODE1021" s="304"/>
      <c r="ODF1021" s="304"/>
      <c r="ODG1021" s="304"/>
      <c r="ODH1021" s="304"/>
      <c r="ODI1021" s="304"/>
      <c r="ODJ1021" s="304"/>
      <c r="ODK1021" s="304"/>
      <c r="ODL1021" s="304"/>
      <c r="ODM1021" s="304"/>
      <c r="ODN1021" s="304"/>
      <c r="ODO1021" s="304"/>
      <c r="ODP1021" s="304"/>
      <c r="ODQ1021" s="304"/>
      <c r="ODR1021" s="304"/>
      <c r="ODS1021" s="304"/>
      <c r="ODT1021" s="304"/>
      <c r="ODU1021" s="304"/>
      <c r="ODV1021" s="304"/>
      <c r="ODW1021" s="304"/>
      <c r="ODX1021" s="304"/>
      <c r="ODY1021" s="304"/>
      <c r="ODZ1021" s="304"/>
      <c r="OEA1021" s="304"/>
      <c r="OEB1021" s="304"/>
      <c r="OEC1021" s="304"/>
      <c r="OED1021" s="304"/>
      <c r="OEE1021" s="304"/>
      <c r="OEF1021" s="304"/>
      <c r="OEG1021" s="304"/>
      <c r="OEH1021" s="304"/>
      <c r="OEI1021" s="304"/>
      <c r="OEJ1021" s="304"/>
      <c r="OEK1021" s="304"/>
      <c r="OEL1021" s="304"/>
      <c r="OEM1021" s="304"/>
      <c r="OEN1021" s="304"/>
      <c r="OEO1021" s="304"/>
      <c r="OEP1021" s="304"/>
      <c r="OEQ1021" s="304"/>
      <c r="OER1021" s="304"/>
      <c r="OES1021" s="304"/>
      <c r="OET1021" s="304"/>
      <c r="OEU1021" s="304"/>
      <c r="OEV1021" s="304"/>
      <c r="OEW1021" s="304"/>
      <c r="OEX1021" s="304"/>
      <c r="OEY1021" s="304"/>
      <c r="OEZ1021" s="304"/>
      <c r="OFA1021" s="304"/>
      <c r="OFB1021" s="304"/>
      <c r="OFC1021" s="304"/>
      <c r="OFD1021" s="304"/>
      <c r="OFE1021" s="304"/>
      <c r="OFF1021" s="304"/>
      <c r="OFG1021" s="304"/>
      <c r="OFH1021" s="304"/>
      <c r="OFI1021" s="304"/>
      <c r="OFJ1021" s="304"/>
      <c r="OFK1021" s="304"/>
      <c r="OFL1021" s="304"/>
      <c r="OFM1021" s="304"/>
      <c r="OFN1021" s="304"/>
      <c r="OFO1021" s="304"/>
      <c r="OFP1021" s="304"/>
      <c r="OFQ1021" s="304"/>
      <c r="OFR1021" s="304"/>
      <c r="OFS1021" s="304"/>
      <c r="OFT1021" s="304"/>
      <c r="OFU1021" s="304"/>
      <c r="OFV1021" s="304"/>
      <c r="OFW1021" s="304"/>
      <c r="OFX1021" s="304"/>
      <c r="OFY1021" s="304"/>
      <c r="OFZ1021" s="304"/>
      <c r="OGA1021" s="304"/>
      <c r="OGB1021" s="304"/>
      <c r="OGC1021" s="304"/>
      <c r="OGD1021" s="304"/>
      <c r="OGE1021" s="304"/>
      <c r="OGF1021" s="304"/>
      <c r="OGG1021" s="304"/>
      <c r="OGH1021" s="304"/>
      <c r="OGI1021" s="304"/>
      <c r="OGJ1021" s="304"/>
      <c r="OGK1021" s="304"/>
      <c r="OGL1021" s="304"/>
      <c r="OGM1021" s="304"/>
      <c r="OGN1021" s="304"/>
      <c r="OGO1021" s="304"/>
      <c r="OGP1021" s="304"/>
      <c r="OGQ1021" s="304"/>
      <c r="OGR1021" s="304"/>
      <c r="OGS1021" s="304"/>
      <c r="OGT1021" s="304"/>
      <c r="OGU1021" s="304"/>
      <c r="OGV1021" s="304"/>
      <c r="OGW1021" s="304"/>
      <c r="OGX1021" s="304"/>
      <c r="OGY1021" s="304"/>
      <c r="OGZ1021" s="304"/>
      <c r="OHA1021" s="304"/>
      <c r="OHB1021" s="304"/>
      <c r="OHC1021" s="304"/>
      <c r="OHD1021" s="304"/>
      <c r="OHE1021" s="304"/>
      <c r="OHF1021" s="304"/>
      <c r="OHG1021" s="304"/>
      <c r="OHH1021" s="304"/>
      <c r="OHI1021" s="304"/>
      <c r="OHJ1021" s="304"/>
      <c r="OHK1021" s="304"/>
      <c r="OHL1021" s="304"/>
      <c r="OHM1021" s="304"/>
      <c r="OHN1021" s="304"/>
      <c r="OHO1021" s="304"/>
      <c r="OHP1021" s="304"/>
      <c r="OHQ1021" s="304"/>
      <c r="OHR1021" s="304"/>
      <c r="OHS1021" s="304"/>
      <c r="OHT1021" s="304"/>
      <c r="OHU1021" s="304"/>
      <c r="OHV1021" s="304"/>
      <c r="OHW1021" s="304"/>
      <c r="OHX1021" s="304"/>
      <c r="OHY1021" s="304"/>
      <c r="OHZ1021" s="304"/>
      <c r="OIA1021" s="304"/>
      <c r="OIB1021" s="304"/>
      <c r="OIC1021" s="304"/>
      <c r="OID1021" s="304"/>
      <c r="OIE1021" s="304"/>
      <c r="OIF1021" s="304"/>
      <c r="OIG1021" s="304"/>
      <c r="OIH1021" s="304"/>
      <c r="OII1021" s="304"/>
      <c r="OIJ1021" s="304"/>
      <c r="OIK1021" s="304"/>
      <c r="OIL1021" s="304"/>
      <c r="OIM1021" s="304"/>
      <c r="OIN1021" s="304"/>
      <c r="OIO1021" s="304"/>
      <c r="OIP1021" s="304"/>
      <c r="OIQ1021" s="304"/>
      <c r="OIR1021" s="304"/>
      <c r="OIS1021" s="304"/>
      <c r="OIT1021" s="304"/>
      <c r="OIU1021" s="304"/>
      <c r="OIV1021" s="304"/>
      <c r="OIW1021" s="304"/>
      <c r="OIX1021" s="304"/>
      <c r="OIY1021" s="304"/>
      <c r="OIZ1021" s="304"/>
      <c r="OJA1021" s="304"/>
      <c r="OJB1021" s="304"/>
      <c r="OJC1021" s="304"/>
      <c r="OJD1021" s="304"/>
      <c r="OJE1021" s="304"/>
      <c r="OJF1021" s="304"/>
      <c r="OJG1021" s="304"/>
      <c r="OJH1021" s="304"/>
      <c r="OJI1021" s="304"/>
      <c r="OJJ1021" s="304"/>
      <c r="OJK1021" s="304"/>
      <c r="OJL1021" s="304"/>
      <c r="OJM1021" s="304"/>
      <c r="OJN1021" s="304"/>
      <c r="OJO1021" s="304"/>
      <c r="OJP1021" s="304"/>
      <c r="OJQ1021" s="304"/>
      <c r="OJR1021" s="304"/>
      <c r="OJS1021" s="304"/>
      <c r="OJT1021" s="304"/>
      <c r="OJU1021" s="304"/>
      <c r="OJV1021" s="304"/>
      <c r="OJW1021" s="304"/>
      <c r="OJX1021" s="304"/>
      <c r="OJY1021" s="304"/>
      <c r="OJZ1021" s="304"/>
      <c r="OKA1021" s="304"/>
      <c r="OKB1021" s="304"/>
      <c r="OKC1021" s="304"/>
      <c r="OKD1021" s="304"/>
      <c r="OKE1021" s="304"/>
      <c r="OKF1021" s="304"/>
      <c r="OKG1021" s="304"/>
      <c r="OKH1021" s="304"/>
      <c r="OKI1021" s="304"/>
      <c r="OKJ1021" s="304"/>
      <c r="OKK1021" s="304"/>
      <c r="OKL1021" s="304"/>
      <c r="OKM1021" s="304"/>
      <c r="OKN1021" s="304"/>
      <c r="OKO1021" s="304"/>
      <c r="OKP1021" s="304"/>
      <c r="OKQ1021" s="304"/>
      <c r="OKR1021" s="304"/>
      <c r="OKS1021" s="304"/>
      <c r="OKT1021" s="304"/>
      <c r="OKU1021" s="304"/>
      <c r="OKV1021" s="304"/>
      <c r="OKW1021" s="304"/>
      <c r="OKX1021" s="304"/>
      <c r="OKY1021" s="304"/>
      <c r="OKZ1021" s="304"/>
      <c r="OLA1021" s="304"/>
      <c r="OLB1021" s="304"/>
      <c r="OLC1021" s="304"/>
      <c r="OLD1021" s="304"/>
      <c r="OLE1021" s="304"/>
      <c r="OLF1021" s="304"/>
      <c r="OLG1021" s="304"/>
      <c r="OLH1021" s="304"/>
      <c r="OLI1021" s="304"/>
      <c r="OLJ1021" s="304"/>
      <c r="OLK1021" s="304"/>
      <c r="OLL1021" s="304"/>
      <c r="OLM1021" s="304"/>
      <c r="OLN1021" s="304"/>
      <c r="OLO1021" s="304"/>
      <c r="OLP1021" s="304"/>
      <c r="OLQ1021" s="304"/>
      <c r="OLR1021" s="304"/>
      <c r="OLS1021" s="304"/>
      <c r="OLT1021" s="304"/>
      <c r="OLU1021" s="304"/>
      <c r="OLV1021" s="304"/>
      <c r="OLW1021" s="304"/>
      <c r="OLX1021" s="304"/>
      <c r="OLY1021" s="304"/>
      <c r="OLZ1021" s="304"/>
      <c r="OMA1021" s="304"/>
      <c r="OMB1021" s="304"/>
      <c r="OMC1021" s="304"/>
      <c r="OMD1021" s="304"/>
      <c r="OME1021" s="304"/>
      <c r="OMF1021" s="304"/>
      <c r="OMG1021" s="304"/>
      <c r="OMH1021" s="304"/>
      <c r="OMI1021" s="304"/>
      <c r="OMJ1021" s="304"/>
      <c r="OMK1021" s="304"/>
      <c r="OML1021" s="304"/>
      <c r="OMM1021" s="304"/>
      <c r="OMN1021" s="304"/>
      <c r="OMO1021" s="304"/>
      <c r="OMP1021" s="304"/>
      <c r="OMQ1021" s="304"/>
      <c r="OMR1021" s="304"/>
      <c r="OMS1021" s="304"/>
      <c r="OMT1021" s="304"/>
      <c r="OMU1021" s="304"/>
      <c r="OMV1021" s="304"/>
      <c r="OMW1021" s="304"/>
      <c r="OMX1021" s="304"/>
      <c r="OMY1021" s="304"/>
      <c r="OMZ1021" s="304"/>
      <c r="ONA1021" s="304"/>
      <c r="ONB1021" s="304"/>
      <c r="ONC1021" s="304"/>
      <c r="OND1021" s="304"/>
      <c r="ONE1021" s="304"/>
      <c r="ONF1021" s="304"/>
      <c r="ONG1021" s="304"/>
      <c r="ONH1021" s="304"/>
      <c r="ONI1021" s="304"/>
      <c r="ONJ1021" s="304"/>
      <c r="ONK1021" s="304"/>
      <c r="ONL1021" s="304"/>
      <c r="ONM1021" s="304"/>
      <c r="ONN1021" s="304"/>
      <c r="ONO1021" s="304"/>
      <c r="ONP1021" s="304"/>
      <c r="ONQ1021" s="304"/>
      <c r="ONR1021" s="304"/>
      <c r="ONS1021" s="304"/>
      <c r="ONT1021" s="304"/>
      <c r="ONU1021" s="304"/>
      <c r="ONV1021" s="304"/>
      <c r="ONW1021" s="304"/>
      <c r="ONX1021" s="304"/>
      <c r="ONY1021" s="304"/>
      <c r="ONZ1021" s="304"/>
      <c r="OOA1021" s="304"/>
      <c r="OOB1021" s="304"/>
      <c r="OOC1021" s="304"/>
      <c r="OOD1021" s="304"/>
      <c r="OOE1021" s="304"/>
      <c r="OOF1021" s="304"/>
      <c r="OOG1021" s="304"/>
      <c r="OOH1021" s="304"/>
      <c r="OOI1021" s="304"/>
      <c r="OOJ1021" s="304"/>
      <c r="OOK1021" s="304"/>
      <c r="OOL1021" s="304"/>
      <c r="OOM1021" s="304"/>
      <c r="OON1021" s="304"/>
      <c r="OOO1021" s="304"/>
      <c r="OOP1021" s="304"/>
      <c r="OOQ1021" s="304"/>
      <c r="OOR1021" s="304"/>
      <c r="OOS1021" s="304"/>
      <c r="OOT1021" s="304"/>
      <c r="OOU1021" s="304"/>
      <c r="OOV1021" s="304"/>
      <c r="OOW1021" s="304"/>
      <c r="OOX1021" s="304"/>
      <c r="OOY1021" s="304"/>
      <c r="OOZ1021" s="304"/>
      <c r="OPA1021" s="304"/>
      <c r="OPB1021" s="304"/>
      <c r="OPC1021" s="304"/>
      <c r="OPD1021" s="304"/>
      <c r="OPE1021" s="304"/>
      <c r="OPF1021" s="304"/>
      <c r="OPG1021" s="304"/>
      <c r="OPH1021" s="304"/>
      <c r="OPI1021" s="304"/>
      <c r="OPJ1021" s="304"/>
      <c r="OPK1021" s="304"/>
      <c r="OPL1021" s="304"/>
      <c r="OPM1021" s="304"/>
      <c r="OPN1021" s="304"/>
      <c r="OPO1021" s="304"/>
      <c r="OPP1021" s="304"/>
      <c r="OPQ1021" s="304"/>
      <c r="OPR1021" s="304"/>
      <c r="OPS1021" s="304"/>
      <c r="OPT1021" s="304"/>
      <c r="OPU1021" s="304"/>
      <c r="OPV1021" s="304"/>
      <c r="OPW1021" s="304"/>
      <c r="OPX1021" s="304"/>
      <c r="OPY1021" s="304"/>
      <c r="OPZ1021" s="304"/>
      <c r="OQA1021" s="304"/>
      <c r="OQB1021" s="304"/>
      <c r="OQC1021" s="304"/>
      <c r="OQD1021" s="304"/>
      <c r="OQE1021" s="304"/>
      <c r="OQF1021" s="304"/>
      <c r="OQG1021" s="304"/>
      <c r="OQH1021" s="304"/>
      <c r="OQI1021" s="304"/>
      <c r="OQJ1021" s="304"/>
      <c r="OQK1021" s="304"/>
      <c r="OQL1021" s="304"/>
      <c r="OQM1021" s="304"/>
      <c r="OQN1021" s="304"/>
      <c r="OQO1021" s="304"/>
      <c r="OQP1021" s="304"/>
      <c r="OQQ1021" s="304"/>
      <c r="OQR1021" s="304"/>
      <c r="OQS1021" s="304"/>
      <c r="OQT1021" s="304"/>
      <c r="OQU1021" s="304"/>
      <c r="OQV1021" s="304"/>
      <c r="OQW1021" s="304"/>
      <c r="OQX1021" s="304"/>
      <c r="OQY1021" s="304"/>
      <c r="OQZ1021" s="304"/>
      <c r="ORA1021" s="304"/>
      <c r="ORB1021" s="304"/>
      <c r="ORC1021" s="304"/>
      <c r="ORD1021" s="304"/>
      <c r="ORE1021" s="304"/>
      <c r="ORF1021" s="304"/>
      <c r="ORG1021" s="304"/>
      <c r="ORH1021" s="304"/>
      <c r="ORI1021" s="304"/>
      <c r="ORJ1021" s="304"/>
      <c r="ORK1021" s="304"/>
      <c r="ORL1021" s="304"/>
      <c r="ORM1021" s="304"/>
      <c r="ORN1021" s="304"/>
      <c r="ORO1021" s="304"/>
      <c r="ORP1021" s="304"/>
      <c r="ORQ1021" s="304"/>
      <c r="ORR1021" s="304"/>
      <c r="ORS1021" s="304"/>
      <c r="ORT1021" s="304"/>
      <c r="ORU1021" s="304"/>
      <c r="ORV1021" s="304"/>
      <c r="ORW1021" s="304"/>
      <c r="ORX1021" s="304"/>
      <c r="ORY1021" s="304"/>
      <c r="ORZ1021" s="304"/>
      <c r="OSA1021" s="304"/>
      <c r="OSB1021" s="304"/>
      <c r="OSC1021" s="304"/>
      <c r="OSD1021" s="304"/>
      <c r="OSE1021" s="304"/>
      <c r="OSF1021" s="304"/>
      <c r="OSG1021" s="304"/>
      <c r="OSH1021" s="304"/>
      <c r="OSI1021" s="304"/>
      <c r="OSJ1021" s="304"/>
      <c r="OSK1021" s="304"/>
      <c r="OSL1021" s="304"/>
      <c r="OSM1021" s="304"/>
      <c r="OSN1021" s="304"/>
      <c r="OSO1021" s="304"/>
      <c r="OSP1021" s="304"/>
      <c r="OSQ1021" s="304"/>
      <c r="OSR1021" s="304"/>
      <c r="OSS1021" s="304"/>
      <c r="OST1021" s="304"/>
      <c r="OSU1021" s="304"/>
      <c r="OSV1021" s="304"/>
      <c r="OSW1021" s="304"/>
      <c r="OSX1021" s="304"/>
      <c r="OSY1021" s="304"/>
      <c r="OSZ1021" s="304"/>
      <c r="OTA1021" s="304"/>
      <c r="OTB1021" s="304"/>
      <c r="OTC1021" s="304"/>
      <c r="OTD1021" s="304"/>
      <c r="OTE1021" s="304"/>
      <c r="OTF1021" s="304"/>
      <c r="OTG1021" s="304"/>
      <c r="OTH1021" s="304"/>
      <c r="OTI1021" s="304"/>
      <c r="OTJ1021" s="304"/>
      <c r="OTK1021" s="304"/>
      <c r="OTL1021" s="304"/>
      <c r="OTM1021" s="304"/>
      <c r="OTN1021" s="304"/>
      <c r="OTO1021" s="304"/>
      <c r="OTP1021" s="304"/>
      <c r="OTQ1021" s="304"/>
      <c r="OTR1021" s="304"/>
      <c r="OTS1021" s="304"/>
      <c r="OTT1021" s="304"/>
      <c r="OTU1021" s="304"/>
      <c r="OTV1021" s="304"/>
      <c r="OTW1021" s="304"/>
      <c r="OTX1021" s="304"/>
      <c r="OTY1021" s="304"/>
      <c r="OTZ1021" s="304"/>
      <c r="OUA1021" s="304"/>
      <c r="OUB1021" s="304"/>
      <c r="OUC1021" s="304"/>
      <c r="OUD1021" s="304"/>
      <c r="OUE1021" s="304"/>
      <c r="OUF1021" s="304"/>
      <c r="OUG1021" s="304"/>
      <c r="OUH1021" s="304"/>
      <c r="OUI1021" s="304"/>
      <c r="OUJ1021" s="304"/>
      <c r="OUK1021" s="304"/>
      <c r="OUL1021" s="304"/>
      <c r="OUM1021" s="304"/>
      <c r="OUN1021" s="304"/>
      <c r="OUO1021" s="304"/>
      <c r="OUP1021" s="304"/>
      <c r="OUQ1021" s="304"/>
      <c r="OUR1021" s="304"/>
      <c r="OUS1021" s="304"/>
      <c r="OUT1021" s="304"/>
      <c r="OUU1021" s="304"/>
      <c r="OUV1021" s="304"/>
      <c r="OUW1021" s="304"/>
      <c r="OUX1021" s="304"/>
      <c r="OUY1021" s="304"/>
      <c r="OUZ1021" s="304"/>
      <c r="OVA1021" s="304"/>
      <c r="OVB1021" s="304"/>
      <c r="OVC1021" s="304"/>
      <c r="OVD1021" s="304"/>
      <c r="OVE1021" s="304"/>
      <c r="OVF1021" s="304"/>
      <c r="OVG1021" s="304"/>
      <c r="OVH1021" s="304"/>
      <c r="OVI1021" s="304"/>
      <c r="OVJ1021" s="304"/>
      <c r="OVK1021" s="304"/>
      <c r="OVL1021" s="304"/>
      <c r="OVM1021" s="304"/>
      <c r="OVN1021" s="304"/>
      <c r="OVO1021" s="304"/>
      <c r="OVP1021" s="304"/>
      <c r="OVQ1021" s="304"/>
      <c r="OVR1021" s="304"/>
      <c r="OVS1021" s="304"/>
      <c r="OVT1021" s="304"/>
      <c r="OVU1021" s="304"/>
      <c r="OVV1021" s="304"/>
      <c r="OVW1021" s="304"/>
      <c r="OVX1021" s="304"/>
      <c r="OVY1021" s="304"/>
      <c r="OVZ1021" s="304"/>
      <c r="OWA1021" s="304"/>
      <c r="OWB1021" s="304"/>
      <c r="OWC1021" s="304"/>
      <c r="OWD1021" s="304"/>
      <c r="OWE1021" s="304"/>
      <c r="OWF1021" s="304"/>
      <c r="OWG1021" s="304"/>
      <c r="OWH1021" s="304"/>
      <c r="OWI1021" s="304"/>
      <c r="OWJ1021" s="304"/>
      <c r="OWK1021" s="304"/>
      <c r="OWL1021" s="304"/>
      <c r="OWM1021" s="304"/>
      <c r="OWN1021" s="304"/>
      <c r="OWO1021" s="304"/>
      <c r="OWP1021" s="304"/>
      <c r="OWQ1021" s="304"/>
      <c r="OWR1021" s="304"/>
      <c r="OWS1021" s="304"/>
      <c r="OWT1021" s="304"/>
      <c r="OWU1021" s="304"/>
      <c r="OWV1021" s="304"/>
      <c r="OWW1021" s="304"/>
      <c r="OWX1021" s="304"/>
      <c r="OWY1021" s="304"/>
      <c r="OWZ1021" s="304"/>
      <c r="OXA1021" s="304"/>
      <c r="OXB1021" s="304"/>
      <c r="OXC1021" s="304"/>
      <c r="OXD1021" s="304"/>
      <c r="OXE1021" s="304"/>
      <c r="OXF1021" s="304"/>
      <c r="OXG1021" s="304"/>
      <c r="OXH1021" s="304"/>
      <c r="OXI1021" s="304"/>
      <c r="OXJ1021" s="304"/>
      <c r="OXK1021" s="304"/>
      <c r="OXL1021" s="304"/>
      <c r="OXM1021" s="304"/>
      <c r="OXN1021" s="304"/>
      <c r="OXO1021" s="304"/>
      <c r="OXP1021" s="304"/>
      <c r="OXQ1021" s="304"/>
      <c r="OXR1021" s="304"/>
      <c r="OXS1021" s="304"/>
      <c r="OXT1021" s="304"/>
      <c r="OXU1021" s="304"/>
      <c r="OXV1021" s="304"/>
      <c r="OXW1021" s="304"/>
      <c r="OXX1021" s="304"/>
      <c r="OXY1021" s="304"/>
      <c r="OXZ1021" s="304"/>
      <c r="OYA1021" s="304"/>
      <c r="OYB1021" s="304"/>
      <c r="OYC1021" s="304"/>
      <c r="OYD1021" s="304"/>
      <c r="OYE1021" s="304"/>
      <c r="OYF1021" s="304"/>
      <c r="OYG1021" s="304"/>
      <c r="OYH1021" s="304"/>
      <c r="OYI1021" s="304"/>
      <c r="OYJ1021" s="304"/>
      <c r="OYK1021" s="304"/>
      <c r="OYL1021" s="304"/>
      <c r="OYM1021" s="304"/>
      <c r="OYN1021" s="304"/>
      <c r="OYO1021" s="304"/>
      <c r="OYP1021" s="304"/>
      <c r="OYQ1021" s="304"/>
      <c r="OYR1021" s="304"/>
      <c r="OYS1021" s="304"/>
      <c r="OYT1021" s="304"/>
      <c r="OYU1021" s="304"/>
      <c r="OYV1021" s="304"/>
      <c r="OYW1021" s="304"/>
      <c r="OYX1021" s="304"/>
      <c r="OYY1021" s="304"/>
      <c r="OYZ1021" s="304"/>
      <c r="OZA1021" s="304"/>
      <c r="OZB1021" s="304"/>
      <c r="OZC1021" s="304"/>
      <c r="OZD1021" s="304"/>
      <c r="OZE1021" s="304"/>
      <c r="OZF1021" s="304"/>
      <c r="OZG1021" s="304"/>
      <c r="OZH1021" s="304"/>
      <c r="OZI1021" s="304"/>
      <c r="OZJ1021" s="304"/>
      <c r="OZK1021" s="304"/>
      <c r="OZL1021" s="304"/>
      <c r="OZM1021" s="304"/>
      <c r="OZN1021" s="304"/>
      <c r="OZO1021" s="304"/>
      <c r="OZP1021" s="304"/>
      <c r="OZQ1021" s="304"/>
      <c r="OZR1021" s="304"/>
      <c r="OZS1021" s="304"/>
      <c r="OZT1021" s="304"/>
      <c r="OZU1021" s="304"/>
      <c r="OZV1021" s="304"/>
      <c r="OZW1021" s="304"/>
      <c r="OZX1021" s="304"/>
      <c r="OZY1021" s="304"/>
      <c r="OZZ1021" s="304"/>
      <c r="PAA1021" s="304"/>
      <c r="PAB1021" s="304"/>
      <c r="PAC1021" s="304"/>
      <c r="PAD1021" s="304"/>
      <c r="PAE1021" s="304"/>
      <c r="PAF1021" s="304"/>
      <c r="PAG1021" s="304"/>
      <c r="PAH1021" s="304"/>
      <c r="PAI1021" s="304"/>
      <c r="PAJ1021" s="304"/>
      <c r="PAK1021" s="304"/>
      <c r="PAL1021" s="304"/>
      <c r="PAM1021" s="304"/>
      <c r="PAN1021" s="304"/>
      <c r="PAO1021" s="304"/>
      <c r="PAP1021" s="304"/>
      <c r="PAQ1021" s="304"/>
      <c r="PAR1021" s="304"/>
      <c r="PAS1021" s="304"/>
      <c r="PAT1021" s="304"/>
      <c r="PAU1021" s="304"/>
      <c r="PAV1021" s="304"/>
      <c r="PAW1021" s="304"/>
      <c r="PAX1021" s="304"/>
      <c r="PAY1021" s="304"/>
      <c r="PAZ1021" s="304"/>
      <c r="PBA1021" s="304"/>
      <c r="PBB1021" s="304"/>
      <c r="PBC1021" s="304"/>
      <c r="PBD1021" s="304"/>
      <c r="PBE1021" s="304"/>
      <c r="PBF1021" s="304"/>
      <c r="PBG1021" s="304"/>
      <c r="PBH1021" s="304"/>
      <c r="PBI1021" s="304"/>
      <c r="PBJ1021" s="304"/>
      <c r="PBK1021" s="304"/>
      <c r="PBL1021" s="304"/>
      <c r="PBM1021" s="304"/>
      <c r="PBN1021" s="304"/>
      <c r="PBO1021" s="304"/>
      <c r="PBP1021" s="304"/>
      <c r="PBQ1021" s="304"/>
      <c r="PBR1021" s="304"/>
      <c r="PBS1021" s="304"/>
      <c r="PBT1021" s="304"/>
      <c r="PBU1021" s="304"/>
      <c r="PBV1021" s="304"/>
      <c r="PBW1021" s="304"/>
      <c r="PBX1021" s="304"/>
      <c r="PBY1021" s="304"/>
      <c r="PBZ1021" s="304"/>
      <c r="PCA1021" s="304"/>
      <c r="PCB1021" s="304"/>
      <c r="PCC1021" s="304"/>
      <c r="PCD1021" s="304"/>
      <c r="PCE1021" s="304"/>
      <c r="PCF1021" s="304"/>
      <c r="PCG1021" s="304"/>
      <c r="PCH1021" s="304"/>
      <c r="PCI1021" s="304"/>
      <c r="PCJ1021" s="304"/>
      <c r="PCK1021" s="304"/>
      <c r="PCL1021" s="304"/>
      <c r="PCM1021" s="304"/>
      <c r="PCN1021" s="304"/>
      <c r="PCO1021" s="304"/>
      <c r="PCP1021" s="304"/>
      <c r="PCQ1021" s="304"/>
      <c r="PCR1021" s="304"/>
      <c r="PCS1021" s="304"/>
      <c r="PCT1021" s="304"/>
      <c r="PCU1021" s="304"/>
      <c r="PCV1021" s="304"/>
      <c r="PCW1021" s="304"/>
      <c r="PCX1021" s="304"/>
      <c r="PCY1021" s="304"/>
      <c r="PCZ1021" s="304"/>
      <c r="PDA1021" s="304"/>
      <c r="PDB1021" s="304"/>
      <c r="PDC1021" s="304"/>
      <c r="PDD1021" s="304"/>
      <c r="PDE1021" s="304"/>
      <c r="PDF1021" s="304"/>
      <c r="PDG1021" s="304"/>
      <c r="PDH1021" s="304"/>
      <c r="PDI1021" s="304"/>
      <c r="PDJ1021" s="304"/>
      <c r="PDK1021" s="304"/>
      <c r="PDL1021" s="304"/>
      <c r="PDM1021" s="304"/>
      <c r="PDN1021" s="304"/>
      <c r="PDO1021" s="304"/>
      <c r="PDP1021" s="304"/>
      <c r="PDQ1021" s="304"/>
      <c r="PDR1021" s="304"/>
      <c r="PDS1021" s="304"/>
      <c r="PDT1021" s="304"/>
      <c r="PDU1021" s="304"/>
      <c r="PDV1021" s="304"/>
      <c r="PDW1021" s="304"/>
      <c r="PDX1021" s="304"/>
      <c r="PDY1021" s="304"/>
      <c r="PDZ1021" s="304"/>
      <c r="PEA1021" s="304"/>
      <c r="PEB1021" s="304"/>
      <c r="PEC1021" s="304"/>
      <c r="PED1021" s="304"/>
      <c r="PEE1021" s="304"/>
      <c r="PEF1021" s="304"/>
      <c r="PEG1021" s="304"/>
      <c r="PEH1021" s="304"/>
      <c r="PEI1021" s="304"/>
      <c r="PEJ1021" s="304"/>
      <c r="PEK1021" s="304"/>
      <c r="PEL1021" s="304"/>
      <c r="PEM1021" s="304"/>
      <c r="PEN1021" s="304"/>
      <c r="PEO1021" s="304"/>
      <c r="PEP1021" s="304"/>
      <c r="PEQ1021" s="304"/>
      <c r="PER1021" s="304"/>
      <c r="PES1021" s="304"/>
      <c r="PET1021" s="304"/>
      <c r="PEU1021" s="304"/>
      <c r="PEV1021" s="304"/>
      <c r="PEW1021" s="304"/>
      <c r="PEX1021" s="304"/>
      <c r="PEY1021" s="304"/>
      <c r="PEZ1021" s="304"/>
      <c r="PFA1021" s="304"/>
      <c r="PFB1021" s="304"/>
      <c r="PFC1021" s="304"/>
      <c r="PFD1021" s="304"/>
      <c r="PFE1021" s="304"/>
      <c r="PFF1021" s="304"/>
      <c r="PFG1021" s="304"/>
      <c r="PFH1021" s="304"/>
      <c r="PFI1021" s="304"/>
      <c r="PFJ1021" s="304"/>
      <c r="PFK1021" s="304"/>
      <c r="PFL1021" s="304"/>
      <c r="PFM1021" s="304"/>
      <c r="PFN1021" s="304"/>
      <c r="PFO1021" s="304"/>
      <c r="PFP1021" s="304"/>
      <c r="PFQ1021" s="304"/>
      <c r="PFR1021" s="304"/>
      <c r="PFS1021" s="304"/>
      <c r="PFT1021" s="304"/>
      <c r="PFU1021" s="304"/>
      <c r="PFV1021" s="304"/>
      <c r="PFW1021" s="304"/>
      <c r="PFX1021" s="304"/>
      <c r="PFY1021" s="304"/>
      <c r="PFZ1021" s="304"/>
      <c r="PGA1021" s="304"/>
      <c r="PGB1021" s="304"/>
      <c r="PGC1021" s="304"/>
      <c r="PGD1021" s="304"/>
      <c r="PGE1021" s="304"/>
      <c r="PGF1021" s="304"/>
      <c r="PGG1021" s="304"/>
      <c r="PGH1021" s="304"/>
      <c r="PGI1021" s="304"/>
      <c r="PGJ1021" s="304"/>
      <c r="PGK1021" s="304"/>
      <c r="PGL1021" s="304"/>
      <c r="PGM1021" s="304"/>
      <c r="PGN1021" s="304"/>
      <c r="PGO1021" s="304"/>
      <c r="PGP1021" s="304"/>
      <c r="PGQ1021" s="304"/>
      <c r="PGR1021" s="304"/>
      <c r="PGS1021" s="304"/>
      <c r="PGT1021" s="304"/>
      <c r="PGU1021" s="304"/>
      <c r="PGV1021" s="304"/>
      <c r="PGW1021" s="304"/>
      <c r="PGX1021" s="304"/>
      <c r="PGY1021" s="304"/>
      <c r="PGZ1021" s="304"/>
      <c r="PHA1021" s="304"/>
      <c r="PHB1021" s="304"/>
      <c r="PHC1021" s="304"/>
      <c r="PHD1021" s="304"/>
      <c r="PHE1021" s="304"/>
      <c r="PHF1021" s="304"/>
      <c r="PHG1021" s="304"/>
      <c r="PHH1021" s="304"/>
      <c r="PHI1021" s="304"/>
      <c r="PHJ1021" s="304"/>
      <c r="PHK1021" s="304"/>
      <c r="PHL1021" s="304"/>
      <c r="PHM1021" s="304"/>
      <c r="PHN1021" s="304"/>
      <c r="PHO1021" s="304"/>
      <c r="PHP1021" s="304"/>
      <c r="PHQ1021" s="304"/>
      <c r="PHR1021" s="304"/>
      <c r="PHS1021" s="304"/>
      <c r="PHT1021" s="304"/>
      <c r="PHU1021" s="304"/>
      <c r="PHV1021" s="304"/>
      <c r="PHW1021" s="304"/>
      <c r="PHX1021" s="304"/>
      <c r="PHY1021" s="304"/>
      <c r="PHZ1021" s="304"/>
      <c r="PIA1021" s="304"/>
      <c r="PIB1021" s="304"/>
      <c r="PIC1021" s="304"/>
      <c r="PID1021" s="304"/>
      <c r="PIE1021" s="304"/>
      <c r="PIF1021" s="304"/>
      <c r="PIG1021" s="304"/>
      <c r="PIH1021" s="304"/>
      <c r="PII1021" s="304"/>
      <c r="PIJ1021" s="304"/>
      <c r="PIK1021" s="304"/>
      <c r="PIL1021" s="304"/>
      <c r="PIM1021" s="304"/>
      <c r="PIN1021" s="304"/>
      <c r="PIO1021" s="304"/>
      <c r="PIP1021" s="304"/>
      <c r="PIQ1021" s="304"/>
      <c r="PIR1021" s="304"/>
      <c r="PIS1021" s="304"/>
      <c r="PIT1021" s="304"/>
      <c r="PIU1021" s="304"/>
      <c r="PIV1021" s="304"/>
      <c r="PIW1021" s="304"/>
      <c r="PIX1021" s="304"/>
      <c r="PIY1021" s="304"/>
      <c r="PIZ1021" s="304"/>
      <c r="PJA1021" s="304"/>
      <c r="PJB1021" s="304"/>
      <c r="PJC1021" s="304"/>
      <c r="PJD1021" s="304"/>
      <c r="PJE1021" s="304"/>
      <c r="PJF1021" s="304"/>
      <c r="PJG1021" s="304"/>
      <c r="PJH1021" s="304"/>
      <c r="PJI1021" s="304"/>
      <c r="PJJ1021" s="304"/>
      <c r="PJK1021" s="304"/>
      <c r="PJL1021" s="304"/>
      <c r="PJM1021" s="304"/>
      <c r="PJN1021" s="304"/>
      <c r="PJO1021" s="304"/>
      <c r="PJP1021" s="304"/>
      <c r="PJQ1021" s="304"/>
      <c r="PJR1021" s="304"/>
      <c r="PJS1021" s="304"/>
      <c r="PJT1021" s="304"/>
      <c r="PJU1021" s="304"/>
      <c r="PJV1021" s="304"/>
      <c r="PJW1021" s="304"/>
      <c r="PJX1021" s="304"/>
      <c r="PJY1021" s="304"/>
      <c r="PJZ1021" s="304"/>
      <c r="PKA1021" s="304"/>
      <c r="PKB1021" s="304"/>
      <c r="PKC1021" s="304"/>
      <c r="PKD1021" s="304"/>
      <c r="PKE1021" s="304"/>
      <c r="PKF1021" s="304"/>
      <c r="PKG1021" s="304"/>
      <c r="PKH1021" s="304"/>
      <c r="PKI1021" s="304"/>
      <c r="PKJ1021" s="304"/>
      <c r="PKK1021" s="304"/>
      <c r="PKL1021" s="304"/>
      <c r="PKM1021" s="304"/>
      <c r="PKN1021" s="304"/>
      <c r="PKO1021" s="304"/>
      <c r="PKP1021" s="304"/>
      <c r="PKQ1021" s="304"/>
      <c r="PKR1021" s="304"/>
      <c r="PKS1021" s="304"/>
      <c r="PKT1021" s="304"/>
      <c r="PKU1021" s="304"/>
      <c r="PKV1021" s="304"/>
      <c r="PKW1021" s="304"/>
      <c r="PKX1021" s="304"/>
      <c r="PKY1021" s="304"/>
      <c r="PKZ1021" s="304"/>
      <c r="PLA1021" s="304"/>
      <c r="PLB1021" s="304"/>
      <c r="PLC1021" s="304"/>
      <c r="PLD1021" s="304"/>
      <c r="PLE1021" s="304"/>
      <c r="PLF1021" s="304"/>
      <c r="PLG1021" s="304"/>
      <c r="PLH1021" s="304"/>
      <c r="PLI1021" s="304"/>
      <c r="PLJ1021" s="304"/>
      <c r="PLK1021" s="304"/>
      <c r="PLL1021" s="304"/>
      <c r="PLM1021" s="304"/>
      <c r="PLN1021" s="304"/>
      <c r="PLO1021" s="304"/>
      <c r="PLP1021" s="304"/>
      <c r="PLQ1021" s="304"/>
      <c r="PLR1021" s="304"/>
      <c r="PLS1021" s="304"/>
      <c r="PLT1021" s="304"/>
      <c r="PLU1021" s="304"/>
      <c r="PLV1021" s="304"/>
      <c r="PLW1021" s="304"/>
      <c r="PLX1021" s="304"/>
      <c r="PLY1021" s="304"/>
      <c r="PLZ1021" s="304"/>
      <c r="PMA1021" s="304"/>
      <c r="PMB1021" s="304"/>
      <c r="PMC1021" s="304"/>
      <c r="PMD1021" s="304"/>
      <c r="PME1021" s="304"/>
      <c r="PMF1021" s="304"/>
      <c r="PMG1021" s="304"/>
      <c r="PMH1021" s="304"/>
      <c r="PMI1021" s="304"/>
      <c r="PMJ1021" s="304"/>
      <c r="PMK1021" s="304"/>
      <c r="PML1021" s="304"/>
      <c r="PMM1021" s="304"/>
      <c r="PMN1021" s="304"/>
      <c r="PMO1021" s="304"/>
      <c r="PMP1021" s="304"/>
      <c r="PMQ1021" s="304"/>
      <c r="PMR1021" s="304"/>
      <c r="PMS1021" s="304"/>
      <c r="PMT1021" s="304"/>
      <c r="PMU1021" s="304"/>
      <c r="PMV1021" s="304"/>
      <c r="PMW1021" s="304"/>
      <c r="PMX1021" s="304"/>
      <c r="PMY1021" s="304"/>
      <c r="PMZ1021" s="304"/>
      <c r="PNA1021" s="304"/>
      <c r="PNB1021" s="304"/>
      <c r="PNC1021" s="304"/>
      <c r="PND1021" s="304"/>
      <c r="PNE1021" s="304"/>
      <c r="PNF1021" s="304"/>
      <c r="PNG1021" s="304"/>
      <c r="PNH1021" s="304"/>
      <c r="PNI1021" s="304"/>
      <c r="PNJ1021" s="304"/>
      <c r="PNK1021" s="304"/>
      <c r="PNL1021" s="304"/>
      <c r="PNM1021" s="304"/>
      <c r="PNN1021" s="304"/>
      <c r="PNO1021" s="304"/>
      <c r="PNP1021" s="304"/>
      <c r="PNQ1021" s="304"/>
      <c r="PNR1021" s="304"/>
      <c r="PNS1021" s="304"/>
      <c r="PNT1021" s="304"/>
      <c r="PNU1021" s="304"/>
      <c r="PNV1021" s="304"/>
      <c r="PNW1021" s="304"/>
      <c r="PNX1021" s="304"/>
      <c r="PNY1021" s="304"/>
      <c r="PNZ1021" s="304"/>
      <c r="POA1021" s="304"/>
      <c r="POB1021" s="304"/>
      <c r="POC1021" s="304"/>
      <c r="POD1021" s="304"/>
      <c r="POE1021" s="304"/>
      <c r="POF1021" s="304"/>
      <c r="POG1021" s="304"/>
      <c r="POH1021" s="304"/>
      <c r="POI1021" s="304"/>
      <c r="POJ1021" s="304"/>
      <c r="POK1021" s="304"/>
      <c r="POL1021" s="304"/>
      <c r="POM1021" s="304"/>
      <c r="PON1021" s="304"/>
      <c r="POO1021" s="304"/>
      <c r="POP1021" s="304"/>
      <c r="POQ1021" s="304"/>
      <c r="POR1021" s="304"/>
      <c r="POS1021" s="304"/>
      <c r="POT1021" s="304"/>
      <c r="POU1021" s="304"/>
      <c r="POV1021" s="304"/>
      <c r="POW1021" s="304"/>
      <c r="POX1021" s="304"/>
      <c r="POY1021" s="304"/>
      <c r="POZ1021" s="304"/>
      <c r="PPA1021" s="304"/>
      <c r="PPB1021" s="304"/>
      <c r="PPC1021" s="304"/>
      <c r="PPD1021" s="304"/>
      <c r="PPE1021" s="304"/>
      <c r="PPF1021" s="304"/>
      <c r="PPG1021" s="304"/>
      <c r="PPH1021" s="304"/>
      <c r="PPI1021" s="304"/>
      <c r="PPJ1021" s="304"/>
      <c r="PPK1021" s="304"/>
      <c r="PPL1021" s="304"/>
      <c r="PPM1021" s="304"/>
      <c r="PPN1021" s="304"/>
      <c r="PPO1021" s="304"/>
      <c r="PPP1021" s="304"/>
      <c r="PPQ1021" s="304"/>
      <c r="PPR1021" s="304"/>
      <c r="PPS1021" s="304"/>
      <c r="PPT1021" s="304"/>
      <c r="PPU1021" s="304"/>
      <c r="PPV1021" s="304"/>
      <c r="PPW1021" s="304"/>
      <c r="PPX1021" s="304"/>
      <c r="PPY1021" s="304"/>
      <c r="PPZ1021" s="304"/>
      <c r="PQA1021" s="304"/>
      <c r="PQB1021" s="304"/>
      <c r="PQC1021" s="304"/>
      <c r="PQD1021" s="304"/>
      <c r="PQE1021" s="304"/>
      <c r="PQF1021" s="304"/>
      <c r="PQG1021" s="304"/>
      <c r="PQH1021" s="304"/>
      <c r="PQI1021" s="304"/>
      <c r="PQJ1021" s="304"/>
      <c r="PQK1021" s="304"/>
      <c r="PQL1021" s="304"/>
      <c r="PQM1021" s="304"/>
      <c r="PQN1021" s="304"/>
      <c r="PQO1021" s="304"/>
      <c r="PQP1021" s="304"/>
      <c r="PQQ1021" s="304"/>
      <c r="PQR1021" s="304"/>
      <c r="PQS1021" s="304"/>
      <c r="PQT1021" s="304"/>
      <c r="PQU1021" s="304"/>
      <c r="PQV1021" s="304"/>
      <c r="PQW1021" s="304"/>
      <c r="PQX1021" s="304"/>
      <c r="PQY1021" s="304"/>
      <c r="PQZ1021" s="304"/>
      <c r="PRA1021" s="304"/>
      <c r="PRB1021" s="304"/>
      <c r="PRC1021" s="304"/>
      <c r="PRD1021" s="304"/>
      <c r="PRE1021" s="304"/>
      <c r="PRF1021" s="304"/>
      <c r="PRG1021" s="304"/>
      <c r="PRH1021" s="304"/>
      <c r="PRI1021" s="304"/>
      <c r="PRJ1021" s="304"/>
      <c r="PRK1021" s="304"/>
      <c r="PRL1021" s="304"/>
      <c r="PRM1021" s="304"/>
      <c r="PRN1021" s="304"/>
      <c r="PRO1021" s="304"/>
      <c r="PRP1021" s="304"/>
      <c r="PRQ1021" s="304"/>
      <c r="PRR1021" s="304"/>
      <c r="PRS1021" s="304"/>
      <c r="PRT1021" s="304"/>
      <c r="PRU1021" s="304"/>
      <c r="PRV1021" s="304"/>
      <c r="PRW1021" s="304"/>
      <c r="PRX1021" s="304"/>
      <c r="PRY1021" s="304"/>
      <c r="PRZ1021" s="304"/>
      <c r="PSA1021" s="304"/>
      <c r="PSB1021" s="304"/>
      <c r="PSC1021" s="304"/>
      <c r="PSD1021" s="304"/>
      <c r="PSE1021" s="304"/>
      <c r="PSF1021" s="304"/>
      <c r="PSG1021" s="304"/>
      <c r="PSH1021" s="304"/>
      <c r="PSI1021" s="304"/>
      <c r="PSJ1021" s="304"/>
      <c r="PSK1021" s="304"/>
      <c r="PSL1021" s="304"/>
      <c r="PSM1021" s="304"/>
      <c r="PSN1021" s="304"/>
      <c r="PSO1021" s="304"/>
      <c r="PSP1021" s="304"/>
      <c r="PSQ1021" s="304"/>
      <c r="PSR1021" s="304"/>
      <c r="PSS1021" s="304"/>
      <c r="PST1021" s="304"/>
      <c r="PSU1021" s="304"/>
      <c r="PSV1021" s="304"/>
      <c r="PSW1021" s="304"/>
      <c r="PSX1021" s="304"/>
      <c r="PSY1021" s="304"/>
      <c r="PSZ1021" s="304"/>
      <c r="PTA1021" s="304"/>
      <c r="PTB1021" s="304"/>
      <c r="PTC1021" s="304"/>
      <c r="PTD1021" s="304"/>
      <c r="PTE1021" s="304"/>
      <c r="PTF1021" s="304"/>
      <c r="PTG1021" s="304"/>
      <c r="PTH1021" s="304"/>
      <c r="PTI1021" s="304"/>
      <c r="PTJ1021" s="304"/>
      <c r="PTK1021" s="304"/>
      <c r="PTL1021" s="304"/>
      <c r="PTM1021" s="304"/>
      <c r="PTN1021" s="304"/>
      <c r="PTO1021" s="304"/>
      <c r="PTP1021" s="304"/>
      <c r="PTQ1021" s="304"/>
      <c r="PTR1021" s="304"/>
      <c r="PTS1021" s="304"/>
      <c r="PTT1021" s="304"/>
      <c r="PTU1021" s="304"/>
      <c r="PTV1021" s="304"/>
      <c r="PTW1021" s="304"/>
      <c r="PTX1021" s="304"/>
      <c r="PTY1021" s="304"/>
      <c r="PTZ1021" s="304"/>
      <c r="PUA1021" s="304"/>
      <c r="PUB1021" s="304"/>
      <c r="PUC1021" s="304"/>
      <c r="PUD1021" s="304"/>
      <c r="PUE1021" s="304"/>
      <c r="PUF1021" s="304"/>
      <c r="PUG1021" s="304"/>
      <c r="PUH1021" s="304"/>
      <c r="PUI1021" s="304"/>
      <c r="PUJ1021" s="304"/>
      <c r="PUK1021" s="304"/>
      <c r="PUL1021" s="304"/>
      <c r="PUM1021" s="304"/>
      <c r="PUN1021" s="304"/>
      <c r="PUO1021" s="304"/>
      <c r="PUP1021" s="304"/>
      <c r="PUQ1021" s="304"/>
      <c r="PUR1021" s="304"/>
      <c r="PUS1021" s="304"/>
      <c r="PUT1021" s="304"/>
      <c r="PUU1021" s="304"/>
      <c r="PUV1021" s="304"/>
      <c r="PUW1021" s="304"/>
      <c r="PUX1021" s="304"/>
      <c r="PUY1021" s="304"/>
      <c r="PUZ1021" s="304"/>
      <c r="PVA1021" s="304"/>
      <c r="PVB1021" s="304"/>
      <c r="PVC1021" s="304"/>
      <c r="PVD1021" s="304"/>
      <c r="PVE1021" s="304"/>
      <c r="PVF1021" s="304"/>
      <c r="PVG1021" s="304"/>
      <c r="PVH1021" s="304"/>
      <c r="PVI1021" s="304"/>
      <c r="PVJ1021" s="304"/>
      <c r="PVK1021" s="304"/>
      <c r="PVL1021" s="304"/>
      <c r="PVM1021" s="304"/>
      <c r="PVN1021" s="304"/>
      <c r="PVO1021" s="304"/>
      <c r="PVP1021" s="304"/>
      <c r="PVQ1021" s="304"/>
      <c r="PVR1021" s="304"/>
      <c r="PVS1021" s="304"/>
      <c r="PVT1021" s="304"/>
      <c r="PVU1021" s="304"/>
      <c r="PVV1021" s="304"/>
      <c r="PVW1021" s="304"/>
      <c r="PVX1021" s="304"/>
      <c r="PVY1021" s="304"/>
      <c r="PVZ1021" s="304"/>
      <c r="PWA1021" s="304"/>
      <c r="PWB1021" s="304"/>
      <c r="PWC1021" s="304"/>
      <c r="PWD1021" s="304"/>
      <c r="PWE1021" s="304"/>
      <c r="PWF1021" s="304"/>
      <c r="PWG1021" s="304"/>
      <c r="PWH1021" s="304"/>
      <c r="PWI1021" s="304"/>
      <c r="PWJ1021" s="304"/>
      <c r="PWK1021" s="304"/>
      <c r="PWL1021" s="304"/>
      <c r="PWM1021" s="304"/>
      <c r="PWN1021" s="304"/>
      <c r="PWO1021" s="304"/>
      <c r="PWP1021" s="304"/>
      <c r="PWQ1021" s="304"/>
      <c r="PWR1021" s="304"/>
      <c r="PWS1021" s="304"/>
      <c r="PWT1021" s="304"/>
      <c r="PWU1021" s="304"/>
      <c r="PWV1021" s="304"/>
      <c r="PWW1021" s="304"/>
      <c r="PWX1021" s="304"/>
      <c r="PWY1021" s="304"/>
      <c r="PWZ1021" s="304"/>
      <c r="PXA1021" s="304"/>
      <c r="PXB1021" s="304"/>
      <c r="PXC1021" s="304"/>
      <c r="PXD1021" s="304"/>
      <c r="PXE1021" s="304"/>
      <c r="PXF1021" s="304"/>
      <c r="PXG1021" s="304"/>
      <c r="PXH1021" s="304"/>
      <c r="PXI1021" s="304"/>
      <c r="PXJ1021" s="304"/>
      <c r="PXK1021" s="304"/>
      <c r="PXL1021" s="304"/>
      <c r="PXM1021" s="304"/>
      <c r="PXN1021" s="304"/>
      <c r="PXO1021" s="304"/>
      <c r="PXP1021" s="304"/>
      <c r="PXQ1021" s="304"/>
      <c r="PXR1021" s="304"/>
      <c r="PXS1021" s="304"/>
      <c r="PXT1021" s="304"/>
      <c r="PXU1021" s="304"/>
      <c r="PXV1021" s="304"/>
      <c r="PXW1021" s="304"/>
      <c r="PXX1021" s="304"/>
      <c r="PXY1021" s="304"/>
      <c r="PXZ1021" s="304"/>
      <c r="PYA1021" s="304"/>
      <c r="PYB1021" s="304"/>
      <c r="PYC1021" s="304"/>
      <c r="PYD1021" s="304"/>
      <c r="PYE1021" s="304"/>
      <c r="PYF1021" s="304"/>
      <c r="PYG1021" s="304"/>
      <c r="PYH1021" s="304"/>
      <c r="PYI1021" s="304"/>
      <c r="PYJ1021" s="304"/>
      <c r="PYK1021" s="304"/>
      <c r="PYL1021" s="304"/>
      <c r="PYM1021" s="304"/>
      <c r="PYN1021" s="304"/>
      <c r="PYO1021" s="304"/>
      <c r="PYP1021" s="304"/>
      <c r="PYQ1021" s="304"/>
      <c r="PYR1021" s="304"/>
      <c r="PYS1021" s="304"/>
      <c r="PYT1021" s="304"/>
      <c r="PYU1021" s="304"/>
      <c r="PYV1021" s="304"/>
      <c r="PYW1021" s="304"/>
      <c r="PYX1021" s="304"/>
      <c r="PYY1021" s="304"/>
      <c r="PYZ1021" s="304"/>
      <c r="PZA1021" s="304"/>
      <c r="PZB1021" s="304"/>
      <c r="PZC1021" s="304"/>
      <c r="PZD1021" s="304"/>
      <c r="PZE1021" s="304"/>
      <c r="PZF1021" s="304"/>
      <c r="PZG1021" s="304"/>
      <c r="PZH1021" s="304"/>
      <c r="PZI1021" s="304"/>
      <c r="PZJ1021" s="304"/>
      <c r="PZK1021" s="304"/>
      <c r="PZL1021" s="304"/>
      <c r="PZM1021" s="304"/>
      <c r="PZN1021" s="304"/>
      <c r="PZO1021" s="304"/>
      <c r="PZP1021" s="304"/>
      <c r="PZQ1021" s="304"/>
      <c r="PZR1021" s="304"/>
      <c r="PZS1021" s="304"/>
      <c r="PZT1021" s="304"/>
      <c r="PZU1021" s="304"/>
      <c r="PZV1021" s="304"/>
      <c r="PZW1021" s="304"/>
      <c r="PZX1021" s="304"/>
      <c r="PZY1021" s="304"/>
      <c r="PZZ1021" s="304"/>
      <c r="QAA1021" s="304"/>
      <c r="QAB1021" s="304"/>
      <c r="QAC1021" s="304"/>
      <c r="QAD1021" s="304"/>
      <c r="QAE1021" s="304"/>
      <c r="QAF1021" s="304"/>
      <c r="QAG1021" s="304"/>
      <c r="QAH1021" s="304"/>
      <c r="QAI1021" s="304"/>
      <c r="QAJ1021" s="304"/>
      <c r="QAK1021" s="304"/>
      <c r="QAL1021" s="304"/>
      <c r="QAM1021" s="304"/>
      <c r="QAN1021" s="304"/>
      <c r="QAO1021" s="304"/>
      <c r="QAP1021" s="304"/>
      <c r="QAQ1021" s="304"/>
      <c r="QAR1021" s="304"/>
      <c r="QAS1021" s="304"/>
      <c r="QAT1021" s="304"/>
      <c r="QAU1021" s="304"/>
      <c r="QAV1021" s="304"/>
      <c r="QAW1021" s="304"/>
      <c r="QAX1021" s="304"/>
      <c r="QAY1021" s="304"/>
      <c r="QAZ1021" s="304"/>
      <c r="QBA1021" s="304"/>
      <c r="QBB1021" s="304"/>
      <c r="QBC1021" s="304"/>
      <c r="QBD1021" s="304"/>
      <c r="QBE1021" s="304"/>
      <c r="QBF1021" s="304"/>
      <c r="QBG1021" s="304"/>
      <c r="QBH1021" s="304"/>
      <c r="QBI1021" s="304"/>
      <c r="QBJ1021" s="304"/>
      <c r="QBK1021" s="304"/>
      <c r="QBL1021" s="304"/>
      <c r="QBM1021" s="304"/>
      <c r="QBN1021" s="304"/>
      <c r="QBO1021" s="304"/>
      <c r="QBP1021" s="304"/>
      <c r="QBQ1021" s="304"/>
      <c r="QBR1021" s="304"/>
      <c r="QBS1021" s="304"/>
      <c r="QBT1021" s="304"/>
      <c r="QBU1021" s="304"/>
      <c r="QBV1021" s="304"/>
      <c r="QBW1021" s="304"/>
      <c r="QBX1021" s="304"/>
      <c r="QBY1021" s="304"/>
      <c r="QBZ1021" s="304"/>
      <c r="QCA1021" s="304"/>
      <c r="QCB1021" s="304"/>
      <c r="QCC1021" s="304"/>
      <c r="QCD1021" s="304"/>
      <c r="QCE1021" s="304"/>
      <c r="QCF1021" s="304"/>
      <c r="QCG1021" s="304"/>
      <c r="QCH1021" s="304"/>
      <c r="QCI1021" s="304"/>
      <c r="QCJ1021" s="304"/>
      <c r="QCK1021" s="304"/>
      <c r="QCL1021" s="304"/>
      <c r="QCM1021" s="304"/>
      <c r="QCN1021" s="304"/>
      <c r="QCO1021" s="304"/>
      <c r="QCP1021" s="304"/>
      <c r="QCQ1021" s="304"/>
      <c r="QCR1021" s="304"/>
      <c r="QCS1021" s="304"/>
      <c r="QCT1021" s="304"/>
      <c r="QCU1021" s="304"/>
      <c r="QCV1021" s="304"/>
      <c r="QCW1021" s="304"/>
      <c r="QCX1021" s="304"/>
      <c r="QCY1021" s="304"/>
      <c r="QCZ1021" s="304"/>
      <c r="QDA1021" s="304"/>
      <c r="QDB1021" s="304"/>
      <c r="QDC1021" s="304"/>
      <c r="QDD1021" s="304"/>
      <c r="QDE1021" s="304"/>
      <c r="QDF1021" s="304"/>
      <c r="QDG1021" s="304"/>
      <c r="QDH1021" s="304"/>
      <c r="QDI1021" s="304"/>
      <c r="QDJ1021" s="304"/>
      <c r="QDK1021" s="304"/>
      <c r="QDL1021" s="304"/>
      <c r="QDM1021" s="304"/>
      <c r="QDN1021" s="304"/>
      <c r="QDO1021" s="304"/>
      <c r="QDP1021" s="304"/>
      <c r="QDQ1021" s="304"/>
      <c r="QDR1021" s="304"/>
      <c r="QDS1021" s="304"/>
      <c r="QDT1021" s="304"/>
      <c r="QDU1021" s="304"/>
      <c r="QDV1021" s="304"/>
      <c r="QDW1021" s="304"/>
      <c r="QDX1021" s="304"/>
      <c r="QDY1021" s="304"/>
      <c r="QDZ1021" s="304"/>
      <c r="QEA1021" s="304"/>
      <c r="QEB1021" s="304"/>
      <c r="QEC1021" s="304"/>
      <c r="QED1021" s="304"/>
      <c r="QEE1021" s="304"/>
      <c r="QEF1021" s="304"/>
      <c r="QEG1021" s="304"/>
      <c r="QEH1021" s="304"/>
      <c r="QEI1021" s="304"/>
      <c r="QEJ1021" s="304"/>
      <c r="QEK1021" s="304"/>
      <c r="QEL1021" s="304"/>
      <c r="QEM1021" s="304"/>
      <c r="QEN1021" s="304"/>
      <c r="QEO1021" s="304"/>
      <c r="QEP1021" s="304"/>
      <c r="QEQ1021" s="304"/>
      <c r="QER1021" s="304"/>
      <c r="QES1021" s="304"/>
      <c r="QET1021" s="304"/>
      <c r="QEU1021" s="304"/>
      <c r="QEV1021" s="304"/>
      <c r="QEW1021" s="304"/>
      <c r="QEX1021" s="304"/>
      <c r="QEY1021" s="304"/>
      <c r="QEZ1021" s="304"/>
      <c r="QFA1021" s="304"/>
      <c r="QFB1021" s="304"/>
      <c r="QFC1021" s="304"/>
      <c r="QFD1021" s="304"/>
      <c r="QFE1021" s="304"/>
      <c r="QFF1021" s="304"/>
      <c r="QFG1021" s="304"/>
      <c r="QFH1021" s="304"/>
      <c r="QFI1021" s="304"/>
      <c r="QFJ1021" s="304"/>
      <c r="QFK1021" s="304"/>
      <c r="QFL1021" s="304"/>
      <c r="QFM1021" s="304"/>
      <c r="QFN1021" s="304"/>
      <c r="QFO1021" s="304"/>
      <c r="QFP1021" s="304"/>
      <c r="QFQ1021" s="304"/>
      <c r="QFR1021" s="304"/>
      <c r="QFS1021" s="304"/>
      <c r="QFT1021" s="304"/>
      <c r="QFU1021" s="304"/>
      <c r="QFV1021" s="304"/>
      <c r="QFW1021" s="304"/>
      <c r="QFX1021" s="304"/>
      <c r="QFY1021" s="304"/>
      <c r="QFZ1021" s="304"/>
      <c r="QGA1021" s="304"/>
      <c r="QGB1021" s="304"/>
      <c r="QGC1021" s="304"/>
      <c r="QGD1021" s="304"/>
      <c r="QGE1021" s="304"/>
      <c r="QGF1021" s="304"/>
      <c r="QGG1021" s="304"/>
      <c r="QGH1021" s="304"/>
      <c r="QGI1021" s="304"/>
      <c r="QGJ1021" s="304"/>
      <c r="QGK1021" s="304"/>
      <c r="QGL1021" s="304"/>
      <c r="QGM1021" s="304"/>
      <c r="QGN1021" s="304"/>
      <c r="QGO1021" s="304"/>
      <c r="QGP1021" s="304"/>
      <c r="QGQ1021" s="304"/>
      <c r="QGR1021" s="304"/>
      <c r="QGS1021" s="304"/>
      <c r="QGT1021" s="304"/>
      <c r="QGU1021" s="304"/>
      <c r="QGV1021" s="304"/>
      <c r="QGW1021" s="304"/>
      <c r="QGX1021" s="304"/>
      <c r="QGY1021" s="304"/>
      <c r="QGZ1021" s="304"/>
      <c r="QHA1021" s="304"/>
      <c r="QHB1021" s="304"/>
      <c r="QHC1021" s="304"/>
      <c r="QHD1021" s="304"/>
      <c r="QHE1021" s="304"/>
      <c r="QHF1021" s="304"/>
      <c r="QHG1021" s="304"/>
      <c r="QHH1021" s="304"/>
      <c r="QHI1021" s="304"/>
      <c r="QHJ1021" s="304"/>
      <c r="QHK1021" s="304"/>
      <c r="QHL1021" s="304"/>
      <c r="QHM1021" s="304"/>
      <c r="QHN1021" s="304"/>
      <c r="QHO1021" s="304"/>
      <c r="QHP1021" s="304"/>
      <c r="QHQ1021" s="304"/>
      <c r="QHR1021" s="304"/>
      <c r="QHS1021" s="304"/>
      <c r="QHT1021" s="304"/>
      <c r="QHU1021" s="304"/>
      <c r="QHV1021" s="304"/>
      <c r="QHW1021" s="304"/>
      <c r="QHX1021" s="304"/>
      <c r="QHY1021" s="304"/>
      <c r="QHZ1021" s="304"/>
      <c r="QIA1021" s="304"/>
      <c r="QIB1021" s="304"/>
      <c r="QIC1021" s="304"/>
      <c r="QID1021" s="304"/>
      <c r="QIE1021" s="304"/>
      <c r="QIF1021" s="304"/>
      <c r="QIG1021" s="304"/>
      <c r="QIH1021" s="304"/>
      <c r="QII1021" s="304"/>
      <c r="QIJ1021" s="304"/>
      <c r="QIK1021" s="304"/>
      <c r="QIL1021" s="304"/>
      <c r="QIM1021" s="304"/>
      <c r="QIN1021" s="304"/>
      <c r="QIO1021" s="304"/>
      <c r="QIP1021" s="304"/>
      <c r="QIQ1021" s="304"/>
      <c r="QIR1021" s="304"/>
      <c r="QIS1021" s="304"/>
      <c r="QIT1021" s="304"/>
      <c r="QIU1021" s="304"/>
      <c r="QIV1021" s="304"/>
      <c r="QIW1021" s="304"/>
      <c r="QIX1021" s="304"/>
      <c r="QIY1021" s="304"/>
      <c r="QIZ1021" s="304"/>
      <c r="QJA1021" s="304"/>
      <c r="QJB1021" s="304"/>
      <c r="QJC1021" s="304"/>
      <c r="QJD1021" s="304"/>
      <c r="QJE1021" s="304"/>
      <c r="QJF1021" s="304"/>
      <c r="QJG1021" s="304"/>
      <c r="QJH1021" s="304"/>
      <c r="QJI1021" s="304"/>
      <c r="QJJ1021" s="304"/>
      <c r="QJK1021" s="304"/>
      <c r="QJL1021" s="304"/>
      <c r="QJM1021" s="304"/>
      <c r="QJN1021" s="304"/>
      <c r="QJO1021" s="304"/>
      <c r="QJP1021" s="304"/>
      <c r="QJQ1021" s="304"/>
      <c r="QJR1021" s="304"/>
      <c r="QJS1021" s="304"/>
      <c r="QJT1021" s="304"/>
      <c r="QJU1021" s="304"/>
      <c r="QJV1021" s="304"/>
      <c r="QJW1021" s="304"/>
      <c r="QJX1021" s="304"/>
      <c r="QJY1021" s="304"/>
      <c r="QJZ1021" s="304"/>
      <c r="QKA1021" s="304"/>
      <c r="QKB1021" s="304"/>
      <c r="QKC1021" s="304"/>
      <c r="QKD1021" s="304"/>
      <c r="QKE1021" s="304"/>
      <c r="QKF1021" s="304"/>
      <c r="QKG1021" s="304"/>
      <c r="QKH1021" s="304"/>
      <c r="QKI1021" s="304"/>
      <c r="QKJ1021" s="304"/>
      <c r="QKK1021" s="304"/>
      <c r="QKL1021" s="304"/>
      <c r="QKM1021" s="304"/>
      <c r="QKN1021" s="304"/>
      <c r="QKO1021" s="304"/>
      <c r="QKP1021" s="304"/>
      <c r="QKQ1021" s="304"/>
      <c r="QKR1021" s="304"/>
      <c r="QKS1021" s="304"/>
      <c r="QKT1021" s="304"/>
      <c r="QKU1021" s="304"/>
      <c r="QKV1021" s="304"/>
      <c r="QKW1021" s="304"/>
      <c r="QKX1021" s="304"/>
      <c r="QKY1021" s="304"/>
      <c r="QKZ1021" s="304"/>
      <c r="QLA1021" s="304"/>
      <c r="QLB1021" s="304"/>
      <c r="QLC1021" s="304"/>
      <c r="QLD1021" s="304"/>
      <c r="QLE1021" s="304"/>
      <c r="QLF1021" s="304"/>
      <c r="QLG1021" s="304"/>
      <c r="QLH1021" s="304"/>
      <c r="QLI1021" s="304"/>
      <c r="QLJ1021" s="304"/>
      <c r="QLK1021" s="304"/>
      <c r="QLL1021" s="304"/>
      <c r="QLM1021" s="304"/>
      <c r="QLN1021" s="304"/>
      <c r="QLO1021" s="304"/>
      <c r="QLP1021" s="304"/>
      <c r="QLQ1021" s="304"/>
      <c r="QLR1021" s="304"/>
      <c r="QLS1021" s="304"/>
      <c r="QLT1021" s="304"/>
      <c r="QLU1021" s="304"/>
      <c r="QLV1021" s="304"/>
      <c r="QLW1021" s="304"/>
      <c r="QLX1021" s="304"/>
      <c r="QLY1021" s="304"/>
      <c r="QLZ1021" s="304"/>
      <c r="QMA1021" s="304"/>
      <c r="QMB1021" s="304"/>
      <c r="QMC1021" s="304"/>
      <c r="QMD1021" s="304"/>
      <c r="QME1021" s="304"/>
      <c r="QMF1021" s="304"/>
      <c r="QMG1021" s="304"/>
      <c r="QMH1021" s="304"/>
      <c r="QMI1021" s="304"/>
      <c r="QMJ1021" s="304"/>
      <c r="QMK1021" s="304"/>
      <c r="QML1021" s="304"/>
      <c r="QMM1021" s="304"/>
      <c r="QMN1021" s="304"/>
      <c r="QMO1021" s="304"/>
      <c r="QMP1021" s="304"/>
      <c r="QMQ1021" s="304"/>
      <c r="QMR1021" s="304"/>
      <c r="QMS1021" s="304"/>
      <c r="QMT1021" s="304"/>
      <c r="QMU1021" s="304"/>
      <c r="QMV1021" s="304"/>
      <c r="QMW1021" s="304"/>
      <c r="QMX1021" s="304"/>
      <c r="QMY1021" s="304"/>
      <c r="QMZ1021" s="304"/>
      <c r="QNA1021" s="304"/>
      <c r="QNB1021" s="304"/>
      <c r="QNC1021" s="304"/>
      <c r="QND1021" s="304"/>
      <c r="QNE1021" s="304"/>
      <c r="QNF1021" s="304"/>
      <c r="QNG1021" s="304"/>
      <c r="QNH1021" s="304"/>
      <c r="QNI1021" s="304"/>
      <c r="QNJ1021" s="304"/>
      <c r="QNK1021" s="304"/>
      <c r="QNL1021" s="304"/>
      <c r="QNM1021" s="304"/>
      <c r="QNN1021" s="304"/>
      <c r="QNO1021" s="304"/>
      <c r="QNP1021" s="304"/>
      <c r="QNQ1021" s="304"/>
      <c r="QNR1021" s="304"/>
      <c r="QNS1021" s="304"/>
      <c r="QNT1021" s="304"/>
      <c r="QNU1021" s="304"/>
      <c r="QNV1021" s="304"/>
      <c r="QNW1021" s="304"/>
      <c r="QNX1021" s="304"/>
      <c r="QNY1021" s="304"/>
      <c r="QNZ1021" s="304"/>
      <c r="QOA1021" s="304"/>
      <c r="QOB1021" s="304"/>
      <c r="QOC1021" s="304"/>
      <c r="QOD1021" s="304"/>
      <c r="QOE1021" s="304"/>
      <c r="QOF1021" s="304"/>
      <c r="QOG1021" s="304"/>
      <c r="QOH1021" s="304"/>
      <c r="QOI1021" s="304"/>
      <c r="QOJ1021" s="304"/>
      <c r="QOK1021" s="304"/>
      <c r="QOL1021" s="304"/>
      <c r="QOM1021" s="304"/>
      <c r="QON1021" s="304"/>
      <c r="QOO1021" s="304"/>
      <c r="QOP1021" s="304"/>
      <c r="QOQ1021" s="304"/>
      <c r="QOR1021" s="304"/>
      <c r="QOS1021" s="304"/>
      <c r="QOT1021" s="304"/>
      <c r="QOU1021" s="304"/>
      <c r="QOV1021" s="304"/>
      <c r="QOW1021" s="304"/>
      <c r="QOX1021" s="304"/>
      <c r="QOY1021" s="304"/>
      <c r="QOZ1021" s="304"/>
      <c r="QPA1021" s="304"/>
      <c r="QPB1021" s="304"/>
      <c r="QPC1021" s="304"/>
      <c r="QPD1021" s="304"/>
      <c r="QPE1021" s="304"/>
      <c r="QPF1021" s="304"/>
      <c r="QPG1021" s="304"/>
      <c r="QPH1021" s="304"/>
      <c r="QPI1021" s="304"/>
      <c r="QPJ1021" s="304"/>
      <c r="QPK1021" s="304"/>
      <c r="QPL1021" s="304"/>
      <c r="QPM1021" s="304"/>
      <c r="QPN1021" s="304"/>
      <c r="QPO1021" s="304"/>
      <c r="QPP1021" s="304"/>
      <c r="QPQ1021" s="304"/>
      <c r="QPR1021" s="304"/>
      <c r="QPS1021" s="304"/>
      <c r="QPT1021" s="304"/>
      <c r="QPU1021" s="304"/>
      <c r="QPV1021" s="304"/>
      <c r="QPW1021" s="304"/>
      <c r="QPX1021" s="304"/>
      <c r="QPY1021" s="304"/>
      <c r="QPZ1021" s="304"/>
      <c r="QQA1021" s="304"/>
      <c r="QQB1021" s="304"/>
      <c r="QQC1021" s="304"/>
      <c r="QQD1021" s="304"/>
      <c r="QQE1021" s="304"/>
      <c r="QQF1021" s="304"/>
      <c r="QQG1021" s="304"/>
      <c r="QQH1021" s="304"/>
      <c r="QQI1021" s="304"/>
      <c r="QQJ1021" s="304"/>
      <c r="QQK1021" s="304"/>
      <c r="QQL1021" s="304"/>
      <c r="QQM1021" s="304"/>
      <c r="QQN1021" s="304"/>
      <c r="QQO1021" s="304"/>
      <c r="QQP1021" s="304"/>
      <c r="QQQ1021" s="304"/>
      <c r="QQR1021" s="304"/>
      <c r="QQS1021" s="304"/>
      <c r="QQT1021" s="304"/>
      <c r="QQU1021" s="304"/>
      <c r="QQV1021" s="304"/>
      <c r="QQW1021" s="304"/>
      <c r="QQX1021" s="304"/>
      <c r="QQY1021" s="304"/>
      <c r="QQZ1021" s="304"/>
      <c r="QRA1021" s="304"/>
      <c r="QRB1021" s="304"/>
      <c r="QRC1021" s="304"/>
      <c r="QRD1021" s="304"/>
      <c r="QRE1021" s="304"/>
      <c r="QRF1021" s="304"/>
      <c r="QRG1021" s="304"/>
      <c r="QRH1021" s="304"/>
      <c r="QRI1021" s="304"/>
      <c r="QRJ1021" s="304"/>
      <c r="QRK1021" s="304"/>
      <c r="QRL1021" s="304"/>
      <c r="QRM1021" s="304"/>
      <c r="QRN1021" s="304"/>
      <c r="QRO1021" s="304"/>
      <c r="QRP1021" s="304"/>
      <c r="QRQ1021" s="304"/>
      <c r="QRR1021" s="304"/>
      <c r="QRS1021" s="304"/>
      <c r="QRT1021" s="304"/>
      <c r="QRU1021" s="304"/>
      <c r="QRV1021" s="304"/>
      <c r="QRW1021" s="304"/>
      <c r="QRX1021" s="304"/>
      <c r="QRY1021" s="304"/>
      <c r="QRZ1021" s="304"/>
      <c r="QSA1021" s="304"/>
      <c r="QSB1021" s="304"/>
      <c r="QSC1021" s="304"/>
      <c r="QSD1021" s="304"/>
      <c r="QSE1021" s="304"/>
      <c r="QSF1021" s="304"/>
      <c r="QSG1021" s="304"/>
      <c r="QSH1021" s="304"/>
      <c r="QSI1021" s="304"/>
      <c r="QSJ1021" s="304"/>
      <c r="QSK1021" s="304"/>
      <c r="QSL1021" s="304"/>
      <c r="QSM1021" s="304"/>
      <c r="QSN1021" s="304"/>
      <c r="QSO1021" s="304"/>
      <c r="QSP1021" s="304"/>
      <c r="QSQ1021" s="304"/>
      <c r="QSR1021" s="304"/>
      <c r="QSS1021" s="304"/>
      <c r="QST1021" s="304"/>
      <c r="QSU1021" s="304"/>
      <c r="QSV1021" s="304"/>
      <c r="QSW1021" s="304"/>
      <c r="QSX1021" s="304"/>
      <c r="QSY1021" s="304"/>
      <c r="QSZ1021" s="304"/>
      <c r="QTA1021" s="304"/>
      <c r="QTB1021" s="304"/>
      <c r="QTC1021" s="304"/>
      <c r="QTD1021" s="304"/>
      <c r="QTE1021" s="304"/>
      <c r="QTF1021" s="304"/>
      <c r="QTG1021" s="304"/>
      <c r="QTH1021" s="304"/>
      <c r="QTI1021" s="304"/>
      <c r="QTJ1021" s="304"/>
      <c r="QTK1021" s="304"/>
      <c r="QTL1021" s="304"/>
      <c r="QTM1021" s="304"/>
      <c r="QTN1021" s="304"/>
      <c r="QTO1021" s="304"/>
      <c r="QTP1021" s="304"/>
      <c r="QTQ1021" s="304"/>
      <c r="QTR1021" s="304"/>
      <c r="QTS1021" s="304"/>
      <c r="QTT1021" s="304"/>
      <c r="QTU1021" s="304"/>
      <c r="QTV1021" s="304"/>
      <c r="QTW1021" s="304"/>
      <c r="QTX1021" s="304"/>
      <c r="QTY1021" s="304"/>
      <c r="QTZ1021" s="304"/>
      <c r="QUA1021" s="304"/>
      <c r="QUB1021" s="304"/>
      <c r="QUC1021" s="304"/>
      <c r="QUD1021" s="304"/>
      <c r="QUE1021" s="304"/>
      <c r="QUF1021" s="304"/>
      <c r="QUG1021" s="304"/>
      <c r="QUH1021" s="304"/>
      <c r="QUI1021" s="304"/>
      <c r="QUJ1021" s="304"/>
      <c r="QUK1021" s="304"/>
      <c r="QUL1021" s="304"/>
      <c r="QUM1021" s="304"/>
      <c r="QUN1021" s="304"/>
      <c r="QUO1021" s="304"/>
      <c r="QUP1021" s="304"/>
      <c r="QUQ1021" s="304"/>
      <c r="QUR1021" s="304"/>
      <c r="QUS1021" s="304"/>
      <c r="QUT1021" s="304"/>
      <c r="QUU1021" s="304"/>
      <c r="QUV1021" s="304"/>
      <c r="QUW1021" s="304"/>
      <c r="QUX1021" s="304"/>
      <c r="QUY1021" s="304"/>
      <c r="QUZ1021" s="304"/>
      <c r="QVA1021" s="304"/>
      <c r="QVB1021" s="304"/>
      <c r="QVC1021" s="304"/>
      <c r="QVD1021" s="304"/>
      <c r="QVE1021" s="304"/>
      <c r="QVF1021" s="304"/>
      <c r="QVG1021" s="304"/>
      <c r="QVH1021" s="304"/>
      <c r="QVI1021" s="304"/>
      <c r="QVJ1021" s="304"/>
      <c r="QVK1021" s="304"/>
      <c r="QVL1021" s="304"/>
      <c r="QVM1021" s="304"/>
      <c r="QVN1021" s="304"/>
      <c r="QVO1021" s="304"/>
      <c r="QVP1021" s="304"/>
      <c r="QVQ1021" s="304"/>
      <c r="QVR1021" s="304"/>
      <c r="QVS1021" s="304"/>
      <c r="QVT1021" s="304"/>
      <c r="QVU1021" s="304"/>
      <c r="QVV1021" s="304"/>
      <c r="QVW1021" s="304"/>
      <c r="QVX1021" s="304"/>
      <c r="QVY1021" s="304"/>
      <c r="QVZ1021" s="304"/>
      <c r="QWA1021" s="304"/>
      <c r="QWB1021" s="304"/>
      <c r="QWC1021" s="304"/>
      <c r="QWD1021" s="304"/>
      <c r="QWE1021" s="304"/>
      <c r="QWF1021" s="304"/>
      <c r="QWG1021" s="304"/>
      <c r="QWH1021" s="304"/>
      <c r="QWI1021" s="304"/>
      <c r="QWJ1021" s="304"/>
      <c r="QWK1021" s="304"/>
      <c r="QWL1021" s="304"/>
      <c r="QWM1021" s="304"/>
      <c r="QWN1021" s="304"/>
      <c r="QWO1021" s="304"/>
      <c r="QWP1021" s="304"/>
      <c r="QWQ1021" s="304"/>
      <c r="QWR1021" s="304"/>
      <c r="QWS1021" s="304"/>
      <c r="QWT1021" s="304"/>
      <c r="QWU1021" s="304"/>
      <c r="QWV1021" s="304"/>
      <c r="QWW1021" s="304"/>
      <c r="QWX1021" s="304"/>
      <c r="QWY1021" s="304"/>
      <c r="QWZ1021" s="304"/>
      <c r="QXA1021" s="304"/>
      <c r="QXB1021" s="304"/>
      <c r="QXC1021" s="304"/>
      <c r="QXD1021" s="304"/>
      <c r="QXE1021" s="304"/>
      <c r="QXF1021" s="304"/>
      <c r="QXG1021" s="304"/>
      <c r="QXH1021" s="304"/>
      <c r="QXI1021" s="304"/>
      <c r="QXJ1021" s="304"/>
      <c r="QXK1021" s="304"/>
      <c r="QXL1021" s="304"/>
      <c r="QXM1021" s="304"/>
      <c r="QXN1021" s="304"/>
      <c r="QXO1021" s="304"/>
      <c r="QXP1021" s="304"/>
      <c r="QXQ1021" s="304"/>
      <c r="QXR1021" s="304"/>
      <c r="QXS1021" s="304"/>
      <c r="QXT1021" s="304"/>
      <c r="QXU1021" s="304"/>
      <c r="QXV1021" s="304"/>
      <c r="QXW1021" s="304"/>
      <c r="QXX1021" s="304"/>
      <c r="QXY1021" s="304"/>
      <c r="QXZ1021" s="304"/>
      <c r="QYA1021" s="304"/>
      <c r="QYB1021" s="304"/>
      <c r="QYC1021" s="304"/>
      <c r="QYD1021" s="304"/>
      <c r="QYE1021" s="304"/>
      <c r="QYF1021" s="304"/>
      <c r="QYG1021" s="304"/>
      <c r="QYH1021" s="304"/>
      <c r="QYI1021" s="304"/>
      <c r="QYJ1021" s="304"/>
      <c r="QYK1021" s="304"/>
      <c r="QYL1021" s="304"/>
      <c r="QYM1021" s="304"/>
      <c r="QYN1021" s="304"/>
      <c r="QYO1021" s="304"/>
      <c r="QYP1021" s="304"/>
      <c r="QYQ1021" s="304"/>
      <c r="QYR1021" s="304"/>
      <c r="QYS1021" s="304"/>
      <c r="QYT1021" s="304"/>
      <c r="QYU1021" s="304"/>
      <c r="QYV1021" s="304"/>
      <c r="QYW1021" s="304"/>
      <c r="QYX1021" s="304"/>
      <c r="QYY1021" s="304"/>
      <c r="QYZ1021" s="304"/>
      <c r="QZA1021" s="304"/>
      <c r="QZB1021" s="304"/>
      <c r="QZC1021" s="304"/>
      <c r="QZD1021" s="304"/>
      <c r="QZE1021" s="304"/>
      <c r="QZF1021" s="304"/>
      <c r="QZG1021" s="304"/>
      <c r="QZH1021" s="304"/>
      <c r="QZI1021" s="304"/>
      <c r="QZJ1021" s="304"/>
      <c r="QZK1021" s="304"/>
      <c r="QZL1021" s="304"/>
      <c r="QZM1021" s="304"/>
      <c r="QZN1021" s="304"/>
      <c r="QZO1021" s="304"/>
      <c r="QZP1021" s="304"/>
      <c r="QZQ1021" s="304"/>
      <c r="QZR1021" s="304"/>
      <c r="QZS1021" s="304"/>
      <c r="QZT1021" s="304"/>
      <c r="QZU1021" s="304"/>
      <c r="QZV1021" s="304"/>
      <c r="QZW1021" s="304"/>
      <c r="QZX1021" s="304"/>
      <c r="QZY1021" s="304"/>
      <c r="QZZ1021" s="304"/>
      <c r="RAA1021" s="304"/>
      <c r="RAB1021" s="304"/>
      <c r="RAC1021" s="304"/>
      <c r="RAD1021" s="304"/>
      <c r="RAE1021" s="304"/>
      <c r="RAF1021" s="304"/>
      <c r="RAG1021" s="304"/>
      <c r="RAH1021" s="304"/>
      <c r="RAI1021" s="304"/>
      <c r="RAJ1021" s="304"/>
      <c r="RAK1021" s="304"/>
      <c r="RAL1021" s="304"/>
      <c r="RAM1021" s="304"/>
      <c r="RAN1021" s="304"/>
      <c r="RAO1021" s="304"/>
      <c r="RAP1021" s="304"/>
      <c r="RAQ1021" s="304"/>
      <c r="RAR1021" s="304"/>
      <c r="RAS1021" s="304"/>
      <c r="RAT1021" s="304"/>
      <c r="RAU1021" s="304"/>
      <c r="RAV1021" s="304"/>
      <c r="RAW1021" s="304"/>
      <c r="RAX1021" s="304"/>
      <c r="RAY1021" s="304"/>
      <c r="RAZ1021" s="304"/>
      <c r="RBA1021" s="304"/>
      <c r="RBB1021" s="304"/>
      <c r="RBC1021" s="304"/>
      <c r="RBD1021" s="304"/>
      <c r="RBE1021" s="304"/>
      <c r="RBF1021" s="304"/>
      <c r="RBG1021" s="304"/>
      <c r="RBH1021" s="304"/>
      <c r="RBI1021" s="304"/>
      <c r="RBJ1021" s="304"/>
      <c r="RBK1021" s="304"/>
      <c r="RBL1021" s="304"/>
      <c r="RBM1021" s="304"/>
      <c r="RBN1021" s="304"/>
      <c r="RBO1021" s="304"/>
      <c r="RBP1021" s="304"/>
      <c r="RBQ1021" s="304"/>
      <c r="RBR1021" s="304"/>
      <c r="RBS1021" s="304"/>
      <c r="RBT1021" s="304"/>
      <c r="RBU1021" s="304"/>
      <c r="RBV1021" s="304"/>
      <c r="RBW1021" s="304"/>
      <c r="RBX1021" s="304"/>
      <c r="RBY1021" s="304"/>
      <c r="RBZ1021" s="304"/>
      <c r="RCA1021" s="304"/>
      <c r="RCB1021" s="304"/>
      <c r="RCC1021" s="304"/>
      <c r="RCD1021" s="304"/>
      <c r="RCE1021" s="304"/>
      <c r="RCF1021" s="304"/>
      <c r="RCG1021" s="304"/>
      <c r="RCH1021" s="304"/>
      <c r="RCI1021" s="304"/>
      <c r="RCJ1021" s="304"/>
      <c r="RCK1021" s="304"/>
      <c r="RCL1021" s="304"/>
      <c r="RCM1021" s="304"/>
      <c r="RCN1021" s="304"/>
      <c r="RCO1021" s="304"/>
      <c r="RCP1021" s="304"/>
      <c r="RCQ1021" s="304"/>
      <c r="RCR1021" s="304"/>
      <c r="RCS1021" s="304"/>
      <c r="RCT1021" s="304"/>
      <c r="RCU1021" s="304"/>
      <c r="RCV1021" s="304"/>
      <c r="RCW1021" s="304"/>
      <c r="RCX1021" s="304"/>
      <c r="RCY1021" s="304"/>
      <c r="RCZ1021" s="304"/>
      <c r="RDA1021" s="304"/>
      <c r="RDB1021" s="304"/>
      <c r="RDC1021" s="304"/>
      <c r="RDD1021" s="304"/>
      <c r="RDE1021" s="304"/>
      <c r="RDF1021" s="304"/>
      <c r="RDG1021" s="304"/>
      <c r="RDH1021" s="304"/>
      <c r="RDI1021" s="304"/>
      <c r="RDJ1021" s="304"/>
      <c r="RDK1021" s="304"/>
      <c r="RDL1021" s="304"/>
      <c r="RDM1021" s="304"/>
      <c r="RDN1021" s="304"/>
      <c r="RDO1021" s="304"/>
      <c r="RDP1021" s="304"/>
      <c r="RDQ1021" s="304"/>
      <c r="RDR1021" s="304"/>
      <c r="RDS1021" s="304"/>
      <c r="RDT1021" s="304"/>
      <c r="RDU1021" s="304"/>
      <c r="RDV1021" s="304"/>
      <c r="RDW1021" s="304"/>
      <c r="RDX1021" s="304"/>
      <c r="RDY1021" s="304"/>
      <c r="RDZ1021" s="304"/>
      <c r="REA1021" s="304"/>
      <c r="REB1021" s="304"/>
      <c r="REC1021" s="304"/>
      <c r="RED1021" s="304"/>
      <c r="REE1021" s="304"/>
      <c r="REF1021" s="304"/>
      <c r="REG1021" s="304"/>
      <c r="REH1021" s="304"/>
      <c r="REI1021" s="304"/>
      <c r="REJ1021" s="304"/>
      <c r="REK1021" s="304"/>
      <c r="REL1021" s="304"/>
      <c r="REM1021" s="304"/>
      <c r="REN1021" s="304"/>
      <c r="REO1021" s="304"/>
      <c r="REP1021" s="304"/>
      <c r="REQ1021" s="304"/>
      <c r="RER1021" s="304"/>
      <c r="RES1021" s="304"/>
      <c r="RET1021" s="304"/>
      <c r="REU1021" s="304"/>
      <c r="REV1021" s="304"/>
      <c r="REW1021" s="304"/>
      <c r="REX1021" s="304"/>
      <c r="REY1021" s="304"/>
      <c r="REZ1021" s="304"/>
      <c r="RFA1021" s="304"/>
      <c r="RFB1021" s="304"/>
      <c r="RFC1021" s="304"/>
      <c r="RFD1021" s="304"/>
      <c r="RFE1021" s="304"/>
      <c r="RFF1021" s="304"/>
      <c r="RFG1021" s="304"/>
      <c r="RFH1021" s="304"/>
      <c r="RFI1021" s="304"/>
      <c r="RFJ1021" s="304"/>
      <c r="RFK1021" s="304"/>
      <c r="RFL1021" s="304"/>
      <c r="RFM1021" s="304"/>
      <c r="RFN1021" s="304"/>
      <c r="RFO1021" s="304"/>
      <c r="RFP1021" s="304"/>
      <c r="RFQ1021" s="304"/>
      <c r="RFR1021" s="304"/>
      <c r="RFS1021" s="304"/>
      <c r="RFT1021" s="304"/>
      <c r="RFU1021" s="304"/>
      <c r="RFV1021" s="304"/>
      <c r="RFW1021" s="304"/>
      <c r="RFX1021" s="304"/>
      <c r="RFY1021" s="304"/>
      <c r="RFZ1021" s="304"/>
      <c r="RGA1021" s="304"/>
      <c r="RGB1021" s="304"/>
      <c r="RGC1021" s="304"/>
      <c r="RGD1021" s="304"/>
      <c r="RGE1021" s="304"/>
      <c r="RGF1021" s="304"/>
      <c r="RGG1021" s="304"/>
      <c r="RGH1021" s="304"/>
      <c r="RGI1021" s="304"/>
      <c r="RGJ1021" s="304"/>
      <c r="RGK1021" s="304"/>
      <c r="RGL1021" s="304"/>
      <c r="RGM1021" s="304"/>
      <c r="RGN1021" s="304"/>
      <c r="RGO1021" s="304"/>
      <c r="RGP1021" s="304"/>
      <c r="RGQ1021" s="304"/>
      <c r="RGR1021" s="304"/>
      <c r="RGS1021" s="304"/>
      <c r="RGT1021" s="304"/>
      <c r="RGU1021" s="304"/>
      <c r="RGV1021" s="304"/>
      <c r="RGW1021" s="304"/>
      <c r="RGX1021" s="304"/>
      <c r="RGY1021" s="304"/>
      <c r="RGZ1021" s="304"/>
      <c r="RHA1021" s="304"/>
      <c r="RHB1021" s="304"/>
      <c r="RHC1021" s="304"/>
      <c r="RHD1021" s="304"/>
      <c r="RHE1021" s="304"/>
      <c r="RHF1021" s="304"/>
      <c r="RHG1021" s="304"/>
      <c r="RHH1021" s="304"/>
      <c r="RHI1021" s="304"/>
      <c r="RHJ1021" s="304"/>
      <c r="RHK1021" s="304"/>
      <c r="RHL1021" s="304"/>
      <c r="RHM1021" s="304"/>
      <c r="RHN1021" s="304"/>
      <c r="RHO1021" s="304"/>
      <c r="RHP1021" s="304"/>
      <c r="RHQ1021" s="304"/>
      <c r="RHR1021" s="304"/>
      <c r="RHS1021" s="304"/>
      <c r="RHT1021" s="304"/>
      <c r="RHU1021" s="304"/>
      <c r="RHV1021" s="304"/>
      <c r="RHW1021" s="304"/>
      <c r="RHX1021" s="304"/>
      <c r="RHY1021" s="304"/>
      <c r="RHZ1021" s="304"/>
      <c r="RIA1021" s="304"/>
      <c r="RIB1021" s="304"/>
      <c r="RIC1021" s="304"/>
      <c r="RID1021" s="304"/>
      <c r="RIE1021" s="304"/>
      <c r="RIF1021" s="304"/>
      <c r="RIG1021" s="304"/>
      <c r="RIH1021" s="304"/>
      <c r="RII1021" s="304"/>
      <c r="RIJ1021" s="304"/>
      <c r="RIK1021" s="304"/>
      <c r="RIL1021" s="304"/>
      <c r="RIM1021" s="304"/>
      <c r="RIN1021" s="304"/>
      <c r="RIO1021" s="304"/>
      <c r="RIP1021" s="304"/>
      <c r="RIQ1021" s="304"/>
      <c r="RIR1021" s="304"/>
      <c r="RIS1021" s="304"/>
      <c r="RIT1021" s="304"/>
      <c r="RIU1021" s="304"/>
      <c r="RIV1021" s="304"/>
      <c r="RIW1021" s="304"/>
      <c r="RIX1021" s="304"/>
      <c r="RIY1021" s="304"/>
      <c r="RIZ1021" s="304"/>
      <c r="RJA1021" s="304"/>
      <c r="RJB1021" s="304"/>
      <c r="RJC1021" s="304"/>
      <c r="RJD1021" s="304"/>
      <c r="RJE1021" s="304"/>
      <c r="RJF1021" s="304"/>
      <c r="RJG1021" s="304"/>
      <c r="RJH1021" s="304"/>
      <c r="RJI1021" s="304"/>
      <c r="RJJ1021" s="304"/>
      <c r="RJK1021" s="304"/>
      <c r="RJL1021" s="304"/>
      <c r="RJM1021" s="304"/>
      <c r="RJN1021" s="304"/>
      <c r="RJO1021" s="304"/>
      <c r="RJP1021" s="304"/>
      <c r="RJQ1021" s="304"/>
      <c r="RJR1021" s="304"/>
      <c r="RJS1021" s="304"/>
      <c r="RJT1021" s="304"/>
      <c r="RJU1021" s="304"/>
      <c r="RJV1021" s="304"/>
      <c r="RJW1021" s="304"/>
      <c r="RJX1021" s="304"/>
      <c r="RJY1021" s="304"/>
      <c r="RJZ1021" s="304"/>
      <c r="RKA1021" s="304"/>
      <c r="RKB1021" s="304"/>
      <c r="RKC1021" s="304"/>
      <c r="RKD1021" s="304"/>
      <c r="RKE1021" s="304"/>
      <c r="RKF1021" s="304"/>
      <c r="RKG1021" s="304"/>
      <c r="RKH1021" s="304"/>
      <c r="RKI1021" s="304"/>
      <c r="RKJ1021" s="304"/>
      <c r="RKK1021" s="304"/>
      <c r="RKL1021" s="304"/>
      <c r="RKM1021" s="304"/>
      <c r="RKN1021" s="304"/>
      <c r="RKO1021" s="304"/>
      <c r="RKP1021" s="304"/>
      <c r="RKQ1021" s="304"/>
      <c r="RKR1021" s="304"/>
      <c r="RKS1021" s="304"/>
      <c r="RKT1021" s="304"/>
      <c r="RKU1021" s="304"/>
      <c r="RKV1021" s="304"/>
      <c r="RKW1021" s="304"/>
      <c r="RKX1021" s="304"/>
      <c r="RKY1021" s="304"/>
      <c r="RKZ1021" s="304"/>
      <c r="RLA1021" s="304"/>
      <c r="RLB1021" s="304"/>
      <c r="RLC1021" s="304"/>
      <c r="RLD1021" s="304"/>
      <c r="RLE1021" s="304"/>
      <c r="RLF1021" s="304"/>
      <c r="RLG1021" s="304"/>
      <c r="RLH1021" s="304"/>
      <c r="RLI1021" s="304"/>
      <c r="RLJ1021" s="304"/>
      <c r="RLK1021" s="304"/>
      <c r="RLL1021" s="304"/>
      <c r="RLM1021" s="304"/>
      <c r="RLN1021" s="304"/>
      <c r="RLO1021" s="304"/>
      <c r="RLP1021" s="304"/>
      <c r="RLQ1021" s="304"/>
      <c r="RLR1021" s="304"/>
      <c r="RLS1021" s="304"/>
      <c r="RLT1021" s="304"/>
      <c r="RLU1021" s="304"/>
      <c r="RLV1021" s="304"/>
      <c r="RLW1021" s="304"/>
      <c r="RLX1021" s="304"/>
      <c r="RLY1021" s="304"/>
      <c r="RLZ1021" s="304"/>
      <c r="RMA1021" s="304"/>
      <c r="RMB1021" s="304"/>
      <c r="RMC1021" s="304"/>
      <c r="RMD1021" s="304"/>
      <c r="RME1021" s="304"/>
      <c r="RMF1021" s="304"/>
      <c r="RMG1021" s="304"/>
      <c r="RMH1021" s="304"/>
      <c r="RMI1021" s="304"/>
      <c r="RMJ1021" s="304"/>
      <c r="RMK1021" s="304"/>
      <c r="RML1021" s="304"/>
      <c r="RMM1021" s="304"/>
      <c r="RMN1021" s="304"/>
      <c r="RMO1021" s="304"/>
      <c r="RMP1021" s="304"/>
      <c r="RMQ1021" s="304"/>
      <c r="RMR1021" s="304"/>
      <c r="RMS1021" s="304"/>
      <c r="RMT1021" s="304"/>
      <c r="RMU1021" s="304"/>
      <c r="RMV1021" s="304"/>
      <c r="RMW1021" s="304"/>
      <c r="RMX1021" s="304"/>
      <c r="RMY1021" s="304"/>
      <c r="RMZ1021" s="304"/>
      <c r="RNA1021" s="304"/>
      <c r="RNB1021" s="304"/>
      <c r="RNC1021" s="304"/>
      <c r="RND1021" s="304"/>
      <c r="RNE1021" s="304"/>
      <c r="RNF1021" s="304"/>
      <c r="RNG1021" s="304"/>
      <c r="RNH1021" s="304"/>
      <c r="RNI1021" s="304"/>
      <c r="RNJ1021" s="304"/>
      <c r="RNK1021" s="304"/>
      <c r="RNL1021" s="304"/>
      <c r="RNM1021" s="304"/>
      <c r="RNN1021" s="304"/>
      <c r="RNO1021" s="304"/>
      <c r="RNP1021" s="304"/>
      <c r="RNQ1021" s="304"/>
      <c r="RNR1021" s="304"/>
      <c r="RNS1021" s="304"/>
      <c r="RNT1021" s="304"/>
      <c r="RNU1021" s="304"/>
      <c r="RNV1021" s="304"/>
      <c r="RNW1021" s="304"/>
      <c r="RNX1021" s="304"/>
      <c r="RNY1021" s="304"/>
      <c r="RNZ1021" s="304"/>
      <c r="ROA1021" s="304"/>
      <c r="ROB1021" s="304"/>
      <c r="ROC1021" s="304"/>
      <c r="ROD1021" s="304"/>
      <c r="ROE1021" s="304"/>
      <c r="ROF1021" s="304"/>
      <c r="ROG1021" s="304"/>
      <c r="ROH1021" s="304"/>
      <c r="ROI1021" s="304"/>
      <c r="ROJ1021" s="304"/>
      <c r="ROK1021" s="304"/>
      <c r="ROL1021" s="304"/>
      <c r="ROM1021" s="304"/>
      <c r="RON1021" s="304"/>
      <c r="ROO1021" s="304"/>
      <c r="ROP1021" s="304"/>
      <c r="ROQ1021" s="304"/>
      <c r="ROR1021" s="304"/>
      <c r="ROS1021" s="304"/>
      <c r="ROT1021" s="304"/>
      <c r="ROU1021" s="304"/>
      <c r="ROV1021" s="304"/>
      <c r="ROW1021" s="304"/>
      <c r="ROX1021" s="304"/>
      <c r="ROY1021" s="304"/>
      <c r="ROZ1021" s="304"/>
      <c r="RPA1021" s="304"/>
      <c r="RPB1021" s="304"/>
      <c r="RPC1021" s="304"/>
      <c r="RPD1021" s="304"/>
      <c r="RPE1021" s="304"/>
      <c r="RPF1021" s="304"/>
      <c r="RPG1021" s="304"/>
      <c r="RPH1021" s="304"/>
      <c r="RPI1021" s="304"/>
      <c r="RPJ1021" s="304"/>
      <c r="RPK1021" s="304"/>
      <c r="RPL1021" s="304"/>
      <c r="RPM1021" s="304"/>
      <c r="RPN1021" s="304"/>
      <c r="RPO1021" s="304"/>
      <c r="RPP1021" s="304"/>
      <c r="RPQ1021" s="304"/>
      <c r="RPR1021" s="304"/>
      <c r="RPS1021" s="304"/>
      <c r="RPT1021" s="304"/>
      <c r="RPU1021" s="304"/>
      <c r="RPV1021" s="304"/>
      <c r="RPW1021" s="304"/>
      <c r="RPX1021" s="304"/>
      <c r="RPY1021" s="304"/>
      <c r="RPZ1021" s="304"/>
      <c r="RQA1021" s="304"/>
      <c r="RQB1021" s="304"/>
      <c r="RQC1021" s="304"/>
      <c r="RQD1021" s="304"/>
      <c r="RQE1021" s="304"/>
      <c r="RQF1021" s="304"/>
      <c r="RQG1021" s="304"/>
      <c r="RQH1021" s="304"/>
      <c r="RQI1021" s="304"/>
      <c r="RQJ1021" s="304"/>
      <c r="RQK1021" s="304"/>
      <c r="RQL1021" s="304"/>
      <c r="RQM1021" s="304"/>
      <c r="RQN1021" s="304"/>
      <c r="RQO1021" s="304"/>
      <c r="RQP1021" s="304"/>
      <c r="RQQ1021" s="304"/>
      <c r="RQR1021" s="304"/>
      <c r="RQS1021" s="304"/>
      <c r="RQT1021" s="304"/>
      <c r="RQU1021" s="304"/>
      <c r="RQV1021" s="304"/>
      <c r="RQW1021" s="304"/>
      <c r="RQX1021" s="304"/>
      <c r="RQY1021" s="304"/>
      <c r="RQZ1021" s="304"/>
      <c r="RRA1021" s="304"/>
      <c r="RRB1021" s="304"/>
      <c r="RRC1021" s="304"/>
      <c r="RRD1021" s="304"/>
      <c r="RRE1021" s="304"/>
      <c r="RRF1021" s="304"/>
      <c r="RRG1021" s="304"/>
      <c r="RRH1021" s="304"/>
      <c r="RRI1021" s="304"/>
      <c r="RRJ1021" s="304"/>
      <c r="RRK1021" s="304"/>
      <c r="RRL1021" s="304"/>
      <c r="RRM1021" s="304"/>
      <c r="RRN1021" s="304"/>
      <c r="RRO1021" s="304"/>
      <c r="RRP1021" s="304"/>
      <c r="RRQ1021" s="304"/>
      <c r="RRR1021" s="304"/>
      <c r="RRS1021" s="304"/>
      <c r="RRT1021" s="304"/>
      <c r="RRU1021" s="304"/>
      <c r="RRV1021" s="304"/>
      <c r="RRW1021" s="304"/>
      <c r="RRX1021" s="304"/>
      <c r="RRY1021" s="304"/>
      <c r="RRZ1021" s="304"/>
      <c r="RSA1021" s="304"/>
      <c r="RSB1021" s="304"/>
      <c r="RSC1021" s="304"/>
      <c r="RSD1021" s="304"/>
      <c r="RSE1021" s="304"/>
      <c r="RSF1021" s="304"/>
      <c r="RSG1021" s="304"/>
      <c r="RSH1021" s="304"/>
      <c r="RSI1021" s="304"/>
      <c r="RSJ1021" s="304"/>
      <c r="RSK1021" s="304"/>
      <c r="RSL1021" s="304"/>
      <c r="RSM1021" s="304"/>
      <c r="RSN1021" s="304"/>
      <c r="RSO1021" s="304"/>
      <c r="RSP1021" s="304"/>
      <c r="RSQ1021" s="304"/>
      <c r="RSR1021" s="304"/>
      <c r="RSS1021" s="304"/>
      <c r="RST1021" s="304"/>
      <c r="RSU1021" s="304"/>
      <c r="RSV1021" s="304"/>
      <c r="RSW1021" s="304"/>
      <c r="RSX1021" s="304"/>
      <c r="RSY1021" s="304"/>
      <c r="RSZ1021" s="304"/>
      <c r="RTA1021" s="304"/>
      <c r="RTB1021" s="304"/>
      <c r="RTC1021" s="304"/>
      <c r="RTD1021" s="304"/>
      <c r="RTE1021" s="304"/>
      <c r="RTF1021" s="304"/>
      <c r="RTG1021" s="304"/>
      <c r="RTH1021" s="304"/>
      <c r="RTI1021" s="304"/>
      <c r="RTJ1021" s="304"/>
      <c r="RTK1021" s="304"/>
      <c r="RTL1021" s="304"/>
      <c r="RTM1021" s="304"/>
      <c r="RTN1021" s="304"/>
      <c r="RTO1021" s="304"/>
      <c r="RTP1021" s="304"/>
      <c r="RTQ1021" s="304"/>
      <c r="RTR1021" s="304"/>
      <c r="RTS1021" s="304"/>
      <c r="RTT1021" s="304"/>
      <c r="RTU1021" s="304"/>
      <c r="RTV1021" s="304"/>
      <c r="RTW1021" s="304"/>
      <c r="RTX1021" s="304"/>
      <c r="RTY1021" s="304"/>
      <c r="RTZ1021" s="304"/>
      <c r="RUA1021" s="304"/>
      <c r="RUB1021" s="304"/>
      <c r="RUC1021" s="304"/>
      <c r="RUD1021" s="304"/>
      <c r="RUE1021" s="304"/>
      <c r="RUF1021" s="304"/>
      <c r="RUG1021" s="304"/>
      <c r="RUH1021" s="304"/>
      <c r="RUI1021" s="304"/>
      <c r="RUJ1021" s="304"/>
      <c r="RUK1021" s="304"/>
      <c r="RUL1021" s="304"/>
      <c r="RUM1021" s="304"/>
      <c r="RUN1021" s="304"/>
      <c r="RUO1021" s="304"/>
      <c r="RUP1021" s="304"/>
      <c r="RUQ1021" s="304"/>
      <c r="RUR1021" s="304"/>
      <c r="RUS1021" s="304"/>
      <c r="RUT1021" s="304"/>
      <c r="RUU1021" s="304"/>
      <c r="RUV1021" s="304"/>
      <c r="RUW1021" s="304"/>
      <c r="RUX1021" s="304"/>
      <c r="RUY1021" s="304"/>
      <c r="RUZ1021" s="304"/>
      <c r="RVA1021" s="304"/>
      <c r="RVB1021" s="304"/>
      <c r="RVC1021" s="304"/>
      <c r="RVD1021" s="304"/>
      <c r="RVE1021" s="304"/>
      <c r="RVF1021" s="304"/>
      <c r="RVG1021" s="304"/>
      <c r="RVH1021" s="304"/>
      <c r="RVI1021" s="304"/>
      <c r="RVJ1021" s="304"/>
      <c r="RVK1021" s="304"/>
      <c r="RVL1021" s="304"/>
      <c r="RVM1021" s="304"/>
      <c r="RVN1021" s="304"/>
      <c r="RVO1021" s="304"/>
      <c r="RVP1021" s="304"/>
      <c r="RVQ1021" s="304"/>
      <c r="RVR1021" s="304"/>
      <c r="RVS1021" s="304"/>
      <c r="RVT1021" s="304"/>
      <c r="RVU1021" s="304"/>
      <c r="RVV1021" s="304"/>
      <c r="RVW1021" s="304"/>
      <c r="RVX1021" s="304"/>
      <c r="RVY1021" s="304"/>
      <c r="RVZ1021" s="304"/>
      <c r="RWA1021" s="304"/>
      <c r="RWB1021" s="304"/>
      <c r="RWC1021" s="304"/>
      <c r="RWD1021" s="304"/>
      <c r="RWE1021" s="304"/>
      <c r="RWF1021" s="304"/>
      <c r="RWG1021" s="304"/>
      <c r="RWH1021" s="304"/>
      <c r="RWI1021" s="304"/>
      <c r="RWJ1021" s="304"/>
      <c r="RWK1021" s="304"/>
      <c r="RWL1021" s="304"/>
      <c r="RWM1021" s="304"/>
      <c r="RWN1021" s="304"/>
      <c r="RWO1021" s="304"/>
      <c r="RWP1021" s="304"/>
      <c r="RWQ1021" s="304"/>
      <c r="RWR1021" s="304"/>
      <c r="RWS1021" s="304"/>
      <c r="RWT1021" s="304"/>
      <c r="RWU1021" s="304"/>
      <c r="RWV1021" s="304"/>
      <c r="RWW1021" s="304"/>
      <c r="RWX1021" s="304"/>
      <c r="RWY1021" s="304"/>
      <c r="RWZ1021" s="304"/>
      <c r="RXA1021" s="304"/>
      <c r="RXB1021" s="304"/>
      <c r="RXC1021" s="304"/>
      <c r="RXD1021" s="304"/>
      <c r="RXE1021" s="304"/>
      <c r="RXF1021" s="304"/>
      <c r="RXG1021" s="304"/>
      <c r="RXH1021" s="304"/>
      <c r="RXI1021" s="304"/>
      <c r="RXJ1021" s="304"/>
      <c r="RXK1021" s="304"/>
      <c r="RXL1021" s="304"/>
      <c r="RXM1021" s="304"/>
      <c r="RXN1021" s="304"/>
      <c r="RXO1021" s="304"/>
      <c r="RXP1021" s="304"/>
      <c r="RXQ1021" s="304"/>
      <c r="RXR1021" s="304"/>
      <c r="RXS1021" s="304"/>
      <c r="RXT1021" s="304"/>
      <c r="RXU1021" s="304"/>
      <c r="RXV1021" s="304"/>
      <c r="RXW1021" s="304"/>
      <c r="RXX1021" s="304"/>
      <c r="RXY1021" s="304"/>
      <c r="RXZ1021" s="304"/>
      <c r="RYA1021" s="304"/>
      <c r="RYB1021" s="304"/>
      <c r="RYC1021" s="304"/>
      <c r="RYD1021" s="304"/>
      <c r="RYE1021" s="304"/>
      <c r="RYF1021" s="304"/>
      <c r="RYG1021" s="304"/>
      <c r="RYH1021" s="304"/>
      <c r="RYI1021" s="304"/>
      <c r="RYJ1021" s="304"/>
      <c r="RYK1021" s="304"/>
      <c r="RYL1021" s="304"/>
      <c r="RYM1021" s="304"/>
      <c r="RYN1021" s="304"/>
      <c r="RYO1021" s="304"/>
      <c r="RYP1021" s="304"/>
      <c r="RYQ1021" s="304"/>
      <c r="RYR1021" s="304"/>
      <c r="RYS1021" s="304"/>
      <c r="RYT1021" s="304"/>
      <c r="RYU1021" s="304"/>
      <c r="RYV1021" s="304"/>
      <c r="RYW1021" s="304"/>
      <c r="RYX1021" s="304"/>
      <c r="RYY1021" s="304"/>
      <c r="RYZ1021" s="304"/>
      <c r="RZA1021" s="304"/>
      <c r="RZB1021" s="304"/>
      <c r="RZC1021" s="304"/>
      <c r="RZD1021" s="304"/>
      <c r="RZE1021" s="304"/>
      <c r="RZF1021" s="304"/>
      <c r="RZG1021" s="304"/>
      <c r="RZH1021" s="304"/>
      <c r="RZI1021" s="304"/>
      <c r="RZJ1021" s="304"/>
      <c r="RZK1021" s="304"/>
      <c r="RZL1021" s="304"/>
      <c r="RZM1021" s="304"/>
      <c r="RZN1021" s="304"/>
      <c r="RZO1021" s="304"/>
      <c r="RZP1021" s="304"/>
      <c r="RZQ1021" s="304"/>
      <c r="RZR1021" s="304"/>
      <c r="RZS1021" s="304"/>
      <c r="RZT1021" s="304"/>
      <c r="RZU1021" s="304"/>
      <c r="RZV1021" s="304"/>
      <c r="RZW1021" s="304"/>
      <c r="RZX1021" s="304"/>
      <c r="RZY1021" s="304"/>
      <c r="RZZ1021" s="304"/>
      <c r="SAA1021" s="304"/>
      <c r="SAB1021" s="304"/>
      <c r="SAC1021" s="304"/>
      <c r="SAD1021" s="304"/>
      <c r="SAE1021" s="304"/>
      <c r="SAF1021" s="304"/>
      <c r="SAG1021" s="304"/>
      <c r="SAH1021" s="304"/>
      <c r="SAI1021" s="304"/>
      <c r="SAJ1021" s="304"/>
      <c r="SAK1021" s="304"/>
      <c r="SAL1021" s="304"/>
      <c r="SAM1021" s="304"/>
      <c r="SAN1021" s="304"/>
      <c r="SAO1021" s="304"/>
      <c r="SAP1021" s="304"/>
      <c r="SAQ1021" s="304"/>
      <c r="SAR1021" s="304"/>
      <c r="SAS1021" s="304"/>
      <c r="SAT1021" s="304"/>
      <c r="SAU1021" s="304"/>
      <c r="SAV1021" s="304"/>
      <c r="SAW1021" s="304"/>
      <c r="SAX1021" s="304"/>
      <c r="SAY1021" s="304"/>
      <c r="SAZ1021" s="304"/>
      <c r="SBA1021" s="304"/>
      <c r="SBB1021" s="304"/>
      <c r="SBC1021" s="304"/>
      <c r="SBD1021" s="304"/>
      <c r="SBE1021" s="304"/>
      <c r="SBF1021" s="304"/>
      <c r="SBG1021" s="304"/>
      <c r="SBH1021" s="304"/>
      <c r="SBI1021" s="304"/>
      <c r="SBJ1021" s="304"/>
      <c r="SBK1021" s="304"/>
      <c r="SBL1021" s="304"/>
      <c r="SBM1021" s="304"/>
      <c r="SBN1021" s="304"/>
      <c r="SBO1021" s="304"/>
      <c r="SBP1021" s="304"/>
      <c r="SBQ1021" s="304"/>
      <c r="SBR1021" s="304"/>
      <c r="SBS1021" s="304"/>
      <c r="SBT1021" s="304"/>
      <c r="SBU1021" s="304"/>
      <c r="SBV1021" s="304"/>
      <c r="SBW1021" s="304"/>
      <c r="SBX1021" s="304"/>
      <c r="SBY1021" s="304"/>
      <c r="SBZ1021" s="304"/>
      <c r="SCA1021" s="304"/>
      <c r="SCB1021" s="304"/>
      <c r="SCC1021" s="304"/>
      <c r="SCD1021" s="304"/>
      <c r="SCE1021" s="304"/>
      <c r="SCF1021" s="304"/>
      <c r="SCG1021" s="304"/>
      <c r="SCH1021" s="304"/>
      <c r="SCI1021" s="304"/>
      <c r="SCJ1021" s="304"/>
      <c r="SCK1021" s="304"/>
      <c r="SCL1021" s="304"/>
      <c r="SCM1021" s="304"/>
      <c r="SCN1021" s="304"/>
      <c r="SCO1021" s="304"/>
      <c r="SCP1021" s="304"/>
      <c r="SCQ1021" s="304"/>
      <c r="SCR1021" s="304"/>
      <c r="SCS1021" s="304"/>
      <c r="SCT1021" s="304"/>
      <c r="SCU1021" s="304"/>
      <c r="SCV1021" s="304"/>
      <c r="SCW1021" s="304"/>
      <c r="SCX1021" s="304"/>
      <c r="SCY1021" s="304"/>
      <c r="SCZ1021" s="304"/>
      <c r="SDA1021" s="304"/>
      <c r="SDB1021" s="304"/>
      <c r="SDC1021" s="304"/>
      <c r="SDD1021" s="304"/>
      <c r="SDE1021" s="304"/>
      <c r="SDF1021" s="304"/>
      <c r="SDG1021" s="304"/>
      <c r="SDH1021" s="304"/>
      <c r="SDI1021" s="304"/>
      <c r="SDJ1021" s="304"/>
      <c r="SDK1021" s="304"/>
      <c r="SDL1021" s="304"/>
      <c r="SDM1021" s="304"/>
      <c r="SDN1021" s="304"/>
      <c r="SDO1021" s="304"/>
      <c r="SDP1021" s="304"/>
      <c r="SDQ1021" s="304"/>
      <c r="SDR1021" s="304"/>
      <c r="SDS1021" s="304"/>
      <c r="SDT1021" s="304"/>
      <c r="SDU1021" s="304"/>
      <c r="SDV1021" s="304"/>
      <c r="SDW1021" s="304"/>
      <c r="SDX1021" s="304"/>
      <c r="SDY1021" s="304"/>
      <c r="SDZ1021" s="304"/>
      <c r="SEA1021" s="304"/>
      <c r="SEB1021" s="304"/>
      <c r="SEC1021" s="304"/>
      <c r="SED1021" s="304"/>
      <c r="SEE1021" s="304"/>
      <c r="SEF1021" s="304"/>
      <c r="SEG1021" s="304"/>
      <c r="SEH1021" s="304"/>
      <c r="SEI1021" s="304"/>
      <c r="SEJ1021" s="304"/>
      <c r="SEK1021" s="304"/>
      <c r="SEL1021" s="304"/>
      <c r="SEM1021" s="304"/>
      <c r="SEN1021" s="304"/>
      <c r="SEO1021" s="304"/>
      <c r="SEP1021" s="304"/>
      <c r="SEQ1021" s="304"/>
      <c r="SER1021" s="304"/>
      <c r="SES1021" s="304"/>
      <c r="SET1021" s="304"/>
      <c r="SEU1021" s="304"/>
      <c r="SEV1021" s="304"/>
      <c r="SEW1021" s="304"/>
      <c r="SEX1021" s="304"/>
      <c r="SEY1021" s="304"/>
      <c r="SEZ1021" s="304"/>
      <c r="SFA1021" s="304"/>
      <c r="SFB1021" s="304"/>
      <c r="SFC1021" s="304"/>
      <c r="SFD1021" s="304"/>
      <c r="SFE1021" s="304"/>
      <c r="SFF1021" s="304"/>
      <c r="SFG1021" s="304"/>
      <c r="SFH1021" s="304"/>
      <c r="SFI1021" s="304"/>
      <c r="SFJ1021" s="304"/>
      <c r="SFK1021" s="304"/>
      <c r="SFL1021" s="304"/>
      <c r="SFM1021" s="304"/>
      <c r="SFN1021" s="304"/>
      <c r="SFO1021" s="304"/>
      <c r="SFP1021" s="304"/>
      <c r="SFQ1021" s="304"/>
      <c r="SFR1021" s="304"/>
      <c r="SFS1021" s="304"/>
      <c r="SFT1021" s="304"/>
      <c r="SFU1021" s="304"/>
      <c r="SFV1021" s="304"/>
      <c r="SFW1021" s="304"/>
      <c r="SFX1021" s="304"/>
      <c r="SFY1021" s="304"/>
      <c r="SFZ1021" s="304"/>
      <c r="SGA1021" s="304"/>
      <c r="SGB1021" s="304"/>
      <c r="SGC1021" s="304"/>
      <c r="SGD1021" s="304"/>
      <c r="SGE1021" s="304"/>
      <c r="SGF1021" s="304"/>
      <c r="SGG1021" s="304"/>
      <c r="SGH1021" s="304"/>
      <c r="SGI1021" s="304"/>
      <c r="SGJ1021" s="304"/>
      <c r="SGK1021" s="304"/>
      <c r="SGL1021" s="304"/>
      <c r="SGM1021" s="304"/>
      <c r="SGN1021" s="304"/>
      <c r="SGO1021" s="304"/>
      <c r="SGP1021" s="304"/>
      <c r="SGQ1021" s="304"/>
      <c r="SGR1021" s="304"/>
      <c r="SGS1021" s="304"/>
      <c r="SGT1021" s="304"/>
      <c r="SGU1021" s="304"/>
      <c r="SGV1021" s="304"/>
      <c r="SGW1021" s="304"/>
      <c r="SGX1021" s="304"/>
      <c r="SGY1021" s="304"/>
      <c r="SGZ1021" s="304"/>
      <c r="SHA1021" s="304"/>
      <c r="SHB1021" s="304"/>
      <c r="SHC1021" s="304"/>
      <c r="SHD1021" s="304"/>
      <c r="SHE1021" s="304"/>
      <c r="SHF1021" s="304"/>
      <c r="SHG1021" s="304"/>
      <c r="SHH1021" s="304"/>
      <c r="SHI1021" s="304"/>
      <c r="SHJ1021" s="304"/>
      <c r="SHK1021" s="304"/>
      <c r="SHL1021" s="304"/>
      <c r="SHM1021" s="304"/>
      <c r="SHN1021" s="304"/>
      <c r="SHO1021" s="304"/>
      <c r="SHP1021" s="304"/>
      <c r="SHQ1021" s="304"/>
      <c r="SHR1021" s="304"/>
      <c r="SHS1021" s="304"/>
      <c r="SHT1021" s="304"/>
      <c r="SHU1021" s="304"/>
      <c r="SHV1021" s="304"/>
      <c r="SHW1021" s="304"/>
      <c r="SHX1021" s="304"/>
      <c r="SHY1021" s="304"/>
      <c r="SHZ1021" s="304"/>
      <c r="SIA1021" s="304"/>
      <c r="SIB1021" s="304"/>
      <c r="SIC1021" s="304"/>
      <c r="SID1021" s="304"/>
      <c r="SIE1021" s="304"/>
      <c r="SIF1021" s="304"/>
      <c r="SIG1021" s="304"/>
      <c r="SIH1021" s="304"/>
      <c r="SII1021" s="304"/>
      <c r="SIJ1021" s="304"/>
      <c r="SIK1021" s="304"/>
      <c r="SIL1021" s="304"/>
      <c r="SIM1021" s="304"/>
      <c r="SIN1021" s="304"/>
      <c r="SIO1021" s="304"/>
      <c r="SIP1021" s="304"/>
      <c r="SIQ1021" s="304"/>
      <c r="SIR1021" s="304"/>
      <c r="SIS1021" s="304"/>
      <c r="SIT1021" s="304"/>
      <c r="SIU1021" s="304"/>
      <c r="SIV1021" s="304"/>
      <c r="SIW1021" s="304"/>
      <c r="SIX1021" s="304"/>
      <c r="SIY1021" s="304"/>
      <c r="SIZ1021" s="304"/>
      <c r="SJA1021" s="304"/>
      <c r="SJB1021" s="304"/>
      <c r="SJC1021" s="304"/>
      <c r="SJD1021" s="304"/>
      <c r="SJE1021" s="304"/>
      <c r="SJF1021" s="304"/>
      <c r="SJG1021" s="304"/>
      <c r="SJH1021" s="304"/>
      <c r="SJI1021" s="304"/>
      <c r="SJJ1021" s="304"/>
      <c r="SJK1021" s="304"/>
      <c r="SJL1021" s="304"/>
      <c r="SJM1021" s="304"/>
      <c r="SJN1021" s="304"/>
      <c r="SJO1021" s="304"/>
      <c r="SJP1021" s="304"/>
      <c r="SJQ1021" s="304"/>
      <c r="SJR1021" s="304"/>
      <c r="SJS1021" s="304"/>
      <c r="SJT1021" s="304"/>
      <c r="SJU1021" s="304"/>
      <c r="SJV1021" s="304"/>
      <c r="SJW1021" s="304"/>
      <c r="SJX1021" s="304"/>
      <c r="SJY1021" s="304"/>
      <c r="SJZ1021" s="304"/>
      <c r="SKA1021" s="304"/>
      <c r="SKB1021" s="304"/>
      <c r="SKC1021" s="304"/>
      <c r="SKD1021" s="304"/>
      <c r="SKE1021" s="304"/>
      <c r="SKF1021" s="304"/>
      <c r="SKG1021" s="304"/>
      <c r="SKH1021" s="304"/>
      <c r="SKI1021" s="304"/>
      <c r="SKJ1021" s="304"/>
      <c r="SKK1021" s="304"/>
      <c r="SKL1021" s="304"/>
      <c r="SKM1021" s="304"/>
      <c r="SKN1021" s="304"/>
      <c r="SKO1021" s="304"/>
      <c r="SKP1021" s="304"/>
      <c r="SKQ1021" s="304"/>
      <c r="SKR1021" s="304"/>
      <c r="SKS1021" s="304"/>
      <c r="SKT1021" s="304"/>
      <c r="SKU1021" s="304"/>
      <c r="SKV1021" s="304"/>
      <c r="SKW1021" s="304"/>
      <c r="SKX1021" s="304"/>
      <c r="SKY1021" s="304"/>
      <c r="SKZ1021" s="304"/>
      <c r="SLA1021" s="304"/>
      <c r="SLB1021" s="304"/>
      <c r="SLC1021" s="304"/>
      <c r="SLD1021" s="304"/>
      <c r="SLE1021" s="304"/>
      <c r="SLF1021" s="304"/>
      <c r="SLG1021" s="304"/>
      <c r="SLH1021" s="304"/>
      <c r="SLI1021" s="304"/>
      <c r="SLJ1021" s="304"/>
      <c r="SLK1021" s="304"/>
      <c r="SLL1021" s="304"/>
      <c r="SLM1021" s="304"/>
      <c r="SLN1021" s="304"/>
      <c r="SLO1021" s="304"/>
      <c r="SLP1021" s="304"/>
      <c r="SLQ1021" s="304"/>
      <c r="SLR1021" s="304"/>
      <c r="SLS1021" s="304"/>
      <c r="SLT1021" s="304"/>
      <c r="SLU1021" s="304"/>
      <c r="SLV1021" s="304"/>
      <c r="SLW1021" s="304"/>
      <c r="SLX1021" s="304"/>
      <c r="SLY1021" s="304"/>
      <c r="SLZ1021" s="304"/>
      <c r="SMA1021" s="304"/>
      <c r="SMB1021" s="304"/>
      <c r="SMC1021" s="304"/>
      <c r="SMD1021" s="304"/>
      <c r="SME1021" s="304"/>
      <c r="SMF1021" s="304"/>
      <c r="SMG1021" s="304"/>
      <c r="SMH1021" s="304"/>
      <c r="SMI1021" s="304"/>
      <c r="SMJ1021" s="304"/>
      <c r="SMK1021" s="304"/>
      <c r="SML1021" s="304"/>
      <c r="SMM1021" s="304"/>
      <c r="SMN1021" s="304"/>
      <c r="SMO1021" s="304"/>
      <c r="SMP1021" s="304"/>
      <c r="SMQ1021" s="304"/>
      <c r="SMR1021" s="304"/>
      <c r="SMS1021" s="304"/>
      <c r="SMT1021" s="304"/>
      <c r="SMU1021" s="304"/>
      <c r="SMV1021" s="304"/>
      <c r="SMW1021" s="304"/>
      <c r="SMX1021" s="304"/>
      <c r="SMY1021" s="304"/>
      <c r="SMZ1021" s="304"/>
      <c r="SNA1021" s="304"/>
      <c r="SNB1021" s="304"/>
      <c r="SNC1021" s="304"/>
      <c r="SND1021" s="304"/>
      <c r="SNE1021" s="304"/>
      <c r="SNF1021" s="304"/>
      <c r="SNG1021" s="304"/>
      <c r="SNH1021" s="304"/>
      <c r="SNI1021" s="304"/>
      <c r="SNJ1021" s="304"/>
      <c r="SNK1021" s="304"/>
      <c r="SNL1021" s="304"/>
      <c r="SNM1021" s="304"/>
      <c r="SNN1021" s="304"/>
      <c r="SNO1021" s="304"/>
      <c r="SNP1021" s="304"/>
      <c r="SNQ1021" s="304"/>
      <c r="SNR1021" s="304"/>
      <c r="SNS1021" s="304"/>
      <c r="SNT1021" s="304"/>
      <c r="SNU1021" s="304"/>
      <c r="SNV1021" s="304"/>
      <c r="SNW1021" s="304"/>
      <c r="SNX1021" s="304"/>
      <c r="SNY1021" s="304"/>
      <c r="SNZ1021" s="304"/>
      <c r="SOA1021" s="304"/>
      <c r="SOB1021" s="304"/>
      <c r="SOC1021" s="304"/>
      <c r="SOD1021" s="304"/>
      <c r="SOE1021" s="304"/>
      <c r="SOF1021" s="304"/>
      <c r="SOG1021" s="304"/>
      <c r="SOH1021" s="304"/>
      <c r="SOI1021" s="304"/>
      <c r="SOJ1021" s="304"/>
      <c r="SOK1021" s="304"/>
      <c r="SOL1021" s="304"/>
      <c r="SOM1021" s="304"/>
      <c r="SON1021" s="304"/>
      <c r="SOO1021" s="304"/>
      <c r="SOP1021" s="304"/>
      <c r="SOQ1021" s="304"/>
      <c r="SOR1021" s="304"/>
      <c r="SOS1021" s="304"/>
      <c r="SOT1021" s="304"/>
      <c r="SOU1021" s="304"/>
      <c r="SOV1021" s="304"/>
      <c r="SOW1021" s="304"/>
      <c r="SOX1021" s="304"/>
      <c r="SOY1021" s="304"/>
      <c r="SOZ1021" s="304"/>
      <c r="SPA1021" s="304"/>
      <c r="SPB1021" s="304"/>
      <c r="SPC1021" s="304"/>
      <c r="SPD1021" s="304"/>
      <c r="SPE1021" s="304"/>
      <c r="SPF1021" s="304"/>
      <c r="SPG1021" s="304"/>
      <c r="SPH1021" s="304"/>
      <c r="SPI1021" s="304"/>
      <c r="SPJ1021" s="304"/>
      <c r="SPK1021" s="304"/>
      <c r="SPL1021" s="304"/>
      <c r="SPM1021" s="304"/>
      <c r="SPN1021" s="304"/>
      <c r="SPO1021" s="304"/>
      <c r="SPP1021" s="304"/>
      <c r="SPQ1021" s="304"/>
      <c r="SPR1021" s="304"/>
      <c r="SPS1021" s="304"/>
      <c r="SPT1021" s="304"/>
      <c r="SPU1021" s="304"/>
      <c r="SPV1021" s="304"/>
      <c r="SPW1021" s="304"/>
      <c r="SPX1021" s="304"/>
      <c r="SPY1021" s="304"/>
      <c r="SPZ1021" s="304"/>
      <c r="SQA1021" s="304"/>
      <c r="SQB1021" s="304"/>
      <c r="SQC1021" s="304"/>
      <c r="SQD1021" s="304"/>
      <c r="SQE1021" s="304"/>
      <c r="SQF1021" s="304"/>
      <c r="SQG1021" s="304"/>
      <c r="SQH1021" s="304"/>
      <c r="SQI1021" s="304"/>
      <c r="SQJ1021" s="304"/>
      <c r="SQK1021" s="304"/>
      <c r="SQL1021" s="304"/>
      <c r="SQM1021" s="304"/>
      <c r="SQN1021" s="304"/>
      <c r="SQO1021" s="304"/>
      <c r="SQP1021" s="304"/>
      <c r="SQQ1021" s="304"/>
      <c r="SQR1021" s="304"/>
      <c r="SQS1021" s="304"/>
      <c r="SQT1021" s="304"/>
      <c r="SQU1021" s="304"/>
      <c r="SQV1021" s="304"/>
      <c r="SQW1021" s="304"/>
      <c r="SQX1021" s="304"/>
      <c r="SQY1021" s="304"/>
      <c r="SQZ1021" s="304"/>
      <c r="SRA1021" s="304"/>
      <c r="SRB1021" s="304"/>
      <c r="SRC1021" s="304"/>
      <c r="SRD1021" s="304"/>
      <c r="SRE1021" s="304"/>
      <c r="SRF1021" s="304"/>
      <c r="SRG1021" s="304"/>
      <c r="SRH1021" s="304"/>
      <c r="SRI1021" s="304"/>
      <c r="SRJ1021" s="304"/>
      <c r="SRK1021" s="304"/>
      <c r="SRL1021" s="304"/>
      <c r="SRM1021" s="304"/>
      <c r="SRN1021" s="304"/>
      <c r="SRO1021" s="304"/>
      <c r="SRP1021" s="304"/>
      <c r="SRQ1021" s="304"/>
      <c r="SRR1021" s="304"/>
      <c r="SRS1021" s="304"/>
      <c r="SRT1021" s="304"/>
      <c r="SRU1021" s="304"/>
      <c r="SRV1021" s="304"/>
      <c r="SRW1021" s="304"/>
      <c r="SRX1021" s="304"/>
      <c r="SRY1021" s="304"/>
      <c r="SRZ1021" s="304"/>
      <c r="SSA1021" s="304"/>
      <c r="SSB1021" s="304"/>
      <c r="SSC1021" s="304"/>
      <c r="SSD1021" s="304"/>
      <c r="SSE1021" s="304"/>
      <c r="SSF1021" s="304"/>
      <c r="SSG1021" s="304"/>
      <c r="SSH1021" s="304"/>
      <c r="SSI1021" s="304"/>
      <c r="SSJ1021" s="304"/>
      <c r="SSK1021" s="304"/>
      <c r="SSL1021" s="304"/>
      <c r="SSM1021" s="304"/>
      <c r="SSN1021" s="304"/>
      <c r="SSO1021" s="304"/>
      <c r="SSP1021" s="304"/>
      <c r="SSQ1021" s="304"/>
      <c r="SSR1021" s="304"/>
      <c r="SSS1021" s="304"/>
      <c r="SST1021" s="304"/>
      <c r="SSU1021" s="304"/>
      <c r="SSV1021" s="304"/>
      <c r="SSW1021" s="304"/>
      <c r="SSX1021" s="304"/>
      <c r="SSY1021" s="304"/>
      <c r="SSZ1021" s="304"/>
      <c r="STA1021" s="304"/>
      <c r="STB1021" s="304"/>
      <c r="STC1021" s="304"/>
      <c r="STD1021" s="304"/>
      <c r="STE1021" s="304"/>
      <c r="STF1021" s="304"/>
      <c r="STG1021" s="304"/>
      <c r="STH1021" s="304"/>
      <c r="STI1021" s="304"/>
      <c r="STJ1021" s="304"/>
      <c r="STK1021" s="304"/>
      <c r="STL1021" s="304"/>
      <c r="STM1021" s="304"/>
      <c r="STN1021" s="304"/>
      <c r="STO1021" s="304"/>
      <c r="STP1021" s="304"/>
      <c r="STQ1021" s="304"/>
      <c r="STR1021" s="304"/>
      <c r="STS1021" s="304"/>
      <c r="STT1021" s="304"/>
      <c r="STU1021" s="304"/>
      <c r="STV1021" s="304"/>
      <c r="STW1021" s="304"/>
      <c r="STX1021" s="304"/>
      <c r="STY1021" s="304"/>
      <c r="STZ1021" s="304"/>
      <c r="SUA1021" s="304"/>
      <c r="SUB1021" s="304"/>
      <c r="SUC1021" s="304"/>
      <c r="SUD1021" s="304"/>
      <c r="SUE1021" s="304"/>
      <c r="SUF1021" s="304"/>
      <c r="SUG1021" s="304"/>
      <c r="SUH1021" s="304"/>
      <c r="SUI1021" s="304"/>
      <c r="SUJ1021" s="304"/>
      <c r="SUK1021" s="304"/>
      <c r="SUL1021" s="304"/>
      <c r="SUM1021" s="304"/>
      <c r="SUN1021" s="304"/>
      <c r="SUO1021" s="304"/>
      <c r="SUP1021" s="304"/>
      <c r="SUQ1021" s="304"/>
      <c r="SUR1021" s="304"/>
      <c r="SUS1021" s="304"/>
      <c r="SUT1021" s="304"/>
      <c r="SUU1021" s="304"/>
      <c r="SUV1021" s="304"/>
      <c r="SUW1021" s="304"/>
      <c r="SUX1021" s="304"/>
      <c r="SUY1021" s="304"/>
      <c r="SUZ1021" s="304"/>
      <c r="SVA1021" s="304"/>
      <c r="SVB1021" s="304"/>
      <c r="SVC1021" s="304"/>
      <c r="SVD1021" s="304"/>
      <c r="SVE1021" s="304"/>
      <c r="SVF1021" s="304"/>
      <c r="SVG1021" s="304"/>
      <c r="SVH1021" s="304"/>
      <c r="SVI1021" s="304"/>
      <c r="SVJ1021" s="304"/>
      <c r="SVK1021" s="304"/>
      <c r="SVL1021" s="304"/>
      <c r="SVM1021" s="304"/>
      <c r="SVN1021" s="304"/>
      <c r="SVO1021" s="304"/>
      <c r="SVP1021" s="304"/>
      <c r="SVQ1021" s="304"/>
      <c r="SVR1021" s="304"/>
      <c r="SVS1021" s="304"/>
      <c r="SVT1021" s="304"/>
      <c r="SVU1021" s="304"/>
      <c r="SVV1021" s="304"/>
      <c r="SVW1021" s="304"/>
      <c r="SVX1021" s="304"/>
      <c r="SVY1021" s="304"/>
      <c r="SVZ1021" s="304"/>
      <c r="SWA1021" s="304"/>
      <c r="SWB1021" s="304"/>
      <c r="SWC1021" s="304"/>
      <c r="SWD1021" s="304"/>
      <c r="SWE1021" s="304"/>
      <c r="SWF1021" s="304"/>
      <c r="SWG1021" s="304"/>
      <c r="SWH1021" s="304"/>
      <c r="SWI1021" s="304"/>
      <c r="SWJ1021" s="304"/>
      <c r="SWK1021" s="304"/>
      <c r="SWL1021" s="304"/>
      <c r="SWM1021" s="304"/>
      <c r="SWN1021" s="304"/>
      <c r="SWO1021" s="304"/>
      <c r="SWP1021" s="304"/>
      <c r="SWQ1021" s="304"/>
      <c r="SWR1021" s="304"/>
      <c r="SWS1021" s="304"/>
      <c r="SWT1021" s="304"/>
      <c r="SWU1021" s="304"/>
      <c r="SWV1021" s="304"/>
      <c r="SWW1021" s="304"/>
      <c r="SWX1021" s="304"/>
      <c r="SWY1021" s="304"/>
      <c r="SWZ1021" s="304"/>
      <c r="SXA1021" s="304"/>
      <c r="SXB1021" s="304"/>
      <c r="SXC1021" s="304"/>
      <c r="SXD1021" s="304"/>
      <c r="SXE1021" s="304"/>
      <c r="SXF1021" s="304"/>
      <c r="SXG1021" s="304"/>
      <c r="SXH1021" s="304"/>
      <c r="SXI1021" s="304"/>
      <c r="SXJ1021" s="304"/>
      <c r="SXK1021" s="304"/>
      <c r="SXL1021" s="304"/>
      <c r="SXM1021" s="304"/>
      <c r="SXN1021" s="304"/>
      <c r="SXO1021" s="304"/>
      <c r="SXP1021" s="304"/>
      <c r="SXQ1021" s="304"/>
      <c r="SXR1021" s="304"/>
      <c r="SXS1021" s="304"/>
      <c r="SXT1021" s="304"/>
      <c r="SXU1021" s="304"/>
      <c r="SXV1021" s="304"/>
      <c r="SXW1021" s="304"/>
      <c r="SXX1021" s="304"/>
      <c r="SXY1021" s="304"/>
      <c r="SXZ1021" s="304"/>
      <c r="SYA1021" s="304"/>
      <c r="SYB1021" s="304"/>
      <c r="SYC1021" s="304"/>
      <c r="SYD1021" s="304"/>
      <c r="SYE1021" s="304"/>
      <c r="SYF1021" s="304"/>
      <c r="SYG1021" s="304"/>
      <c r="SYH1021" s="304"/>
      <c r="SYI1021" s="304"/>
      <c r="SYJ1021" s="304"/>
      <c r="SYK1021" s="304"/>
      <c r="SYL1021" s="304"/>
      <c r="SYM1021" s="304"/>
      <c r="SYN1021" s="304"/>
      <c r="SYO1021" s="304"/>
      <c r="SYP1021" s="304"/>
      <c r="SYQ1021" s="304"/>
      <c r="SYR1021" s="304"/>
      <c r="SYS1021" s="304"/>
      <c r="SYT1021" s="304"/>
      <c r="SYU1021" s="304"/>
      <c r="SYV1021" s="304"/>
      <c r="SYW1021" s="304"/>
      <c r="SYX1021" s="304"/>
      <c r="SYY1021" s="304"/>
      <c r="SYZ1021" s="304"/>
      <c r="SZA1021" s="304"/>
      <c r="SZB1021" s="304"/>
      <c r="SZC1021" s="304"/>
      <c r="SZD1021" s="304"/>
      <c r="SZE1021" s="304"/>
      <c r="SZF1021" s="304"/>
      <c r="SZG1021" s="304"/>
      <c r="SZH1021" s="304"/>
      <c r="SZI1021" s="304"/>
      <c r="SZJ1021" s="304"/>
      <c r="SZK1021" s="304"/>
      <c r="SZL1021" s="304"/>
      <c r="SZM1021" s="304"/>
      <c r="SZN1021" s="304"/>
      <c r="SZO1021" s="304"/>
      <c r="SZP1021" s="304"/>
      <c r="SZQ1021" s="304"/>
      <c r="SZR1021" s="304"/>
      <c r="SZS1021" s="304"/>
      <c r="SZT1021" s="304"/>
      <c r="SZU1021" s="304"/>
      <c r="SZV1021" s="304"/>
      <c r="SZW1021" s="304"/>
      <c r="SZX1021" s="304"/>
      <c r="SZY1021" s="304"/>
      <c r="SZZ1021" s="304"/>
      <c r="TAA1021" s="304"/>
      <c r="TAB1021" s="304"/>
      <c r="TAC1021" s="304"/>
      <c r="TAD1021" s="304"/>
      <c r="TAE1021" s="304"/>
      <c r="TAF1021" s="304"/>
      <c r="TAG1021" s="304"/>
      <c r="TAH1021" s="304"/>
      <c r="TAI1021" s="304"/>
      <c r="TAJ1021" s="304"/>
      <c r="TAK1021" s="304"/>
      <c r="TAL1021" s="304"/>
      <c r="TAM1021" s="304"/>
      <c r="TAN1021" s="304"/>
      <c r="TAO1021" s="304"/>
      <c r="TAP1021" s="304"/>
      <c r="TAQ1021" s="304"/>
      <c r="TAR1021" s="304"/>
      <c r="TAS1021" s="304"/>
      <c r="TAT1021" s="304"/>
      <c r="TAU1021" s="304"/>
      <c r="TAV1021" s="304"/>
      <c r="TAW1021" s="304"/>
      <c r="TAX1021" s="304"/>
      <c r="TAY1021" s="304"/>
      <c r="TAZ1021" s="304"/>
      <c r="TBA1021" s="304"/>
      <c r="TBB1021" s="304"/>
      <c r="TBC1021" s="304"/>
      <c r="TBD1021" s="304"/>
      <c r="TBE1021" s="304"/>
      <c r="TBF1021" s="304"/>
      <c r="TBG1021" s="304"/>
      <c r="TBH1021" s="304"/>
      <c r="TBI1021" s="304"/>
      <c r="TBJ1021" s="304"/>
      <c r="TBK1021" s="304"/>
      <c r="TBL1021" s="304"/>
      <c r="TBM1021" s="304"/>
      <c r="TBN1021" s="304"/>
      <c r="TBO1021" s="304"/>
      <c r="TBP1021" s="304"/>
      <c r="TBQ1021" s="304"/>
      <c r="TBR1021" s="304"/>
      <c r="TBS1021" s="304"/>
      <c r="TBT1021" s="304"/>
      <c r="TBU1021" s="304"/>
      <c r="TBV1021" s="304"/>
      <c r="TBW1021" s="304"/>
      <c r="TBX1021" s="304"/>
      <c r="TBY1021" s="304"/>
      <c r="TBZ1021" s="304"/>
      <c r="TCA1021" s="304"/>
      <c r="TCB1021" s="304"/>
      <c r="TCC1021" s="304"/>
      <c r="TCD1021" s="304"/>
      <c r="TCE1021" s="304"/>
      <c r="TCF1021" s="304"/>
      <c r="TCG1021" s="304"/>
      <c r="TCH1021" s="304"/>
      <c r="TCI1021" s="304"/>
      <c r="TCJ1021" s="304"/>
      <c r="TCK1021" s="304"/>
      <c r="TCL1021" s="304"/>
      <c r="TCM1021" s="304"/>
      <c r="TCN1021" s="304"/>
      <c r="TCO1021" s="304"/>
      <c r="TCP1021" s="304"/>
      <c r="TCQ1021" s="304"/>
      <c r="TCR1021" s="304"/>
      <c r="TCS1021" s="304"/>
      <c r="TCT1021" s="304"/>
      <c r="TCU1021" s="304"/>
      <c r="TCV1021" s="304"/>
      <c r="TCW1021" s="304"/>
      <c r="TCX1021" s="304"/>
      <c r="TCY1021" s="304"/>
      <c r="TCZ1021" s="304"/>
      <c r="TDA1021" s="304"/>
      <c r="TDB1021" s="304"/>
      <c r="TDC1021" s="304"/>
      <c r="TDD1021" s="304"/>
      <c r="TDE1021" s="304"/>
      <c r="TDF1021" s="304"/>
      <c r="TDG1021" s="304"/>
      <c r="TDH1021" s="304"/>
      <c r="TDI1021" s="304"/>
      <c r="TDJ1021" s="304"/>
      <c r="TDK1021" s="304"/>
      <c r="TDL1021" s="304"/>
      <c r="TDM1021" s="304"/>
      <c r="TDN1021" s="304"/>
      <c r="TDO1021" s="304"/>
      <c r="TDP1021" s="304"/>
      <c r="TDQ1021" s="304"/>
      <c r="TDR1021" s="304"/>
      <c r="TDS1021" s="304"/>
      <c r="TDT1021" s="304"/>
      <c r="TDU1021" s="304"/>
      <c r="TDV1021" s="304"/>
      <c r="TDW1021" s="304"/>
      <c r="TDX1021" s="304"/>
      <c r="TDY1021" s="304"/>
      <c r="TDZ1021" s="304"/>
      <c r="TEA1021" s="304"/>
      <c r="TEB1021" s="304"/>
      <c r="TEC1021" s="304"/>
      <c r="TED1021" s="304"/>
      <c r="TEE1021" s="304"/>
      <c r="TEF1021" s="304"/>
      <c r="TEG1021" s="304"/>
      <c r="TEH1021" s="304"/>
      <c r="TEI1021" s="304"/>
      <c r="TEJ1021" s="304"/>
      <c r="TEK1021" s="304"/>
      <c r="TEL1021" s="304"/>
      <c r="TEM1021" s="304"/>
      <c r="TEN1021" s="304"/>
      <c r="TEO1021" s="304"/>
      <c r="TEP1021" s="304"/>
      <c r="TEQ1021" s="304"/>
      <c r="TER1021" s="304"/>
      <c r="TES1021" s="304"/>
      <c r="TET1021" s="304"/>
      <c r="TEU1021" s="304"/>
      <c r="TEV1021" s="304"/>
      <c r="TEW1021" s="304"/>
      <c r="TEX1021" s="304"/>
      <c r="TEY1021" s="304"/>
      <c r="TEZ1021" s="304"/>
      <c r="TFA1021" s="304"/>
      <c r="TFB1021" s="304"/>
      <c r="TFC1021" s="304"/>
      <c r="TFD1021" s="304"/>
      <c r="TFE1021" s="304"/>
      <c r="TFF1021" s="304"/>
      <c r="TFG1021" s="304"/>
      <c r="TFH1021" s="304"/>
      <c r="TFI1021" s="304"/>
      <c r="TFJ1021" s="304"/>
      <c r="TFK1021" s="304"/>
      <c r="TFL1021" s="304"/>
      <c r="TFM1021" s="304"/>
      <c r="TFN1021" s="304"/>
      <c r="TFO1021" s="304"/>
      <c r="TFP1021" s="304"/>
      <c r="TFQ1021" s="304"/>
      <c r="TFR1021" s="304"/>
      <c r="TFS1021" s="304"/>
      <c r="TFT1021" s="304"/>
      <c r="TFU1021" s="304"/>
      <c r="TFV1021" s="304"/>
      <c r="TFW1021" s="304"/>
      <c r="TFX1021" s="304"/>
      <c r="TFY1021" s="304"/>
      <c r="TFZ1021" s="304"/>
      <c r="TGA1021" s="304"/>
      <c r="TGB1021" s="304"/>
      <c r="TGC1021" s="304"/>
      <c r="TGD1021" s="304"/>
      <c r="TGE1021" s="304"/>
      <c r="TGF1021" s="304"/>
      <c r="TGG1021" s="304"/>
      <c r="TGH1021" s="304"/>
      <c r="TGI1021" s="304"/>
      <c r="TGJ1021" s="304"/>
      <c r="TGK1021" s="304"/>
      <c r="TGL1021" s="304"/>
      <c r="TGM1021" s="304"/>
      <c r="TGN1021" s="304"/>
      <c r="TGO1021" s="304"/>
      <c r="TGP1021" s="304"/>
      <c r="TGQ1021" s="304"/>
      <c r="TGR1021" s="304"/>
      <c r="TGS1021" s="304"/>
      <c r="TGT1021" s="304"/>
      <c r="TGU1021" s="304"/>
      <c r="TGV1021" s="304"/>
      <c r="TGW1021" s="304"/>
      <c r="TGX1021" s="304"/>
      <c r="TGY1021" s="304"/>
      <c r="TGZ1021" s="304"/>
      <c r="THA1021" s="304"/>
      <c r="THB1021" s="304"/>
      <c r="THC1021" s="304"/>
      <c r="THD1021" s="304"/>
      <c r="THE1021" s="304"/>
      <c r="THF1021" s="304"/>
      <c r="THG1021" s="304"/>
      <c r="THH1021" s="304"/>
      <c r="THI1021" s="304"/>
      <c r="THJ1021" s="304"/>
      <c r="THK1021" s="304"/>
      <c r="THL1021" s="304"/>
      <c r="THM1021" s="304"/>
      <c r="THN1021" s="304"/>
      <c r="THO1021" s="304"/>
      <c r="THP1021" s="304"/>
      <c r="THQ1021" s="304"/>
      <c r="THR1021" s="304"/>
      <c r="THS1021" s="304"/>
      <c r="THT1021" s="304"/>
      <c r="THU1021" s="304"/>
      <c r="THV1021" s="304"/>
      <c r="THW1021" s="304"/>
      <c r="THX1021" s="304"/>
      <c r="THY1021" s="304"/>
      <c r="THZ1021" s="304"/>
      <c r="TIA1021" s="304"/>
      <c r="TIB1021" s="304"/>
      <c r="TIC1021" s="304"/>
      <c r="TID1021" s="304"/>
      <c r="TIE1021" s="304"/>
      <c r="TIF1021" s="304"/>
      <c r="TIG1021" s="304"/>
      <c r="TIH1021" s="304"/>
      <c r="TII1021" s="304"/>
      <c r="TIJ1021" s="304"/>
      <c r="TIK1021" s="304"/>
      <c r="TIL1021" s="304"/>
      <c r="TIM1021" s="304"/>
      <c r="TIN1021" s="304"/>
      <c r="TIO1021" s="304"/>
      <c r="TIP1021" s="304"/>
      <c r="TIQ1021" s="304"/>
      <c r="TIR1021" s="304"/>
      <c r="TIS1021" s="304"/>
      <c r="TIT1021" s="304"/>
      <c r="TIU1021" s="304"/>
      <c r="TIV1021" s="304"/>
      <c r="TIW1021" s="304"/>
      <c r="TIX1021" s="304"/>
      <c r="TIY1021" s="304"/>
      <c r="TIZ1021" s="304"/>
      <c r="TJA1021" s="304"/>
      <c r="TJB1021" s="304"/>
      <c r="TJC1021" s="304"/>
      <c r="TJD1021" s="304"/>
      <c r="TJE1021" s="304"/>
      <c r="TJF1021" s="304"/>
      <c r="TJG1021" s="304"/>
      <c r="TJH1021" s="304"/>
      <c r="TJI1021" s="304"/>
      <c r="TJJ1021" s="304"/>
      <c r="TJK1021" s="304"/>
      <c r="TJL1021" s="304"/>
      <c r="TJM1021" s="304"/>
      <c r="TJN1021" s="304"/>
      <c r="TJO1021" s="304"/>
      <c r="TJP1021" s="304"/>
      <c r="TJQ1021" s="304"/>
      <c r="TJR1021" s="304"/>
      <c r="TJS1021" s="304"/>
      <c r="TJT1021" s="304"/>
      <c r="TJU1021" s="304"/>
      <c r="TJV1021" s="304"/>
      <c r="TJW1021" s="304"/>
      <c r="TJX1021" s="304"/>
      <c r="TJY1021" s="304"/>
      <c r="TJZ1021" s="304"/>
      <c r="TKA1021" s="304"/>
      <c r="TKB1021" s="304"/>
      <c r="TKC1021" s="304"/>
      <c r="TKD1021" s="304"/>
      <c r="TKE1021" s="304"/>
      <c r="TKF1021" s="304"/>
      <c r="TKG1021" s="304"/>
      <c r="TKH1021" s="304"/>
      <c r="TKI1021" s="304"/>
      <c r="TKJ1021" s="304"/>
      <c r="TKK1021" s="304"/>
      <c r="TKL1021" s="304"/>
      <c r="TKM1021" s="304"/>
      <c r="TKN1021" s="304"/>
      <c r="TKO1021" s="304"/>
      <c r="TKP1021" s="304"/>
      <c r="TKQ1021" s="304"/>
      <c r="TKR1021" s="304"/>
      <c r="TKS1021" s="304"/>
      <c r="TKT1021" s="304"/>
      <c r="TKU1021" s="304"/>
      <c r="TKV1021" s="304"/>
      <c r="TKW1021" s="304"/>
      <c r="TKX1021" s="304"/>
      <c r="TKY1021" s="304"/>
      <c r="TKZ1021" s="304"/>
      <c r="TLA1021" s="304"/>
      <c r="TLB1021" s="304"/>
      <c r="TLC1021" s="304"/>
      <c r="TLD1021" s="304"/>
      <c r="TLE1021" s="304"/>
      <c r="TLF1021" s="304"/>
      <c r="TLG1021" s="304"/>
      <c r="TLH1021" s="304"/>
      <c r="TLI1021" s="304"/>
      <c r="TLJ1021" s="304"/>
      <c r="TLK1021" s="304"/>
      <c r="TLL1021" s="304"/>
      <c r="TLM1021" s="304"/>
      <c r="TLN1021" s="304"/>
      <c r="TLO1021" s="304"/>
      <c r="TLP1021" s="304"/>
      <c r="TLQ1021" s="304"/>
      <c r="TLR1021" s="304"/>
      <c r="TLS1021" s="304"/>
      <c r="TLT1021" s="304"/>
      <c r="TLU1021" s="304"/>
      <c r="TLV1021" s="304"/>
      <c r="TLW1021" s="304"/>
      <c r="TLX1021" s="304"/>
      <c r="TLY1021" s="304"/>
      <c r="TLZ1021" s="304"/>
      <c r="TMA1021" s="304"/>
      <c r="TMB1021" s="304"/>
      <c r="TMC1021" s="304"/>
      <c r="TMD1021" s="304"/>
      <c r="TME1021" s="304"/>
      <c r="TMF1021" s="304"/>
      <c r="TMG1021" s="304"/>
      <c r="TMH1021" s="304"/>
      <c r="TMI1021" s="304"/>
      <c r="TMJ1021" s="304"/>
      <c r="TMK1021" s="304"/>
      <c r="TML1021" s="304"/>
      <c r="TMM1021" s="304"/>
      <c r="TMN1021" s="304"/>
      <c r="TMO1021" s="304"/>
      <c r="TMP1021" s="304"/>
      <c r="TMQ1021" s="304"/>
      <c r="TMR1021" s="304"/>
      <c r="TMS1021" s="304"/>
      <c r="TMT1021" s="304"/>
      <c r="TMU1021" s="304"/>
      <c r="TMV1021" s="304"/>
      <c r="TMW1021" s="304"/>
      <c r="TMX1021" s="304"/>
      <c r="TMY1021" s="304"/>
      <c r="TMZ1021" s="304"/>
      <c r="TNA1021" s="304"/>
      <c r="TNB1021" s="304"/>
      <c r="TNC1021" s="304"/>
      <c r="TND1021" s="304"/>
      <c r="TNE1021" s="304"/>
      <c r="TNF1021" s="304"/>
      <c r="TNG1021" s="304"/>
      <c r="TNH1021" s="304"/>
      <c r="TNI1021" s="304"/>
      <c r="TNJ1021" s="304"/>
      <c r="TNK1021" s="304"/>
      <c r="TNL1021" s="304"/>
      <c r="TNM1021" s="304"/>
      <c r="TNN1021" s="304"/>
      <c r="TNO1021" s="304"/>
      <c r="TNP1021" s="304"/>
      <c r="TNQ1021" s="304"/>
      <c r="TNR1021" s="304"/>
      <c r="TNS1021" s="304"/>
      <c r="TNT1021" s="304"/>
      <c r="TNU1021" s="304"/>
      <c r="TNV1021" s="304"/>
      <c r="TNW1021" s="304"/>
      <c r="TNX1021" s="304"/>
      <c r="TNY1021" s="304"/>
      <c r="TNZ1021" s="304"/>
      <c r="TOA1021" s="304"/>
      <c r="TOB1021" s="304"/>
      <c r="TOC1021" s="304"/>
      <c r="TOD1021" s="304"/>
      <c r="TOE1021" s="304"/>
      <c r="TOF1021" s="304"/>
      <c r="TOG1021" s="304"/>
      <c r="TOH1021" s="304"/>
      <c r="TOI1021" s="304"/>
      <c r="TOJ1021" s="304"/>
      <c r="TOK1021" s="304"/>
      <c r="TOL1021" s="304"/>
      <c r="TOM1021" s="304"/>
      <c r="TON1021" s="304"/>
      <c r="TOO1021" s="304"/>
      <c r="TOP1021" s="304"/>
      <c r="TOQ1021" s="304"/>
      <c r="TOR1021" s="304"/>
      <c r="TOS1021" s="304"/>
      <c r="TOT1021" s="304"/>
      <c r="TOU1021" s="304"/>
      <c r="TOV1021" s="304"/>
      <c r="TOW1021" s="304"/>
      <c r="TOX1021" s="304"/>
      <c r="TOY1021" s="304"/>
      <c r="TOZ1021" s="304"/>
      <c r="TPA1021" s="304"/>
      <c r="TPB1021" s="304"/>
      <c r="TPC1021" s="304"/>
      <c r="TPD1021" s="304"/>
      <c r="TPE1021" s="304"/>
      <c r="TPF1021" s="304"/>
      <c r="TPG1021" s="304"/>
      <c r="TPH1021" s="304"/>
      <c r="TPI1021" s="304"/>
      <c r="TPJ1021" s="304"/>
      <c r="TPK1021" s="304"/>
      <c r="TPL1021" s="304"/>
      <c r="TPM1021" s="304"/>
      <c r="TPN1021" s="304"/>
      <c r="TPO1021" s="304"/>
      <c r="TPP1021" s="304"/>
      <c r="TPQ1021" s="304"/>
      <c r="TPR1021" s="304"/>
      <c r="TPS1021" s="304"/>
      <c r="TPT1021" s="304"/>
      <c r="TPU1021" s="304"/>
      <c r="TPV1021" s="304"/>
      <c r="TPW1021" s="304"/>
      <c r="TPX1021" s="304"/>
      <c r="TPY1021" s="304"/>
      <c r="TPZ1021" s="304"/>
      <c r="TQA1021" s="304"/>
      <c r="TQB1021" s="304"/>
      <c r="TQC1021" s="304"/>
      <c r="TQD1021" s="304"/>
      <c r="TQE1021" s="304"/>
      <c r="TQF1021" s="304"/>
      <c r="TQG1021" s="304"/>
      <c r="TQH1021" s="304"/>
      <c r="TQI1021" s="304"/>
      <c r="TQJ1021" s="304"/>
      <c r="TQK1021" s="304"/>
      <c r="TQL1021" s="304"/>
      <c r="TQM1021" s="304"/>
      <c r="TQN1021" s="304"/>
      <c r="TQO1021" s="304"/>
      <c r="TQP1021" s="304"/>
      <c r="TQQ1021" s="304"/>
      <c r="TQR1021" s="304"/>
      <c r="TQS1021" s="304"/>
      <c r="TQT1021" s="304"/>
      <c r="TQU1021" s="304"/>
      <c r="TQV1021" s="304"/>
      <c r="TQW1021" s="304"/>
      <c r="TQX1021" s="304"/>
      <c r="TQY1021" s="304"/>
      <c r="TQZ1021" s="304"/>
      <c r="TRA1021" s="304"/>
      <c r="TRB1021" s="304"/>
      <c r="TRC1021" s="304"/>
      <c r="TRD1021" s="304"/>
      <c r="TRE1021" s="304"/>
      <c r="TRF1021" s="304"/>
      <c r="TRG1021" s="304"/>
      <c r="TRH1021" s="304"/>
      <c r="TRI1021" s="304"/>
      <c r="TRJ1021" s="304"/>
      <c r="TRK1021" s="304"/>
      <c r="TRL1021" s="304"/>
      <c r="TRM1021" s="304"/>
      <c r="TRN1021" s="304"/>
      <c r="TRO1021" s="304"/>
      <c r="TRP1021" s="304"/>
      <c r="TRQ1021" s="304"/>
      <c r="TRR1021" s="304"/>
      <c r="TRS1021" s="304"/>
      <c r="TRT1021" s="304"/>
      <c r="TRU1021" s="304"/>
      <c r="TRV1021" s="304"/>
      <c r="TRW1021" s="304"/>
      <c r="TRX1021" s="304"/>
      <c r="TRY1021" s="304"/>
      <c r="TRZ1021" s="304"/>
      <c r="TSA1021" s="304"/>
      <c r="TSB1021" s="304"/>
      <c r="TSC1021" s="304"/>
      <c r="TSD1021" s="304"/>
      <c r="TSE1021" s="304"/>
      <c r="TSF1021" s="304"/>
      <c r="TSG1021" s="304"/>
      <c r="TSH1021" s="304"/>
      <c r="TSI1021" s="304"/>
      <c r="TSJ1021" s="304"/>
      <c r="TSK1021" s="304"/>
      <c r="TSL1021" s="304"/>
      <c r="TSM1021" s="304"/>
      <c r="TSN1021" s="304"/>
      <c r="TSO1021" s="304"/>
      <c r="TSP1021" s="304"/>
      <c r="TSQ1021" s="304"/>
      <c r="TSR1021" s="304"/>
      <c r="TSS1021" s="304"/>
      <c r="TST1021" s="304"/>
      <c r="TSU1021" s="304"/>
      <c r="TSV1021" s="304"/>
      <c r="TSW1021" s="304"/>
      <c r="TSX1021" s="304"/>
      <c r="TSY1021" s="304"/>
      <c r="TSZ1021" s="304"/>
      <c r="TTA1021" s="304"/>
      <c r="TTB1021" s="304"/>
      <c r="TTC1021" s="304"/>
      <c r="TTD1021" s="304"/>
      <c r="TTE1021" s="304"/>
      <c r="TTF1021" s="304"/>
      <c r="TTG1021" s="304"/>
      <c r="TTH1021" s="304"/>
      <c r="TTI1021" s="304"/>
      <c r="TTJ1021" s="304"/>
      <c r="TTK1021" s="304"/>
      <c r="TTL1021" s="304"/>
      <c r="TTM1021" s="304"/>
      <c r="TTN1021" s="304"/>
      <c r="TTO1021" s="304"/>
      <c r="TTP1021" s="304"/>
      <c r="TTQ1021" s="304"/>
      <c r="TTR1021" s="304"/>
      <c r="TTS1021" s="304"/>
      <c r="TTT1021" s="304"/>
      <c r="TTU1021" s="304"/>
      <c r="TTV1021" s="304"/>
      <c r="TTW1021" s="304"/>
      <c r="TTX1021" s="304"/>
      <c r="TTY1021" s="304"/>
      <c r="TTZ1021" s="304"/>
      <c r="TUA1021" s="304"/>
      <c r="TUB1021" s="304"/>
      <c r="TUC1021" s="304"/>
      <c r="TUD1021" s="304"/>
      <c r="TUE1021" s="304"/>
      <c r="TUF1021" s="304"/>
      <c r="TUG1021" s="304"/>
      <c r="TUH1021" s="304"/>
      <c r="TUI1021" s="304"/>
      <c r="TUJ1021" s="304"/>
      <c r="TUK1021" s="304"/>
      <c r="TUL1021" s="304"/>
      <c r="TUM1021" s="304"/>
      <c r="TUN1021" s="304"/>
      <c r="TUO1021" s="304"/>
      <c r="TUP1021" s="304"/>
      <c r="TUQ1021" s="304"/>
      <c r="TUR1021" s="304"/>
      <c r="TUS1021" s="304"/>
      <c r="TUT1021" s="304"/>
      <c r="TUU1021" s="304"/>
      <c r="TUV1021" s="304"/>
      <c r="TUW1021" s="304"/>
      <c r="TUX1021" s="304"/>
      <c r="TUY1021" s="304"/>
      <c r="TUZ1021" s="304"/>
      <c r="TVA1021" s="304"/>
      <c r="TVB1021" s="304"/>
      <c r="TVC1021" s="304"/>
      <c r="TVD1021" s="304"/>
      <c r="TVE1021" s="304"/>
      <c r="TVF1021" s="304"/>
      <c r="TVG1021" s="304"/>
      <c r="TVH1021" s="304"/>
      <c r="TVI1021" s="304"/>
      <c r="TVJ1021" s="304"/>
      <c r="TVK1021" s="304"/>
      <c r="TVL1021" s="304"/>
      <c r="TVM1021" s="304"/>
      <c r="TVN1021" s="304"/>
      <c r="TVO1021" s="304"/>
      <c r="TVP1021" s="304"/>
      <c r="TVQ1021" s="304"/>
      <c r="TVR1021" s="304"/>
      <c r="TVS1021" s="304"/>
      <c r="TVT1021" s="304"/>
      <c r="TVU1021" s="304"/>
      <c r="TVV1021" s="304"/>
      <c r="TVW1021" s="304"/>
      <c r="TVX1021" s="304"/>
      <c r="TVY1021" s="304"/>
      <c r="TVZ1021" s="304"/>
      <c r="TWA1021" s="304"/>
      <c r="TWB1021" s="304"/>
      <c r="TWC1021" s="304"/>
      <c r="TWD1021" s="304"/>
      <c r="TWE1021" s="304"/>
      <c r="TWF1021" s="304"/>
      <c r="TWG1021" s="304"/>
      <c r="TWH1021" s="304"/>
      <c r="TWI1021" s="304"/>
      <c r="TWJ1021" s="304"/>
      <c r="TWK1021" s="304"/>
      <c r="TWL1021" s="304"/>
      <c r="TWM1021" s="304"/>
      <c r="TWN1021" s="304"/>
      <c r="TWO1021" s="304"/>
      <c r="TWP1021" s="304"/>
      <c r="TWQ1021" s="304"/>
      <c r="TWR1021" s="304"/>
      <c r="TWS1021" s="304"/>
      <c r="TWT1021" s="304"/>
      <c r="TWU1021" s="304"/>
      <c r="TWV1021" s="304"/>
      <c r="TWW1021" s="304"/>
      <c r="TWX1021" s="304"/>
      <c r="TWY1021" s="304"/>
      <c r="TWZ1021" s="304"/>
      <c r="TXA1021" s="304"/>
      <c r="TXB1021" s="304"/>
      <c r="TXC1021" s="304"/>
      <c r="TXD1021" s="304"/>
      <c r="TXE1021" s="304"/>
      <c r="TXF1021" s="304"/>
      <c r="TXG1021" s="304"/>
      <c r="TXH1021" s="304"/>
      <c r="TXI1021" s="304"/>
      <c r="TXJ1021" s="304"/>
      <c r="TXK1021" s="304"/>
      <c r="TXL1021" s="304"/>
      <c r="TXM1021" s="304"/>
      <c r="TXN1021" s="304"/>
      <c r="TXO1021" s="304"/>
      <c r="TXP1021" s="304"/>
      <c r="TXQ1021" s="304"/>
      <c r="TXR1021" s="304"/>
      <c r="TXS1021" s="304"/>
      <c r="TXT1021" s="304"/>
      <c r="TXU1021" s="304"/>
      <c r="TXV1021" s="304"/>
      <c r="TXW1021" s="304"/>
      <c r="TXX1021" s="304"/>
      <c r="TXY1021" s="304"/>
      <c r="TXZ1021" s="304"/>
      <c r="TYA1021" s="304"/>
      <c r="TYB1021" s="304"/>
      <c r="TYC1021" s="304"/>
      <c r="TYD1021" s="304"/>
      <c r="TYE1021" s="304"/>
      <c r="TYF1021" s="304"/>
      <c r="TYG1021" s="304"/>
      <c r="TYH1021" s="304"/>
      <c r="TYI1021" s="304"/>
      <c r="TYJ1021" s="304"/>
      <c r="TYK1021" s="304"/>
      <c r="TYL1021" s="304"/>
      <c r="TYM1021" s="304"/>
      <c r="TYN1021" s="304"/>
      <c r="TYO1021" s="304"/>
      <c r="TYP1021" s="304"/>
      <c r="TYQ1021" s="304"/>
      <c r="TYR1021" s="304"/>
      <c r="TYS1021" s="304"/>
      <c r="TYT1021" s="304"/>
      <c r="TYU1021" s="304"/>
      <c r="TYV1021" s="304"/>
      <c r="TYW1021" s="304"/>
      <c r="TYX1021" s="304"/>
      <c r="TYY1021" s="304"/>
      <c r="TYZ1021" s="304"/>
      <c r="TZA1021" s="304"/>
      <c r="TZB1021" s="304"/>
      <c r="TZC1021" s="304"/>
      <c r="TZD1021" s="304"/>
      <c r="TZE1021" s="304"/>
      <c r="TZF1021" s="304"/>
      <c r="TZG1021" s="304"/>
      <c r="TZH1021" s="304"/>
      <c r="TZI1021" s="304"/>
      <c r="TZJ1021" s="304"/>
      <c r="TZK1021" s="304"/>
      <c r="TZL1021" s="304"/>
      <c r="TZM1021" s="304"/>
      <c r="TZN1021" s="304"/>
      <c r="TZO1021" s="304"/>
      <c r="TZP1021" s="304"/>
      <c r="TZQ1021" s="304"/>
      <c r="TZR1021" s="304"/>
      <c r="TZS1021" s="304"/>
      <c r="TZT1021" s="304"/>
      <c r="TZU1021" s="304"/>
      <c r="TZV1021" s="304"/>
      <c r="TZW1021" s="304"/>
      <c r="TZX1021" s="304"/>
      <c r="TZY1021" s="304"/>
      <c r="TZZ1021" s="304"/>
      <c r="UAA1021" s="304"/>
      <c r="UAB1021" s="304"/>
      <c r="UAC1021" s="304"/>
      <c r="UAD1021" s="304"/>
      <c r="UAE1021" s="304"/>
      <c r="UAF1021" s="304"/>
      <c r="UAG1021" s="304"/>
      <c r="UAH1021" s="304"/>
      <c r="UAI1021" s="304"/>
      <c r="UAJ1021" s="304"/>
      <c r="UAK1021" s="304"/>
      <c r="UAL1021" s="304"/>
      <c r="UAM1021" s="304"/>
      <c r="UAN1021" s="304"/>
      <c r="UAO1021" s="304"/>
      <c r="UAP1021" s="304"/>
      <c r="UAQ1021" s="304"/>
      <c r="UAR1021" s="304"/>
      <c r="UAS1021" s="304"/>
      <c r="UAT1021" s="304"/>
      <c r="UAU1021" s="304"/>
      <c r="UAV1021" s="304"/>
      <c r="UAW1021" s="304"/>
      <c r="UAX1021" s="304"/>
      <c r="UAY1021" s="304"/>
      <c r="UAZ1021" s="304"/>
      <c r="UBA1021" s="304"/>
      <c r="UBB1021" s="304"/>
      <c r="UBC1021" s="304"/>
      <c r="UBD1021" s="304"/>
      <c r="UBE1021" s="304"/>
      <c r="UBF1021" s="304"/>
      <c r="UBG1021" s="304"/>
      <c r="UBH1021" s="304"/>
      <c r="UBI1021" s="304"/>
      <c r="UBJ1021" s="304"/>
      <c r="UBK1021" s="304"/>
      <c r="UBL1021" s="304"/>
      <c r="UBM1021" s="304"/>
      <c r="UBN1021" s="304"/>
      <c r="UBO1021" s="304"/>
      <c r="UBP1021" s="304"/>
      <c r="UBQ1021" s="304"/>
      <c r="UBR1021" s="304"/>
      <c r="UBS1021" s="304"/>
      <c r="UBT1021" s="304"/>
      <c r="UBU1021" s="304"/>
      <c r="UBV1021" s="304"/>
      <c r="UBW1021" s="304"/>
      <c r="UBX1021" s="304"/>
      <c r="UBY1021" s="304"/>
      <c r="UBZ1021" s="304"/>
      <c r="UCA1021" s="304"/>
      <c r="UCB1021" s="304"/>
      <c r="UCC1021" s="304"/>
      <c r="UCD1021" s="304"/>
      <c r="UCE1021" s="304"/>
      <c r="UCF1021" s="304"/>
      <c r="UCG1021" s="304"/>
      <c r="UCH1021" s="304"/>
      <c r="UCI1021" s="304"/>
      <c r="UCJ1021" s="304"/>
      <c r="UCK1021" s="304"/>
      <c r="UCL1021" s="304"/>
      <c r="UCM1021" s="304"/>
      <c r="UCN1021" s="304"/>
      <c r="UCO1021" s="304"/>
      <c r="UCP1021" s="304"/>
      <c r="UCQ1021" s="304"/>
      <c r="UCR1021" s="304"/>
      <c r="UCS1021" s="304"/>
      <c r="UCT1021" s="304"/>
      <c r="UCU1021" s="304"/>
      <c r="UCV1021" s="304"/>
      <c r="UCW1021" s="304"/>
      <c r="UCX1021" s="304"/>
      <c r="UCY1021" s="304"/>
      <c r="UCZ1021" s="304"/>
      <c r="UDA1021" s="304"/>
      <c r="UDB1021" s="304"/>
      <c r="UDC1021" s="304"/>
      <c r="UDD1021" s="304"/>
      <c r="UDE1021" s="304"/>
      <c r="UDF1021" s="304"/>
      <c r="UDG1021" s="304"/>
      <c r="UDH1021" s="304"/>
      <c r="UDI1021" s="304"/>
      <c r="UDJ1021" s="304"/>
      <c r="UDK1021" s="304"/>
      <c r="UDL1021" s="304"/>
      <c r="UDM1021" s="304"/>
      <c r="UDN1021" s="304"/>
      <c r="UDO1021" s="304"/>
      <c r="UDP1021" s="304"/>
      <c r="UDQ1021" s="304"/>
      <c r="UDR1021" s="304"/>
      <c r="UDS1021" s="304"/>
      <c r="UDT1021" s="304"/>
      <c r="UDU1021" s="304"/>
      <c r="UDV1021" s="304"/>
      <c r="UDW1021" s="304"/>
      <c r="UDX1021" s="304"/>
      <c r="UDY1021" s="304"/>
      <c r="UDZ1021" s="304"/>
      <c r="UEA1021" s="304"/>
      <c r="UEB1021" s="304"/>
      <c r="UEC1021" s="304"/>
      <c r="UED1021" s="304"/>
      <c r="UEE1021" s="304"/>
      <c r="UEF1021" s="304"/>
      <c r="UEG1021" s="304"/>
      <c r="UEH1021" s="304"/>
      <c r="UEI1021" s="304"/>
      <c r="UEJ1021" s="304"/>
      <c r="UEK1021" s="304"/>
      <c r="UEL1021" s="304"/>
      <c r="UEM1021" s="304"/>
      <c r="UEN1021" s="304"/>
      <c r="UEO1021" s="304"/>
      <c r="UEP1021" s="304"/>
      <c r="UEQ1021" s="304"/>
      <c r="UER1021" s="304"/>
      <c r="UES1021" s="304"/>
      <c r="UET1021" s="304"/>
      <c r="UEU1021" s="304"/>
      <c r="UEV1021" s="304"/>
      <c r="UEW1021" s="304"/>
      <c r="UEX1021" s="304"/>
      <c r="UEY1021" s="304"/>
      <c r="UEZ1021" s="304"/>
      <c r="UFA1021" s="304"/>
      <c r="UFB1021" s="304"/>
      <c r="UFC1021" s="304"/>
      <c r="UFD1021" s="304"/>
      <c r="UFE1021" s="304"/>
      <c r="UFF1021" s="304"/>
      <c r="UFG1021" s="304"/>
      <c r="UFH1021" s="304"/>
      <c r="UFI1021" s="304"/>
      <c r="UFJ1021" s="304"/>
      <c r="UFK1021" s="304"/>
      <c r="UFL1021" s="304"/>
      <c r="UFM1021" s="304"/>
      <c r="UFN1021" s="304"/>
      <c r="UFO1021" s="304"/>
      <c r="UFP1021" s="304"/>
      <c r="UFQ1021" s="304"/>
      <c r="UFR1021" s="304"/>
      <c r="UFS1021" s="304"/>
      <c r="UFT1021" s="304"/>
      <c r="UFU1021" s="304"/>
      <c r="UFV1021" s="304"/>
      <c r="UFW1021" s="304"/>
      <c r="UFX1021" s="304"/>
      <c r="UFY1021" s="304"/>
      <c r="UFZ1021" s="304"/>
      <c r="UGA1021" s="304"/>
      <c r="UGB1021" s="304"/>
      <c r="UGC1021" s="304"/>
      <c r="UGD1021" s="304"/>
      <c r="UGE1021" s="304"/>
      <c r="UGF1021" s="304"/>
      <c r="UGG1021" s="304"/>
      <c r="UGH1021" s="304"/>
      <c r="UGI1021" s="304"/>
      <c r="UGJ1021" s="304"/>
      <c r="UGK1021" s="304"/>
      <c r="UGL1021" s="304"/>
      <c r="UGM1021" s="304"/>
      <c r="UGN1021" s="304"/>
      <c r="UGO1021" s="304"/>
      <c r="UGP1021" s="304"/>
      <c r="UGQ1021" s="304"/>
      <c r="UGR1021" s="304"/>
      <c r="UGS1021" s="304"/>
      <c r="UGT1021" s="304"/>
      <c r="UGU1021" s="304"/>
      <c r="UGV1021" s="304"/>
      <c r="UGW1021" s="304"/>
      <c r="UGX1021" s="304"/>
      <c r="UGY1021" s="304"/>
      <c r="UGZ1021" s="304"/>
      <c r="UHA1021" s="304"/>
      <c r="UHB1021" s="304"/>
      <c r="UHC1021" s="304"/>
      <c r="UHD1021" s="304"/>
      <c r="UHE1021" s="304"/>
      <c r="UHF1021" s="304"/>
      <c r="UHG1021" s="304"/>
      <c r="UHH1021" s="304"/>
      <c r="UHI1021" s="304"/>
      <c r="UHJ1021" s="304"/>
      <c r="UHK1021" s="304"/>
      <c r="UHL1021" s="304"/>
      <c r="UHM1021" s="304"/>
      <c r="UHN1021" s="304"/>
      <c r="UHO1021" s="304"/>
      <c r="UHP1021" s="304"/>
      <c r="UHQ1021" s="304"/>
      <c r="UHR1021" s="304"/>
      <c r="UHS1021" s="304"/>
      <c r="UHT1021" s="304"/>
      <c r="UHU1021" s="304"/>
      <c r="UHV1021" s="304"/>
      <c r="UHW1021" s="304"/>
      <c r="UHX1021" s="304"/>
      <c r="UHY1021" s="304"/>
      <c r="UHZ1021" s="304"/>
      <c r="UIA1021" s="304"/>
      <c r="UIB1021" s="304"/>
      <c r="UIC1021" s="304"/>
      <c r="UID1021" s="304"/>
      <c r="UIE1021" s="304"/>
      <c r="UIF1021" s="304"/>
      <c r="UIG1021" s="304"/>
      <c r="UIH1021" s="304"/>
      <c r="UII1021" s="304"/>
      <c r="UIJ1021" s="304"/>
      <c r="UIK1021" s="304"/>
      <c r="UIL1021" s="304"/>
      <c r="UIM1021" s="304"/>
      <c r="UIN1021" s="304"/>
      <c r="UIO1021" s="304"/>
      <c r="UIP1021" s="304"/>
      <c r="UIQ1021" s="304"/>
      <c r="UIR1021" s="304"/>
      <c r="UIS1021" s="304"/>
      <c r="UIT1021" s="304"/>
      <c r="UIU1021" s="304"/>
      <c r="UIV1021" s="304"/>
      <c r="UIW1021" s="304"/>
      <c r="UIX1021" s="304"/>
      <c r="UIY1021" s="304"/>
      <c r="UIZ1021" s="304"/>
      <c r="UJA1021" s="304"/>
      <c r="UJB1021" s="304"/>
      <c r="UJC1021" s="304"/>
      <c r="UJD1021" s="304"/>
      <c r="UJE1021" s="304"/>
      <c r="UJF1021" s="304"/>
      <c r="UJG1021" s="304"/>
      <c r="UJH1021" s="304"/>
      <c r="UJI1021" s="304"/>
      <c r="UJJ1021" s="304"/>
      <c r="UJK1021" s="304"/>
      <c r="UJL1021" s="304"/>
      <c r="UJM1021" s="304"/>
      <c r="UJN1021" s="304"/>
      <c r="UJO1021" s="304"/>
      <c r="UJP1021" s="304"/>
      <c r="UJQ1021" s="304"/>
      <c r="UJR1021" s="304"/>
      <c r="UJS1021" s="304"/>
      <c r="UJT1021" s="304"/>
      <c r="UJU1021" s="304"/>
      <c r="UJV1021" s="304"/>
      <c r="UJW1021" s="304"/>
      <c r="UJX1021" s="304"/>
      <c r="UJY1021" s="304"/>
      <c r="UJZ1021" s="304"/>
      <c r="UKA1021" s="304"/>
      <c r="UKB1021" s="304"/>
      <c r="UKC1021" s="304"/>
      <c r="UKD1021" s="304"/>
      <c r="UKE1021" s="304"/>
      <c r="UKF1021" s="304"/>
      <c r="UKG1021" s="304"/>
      <c r="UKH1021" s="304"/>
      <c r="UKI1021" s="304"/>
      <c r="UKJ1021" s="304"/>
      <c r="UKK1021" s="304"/>
      <c r="UKL1021" s="304"/>
      <c r="UKM1021" s="304"/>
      <c r="UKN1021" s="304"/>
      <c r="UKO1021" s="304"/>
      <c r="UKP1021" s="304"/>
      <c r="UKQ1021" s="304"/>
      <c r="UKR1021" s="304"/>
      <c r="UKS1021" s="304"/>
      <c r="UKT1021" s="304"/>
      <c r="UKU1021" s="304"/>
      <c r="UKV1021" s="304"/>
      <c r="UKW1021" s="304"/>
      <c r="UKX1021" s="304"/>
      <c r="UKY1021" s="304"/>
      <c r="UKZ1021" s="304"/>
      <c r="ULA1021" s="304"/>
      <c r="ULB1021" s="304"/>
      <c r="ULC1021" s="304"/>
      <c r="ULD1021" s="304"/>
      <c r="ULE1021" s="304"/>
      <c r="ULF1021" s="304"/>
      <c r="ULG1021" s="304"/>
      <c r="ULH1021" s="304"/>
      <c r="ULI1021" s="304"/>
      <c r="ULJ1021" s="304"/>
      <c r="ULK1021" s="304"/>
      <c r="ULL1021" s="304"/>
      <c r="ULM1021" s="304"/>
      <c r="ULN1021" s="304"/>
      <c r="ULO1021" s="304"/>
      <c r="ULP1021" s="304"/>
      <c r="ULQ1021" s="304"/>
      <c r="ULR1021" s="304"/>
      <c r="ULS1021" s="304"/>
      <c r="ULT1021" s="304"/>
      <c r="ULU1021" s="304"/>
      <c r="ULV1021" s="304"/>
      <c r="ULW1021" s="304"/>
      <c r="ULX1021" s="304"/>
      <c r="ULY1021" s="304"/>
      <c r="ULZ1021" s="304"/>
      <c r="UMA1021" s="304"/>
      <c r="UMB1021" s="304"/>
      <c r="UMC1021" s="304"/>
      <c r="UMD1021" s="304"/>
      <c r="UME1021" s="304"/>
      <c r="UMF1021" s="304"/>
      <c r="UMG1021" s="304"/>
      <c r="UMH1021" s="304"/>
      <c r="UMI1021" s="304"/>
      <c r="UMJ1021" s="304"/>
      <c r="UMK1021" s="304"/>
      <c r="UML1021" s="304"/>
      <c r="UMM1021" s="304"/>
      <c r="UMN1021" s="304"/>
      <c r="UMO1021" s="304"/>
      <c r="UMP1021" s="304"/>
      <c r="UMQ1021" s="304"/>
      <c r="UMR1021" s="304"/>
      <c r="UMS1021" s="304"/>
      <c r="UMT1021" s="304"/>
      <c r="UMU1021" s="304"/>
      <c r="UMV1021" s="304"/>
      <c r="UMW1021" s="304"/>
      <c r="UMX1021" s="304"/>
      <c r="UMY1021" s="304"/>
      <c r="UMZ1021" s="304"/>
      <c r="UNA1021" s="304"/>
      <c r="UNB1021" s="304"/>
      <c r="UNC1021" s="304"/>
      <c r="UND1021" s="304"/>
      <c r="UNE1021" s="304"/>
      <c r="UNF1021" s="304"/>
      <c r="UNG1021" s="304"/>
      <c r="UNH1021" s="304"/>
      <c r="UNI1021" s="304"/>
      <c r="UNJ1021" s="304"/>
      <c r="UNK1021" s="304"/>
      <c r="UNL1021" s="304"/>
      <c r="UNM1021" s="304"/>
      <c r="UNN1021" s="304"/>
      <c r="UNO1021" s="304"/>
      <c r="UNP1021" s="304"/>
      <c r="UNQ1021" s="304"/>
      <c r="UNR1021" s="304"/>
      <c r="UNS1021" s="304"/>
      <c r="UNT1021" s="304"/>
      <c r="UNU1021" s="304"/>
      <c r="UNV1021" s="304"/>
      <c r="UNW1021" s="304"/>
      <c r="UNX1021" s="304"/>
      <c r="UNY1021" s="304"/>
      <c r="UNZ1021" s="304"/>
      <c r="UOA1021" s="304"/>
      <c r="UOB1021" s="304"/>
      <c r="UOC1021" s="304"/>
      <c r="UOD1021" s="304"/>
      <c r="UOE1021" s="304"/>
      <c r="UOF1021" s="304"/>
      <c r="UOG1021" s="304"/>
      <c r="UOH1021" s="304"/>
      <c r="UOI1021" s="304"/>
      <c r="UOJ1021" s="304"/>
      <c r="UOK1021" s="304"/>
      <c r="UOL1021" s="304"/>
      <c r="UOM1021" s="304"/>
      <c r="UON1021" s="304"/>
      <c r="UOO1021" s="304"/>
      <c r="UOP1021" s="304"/>
      <c r="UOQ1021" s="304"/>
      <c r="UOR1021" s="304"/>
      <c r="UOS1021" s="304"/>
      <c r="UOT1021" s="304"/>
      <c r="UOU1021" s="304"/>
      <c r="UOV1021" s="304"/>
      <c r="UOW1021" s="304"/>
      <c r="UOX1021" s="304"/>
      <c r="UOY1021" s="304"/>
      <c r="UOZ1021" s="304"/>
      <c r="UPA1021" s="304"/>
      <c r="UPB1021" s="304"/>
      <c r="UPC1021" s="304"/>
      <c r="UPD1021" s="304"/>
      <c r="UPE1021" s="304"/>
      <c r="UPF1021" s="304"/>
      <c r="UPG1021" s="304"/>
      <c r="UPH1021" s="304"/>
      <c r="UPI1021" s="304"/>
      <c r="UPJ1021" s="304"/>
      <c r="UPK1021" s="304"/>
      <c r="UPL1021" s="304"/>
      <c r="UPM1021" s="304"/>
      <c r="UPN1021" s="304"/>
      <c r="UPO1021" s="304"/>
      <c r="UPP1021" s="304"/>
      <c r="UPQ1021" s="304"/>
      <c r="UPR1021" s="304"/>
      <c r="UPS1021" s="304"/>
      <c r="UPT1021" s="304"/>
      <c r="UPU1021" s="304"/>
      <c r="UPV1021" s="304"/>
      <c r="UPW1021" s="304"/>
      <c r="UPX1021" s="304"/>
      <c r="UPY1021" s="304"/>
      <c r="UPZ1021" s="304"/>
      <c r="UQA1021" s="304"/>
      <c r="UQB1021" s="304"/>
      <c r="UQC1021" s="304"/>
      <c r="UQD1021" s="304"/>
      <c r="UQE1021" s="304"/>
      <c r="UQF1021" s="304"/>
      <c r="UQG1021" s="304"/>
      <c r="UQH1021" s="304"/>
      <c r="UQI1021" s="304"/>
      <c r="UQJ1021" s="304"/>
      <c r="UQK1021" s="304"/>
      <c r="UQL1021" s="304"/>
      <c r="UQM1021" s="304"/>
      <c r="UQN1021" s="304"/>
      <c r="UQO1021" s="304"/>
      <c r="UQP1021" s="304"/>
      <c r="UQQ1021" s="304"/>
      <c r="UQR1021" s="304"/>
      <c r="UQS1021" s="304"/>
      <c r="UQT1021" s="304"/>
      <c r="UQU1021" s="304"/>
      <c r="UQV1021" s="304"/>
      <c r="UQW1021" s="304"/>
      <c r="UQX1021" s="304"/>
      <c r="UQY1021" s="304"/>
      <c r="UQZ1021" s="304"/>
      <c r="URA1021" s="304"/>
      <c r="URB1021" s="304"/>
      <c r="URC1021" s="304"/>
      <c r="URD1021" s="304"/>
      <c r="URE1021" s="304"/>
      <c r="URF1021" s="304"/>
      <c r="URG1021" s="304"/>
      <c r="URH1021" s="304"/>
      <c r="URI1021" s="304"/>
      <c r="URJ1021" s="304"/>
      <c r="URK1021" s="304"/>
      <c r="URL1021" s="304"/>
      <c r="URM1021" s="304"/>
      <c r="URN1021" s="304"/>
      <c r="URO1021" s="304"/>
      <c r="URP1021" s="304"/>
      <c r="URQ1021" s="304"/>
      <c r="URR1021" s="304"/>
      <c r="URS1021" s="304"/>
      <c r="URT1021" s="304"/>
      <c r="URU1021" s="304"/>
      <c r="URV1021" s="304"/>
      <c r="URW1021" s="304"/>
      <c r="URX1021" s="304"/>
      <c r="URY1021" s="304"/>
      <c r="URZ1021" s="304"/>
      <c r="USA1021" s="304"/>
      <c r="USB1021" s="304"/>
      <c r="USC1021" s="304"/>
      <c r="USD1021" s="304"/>
      <c r="USE1021" s="304"/>
      <c r="USF1021" s="304"/>
      <c r="USG1021" s="304"/>
      <c r="USH1021" s="304"/>
      <c r="USI1021" s="304"/>
      <c r="USJ1021" s="304"/>
      <c r="USK1021" s="304"/>
      <c r="USL1021" s="304"/>
      <c r="USM1021" s="304"/>
      <c r="USN1021" s="304"/>
      <c r="USO1021" s="304"/>
      <c r="USP1021" s="304"/>
      <c r="USQ1021" s="304"/>
      <c r="USR1021" s="304"/>
      <c r="USS1021" s="304"/>
      <c r="UST1021" s="304"/>
      <c r="USU1021" s="304"/>
      <c r="USV1021" s="304"/>
      <c r="USW1021" s="304"/>
      <c r="USX1021" s="304"/>
      <c r="USY1021" s="304"/>
      <c r="USZ1021" s="304"/>
      <c r="UTA1021" s="304"/>
      <c r="UTB1021" s="304"/>
      <c r="UTC1021" s="304"/>
      <c r="UTD1021" s="304"/>
      <c r="UTE1021" s="304"/>
      <c r="UTF1021" s="304"/>
      <c r="UTG1021" s="304"/>
      <c r="UTH1021" s="304"/>
      <c r="UTI1021" s="304"/>
      <c r="UTJ1021" s="304"/>
      <c r="UTK1021" s="304"/>
      <c r="UTL1021" s="304"/>
      <c r="UTM1021" s="304"/>
      <c r="UTN1021" s="304"/>
      <c r="UTO1021" s="304"/>
      <c r="UTP1021" s="304"/>
      <c r="UTQ1021" s="304"/>
      <c r="UTR1021" s="304"/>
      <c r="UTS1021" s="304"/>
      <c r="UTT1021" s="304"/>
      <c r="UTU1021" s="304"/>
      <c r="UTV1021" s="304"/>
      <c r="UTW1021" s="304"/>
      <c r="UTX1021" s="304"/>
      <c r="UTY1021" s="304"/>
      <c r="UTZ1021" s="304"/>
      <c r="UUA1021" s="304"/>
      <c r="UUB1021" s="304"/>
      <c r="UUC1021" s="304"/>
      <c r="UUD1021" s="304"/>
      <c r="UUE1021" s="304"/>
      <c r="UUF1021" s="304"/>
      <c r="UUG1021" s="304"/>
      <c r="UUH1021" s="304"/>
      <c r="UUI1021" s="304"/>
      <c r="UUJ1021" s="304"/>
      <c r="UUK1021" s="304"/>
      <c r="UUL1021" s="304"/>
      <c r="UUM1021" s="304"/>
      <c r="UUN1021" s="304"/>
      <c r="UUO1021" s="304"/>
      <c r="UUP1021" s="304"/>
      <c r="UUQ1021" s="304"/>
      <c r="UUR1021" s="304"/>
      <c r="UUS1021" s="304"/>
      <c r="UUT1021" s="304"/>
      <c r="UUU1021" s="304"/>
      <c r="UUV1021" s="304"/>
      <c r="UUW1021" s="304"/>
      <c r="UUX1021" s="304"/>
      <c r="UUY1021" s="304"/>
      <c r="UUZ1021" s="304"/>
      <c r="UVA1021" s="304"/>
      <c r="UVB1021" s="304"/>
      <c r="UVC1021" s="304"/>
      <c r="UVD1021" s="304"/>
      <c r="UVE1021" s="304"/>
      <c r="UVF1021" s="304"/>
      <c r="UVG1021" s="304"/>
      <c r="UVH1021" s="304"/>
      <c r="UVI1021" s="304"/>
      <c r="UVJ1021" s="304"/>
      <c r="UVK1021" s="304"/>
      <c r="UVL1021" s="304"/>
      <c r="UVM1021" s="304"/>
      <c r="UVN1021" s="304"/>
      <c r="UVO1021" s="304"/>
      <c r="UVP1021" s="304"/>
      <c r="UVQ1021" s="304"/>
      <c r="UVR1021" s="304"/>
      <c r="UVS1021" s="304"/>
      <c r="UVT1021" s="304"/>
      <c r="UVU1021" s="304"/>
      <c r="UVV1021" s="304"/>
      <c r="UVW1021" s="304"/>
      <c r="UVX1021" s="304"/>
      <c r="UVY1021" s="304"/>
      <c r="UVZ1021" s="304"/>
      <c r="UWA1021" s="304"/>
      <c r="UWB1021" s="304"/>
      <c r="UWC1021" s="304"/>
      <c r="UWD1021" s="304"/>
      <c r="UWE1021" s="304"/>
      <c r="UWF1021" s="304"/>
      <c r="UWG1021" s="304"/>
      <c r="UWH1021" s="304"/>
      <c r="UWI1021" s="304"/>
      <c r="UWJ1021" s="304"/>
      <c r="UWK1021" s="304"/>
      <c r="UWL1021" s="304"/>
      <c r="UWM1021" s="304"/>
      <c r="UWN1021" s="304"/>
      <c r="UWO1021" s="304"/>
      <c r="UWP1021" s="304"/>
      <c r="UWQ1021" s="304"/>
      <c r="UWR1021" s="304"/>
      <c r="UWS1021" s="304"/>
      <c r="UWT1021" s="304"/>
      <c r="UWU1021" s="304"/>
      <c r="UWV1021" s="304"/>
      <c r="UWW1021" s="304"/>
      <c r="UWX1021" s="304"/>
      <c r="UWY1021" s="304"/>
      <c r="UWZ1021" s="304"/>
      <c r="UXA1021" s="304"/>
      <c r="UXB1021" s="304"/>
      <c r="UXC1021" s="304"/>
      <c r="UXD1021" s="304"/>
      <c r="UXE1021" s="304"/>
      <c r="UXF1021" s="304"/>
      <c r="UXG1021" s="304"/>
      <c r="UXH1021" s="304"/>
      <c r="UXI1021" s="304"/>
      <c r="UXJ1021" s="304"/>
      <c r="UXK1021" s="304"/>
      <c r="UXL1021" s="304"/>
      <c r="UXM1021" s="304"/>
      <c r="UXN1021" s="304"/>
      <c r="UXO1021" s="304"/>
      <c r="UXP1021" s="304"/>
      <c r="UXQ1021" s="304"/>
      <c r="UXR1021" s="304"/>
      <c r="UXS1021" s="304"/>
      <c r="UXT1021" s="304"/>
      <c r="UXU1021" s="304"/>
      <c r="UXV1021" s="304"/>
      <c r="UXW1021" s="304"/>
      <c r="UXX1021" s="304"/>
      <c r="UXY1021" s="304"/>
      <c r="UXZ1021" s="304"/>
      <c r="UYA1021" s="304"/>
      <c r="UYB1021" s="304"/>
      <c r="UYC1021" s="304"/>
      <c r="UYD1021" s="304"/>
      <c r="UYE1021" s="304"/>
      <c r="UYF1021" s="304"/>
      <c r="UYG1021" s="304"/>
      <c r="UYH1021" s="304"/>
      <c r="UYI1021" s="304"/>
      <c r="UYJ1021" s="304"/>
      <c r="UYK1021" s="304"/>
      <c r="UYL1021" s="304"/>
      <c r="UYM1021" s="304"/>
      <c r="UYN1021" s="304"/>
      <c r="UYO1021" s="304"/>
      <c r="UYP1021" s="304"/>
      <c r="UYQ1021" s="304"/>
      <c r="UYR1021" s="304"/>
      <c r="UYS1021" s="304"/>
      <c r="UYT1021" s="304"/>
      <c r="UYU1021" s="304"/>
      <c r="UYV1021" s="304"/>
      <c r="UYW1021" s="304"/>
      <c r="UYX1021" s="304"/>
      <c r="UYY1021" s="304"/>
      <c r="UYZ1021" s="304"/>
      <c r="UZA1021" s="304"/>
      <c r="UZB1021" s="304"/>
      <c r="UZC1021" s="304"/>
      <c r="UZD1021" s="304"/>
      <c r="UZE1021" s="304"/>
      <c r="UZF1021" s="304"/>
      <c r="UZG1021" s="304"/>
      <c r="UZH1021" s="304"/>
      <c r="UZI1021" s="304"/>
      <c r="UZJ1021" s="304"/>
      <c r="UZK1021" s="304"/>
      <c r="UZL1021" s="304"/>
      <c r="UZM1021" s="304"/>
      <c r="UZN1021" s="304"/>
      <c r="UZO1021" s="304"/>
      <c r="UZP1021" s="304"/>
      <c r="UZQ1021" s="304"/>
      <c r="UZR1021" s="304"/>
      <c r="UZS1021" s="304"/>
      <c r="UZT1021" s="304"/>
      <c r="UZU1021" s="304"/>
      <c r="UZV1021" s="304"/>
      <c r="UZW1021" s="304"/>
      <c r="UZX1021" s="304"/>
      <c r="UZY1021" s="304"/>
      <c r="UZZ1021" s="304"/>
      <c r="VAA1021" s="304"/>
      <c r="VAB1021" s="304"/>
      <c r="VAC1021" s="304"/>
      <c r="VAD1021" s="304"/>
      <c r="VAE1021" s="304"/>
      <c r="VAF1021" s="304"/>
      <c r="VAG1021" s="304"/>
      <c r="VAH1021" s="304"/>
      <c r="VAI1021" s="304"/>
      <c r="VAJ1021" s="304"/>
      <c r="VAK1021" s="304"/>
      <c r="VAL1021" s="304"/>
      <c r="VAM1021" s="304"/>
      <c r="VAN1021" s="304"/>
      <c r="VAO1021" s="304"/>
      <c r="VAP1021" s="304"/>
      <c r="VAQ1021" s="304"/>
      <c r="VAR1021" s="304"/>
      <c r="VAS1021" s="304"/>
      <c r="VAT1021" s="304"/>
      <c r="VAU1021" s="304"/>
      <c r="VAV1021" s="304"/>
      <c r="VAW1021" s="304"/>
      <c r="VAX1021" s="304"/>
      <c r="VAY1021" s="304"/>
      <c r="VAZ1021" s="304"/>
      <c r="VBA1021" s="304"/>
      <c r="VBB1021" s="304"/>
      <c r="VBC1021" s="304"/>
      <c r="VBD1021" s="304"/>
      <c r="VBE1021" s="304"/>
      <c r="VBF1021" s="304"/>
      <c r="VBG1021" s="304"/>
      <c r="VBH1021" s="304"/>
      <c r="VBI1021" s="304"/>
      <c r="VBJ1021" s="304"/>
      <c r="VBK1021" s="304"/>
      <c r="VBL1021" s="304"/>
      <c r="VBM1021" s="304"/>
      <c r="VBN1021" s="304"/>
      <c r="VBO1021" s="304"/>
      <c r="VBP1021" s="304"/>
      <c r="VBQ1021" s="304"/>
      <c r="VBR1021" s="304"/>
      <c r="VBS1021" s="304"/>
      <c r="VBT1021" s="304"/>
      <c r="VBU1021" s="304"/>
      <c r="VBV1021" s="304"/>
      <c r="VBW1021" s="304"/>
      <c r="VBX1021" s="304"/>
      <c r="VBY1021" s="304"/>
      <c r="VBZ1021" s="304"/>
      <c r="VCA1021" s="304"/>
      <c r="VCB1021" s="304"/>
      <c r="VCC1021" s="304"/>
      <c r="VCD1021" s="304"/>
      <c r="VCE1021" s="304"/>
      <c r="VCF1021" s="304"/>
      <c r="VCG1021" s="304"/>
      <c r="VCH1021" s="304"/>
      <c r="VCI1021" s="304"/>
      <c r="VCJ1021" s="304"/>
      <c r="VCK1021" s="304"/>
      <c r="VCL1021" s="304"/>
      <c r="VCM1021" s="304"/>
      <c r="VCN1021" s="304"/>
      <c r="VCO1021" s="304"/>
      <c r="VCP1021" s="304"/>
      <c r="VCQ1021" s="304"/>
      <c r="VCR1021" s="304"/>
      <c r="VCS1021" s="304"/>
      <c r="VCT1021" s="304"/>
      <c r="VCU1021" s="304"/>
      <c r="VCV1021" s="304"/>
      <c r="VCW1021" s="304"/>
      <c r="VCX1021" s="304"/>
      <c r="VCY1021" s="304"/>
      <c r="VCZ1021" s="304"/>
      <c r="VDA1021" s="304"/>
      <c r="VDB1021" s="304"/>
      <c r="VDC1021" s="304"/>
      <c r="VDD1021" s="304"/>
      <c r="VDE1021" s="304"/>
      <c r="VDF1021" s="304"/>
      <c r="VDG1021" s="304"/>
      <c r="VDH1021" s="304"/>
      <c r="VDI1021" s="304"/>
      <c r="VDJ1021" s="304"/>
      <c r="VDK1021" s="304"/>
      <c r="VDL1021" s="304"/>
      <c r="VDM1021" s="304"/>
      <c r="VDN1021" s="304"/>
      <c r="VDO1021" s="304"/>
      <c r="VDP1021" s="304"/>
      <c r="VDQ1021" s="304"/>
      <c r="VDR1021" s="304"/>
      <c r="VDS1021" s="304"/>
      <c r="VDT1021" s="304"/>
      <c r="VDU1021" s="304"/>
      <c r="VDV1021" s="304"/>
      <c r="VDW1021" s="304"/>
      <c r="VDX1021" s="304"/>
      <c r="VDY1021" s="304"/>
      <c r="VDZ1021" s="304"/>
      <c r="VEA1021" s="304"/>
      <c r="VEB1021" s="304"/>
      <c r="VEC1021" s="304"/>
      <c r="VED1021" s="304"/>
      <c r="VEE1021" s="304"/>
      <c r="VEF1021" s="304"/>
      <c r="VEG1021" s="304"/>
      <c r="VEH1021" s="304"/>
      <c r="VEI1021" s="304"/>
      <c r="VEJ1021" s="304"/>
      <c r="VEK1021" s="304"/>
      <c r="VEL1021" s="304"/>
      <c r="VEM1021" s="304"/>
      <c r="VEN1021" s="304"/>
      <c r="VEO1021" s="304"/>
      <c r="VEP1021" s="304"/>
      <c r="VEQ1021" s="304"/>
      <c r="VER1021" s="304"/>
      <c r="VES1021" s="304"/>
      <c r="VET1021" s="304"/>
      <c r="VEU1021" s="304"/>
      <c r="VEV1021" s="304"/>
      <c r="VEW1021" s="304"/>
      <c r="VEX1021" s="304"/>
      <c r="VEY1021" s="304"/>
      <c r="VEZ1021" s="304"/>
      <c r="VFA1021" s="304"/>
      <c r="VFB1021" s="304"/>
      <c r="VFC1021" s="304"/>
      <c r="VFD1021" s="304"/>
      <c r="VFE1021" s="304"/>
      <c r="VFF1021" s="304"/>
      <c r="VFG1021" s="304"/>
      <c r="VFH1021" s="304"/>
      <c r="VFI1021" s="304"/>
      <c r="VFJ1021" s="304"/>
      <c r="VFK1021" s="304"/>
      <c r="VFL1021" s="304"/>
      <c r="VFM1021" s="304"/>
      <c r="VFN1021" s="304"/>
      <c r="VFO1021" s="304"/>
      <c r="VFP1021" s="304"/>
      <c r="VFQ1021" s="304"/>
      <c r="VFR1021" s="304"/>
      <c r="VFS1021" s="304"/>
      <c r="VFT1021" s="304"/>
      <c r="VFU1021" s="304"/>
      <c r="VFV1021" s="304"/>
      <c r="VFW1021" s="304"/>
      <c r="VFX1021" s="304"/>
      <c r="VFY1021" s="304"/>
      <c r="VFZ1021" s="304"/>
      <c r="VGA1021" s="304"/>
      <c r="VGB1021" s="304"/>
      <c r="VGC1021" s="304"/>
      <c r="VGD1021" s="304"/>
      <c r="VGE1021" s="304"/>
      <c r="VGF1021" s="304"/>
      <c r="VGG1021" s="304"/>
      <c r="VGH1021" s="304"/>
      <c r="VGI1021" s="304"/>
      <c r="VGJ1021" s="304"/>
      <c r="VGK1021" s="304"/>
      <c r="VGL1021" s="304"/>
      <c r="VGM1021" s="304"/>
      <c r="VGN1021" s="304"/>
      <c r="VGO1021" s="304"/>
      <c r="VGP1021" s="304"/>
      <c r="VGQ1021" s="304"/>
      <c r="VGR1021" s="304"/>
      <c r="VGS1021" s="304"/>
      <c r="VGT1021" s="304"/>
      <c r="VGU1021" s="304"/>
      <c r="VGV1021" s="304"/>
      <c r="VGW1021" s="304"/>
      <c r="VGX1021" s="304"/>
      <c r="VGY1021" s="304"/>
      <c r="VGZ1021" s="304"/>
      <c r="VHA1021" s="304"/>
      <c r="VHB1021" s="304"/>
      <c r="VHC1021" s="304"/>
      <c r="VHD1021" s="304"/>
      <c r="VHE1021" s="304"/>
      <c r="VHF1021" s="304"/>
      <c r="VHG1021" s="304"/>
      <c r="VHH1021" s="304"/>
      <c r="VHI1021" s="304"/>
      <c r="VHJ1021" s="304"/>
      <c r="VHK1021" s="304"/>
      <c r="VHL1021" s="304"/>
      <c r="VHM1021" s="304"/>
      <c r="VHN1021" s="304"/>
      <c r="VHO1021" s="304"/>
      <c r="VHP1021" s="304"/>
      <c r="VHQ1021" s="304"/>
      <c r="VHR1021" s="304"/>
      <c r="VHS1021" s="304"/>
      <c r="VHT1021" s="304"/>
      <c r="VHU1021" s="304"/>
      <c r="VHV1021" s="304"/>
      <c r="VHW1021" s="304"/>
      <c r="VHX1021" s="304"/>
      <c r="VHY1021" s="304"/>
      <c r="VHZ1021" s="304"/>
      <c r="VIA1021" s="304"/>
      <c r="VIB1021" s="304"/>
      <c r="VIC1021" s="304"/>
      <c r="VID1021" s="304"/>
      <c r="VIE1021" s="304"/>
      <c r="VIF1021" s="304"/>
      <c r="VIG1021" s="304"/>
      <c r="VIH1021" s="304"/>
      <c r="VII1021" s="304"/>
      <c r="VIJ1021" s="304"/>
      <c r="VIK1021" s="304"/>
      <c r="VIL1021" s="304"/>
      <c r="VIM1021" s="304"/>
      <c r="VIN1021" s="304"/>
      <c r="VIO1021" s="304"/>
      <c r="VIP1021" s="304"/>
      <c r="VIQ1021" s="304"/>
      <c r="VIR1021" s="304"/>
      <c r="VIS1021" s="304"/>
      <c r="VIT1021" s="304"/>
      <c r="VIU1021" s="304"/>
      <c r="VIV1021" s="304"/>
      <c r="VIW1021" s="304"/>
      <c r="VIX1021" s="304"/>
      <c r="VIY1021" s="304"/>
      <c r="VIZ1021" s="304"/>
      <c r="VJA1021" s="304"/>
      <c r="VJB1021" s="304"/>
      <c r="VJC1021" s="304"/>
      <c r="VJD1021" s="304"/>
      <c r="VJE1021" s="304"/>
      <c r="VJF1021" s="304"/>
      <c r="VJG1021" s="304"/>
      <c r="VJH1021" s="304"/>
      <c r="VJI1021" s="304"/>
      <c r="VJJ1021" s="304"/>
      <c r="VJK1021" s="304"/>
      <c r="VJL1021" s="304"/>
      <c r="VJM1021" s="304"/>
      <c r="VJN1021" s="304"/>
      <c r="VJO1021" s="304"/>
      <c r="VJP1021" s="304"/>
      <c r="VJQ1021" s="304"/>
      <c r="VJR1021" s="304"/>
      <c r="VJS1021" s="304"/>
      <c r="VJT1021" s="304"/>
      <c r="VJU1021" s="304"/>
      <c r="VJV1021" s="304"/>
      <c r="VJW1021" s="304"/>
      <c r="VJX1021" s="304"/>
      <c r="VJY1021" s="304"/>
      <c r="VJZ1021" s="304"/>
      <c r="VKA1021" s="304"/>
      <c r="VKB1021" s="304"/>
      <c r="VKC1021" s="304"/>
      <c r="VKD1021" s="304"/>
      <c r="VKE1021" s="304"/>
      <c r="VKF1021" s="304"/>
      <c r="VKG1021" s="304"/>
      <c r="VKH1021" s="304"/>
      <c r="VKI1021" s="304"/>
      <c r="VKJ1021" s="304"/>
      <c r="VKK1021" s="304"/>
      <c r="VKL1021" s="304"/>
      <c r="VKM1021" s="304"/>
      <c r="VKN1021" s="304"/>
      <c r="VKO1021" s="304"/>
      <c r="VKP1021" s="304"/>
      <c r="VKQ1021" s="304"/>
      <c r="VKR1021" s="304"/>
      <c r="VKS1021" s="304"/>
      <c r="VKT1021" s="304"/>
      <c r="VKU1021" s="304"/>
      <c r="VKV1021" s="304"/>
      <c r="VKW1021" s="304"/>
      <c r="VKX1021" s="304"/>
      <c r="VKY1021" s="304"/>
      <c r="VKZ1021" s="304"/>
      <c r="VLA1021" s="304"/>
      <c r="VLB1021" s="304"/>
      <c r="VLC1021" s="304"/>
      <c r="VLD1021" s="304"/>
      <c r="VLE1021" s="304"/>
      <c r="VLF1021" s="304"/>
      <c r="VLG1021" s="304"/>
      <c r="VLH1021" s="304"/>
      <c r="VLI1021" s="304"/>
      <c r="VLJ1021" s="304"/>
      <c r="VLK1021" s="304"/>
      <c r="VLL1021" s="304"/>
      <c r="VLM1021" s="304"/>
      <c r="VLN1021" s="304"/>
      <c r="VLO1021" s="304"/>
      <c r="VLP1021" s="304"/>
      <c r="VLQ1021" s="304"/>
      <c r="VLR1021" s="304"/>
      <c r="VLS1021" s="304"/>
      <c r="VLT1021" s="304"/>
      <c r="VLU1021" s="304"/>
      <c r="VLV1021" s="304"/>
      <c r="VLW1021" s="304"/>
      <c r="VLX1021" s="304"/>
      <c r="VLY1021" s="304"/>
      <c r="VLZ1021" s="304"/>
      <c r="VMA1021" s="304"/>
      <c r="VMB1021" s="304"/>
      <c r="VMC1021" s="304"/>
      <c r="VMD1021" s="304"/>
      <c r="VME1021" s="304"/>
      <c r="VMF1021" s="304"/>
      <c r="VMG1021" s="304"/>
      <c r="VMH1021" s="304"/>
      <c r="VMI1021" s="304"/>
      <c r="VMJ1021" s="304"/>
      <c r="VMK1021" s="304"/>
      <c r="VML1021" s="304"/>
      <c r="VMM1021" s="304"/>
      <c r="VMN1021" s="304"/>
      <c r="VMO1021" s="304"/>
      <c r="VMP1021" s="304"/>
      <c r="VMQ1021" s="304"/>
      <c r="VMR1021" s="304"/>
      <c r="VMS1021" s="304"/>
      <c r="VMT1021" s="304"/>
      <c r="VMU1021" s="304"/>
      <c r="VMV1021" s="304"/>
      <c r="VMW1021" s="304"/>
      <c r="VMX1021" s="304"/>
      <c r="VMY1021" s="304"/>
      <c r="VMZ1021" s="304"/>
      <c r="VNA1021" s="304"/>
      <c r="VNB1021" s="304"/>
      <c r="VNC1021" s="304"/>
      <c r="VND1021" s="304"/>
      <c r="VNE1021" s="304"/>
      <c r="VNF1021" s="304"/>
      <c r="VNG1021" s="304"/>
      <c r="VNH1021" s="304"/>
      <c r="VNI1021" s="304"/>
      <c r="VNJ1021" s="304"/>
      <c r="VNK1021" s="304"/>
      <c r="VNL1021" s="304"/>
      <c r="VNM1021" s="304"/>
      <c r="VNN1021" s="304"/>
      <c r="VNO1021" s="304"/>
      <c r="VNP1021" s="304"/>
      <c r="VNQ1021" s="304"/>
      <c r="VNR1021" s="304"/>
      <c r="VNS1021" s="304"/>
      <c r="VNT1021" s="304"/>
      <c r="VNU1021" s="304"/>
      <c r="VNV1021" s="304"/>
      <c r="VNW1021" s="304"/>
      <c r="VNX1021" s="304"/>
      <c r="VNY1021" s="304"/>
      <c r="VNZ1021" s="304"/>
      <c r="VOA1021" s="304"/>
      <c r="VOB1021" s="304"/>
      <c r="VOC1021" s="304"/>
      <c r="VOD1021" s="304"/>
      <c r="VOE1021" s="304"/>
      <c r="VOF1021" s="304"/>
      <c r="VOG1021" s="304"/>
      <c r="VOH1021" s="304"/>
      <c r="VOI1021" s="304"/>
      <c r="VOJ1021" s="304"/>
      <c r="VOK1021" s="304"/>
      <c r="VOL1021" s="304"/>
      <c r="VOM1021" s="304"/>
      <c r="VON1021" s="304"/>
      <c r="VOO1021" s="304"/>
      <c r="VOP1021" s="304"/>
      <c r="VOQ1021" s="304"/>
      <c r="VOR1021" s="304"/>
      <c r="VOS1021" s="304"/>
      <c r="VOT1021" s="304"/>
      <c r="VOU1021" s="304"/>
      <c r="VOV1021" s="304"/>
      <c r="VOW1021" s="304"/>
      <c r="VOX1021" s="304"/>
      <c r="VOY1021" s="304"/>
      <c r="VOZ1021" s="304"/>
      <c r="VPA1021" s="304"/>
      <c r="VPB1021" s="304"/>
      <c r="VPC1021" s="304"/>
      <c r="VPD1021" s="304"/>
      <c r="VPE1021" s="304"/>
      <c r="VPF1021" s="304"/>
      <c r="VPG1021" s="304"/>
      <c r="VPH1021" s="304"/>
      <c r="VPI1021" s="304"/>
      <c r="VPJ1021" s="304"/>
      <c r="VPK1021" s="304"/>
      <c r="VPL1021" s="304"/>
      <c r="VPM1021" s="304"/>
      <c r="VPN1021" s="304"/>
      <c r="VPO1021" s="304"/>
      <c r="VPP1021" s="304"/>
      <c r="VPQ1021" s="304"/>
      <c r="VPR1021" s="304"/>
      <c r="VPS1021" s="304"/>
      <c r="VPT1021" s="304"/>
      <c r="VPU1021" s="304"/>
      <c r="VPV1021" s="304"/>
      <c r="VPW1021" s="304"/>
      <c r="VPX1021" s="304"/>
      <c r="VPY1021" s="304"/>
      <c r="VPZ1021" s="304"/>
      <c r="VQA1021" s="304"/>
      <c r="VQB1021" s="304"/>
      <c r="VQC1021" s="304"/>
      <c r="VQD1021" s="304"/>
      <c r="VQE1021" s="304"/>
      <c r="VQF1021" s="304"/>
      <c r="VQG1021" s="304"/>
      <c r="VQH1021" s="304"/>
      <c r="VQI1021" s="304"/>
      <c r="VQJ1021" s="304"/>
      <c r="VQK1021" s="304"/>
      <c r="VQL1021" s="304"/>
      <c r="VQM1021" s="304"/>
      <c r="VQN1021" s="304"/>
      <c r="VQO1021" s="304"/>
      <c r="VQP1021" s="304"/>
      <c r="VQQ1021" s="304"/>
      <c r="VQR1021" s="304"/>
      <c r="VQS1021" s="304"/>
      <c r="VQT1021" s="304"/>
      <c r="VQU1021" s="304"/>
      <c r="VQV1021" s="304"/>
      <c r="VQW1021" s="304"/>
      <c r="VQX1021" s="304"/>
      <c r="VQY1021" s="304"/>
      <c r="VQZ1021" s="304"/>
      <c r="VRA1021" s="304"/>
      <c r="VRB1021" s="304"/>
      <c r="VRC1021" s="304"/>
      <c r="VRD1021" s="304"/>
      <c r="VRE1021" s="304"/>
      <c r="VRF1021" s="304"/>
      <c r="VRG1021" s="304"/>
      <c r="VRH1021" s="304"/>
      <c r="VRI1021" s="304"/>
      <c r="VRJ1021" s="304"/>
      <c r="VRK1021" s="304"/>
      <c r="VRL1021" s="304"/>
      <c r="VRM1021" s="304"/>
      <c r="VRN1021" s="304"/>
      <c r="VRO1021" s="304"/>
      <c r="VRP1021" s="304"/>
      <c r="VRQ1021" s="304"/>
      <c r="VRR1021" s="304"/>
      <c r="VRS1021" s="304"/>
      <c r="VRT1021" s="304"/>
      <c r="VRU1021" s="304"/>
      <c r="VRV1021" s="304"/>
      <c r="VRW1021" s="304"/>
      <c r="VRX1021" s="304"/>
      <c r="VRY1021" s="304"/>
      <c r="VRZ1021" s="304"/>
      <c r="VSA1021" s="304"/>
      <c r="VSB1021" s="304"/>
      <c r="VSC1021" s="304"/>
      <c r="VSD1021" s="304"/>
      <c r="VSE1021" s="304"/>
      <c r="VSF1021" s="304"/>
      <c r="VSG1021" s="304"/>
      <c r="VSH1021" s="304"/>
      <c r="VSI1021" s="304"/>
      <c r="VSJ1021" s="304"/>
      <c r="VSK1021" s="304"/>
      <c r="VSL1021" s="304"/>
      <c r="VSM1021" s="304"/>
      <c r="VSN1021" s="304"/>
      <c r="VSO1021" s="304"/>
      <c r="VSP1021" s="304"/>
      <c r="VSQ1021" s="304"/>
      <c r="VSR1021" s="304"/>
      <c r="VSS1021" s="304"/>
      <c r="VST1021" s="304"/>
      <c r="VSU1021" s="304"/>
      <c r="VSV1021" s="304"/>
      <c r="VSW1021" s="304"/>
      <c r="VSX1021" s="304"/>
      <c r="VSY1021" s="304"/>
      <c r="VSZ1021" s="304"/>
      <c r="VTA1021" s="304"/>
      <c r="VTB1021" s="304"/>
      <c r="VTC1021" s="304"/>
      <c r="VTD1021" s="304"/>
      <c r="VTE1021" s="304"/>
      <c r="VTF1021" s="304"/>
      <c r="VTG1021" s="304"/>
      <c r="VTH1021" s="304"/>
      <c r="VTI1021" s="304"/>
      <c r="VTJ1021" s="304"/>
      <c r="VTK1021" s="304"/>
      <c r="VTL1021" s="304"/>
      <c r="VTM1021" s="304"/>
      <c r="VTN1021" s="304"/>
      <c r="VTO1021" s="304"/>
      <c r="VTP1021" s="304"/>
      <c r="VTQ1021" s="304"/>
      <c r="VTR1021" s="304"/>
      <c r="VTS1021" s="304"/>
      <c r="VTT1021" s="304"/>
      <c r="VTU1021" s="304"/>
      <c r="VTV1021" s="304"/>
      <c r="VTW1021" s="304"/>
      <c r="VTX1021" s="304"/>
      <c r="VTY1021" s="304"/>
      <c r="VTZ1021" s="304"/>
      <c r="VUA1021" s="304"/>
      <c r="VUB1021" s="304"/>
      <c r="VUC1021" s="304"/>
      <c r="VUD1021" s="304"/>
      <c r="VUE1021" s="304"/>
      <c r="VUF1021" s="304"/>
      <c r="VUG1021" s="304"/>
      <c r="VUH1021" s="304"/>
      <c r="VUI1021" s="304"/>
      <c r="VUJ1021" s="304"/>
      <c r="VUK1021" s="304"/>
      <c r="VUL1021" s="304"/>
      <c r="VUM1021" s="304"/>
      <c r="VUN1021" s="304"/>
      <c r="VUO1021" s="304"/>
      <c r="VUP1021" s="304"/>
      <c r="VUQ1021" s="304"/>
      <c r="VUR1021" s="304"/>
      <c r="VUS1021" s="304"/>
      <c r="VUT1021" s="304"/>
      <c r="VUU1021" s="304"/>
      <c r="VUV1021" s="304"/>
      <c r="VUW1021" s="304"/>
      <c r="VUX1021" s="304"/>
      <c r="VUY1021" s="304"/>
      <c r="VUZ1021" s="304"/>
      <c r="VVA1021" s="304"/>
      <c r="VVB1021" s="304"/>
      <c r="VVC1021" s="304"/>
      <c r="VVD1021" s="304"/>
      <c r="VVE1021" s="304"/>
      <c r="VVF1021" s="304"/>
      <c r="VVG1021" s="304"/>
      <c r="VVH1021" s="304"/>
      <c r="VVI1021" s="304"/>
      <c r="VVJ1021" s="304"/>
      <c r="VVK1021" s="304"/>
      <c r="VVL1021" s="304"/>
      <c r="VVM1021" s="304"/>
      <c r="VVN1021" s="304"/>
      <c r="VVO1021" s="304"/>
      <c r="VVP1021" s="304"/>
      <c r="VVQ1021" s="304"/>
      <c r="VVR1021" s="304"/>
      <c r="VVS1021" s="304"/>
      <c r="VVT1021" s="304"/>
      <c r="VVU1021" s="304"/>
      <c r="VVV1021" s="304"/>
      <c r="VVW1021" s="304"/>
      <c r="VVX1021" s="304"/>
      <c r="VVY1021" s="304"/>
      <c r="VVZ1021" s="304"/>
      <c r="VWA1021" s="304"/>
      <c r="VWB1021" s="304"/>
      <c r="VWC1021" s="304"/>
      <c r="VWD1021" s="304"/>
      <c r="VWE1021" s="304"/>
      <c r="VWF1021" s="304"/>
      <c r="VWG1021" s="304"/>
      <c r="VWH1021" s="304"/>
      <c r="VWI1021" s="304"/>
      <c r="VWJ1021" s="304"/>
      <c r="VWK1021" s="304"/>
      <c r="VWL1021" s="304"/>
      <c r="VWM1021" s="304"/>
      <c r="VWN1021" s="304"/>
      <c r="VWO1021" s="304"/>
      <c r="VWP1021" s="304"/>
      <c r="VWQ1021" s="304"/>
      <c r="VWR1021" s="304"/>
      <c r="VWS1021" s="304"/>
      <c r="VWT1021" s="304"/>
      <c r="VWU1021" s="304"/>
      <c r="VWV1021" s="304"/>
      <c r="VWW1021" s="304"/>
      <c r="VWX1021" s="304"/>
      <c r="VWY1021" s="304"/>
      <c r="VWZ1021" s="304"/>
      <c r="VXA1021" s="304"/>
      <c r="VXB1021" s="304"/>
      <c r="VXC1021" s="304"/>
      <c r="VXD1021" s="304"/>
      <c r="VXE1021" s="304"/>
      <c r="VXF1021" s="304"/>
      <c r="VXG1021" s="304"/>
      <c r="VXH1021" s="304"/>
      <c r="VXI1021" s="304"/>
      <c r="VXJ1021" s="304"/>
      <c r="VXK1021" s="304"/>
      <c r="VXL1021" s="304"/>
      <c r="VXM1021" s="304"/>
      <c r="VXN1021" s="304"/>
      <c r="VXO1021" s="304"/>
      <c r="VXP1021" s="304"/>
      <c r="VXQ1021" s="304"/>
      <c r="VXR1021" s="304"/>
      <c r="VXS1021" s="304"/>
      <c r="VXT1021" s="304"/>
      <c r="VXU1021" s="304"/>
      <c r="VXV1021" s="304"/>
      <c r="VXW1021" s="304"/>
      <c r="VXX1021" s="304"/>
      <c r="VXY1021" s="304"/>
      <c r="VXZ1021" s="304"/>
      <c r="VYA1021" s="304"/>
      <c r="VYB1021" s="304"/>
      <c r="VYC1021" s="304"/>
      <c r="VYD1021" s="304"/>
      <c r="VYE1021" s="304"/>
      <c r="VYF1021" s="304"/>
      <c r="VYG1021" s="304"/>
      <c r="VYH1021" s="304"/>
      <c r="VYI1021" s="304"/>
      <c r="VYJ1021" s="304"/>
      <c r="VYK1021" s="304"/>
      <c r="VYL1021" s="304"/>
      <c r="VYM1021" s="304"/>
      <c r="VYN1021" s="304"/>
      <c r="VYO1021" s="304"/>
      <c r="VYP1021" s="304"/>
      <c r="VYQ1021" s="304"/>
      <c r="VYR1021" s="304"/>
      <c r="VYS1021" s="304"/>
      <c r="VYT1021" s="304"/>
      <c r="VYU1021" s="304"/>
      <c r="VYV1021" s="304"/>
      <c r="VYW1021" s="304"/>
      <c r="VYX1021" s="304"/>
      <c r="VYY1021" s="304"/>
      <c r="VYZ1021" s="304"/>
      <c r="VZA1021" s="304"/>
      <c r="VZB1021" s="304"/>
      <c r="VZC1021" s="304"/>
      <c r="VZD1021" s="304"/>
      <c r="VZE1021" s="304"/>
      <c r="VZF1021" s="304"/>
      <c r="VZG1021" s="304"/>
      <c r="VZH1021" s="304"/>
      <c r="VZI1021" s="304"/>
      <c r="VZJ1021" s="304"/>
      <c r="VZK1021" s="304"/>
      <c r="VZL1021" s="304"/>
      <c r="VZM1021" s="304"/>
      <c r="VZN1021" s="304"/>
      <c r="VZO1021" s="304"/>
      <c r="VZP1021" s="304"/>
      <c r="VZQ1021" s="304"/>
      <c r="VZR1021" s="304"/>
      <c r="VZS1021" s="304"/>
      <c r="VZT1021" s="304"/>
      <c r="VZU1021" s="304"/>
      <c r="VZV1021" s="304"/>
      <c r="VZW1021" s="304"/>
      <c r="VZX1021" s="304"/>
      <c r="VZY1021" s="304"/>
      <c r="VZZ1021" s="304"/>
      <c r="WAA1021" s="304"/>
      <c r="WAB1021" s="304"/>
      <c r="WAC1021" s="304"/>
      <c r="WAD1021" s="304"/>
      <c r="WAE1021" s="304"/>
      <c r="WAF1021" s="304"/>
      <c r="WAG1021" s="304"/>
      <c r="WAH1021" s="304"/>
      <c r="WAI1021" s="304"/>
      <c r="WAJ1021" s="304"/>
      <c r="WAK1021" s="304"/>
      <c r="WAL1021" s="304"/>
      <c r="WAM1021" s="304"/>
      <c r="WAN1021" s="304"/>
      <c r="WAO1021" s="304"/>
      <c r="WAP1021" s="304"/>
      <c r="WAQ1021" s="304"/>
      <c r="WAR1021" s="304"/>
      <c r="WAS1021" s="304"/>
      <c r="WAT1021" s="304"/>
      <c r="WAU1021" s="304"/>
      <c r="WAV1021" s="304"/>
      <c r="WAW1021" s="304"/>
      <c r="WAX1021" s="304"/>
      <c r="WAY1021" s="304"/>
      <c r="WAZ1021" s="304"/>
      <c r="WBA1021" s="304"/>
      <c r="WBB1021" s="304"/>
      <c r="WBC1021" s="304"/>
      <c r="WBD1021" s="304"/>
      <c r="WBE1021" s="304"/>
      <c r="WBF1021" s="304"/>
      <c r="WBG1021" s="304"/>
      <c r="WBH1021" s="304"/>
      <c r="WBI1021" s="304"/>
      <c r="WBJ1021" s="304"/>
      <c r="WBK1021" s="304"/>
      <c r="WBL1021" s="304"/>
      <c r="WBM1021" s="304"/>
      <c r="WBN1021" s="304"/>
      <c r="WBO1021" s="304"/>
      <c r="WBP1021" s="304"/>
      <c r="WBQ1021" s="304"/>
      <c r="WBR1021" s="304"/>
      <c r="WBS1021" s="304"/>
      <c r="WBT1021" s="304"/>
      <c r="WBU1021" s="304"/>
      <c r="WBV1021" s="304"/>
      <c r="WBW1021" s="304"/>
      <c r="WBX1021" s="304"/>
      <c r="WBY1021" s="304"/>
      <c r="WBZ1021" s="304"/>
      <c r="WCA1021" s="304"/>
      <c r="WCB1021" s="304"/>
      <c r="WCC1021" s="304"/>
      <c r="WCD1021" s="304"/>
      <c r="WCE1021" s="304"/>
      <c r="WCF1021" s="304"/>
      <c r="WCG1021" s="304"/>
      <c r="WCH1021" s="304"/>
      <c r="WCI1021" s="304"/>
      <c r="WCJ1021" s="304"/>
      <c r="WCK1021" s="304"/>
      <c r="WCL1021" s="304"/>
      <c r="WCM1021" s="304"/>
      <c r="WCN1021" s="304"/>
      <c r="WCO1021" s="304"/>
      <c r="WCP1021" s="304"/>
      <c r="WCQ1021" s="304"/>
      <c r="WCR1021" s="304"/>
      <c r="WCS1021" s="304"/>
      <c r="WCT1021" s="304"/>
      <c r="WCU1021" s="304"/>
      <c r="WCV1021" s="304"/>
      <c r="WCW1021" s="304"/>
      <c r="WCX1021" s="304"/>
      <c r="WCY1021" s="304"/>
      <c r="WCZ1021" s="304"/>
      <c r="WDA1021" s="304"/>
      <c r="WDB1021" s="304"/>
      <c r="WDC1021" s="304"/>
      <c r="WDD1021" s="304"/>
      <c r="WDE1021" s="304"/>
      <c r="WDF1021" s="304"/>
      <c r="WDG1021" s="304"/>
      <c r="WDH1021" s="304"/>
      <c r="WDI1021" s="304"/>
      <c r="WDJ1021" s="304"/>
      <c r="WDK1021" s="304"/>
      <c r="WDL1021" s="304"/>
      <c r="WDM1021" s="304"/>
      <c r="WDN1021" s="304"/>
      <c r="WDO1021" s="304"/>
      <c r="WDP1021" s="304"/>
      <c r="WDQ1021" s="304"/>
      <c r="WDR1021" s="304"/>
      <c r="WDS1021" s="304"/>
      <c r="WDT1021" s="304"/>
      <c r="WDU1021" s="304"/>
      <c r="WDV1021" s="304"/>
      <c r="WDW1021" s="304"/>
      <c r="WDX1021" s="304"/>
      <c r="WDY1021" s="304"/>
      <c r="WDZ1021" s="304"/>
      <c r="WEA1021" s="304"/>
      <c r="WEB1021" s="304"/>
      <c r="WEC1021" s="304"/>
      <c r="WED1021" s="304"/>
      <c r="WEE1021" s="304"/>
      <c r="WEF1021" s="304"/>
      <c r="WEG1021" s="304"/>
      <c r="WEH1021" s="304"/>
      <c r="WEI1021" s="304"/>
      <c r="WEJ1021" s="304"/>
      <c r="WEK1021" s="304"/>
      <c r="WEL1021" s="304"/>
      <c r="WEM1021" s="304"/>
      <c r="WEN1021" s="304"/>
      <c r="WEO1021" s="304"/>
      <c r="WEP1021" s="304"/>
      <c r="WEQ1021" s="304"/>
      <c r="WER1021" s="304"/>
      <c r="WES1021" s="304"/>
      <c r="WET1021" s="304"/>
      <c r="WEU1021" s="304"/>
      <c r="WEV1021" s="304"/>
      <c r="WEW1021" s="304"/>
      <c r="WEX1021" s="304"/>
      <c r="WEY1021" s="304"/>
      <c r="WEZ1021" s="304"/>
      <c r="WFA1021" s="304"/>
      <c r="WFB1021" s="304"/>
      <c r="WFC1021" s="304"/>
      <c r="WFD1021" s="304"/>
      <c r="WFE1021" s="304"/>
      <c r="WFF1021" s="304"/>
      <c r="WFG1021" s="304"/>
      <c r="WFH1021" s="304"/>
      <c r="WFI1021" s="304"/>
      <c r="WFJ1021" s="304"/>
      <c r="WFK1021" s="304"/>
      <c r="WFL1021" s="304"/>
      <c r="WFM1021" s="304"/>
      <c r="WFN1021" s="304"/>
      <c r="WFO1021" s="304"/>
      <c r="WFP1021" s="304"/>
      <c r="WFQ1021" s="304"/>
      <c r="WFR1021" s="304"/>
      <c r="WFS1021" s="304"/>
      <c r="WFT1021" s="304"/>
      <c r="WFU1021" s="304"/>
      <c r="WFV1021" s="304"/>
      <c r="WFW1021" s="304"/>
      <c r="WFX1021" s="304"/>
      <c r="WFY1021" s="304"/>
      <c r="WFZ1021" s="304"/>
      <c r="WGA1021" s="304"/>
      <c r="WGB1021" s="304"/>
      <c r="WGC1021" s="304"/>
      <c r="WGD1021" s="304"/>
      <c r="WGE1021" s="304"/>
      <c r="WGF1021" s="304"/>
      <c r="WGG1021" s="304"/>
      <c r="WGH1021" s="304"/>
      <c r="WGI1021" s="304"/>
      <c r="WGJ1021" s="304"/>
      <c r="WGK1021" s="304"/>
      <c r="WGL1021" s="304"/>
      <c r="WGM1021" s="304"/>
      <c r="WGN1021" s="304"/>
      <c r="WGO1021" s="304"/>
      <c r="WGP1021" s="304"/>
      <c r="WGQ1021" s="304"/>
      <c r="WGR1021" s="304"/>
      <c r="WGS1021" s="304"/>
      <c r="WGT1021" s="304"/>
      <c r="WGU1021" s="304"/>
      <c r="WGV1021" s="304"/>
      <c r="WGW1021" s="304"/>
      <c r="WGX1021" s="304"/>
      <c r="WGY1021" s="304"/>
      <c r="WGZ1021" s="304"/>
      <c r="WHA1021" s="304"/>
      <c r="WHB1021" s="304"/>
      <c r="WHC1021" s="304"/>
      <c r="WHD1021" s="304"/>
      <c r="WHE1021" s="304"/>
      <c r="WHF1021" s="304"/>
      <c r="WHG1021" s="304"/>
      <c r="WHH1021" s="304"/>
      <c r="WHI1021" s="304"/>
      <c r="WHJ1021" s="304"/>
      <c r="WHK1021" s="304"/>
      <c r="WHL1021" s="304"/>
      <c r="WHM1021" s="304"/>
      <c r="WHN1021" s="304"/>
      <c r="WHO1021" s="304"/>
      <c r="WHP1021" s="304"/>
      <c r="WHQ1021" s="304"/>
      <c r="WHR1021" s="304"/>
      <c r="WHS1021" s="304"/>
      <c r="WHT1021" s="304"/>
      <c r="WHU1021" s="304"/>
      <c r="WHV1021" s="304"/>
      <c r="WHW1021" s="304"/>
      <c r="WHX1021" s="304"/>
      <c r="WHY1021" s="304"/>
      <c r="WHZ1021" s="304"/>
      <c r="WIA1021" s="304"/>
      <c r="WIB1021" s="304"/>
      <c r="WIC1021" s="304"/>
      <c r="WID1021" s="304"/>
      <c r="WIE1021" s="304"/>
      <c r="WIF1021" s="304"/>
      <c r="WIG1021" s="304"/>
      <c r="WIH1021" s="304"/>
      <c r="WII1021" s="304"/>
      <c r="WIJ1021" s="304"/>
      <c r="WIK1021" s="304"/>
      <c r="WIL1021" s="304"/>
      <c r="WIM1021" s="304"/>
      <c r="WIN1021" s="304"/>
      <c r="WIO1021" s="304"/>
      <c r="WIP1021" s="304"/>
      <c r="WIQ1021" s="304"/>
      <c r="WIR1021" s="304"/>
      <c r="WIS1021" s="304"/>
      <c r="WIT1021" s="304"/>
      <c r="WIU1021" s="304"/>
      <c r="WIV1021" s="304"/>
      <c r="WIW1021" s="304"/>
      <c r="WIX1021" s="304"/>
      <c r="WIY1021" s="304"/>
      <c r="WIZ1021" s="304"/>
      <c r="WJA1021" s="304"/>
      <c r="WJB1021" s="304"/>
      <c r="WJC1021" s="304"/>
      <c r="WJD1021" s="304"/>
      <c r="WJE1021" s="304"/>
      <c r="WJF1021" s="304"/>
      <c r="WJG1021" s="304"/>
      <c r="WJH1021" s="304"/>
      <c r="WJI1021" s="304"/>
      <c r="WJJ1021" s="304"/>
      <c r="WJK1021" s="304"/>
      <c r="WJL1021" s="304"/>
      <c r="WJM1021" s="304"/>
      <c r="WJN1021" s="304"/>
      <c r="WJO1021" s="304"/>
      <c r="WJP1021" s="304"/>
      <c r="WJQ1021" s="304"/>
      <c r="WJR1021" s="304"/>
      <c r="WJS1021" s="304"/>
      <c r="WJT1021" s="304"/>
      <c r="WJU1021" s="304"/>
      <c r="WJV1021" s="304"/>
      <c r="WJW1021" s="304"/>
      <c r="WJX1021" s="304"/>
      <c r="WJY1021" s="304"/>
      <c r="WJZ1021" s="304"/>
      <c r="WKA1021" s="304"/>
      <c r="WKB1021" s="304"/>
      <c r="WKC1021" s="304"/>
      <c r="WKD1021" s="304"/>
      <c r="WKE1021" s="304"/>
      <c r="WKF1021" s="304"/>
      <c r="WKG1021" s="304"/>
      <c r="WKH1021" s="304"/>
      <c r="WKI1021" s="304"/>
      <c r="WKJ1021" s="304"/>
      <c r="WKK1021" s="304"/>
      <c r="WKL1021" s="304"/>
      <c r="WKM1021" s="304"/>
      <c r="WKN1021" s="304"/>
      <c r="WKO1021" s="304"/>
      <c r="WKP1021" s="304"/>
      <c r="WKQ1021" s="304"/>
      <c r="WKR1021" s="304"/>
      <c r="WKS1021" s="304"/>
      <c r="WKT1021" s="304"/>
      <c r="WKU1021" s="304"/>
      <c r="WKV1021" s="304"/>
      <c r="WKW1021" s="304"/>
      <c r="WKX1021" s="304"/>
      <c r="WKY1021" s="304"/>
      <c r="WKZ1021" s="304"/>
      <c r="WLA1021" s="304"/>
      <c r="WLB1021" s="304"/>
      <c r="WLC1021" s="304"/>
      <c r="WLD1021" s="304"/>
      <c r="WLE1021" s="304"/>
      <c r="WLF1021" s="304"/>
      <c r="WLG1021" s="304"/>
      <c r="WLH1021" s="304"/>
      <c r="WLI1021" s="304"/>
      <c r="WLJ1021" s="304"/>
      <c r="WLK1021" s="304"/>
      <c r="WLL1021" s="304"/>
      <c r="WLM1021" s="304"/>
      <c r="WLN1021" s="304"/>
      <c r="WLO1021" s="304"/>
      <c r="WLP1021" s="304"/>
      <c r="WLQ1021" s="304"/>
      <c r="WLR1021" s="304"/>
      <c r="WLS1021" s="304"/>
      <c r="WLT1021" s="304"/>
      <c r="WLU1021" s="304"/>
      <c r="WLV1021" s="304"/>
      <c r="WLW1021" s="304"/>
      <c r="WLX1021" s="304"/>
      <c r="WLY1021" s="304"/>
      <c r="WLZ1021" s="304"/>
      <c r="WMA1021" s="304"/>
      <c r="WMB1021" s="304"/>
      <c r="WMC1021" s="304"/>
      <c r="WMD1021" s="304"/>
      <c r="WME1021" s="304"/>
      <c r="WMF1021" s="304"/>
      <c r="WMG1021" s="304"/>
      <c r="WMH1021" s="304"/>
      <c r="WMI1021" s="304"/>
      <c r="WMJ1021" s="304"/>
      <c r="WMK1021" s="304"/>
      <c r="WML1021" s="304"/>
      <c r="WMM1021" s="304"/>
      <c r="WMN1021" s="304"/>
      <c r="WMO1021" s="304"/>
      <c r="WMP1021" s="304"/>
      <c r="WMQ1021" s="304"/>
      <c r="WMR1021" s="304"/>
      <c r="WMS1021" s="304"/>
      <c r="WMT1021" s="304"/>
      <c r="WMU1021" s="304"/>
      <c r="WMV1021" s="304"/>
      <c r="WMW1021" s="304"/>
      <c r="WMX1021" s="304"/>
      <c r="WMY1021" s="304"/>
      <c r="WMZ1021" s="304"/>
      <c r="WNA1021" s="304"/>
      <c r="WNB1021" s="304"/>
      <c r="WNC1021" s="304"/>
      <c r="WND1021" s="304"/>
      <c r="WNE1021" s="304"/>
      <c r="WNF1021" s="304"/>
      <c r="WNG1021" s="304"/>
      <c r="WNH1021" s="304"/>
      <c r="WNI1021" s="304"/>
      <c r="WNJ1021" s="304"/>
      <c r="WNK1021" s="304"/>
      <c r="WNL1021" s="304"/>
      <c r="WNM1021" s="304"/>
      <c r="WNN1021" s="304"/>
      <c r="WNO1021" s="304"/>
      <c r="WNP1021" s="304"/>
      <c r="WNQ1021" s="304"/>
      <c r="WNR1021" s="304"/>
      <c r="WNS1021" s="304"/>
      <c r="WNT1021" s="304"/>
      <c r="WNU1021" s="304"/>
      <c r="WNV1021" s="304"/>
      <c r="WNW1021" s="304"/>
      <c r="WNX1021" s="304"/>
      <c r="WNY1021" s="304"/>
      <c r="WNZ1021" s="304"/>
      <c r="WOA1021" s="304"/>
      <c r="WOB1021" s="304"/>
      <c r="WOC1021" s="304"/>
      <c r="WOD1021" s="304"/>
      <c r="WOE1021" s="304"/>
      <c r="WOF1021" s="304"/>
      <c r="WOG1021" s="304"/>
      <c r="WOH1021" s="304"/>
      <c r="WOI1021" s="304"/>
      <c r="WOJ1021" s="304"/>
      <c r="WOK1021" s="304"/>
      <c r="WOL1021" s="304"/>
      <c r="WOM1021" s="304"/>
      <c r="WON1021" s="304"/>
      <c r="WOO1021" s="304"/>
      <c r="WOP1021" s="304"/>
      <c r="WOQ1021" s="304"/>
      <c r="WOR1021" s="304"/>
      <c r="WOS1021" s="304"/>
      <c r="WOT1021" s="304"/>
      <c r="WOU1021" s="304"/>
      <c r="WOV1021" s="304"/>
      <c r="WOW1021" s="304"/>
      <c r="WOX1021" s="304"/>
      <c r="WOY1021" s="304"/>
      <c r="WOZ1021" s="304"/>
      <c r="WPA1021" s="304"/>
      <c r="WPB1021" s="304"/>
      <c r="WPC1021" s="304"/>
      <c r="WPD1021" s="304"/>
      <c r="WPE1021" s="304"/>
      <c r="WPF1021" s="304"/>
      <c r="WPG1021" s="304"/>
      <c r="WPH1021" s="304"/>
      <c r="WPI1021" s="304"/>
      <c r="WPJ1021" s="304"/>
      <c r="WPK1021" s="304"/>
      <c r="WPL1021" s="304"/>
      <c r="WPM1021" s="304"/>
      <c r="WPN1021" s="304"/>
      <c r="WPO1021" s="304"/>
      <c r="WPP1021" s="304"/>
      <c r="WPQ1021" s="304"/>
      <c r="WPR1021" s="304"/>
      <c r="WPS1021" s="304"/>
      <c r="WPT1021" s="304"/>
      <c r="WPU1021" s="304"/>
      <c r="WPV1021" s="304"/>
      <c r="WPW1021" s="304"/>
      <c r="WPX1021" s="304"/>
      <c r="WPY1021" s="304"/>
      <c r="WPZ1021" s="304"/>
      <c r="WQA1021" s="304"/>
      <c r="WQB1021" s="304"/>
      <c r="WQC1021" s="304"/>
      <c r="WQD1021" s="304"/>
      <c r="WQE1021" s="304"/>
      <c r="WQF1021" s="304"/>
      <c r="WQG1021" s="304"/>
      <c r="WQH1021" s="304"/>
      <c r="WQI1021" s="304"/>
      <c r="WQJ1021" s="304"/>
      <c r="WQK1021" s="304"/>
      <c r="WQL1021" s="304"/>
      <c r="WQM1021" s="304"/>
      <c r="WQN1021" s="304"/>
      <c r="WQO1021" s="304"/>
      <c r="WQP1021" s="304"/>
      <c r="WQQ1021" s="304"/>
      <c r="WQR1021" s="304"/>
      <c r="WQS1021" s="304"/>
      <c r="WQT1021" s="304"/>
      <c r="WQU1021" s="304"/>
      <c r="WQV1021" s="304"/>
      <c r="WQW1021" s="304"/>
      <c r="WQX1021" s="304"/>
      <c r="WQY1021" s="304"/>
      <c r="WQZ1021" s="304"/>
      <c r="WRA1021" s="304"/>
      <c r="WRB1021" s="304"/>
      <c r="WRC1021" s="304"/>
      <c r="WRD1021" s="304"/>
      <c r="WRE1021" s="304"/>
      <c r="WRF1021" s="304"/>
      <c r="WRG1021" s="304"/>
      <c r="WRH1021" s="304"/>
      <c r="WRI1021" s="304"/>
      <c r="WRJ1021" s="304"/>
      <c r="WRK1021" s="304"/>
      <c r="WRL1021" s="304"/>
      <c r="WRM1021" s="304"/>
      <c r="WRN1021" s="304"/>
      <c r="WRO1021" s="304"/>
      <c r="WRP1021" s="304"/>
      <c r="WRQ1021" s="304"/>
      <c r="WRR1021" s="304"/>
      <c r="WRS1021" s="304"/>
      <c r="WRT1021" s="304"/>
      <c r="WRU1021" s="304"/>
      <c r="WRV1021" s="304"/>
      <c r="WRW1021" s="304"/>
      <c r="WRX1021" s="304"/>
      <c r="WRY1021" s="304"/>
      <c r="WRZ1021" s="304"/>
      <c r="WSA1021" s="304"/>
      <c r="WSB1021" s="304"/>
      <c r="WSC1021" s="304"/>
      <c r="WSD1021" s="304"/>
      <c r="WSE1021" s="304"/>
      <c r="WSF1021" s="304"/>
      <c r="WSG1021" s="304"/>
      <c r="WSH1021" s="304"/>
      <c r="WSI1021" s="304"/>
      <c r="WSJ1021" s="304"/>
      <c r="WSK1021" s="304"/>
      <c r="WSL1021" s="304"/>
      <c r="WSM1021" s="304"/>
      <c r="WSN1021" s="304"/>
      <c r="WSO1021" s="304"/>
      <c r="WSP1021" s="304"/>
      <c r="WSQ1021" s="304"/>
      <c r="WSR1021" s="304"/>
      <c r="WSS1021" s="304"/>
      <c r="WST1021" s="304"/>
      <c r="WSU1021" s="304"/>
      <c r="WSV1021" s="304"/>
      <c r="WSW1021" s="304"/>
      <c r="WSX1021" s="304"/>
      <c r="WSY1021" s="304"/>
      <c r="WSZ1021" s="304"/>
      <c r="WTA1021" s="304"/>
      <c r="WTB1021" s="304"/>
      <c r="WTC1021" s="304"/>
      <c r="WTD1021" s="304"/>
      <c r="WTE1021" s="304"/>
      <c r="WTF1021" s="304"/>
      <c r="WTG1021" s="304"/>
      <c r="WTH1021" s="304"/>
      <c r="WTI1021" s="304"/>
      <c r="WTJ1021" s="304"/>
      <c r="WTK1021" s="304"/>
      <c r="WTL1021" s="304"/>
      <c r="WTM1021" s="304"/>
      <c r="WTN1021" s="304"/>
      <c r="WTO1021" s="304"/>
      <c r="WTP1021" s="304"/>
      <c r="WTQ1021" s="304"/>
      <c r="WTR1021" s="304"/>
      <c r="WTS1021" s="304"/>
      <c r="WTT1021" s="304"/>
      <c r="WTU1021" s="304"/>
      <c r="WTV1021" s="304"/>
      <c r="WTW1021" s="304"/>
      <c r="WTX1021" s="304"/>
      <c r="WTY1021" s="304"/>
      <c r="WTZ1021" s="304"/>
      <c r="WUA1021" s="304"/>
      <c r="WUB1021" s="304"/>
      <c r="WUC1021" s="304"/>
      <c r="WUD1021" s="304"/>
      <c r="WUE1021" s="304"/>
      <c r="WUF1021" s="304"/>
      <c r="WUG1021" s="304"/>
      <c r="WUH1021" s="304"/>
      <c r="WUI1021" s="304"/>
      <c r="WUJ1021" s="304"/>
      <c r="WUK1021" s="304"/>
      <c r="WUL1021" s="304"/>
      <c r="WUM1021" s="304"/>
      <c r="WUN1021" s="304"/>
      <c r="WUO1021" s="304"/>
      <c r="WUP1021" s="304"/>
      <c r="WUQ1021" s="304"/>
      <c r="WUR1021" s="304"/>
      <c r="WUS1021" s="304"/>
      <c r="WUT1021" s="304"/>
      <c r="WUU1021" s="304"/>
      <c r="WUV1021" s="304"/>
      <c r="WUW1021" s="304"/>
      <c r="WUX1021" s="304"/>
      <c r="WUY1021" s="304"/>
      <c r="WUZ1021" s="304"/>
      <c r="WVA1021" s="304"/>
      <c r="WVB1021" s="304"/>
      <c r="WVC1021" s="304"/>
      <c r="WVD1021" s="304"/>
      <c r="WVE1021" s="304"/>
      <c r="WVF1021" s="304"/>
      <c r="WVG1021" s="304"/>
      <c r="WVH1021" s="304"/>
      <c r="WVI1021" s="304"/>
      <c r="WVJ1021" s="304"/>
      <c r="WVK1021" s="304"/>
      <c r="WVL1021" s="304"/>
      <c r="WVM1021" s="304"/>
      <c r="WVN1021" s="304"/>
      <c r="WVO1021" s="304"/>
      <c r="WVP1021" s="304"/>
      <c r="WVQ1021" s="304"/>
      <c r="WVR1021" s="304"/>
      <c r="WVS1021" s="304"/>
      <c r="WVT1021" s="304"/>
      <c r="WVU1021" s="304"/>
      <c r="WVV1021" s="304"/>
      <c r="WVW1021" s="304"/>
      <c r="WVX1021" s="304"/>
      <c r="WVY1021" s="304"/>
      <c r="WVZ1021" s="304"/>
      <c r="WWA1021" s="304"/>
      <c r="WWB1021" s="304"/>
      <c r="WWC1021" s="304"/>
      <c r="WWD1021" s="304"/>
      <c r="WWE1021" s="304"/>
      <c r="WWF1021" s="304"/>
      <c r="WWG1021" s="304"/>
      <c r="WWH1021" s="304"/>
      <c r="WWI1021" s="304"/>
      <c r="WWJ1021" s="304"/>
      <c r="WWK1021" s="304"/>
      <c r="WWL1021" s="304"/>
      <c r="WWM1021" s="304"/>
      <c r="WWN1021" s="304"/>
      <c r="WWO1021" s="304"/>
      <c r="WWP1021" s="304"/>
      <c r="WWQ1021" s="304"/>
      <c r="WWR1021" s="304"/>
      <c r="WWS1021" s="304"/>
      <c r="WWT1021" s="304"/>
      <c r="WWU1021" s="304"/>
      <c r="WWV1021" s="304"/>
      <c r="WWW1021" s="304"/>
      <c r="WWX1021" s="304"/>
      <c r="WWY1021" s="304"/>
      <c r="WWZ1021" s="304"/>
      <c r="WXA1021" s="304"/>
      <c r="WXB1021" s="304"/>
      <c r="WXC1021" s="304"/>
      <c r="WXD1021" s="304"/>
      <c r="WXE1021" s="304"/>
      <c r="WXF1021" s="304"/>
      <c r="WXG1021" s="304"/>
      <c r="WXH1021" s="304"/>
      <c r="WXI1021" s="304"/>
      <c r="WXJ1021" s="304"/>
      <c r="WXK1021" s="304"/>
      <c r="WXL1021" s="304"/>
      <c r="WXM1021" s="304"/>
      <c r="WXN1021" s="304"/>
      <c r="WXO1021" s="304"/>
      <c r="WXP1021" s="304"/>
      <c r="WXQ1021" s="304"/>
      <c r="WXR1021" s="304"/>
      <c r="WXS1021" s="304"/>
      <c r="WXT1021" s="304"/>
      <c r="WXU1021" s="304"/>
      <c r="WXV1021" s="304"/>
      <c r="WXW1021" s="304"/>
      <c r="WXX1021" s="304"/>
      <c r="WXY1021" s="304"/>
      <c r="WXZ1021" s="304"/>
      <c r="WYA1021" s="304"/>
      <c r="WYB1021" s="304"/>
      <c r="WYC1021" s="304"/>
      <c r="WYD1021" s="304"/>
      <c r="WYE1021" s="304"/>
      <c r="WYF1021" s="304"/>
      <c r="WYG1021" s="304"/>
      <c r="WYH1021" s="304"/>
      <c r="WYI1021" s="304"/>
      <c r="WYJ1021" s="304"/>
      <c r="WYK1021" s="304"/>
      <c r="WYL1021" s="304"/>
      <c r="WYM1021" s="304"/>
      <c r="WYN1021" s="304"/>
      <c r="WYO1021" s="304"/>
      <c r="WYP1021" s="304"/>
      <c r="WYQ1021" s="304"/>
      <c r="WYR1021" s="304"/>
      <c r="WYS1021" s="304"/>
      <c r="WYT1021" s="304"/>
      <c r="WYU1021" s="304"/>
      <c r="WYV1021" s="304"/>
      <c r="WYW1021" s="304"/>
      <c r="WYX1021" s="304"/>
      <c r="WYY1021" s="304"/>
      <c r="WYZ1021" s="304"/>
      <c r="WZA1021" s="304"/>
      <c r="WZB1021" s="304"/>
      <c r="WZC1021" s="304"/>
      <c r="WZD1021" s="304"/>
      <c r="WZE1021" s="304"/>
      <c r="WZF1021" s="304"/>
      <c r="WZG1021" s="304"/>
      <c r="WZH1021" s="304"/>
      <c r="WZI1021" s="304"/>
      <c r="WZJ1021" s="304"/>
      <c r="WZK1021" s="304"/>
      <c r="WZL1021" s="304"/>
      <c r="WZM1021" s="304"/>
      <c r="WZN1021" s="304"/>
      <c r="WZO1021" s="304"/>
      <c r="WZP1021" s="304"/>
      <c r="WZQ1021" s="304"/>
      <c r="WZR1021" s="304"/>
      <c r="WZS1021" s="304"/>
      <c r="WZT1021" s="304"/>
      <c r="WZU1021" s="304"/>
      <c r="WZV1021" s="304"/>
      <c r="WZW1021" s="304"/>
      <c r="WZX1021" s="304"/>
      <c r="WZY1021" s="304"/>
      <c r="WZZ1021" s="304"/>
      <c r="XAA1021" s="304"/>
      <c r="XAB1021" s="304"/>
      <c r="XAC1021" s="304"/>
      <c r="XAD1021" s="304"/>
      <c r="XAE1021" s="304"/>
      <c r="XAF1021" s="304"/>
      <c r="XAG1021" s="304"/>
      <c r="XAH1021" s="304"/>
      <c r="XAI1021" s="304"/>
      <c r="XAJ1021" s="304"/>
      <c r="XAK1021" s="304"/>
      <c r="XAL1021" s="304"/>
      <c r="XAM1021" s="304"/>
      <c r="XAN1021" s="304"/>
      <c r="XAO1021" s="304"/>
      <c r="XAP1021" s="304"/>
      <c r="XAQ1021" s="304"/>
      <c r="XAR1021" s="304"/>
      <c r="XAS1021" s="304"/>
      <c r="XAT1021" s="304"/>
      <c r="XAU1021" s="304"/>
      <c r="XAV1021" s="304"/>
      <c r="XAW1021" s="304"/>
      <c r="XAX1021" s="304"/>
      <c r="XAY1021" s="304"/>
      <c r="XAZ1021" s="304"/>
      <c r="XBA1021" s="304"/>
      <c r="XBB1021" s="304"/>
      <c r="XBC1021" s="304"/>
      <c r="XBD1021" s="304"/>
      <c r="XBE1021" s="304"/>
      <c r="XBF1021" s="304"/>
      <c r="XBG1021" s="304"/>
      <c r="XBH1021" s="304"/>
      <c r="XBI1021" s="304"/>
      <c r="XBJ1021" s="304"/>
      <c r="XBK1021" s="304"/>
      <c r="XBL1021" s="304"/>
      <c r="XBM1021" s="304"/>
      <c r="XBN1021" s="304"/>
      <c r="XBO1021" s="304"/>
      <c r="XBP1021" s="304"/>
      <c r="XBQ1021" s="304"/>
      <c r="XBR1021" s="304"/>
      <c r="XBS1021" s="304"/>
      <c r="XBT1021" s="304"/>
      <c r="XBU1021" s="304"/>
      <c r="XBV1021" s="304"/>
      <c r="XBW1021" s="304"/>
      <c r="XBX1021" s="304"/>
      <c r="XBY1021" s="304"/>
      <c r="XBZ1021" s="304"/>
      <c r="XCA1021" s="304"/>
      <c r="XCB1021" s="304"/>
      <c r="XCC1021" s="304"/>
      <c r="XCD1021" s="304"/>
      <c r="XCE1021" s="304"/>
      <c r="XCF1021" s="304"/>
      <c r="XCG1021" s="304"/>
      <c r="XCH1021" s="304"/>
      <c r="XCI1021" s="304"/>
      <c r="XCJ1021" s="304"/>
      <c r="XCK1021" s="304"/>
      <c r="XCL1021" s="304"/>
      <c r="XCM1021" s="304"/>
      <c r="XCN1021" s="304"/>
      <c r="XCO1021" s="304"/>
      <c r="XCP1021" s="304"/>
      <c r="XCQ1021" s="304"/>
      <c r="XCR1021" s="304"/>
      <c r="XCS1021" s="304"/>
      <c r="XCT1021" s="304"/>
      <c r="XCU1021" s="304"/>
      <c r="XCV1021" s="304"/>
      <c r="XCW1021" s="304"/>
      <c r="XCX1021" s="304"/>
      <c r="XCY1021" s="304"/>
      <c r="XCZ1021" s="304"/>
      <c r="XDA1021" s="304"/>
      <c r="XDB1021" s="304"/>
      <c r="XDC1021" s="304"/>
      <c r="XDD1021" s="304"/>
      <c r="XDE1021" s="304"/>
      <c r="XDF1021" s="304"/>
      <c r="XDG1021" s="304"/>
      <c r="XDH1021" s="304"/>
      <c r="XDI1021" s="304"/>
      <c r="XDJ1021" s="304"/>
      <c r="XDK1021" s="304"/>
      <c r="XDL1021" s="304"/>
      <c r="XDM1021" s="304"/>
      <c r="XDN1021" s="304"/>
      <c r="XDO1021" s="304"/>
      <c r="XDP1021" s="304"/>
      <c r="XDQ1021" s="304"/>
      <c r="XDR1021" s="304"/>
      <c r="XDS1021" s="304"/>
      <c r="XDT1021" s="304"/>
      <c r="XDU1021" s="304"/>
      <c r="XDV1021" s="304"/>
      <c r="XDW1021" s="304"/>
      <c r="XDX1021" s="304"/>
      <c r="XDY1021" s="304"/>
      <c r="XDZ1021" s="304"/>
      <c r="XEA1021" s="304"/>
      <c r="XEB1021" s="304"/>
      <c r="XEC1021" s="304"/>
      <c r="XED1021" s="304"/>
      <c r="XEE1021" s="304"/>
      <c r="XEF1021" s="304"/>
      <c r="XEG1021" s="304"/>
      <c r="XEH1021" s="304"/>
    </row>
    <row r="1022" spans="1:16362" ht="12.75" hidden="1" customHeight="1" outlineLevel="2">
      <c r="A1022" s="267"/>
      <c r="B1022" s="306"/>
      <c r="C1022" s="268"/>
      <c r="D1022" s="308"/>
      <c r="E1022" s="278" t="str">
        <f xml:space="preserve"> E183</f>
        <v>Bilateral entry adjustment (BEA) - WRZ 5</v>
      </c>
      <c r="F1022" s="278" t="str">
        <f t="shared" ref="F1022" si="560" xml:space="preserve"> F183</f>
        <v>BEA - WRZ 5</v>
      </c>
      <c r="G1022" s="278" t="str">
        <f xml:space="preserve"> G183</f>
        <v>£</v>
      </c>
      <c r="H1022" s="285">
        <f xml:space="preserve"> H183</f>
        <v>0</v>
      </c>
      <c r="I1022" s="270"/>
      <c r="J1022" s="289">
        <f xml:space="preserve"> J183</f>
        <v>0</v>
      </c>
      <c r="K1022" s="289">
        <f xml:space="preserve"> K183</f>
        <v>0</v>
      </c>
      <c r="L1022" s="289">
        <f xml:space="preserve"> L183</f>
        <v>0</v>
      </c>
      <c r="M1022" s="289">
        <f xml:space="preserve"> M183</f>
        <v>0</v>
      </c>
      <c r="N1022" s="289">
        <f xml:space="preserve"> N183</f>
        <v>0</v>
      </c>
    </row>
    <row r="1023" spans="1:16362" s="305" customFormat="1" ht="12.75" hidden="1" customHeight="1" outlineLevel="2">
      <c r="A1023" s="275"/>
      <c r="B1023" s="307"/>
      <c r="C1023" s="276"/>
      <c r="D1023" s="277"/>
      <c r="E1023" s="278" t="str">
        <f xml:space="preserve"> E219</f>
        <v>Bilateral entry adjustment (BEA) - WRZ 6</v>
      </c>
      <c r="F1023" s="278" t="str">
        <f t="shared" ref="F1023" si="561" xml:space="preserve"> F219</f>
        <v>BEA - WRZ 6</v>
      </c>
      <c r="G1023" s="278" t="str">
        <f xml:space="preserve"> G219</f>
        <v>£</v>
      </c>
      <c r="H1023" s="285">
        <f xml:space="preserve"> H219</f>
        <v>0</v>
      </c>
      <c r="I1023" s="270"/>
      <c r="J1023" s="289">
        <f xml:space="preserve"> J219</f>
        <v>0</v>
      </c>
      <c r="K1023" s="289">
        <f xml:space="preserve"> K219</f>
        <v>0</v>
      </c>
      <c r="L1023" s="289">
        <f xml:space="preserve"> L219</f>
        <v>0</v>
      </c>
      <c r="M1023" s="289">
        <f xml:space="preserve"> M219</f>
        <v>0</v>
      </c>
      <c r="N1023" s="289">
        <f xml:space="preserve"> N219</f>
        <v>0</v>
      </c>
      <c r="O1023" s="304"/>
      <c r="P1023" s="304"/>
      <c r="Q1023" s="304"/>
      <c r="R1023" s="304"/>
      <c r="S1023" s="304"/>
      <c r="T1023" s="304"/>
      <c r="U1023" s="304"/>
      <c r="V1023" s="304"/>
      <c r="W1023" s="304"/>
      <c r="X1023" s="304"/>
      <c r="Y1023" s="304"/>
      <c r="Z1023" s="304"/>
      <c r="AA1023" s="304"/>
      <c r="AB1023" s="304"/>
      <c r="AC1023" s="304"/>
      <c r="AD1023" s="304"/>
      <c r="AE1023" s="304"/>
      <c r="AF1023" s="304"/>
      <c r="AG1023" s="304"/>
      <c r="AH1023" s="304"/>
      <c r="AI1023" s="304"/>
      <c r="AJ1023" s="304"/>
      <c r="AK1023" s="304"/>
      <c r="AL1023" s="304"/>
      <c r="AM1023" s="304"/>
      <c r="AN1023" s="304"/>
      <c r="AO1023" s="304"/>
      <c r="AP1023" s="304"/>
      <c r="AQ1023" s="304"/>
      <c r="AR1023" s="304"/>
      <c r="AS1023" s="304"/>
      <c r="AT1023" s="304"/>
      <c r="AU1023" s="304"/>
      <c r="AV1023" s="304"/>
      <c r="AW1023" s="304"/>
      <c r="AX1023" s="304"/>
      <c r="AY1023" s="304"/>
      <c r="AZ1023" s="304"/>
      <c r="BA1023" s="304"/>
      <c r="BB1023" s="304"/>
      <c r="BC1023" s="304"/>
      <c r="BD1023" s="304"/>
      <c r="BE1023" s="304"/>
      <c r="BF1023" s="304"/>
      <c r="BG1023" s="304"/>
      <c r="BH1023" s="304"/>
      <c r="BI1023" s="304"/>
      <c r="BJ1023" s="304"/>
      <c r="BK1023" s="304"/>
      <c r="BL1023" s="304"/>
      <c r="BM1023" s="304"/>
      <c r="BN1023" s="304"/>
      <c r="BO1023" s="304"/>
      <c r="BP1023" s="304"/>
      <c r="BQ1023" s="304"/>
      <c r="BR1023" s="304"/>
      <c r="BS1023" s="304"/>
      <c r="BT1023" s="304"/>
      <c r="BU1023" s="304"/>
      <c r="BV1023" s="304"/>
      <c r="BW1023" s="304"/>
      <c r="BX1023" s="304"/>
      <c r="BY1023" s="304"/>
      <c r="BZ1023" s="304"/>
      <c r="CA1023" s="304"/>
      <c r="CB1023" s="304"/>
      <c r="CC1023" s="304"/>
      <c r="CD1023" s="304"/>
      <c r="CE1023" s="304"/>
      <c r="CF1023" s="304"/>
      <c r="CG1023" s="304"/>
      <c r="CH1023" s="304"/>
      <c r="CI1023" s="304"/>
      <c r="CJ1023" s="304"/>
      <c r="CK1023" s="304"/>
      <c r="CL1023" s="304"/>
      <c r="CM1023" s="304"/>
      <c r="CN1023" s="304"/>
      <c r="CO1023" s="304"/>
      <c r="CP1023" s="304"/>
      <c r="CQ1023" s="304"/>
      <c r="CR1023" s="304"/>
      <c r="CS1023" s="304"/>
      <c r="CT1023" s="304"/>
      <c r="CU1023" s="304"/>
      <c r="CV1023" s="304"/>
      <c r="CW1023" s="304"/>
      <c r="CX1023" s="304"/>
      <c r="CY1023" s="304"/>
      <c r="CZ1023" s="304"/>
      <c r="DA1023" s="304"/>
      <c r="DB1023" s="304"/>
      <c r="DC1023" s="304"/>
      <c r="DD1023" s="304"/>
      <c r="DE1023" s="304"/>
      <c r="DF1023" s="304"/>
      <c r="DG1023" s="304"/>
      <c r="DH1023" s="304"/>
      <c r="DI1023" s="304"/>
      <c r="DJ1023" s="304"/>
      <c r="DK1023" s="304"/>
      <c r="DL1023" s="304"/>
      <c r="DM1023" s="304"/>
      <c r="DN1023" s="304"/>
      <c r="DO1023" s="304"/>
      <c r="DP1023" s="304"/>
      <c r="DQ1023" s="304"/>
      <c r="DR1023" s="304"/>
      <c r="DS1023" s="304"/>
      <c r="DT1023" s="304"/>
      <c r="DU1023" s="304"/>
      <c r="DV1023" s="304"/>
      <c r="DW1023" s="304"/>
      <c r="DX1023" s="304"/>
      <c r="DY1023" s="304"/>
      <c r="DZ1023" s="304"/>
      <c r="EA1023" s="304"/>
      <c r="EB1023" s="304"/>
      <c r="EC1023" s="304"/>
      <c r="ED1023" s="304"/>
      <c r="EE1023" s="304"/>
      <c r="EF1023" s="304"/>
      <c r="EG1023" s="304"/>
      <c r="EH1023" s="304"/>
      <c r="EI1023" s="304"/>
      <c r="EJ1023" s="304"/>
      <c r="EK1023" s="304"/>
      <c r="EL1023" s="304"/>
      <c r="EM1023" s="304"/>
      <c r="EN1023" s="304"/>
      <c r="EO1023" s="304"/>
      <c r="EP1023" s="304"/>
      <c r="EQ1023" s="304"/>
      <c r="ER1023" s="304"/>
      <c r="ES1023" s="304"/>
      <c r="ET1023" s="304"/>
      <c r="EU1023" s="304"/>
      <c r="EV1023" s="304"/>
      <c r="EW1023" s="304"/>
      <c r="EX1023" s="304"/>
      <c r="EY1023" s="304"/>
      <c r="EZ1023" s="304"/>
      <c r="FA1023" s="304"/>
      <c r="FB1023" s="304"/>
      <c r="FC1023" s="304"/>
      <c r="FD1023" s="304"/>
      <c r="FE1023" s="304"/>
      <c r="FF1023" s="304"/>
      <c r="FG1023" s="304"/>
      <c r="FH1023" s="304"/>
      <c r="FI1023" s="304"/>
      <c r="FJ1023" s="304"/>
      <c r="FK1023" s="304"/>
      <c r="FL1023" s="304"/>
      <c r="FM1023" s="304"/>
      <c r="FN1023" s="304"/>
      <c r="FO1023" s="304"/>
      <c r="FP1023" s="304"/>
      <c r="FQ1023" s="304"/>
      <c r="FR1023" s="304"/>
      <c r="FS1023" s="304"/>
      <c r="FT1023" s="304"/>
      <c r="FU1023" s="304"/>
      <c r="FV1023" s="304"/>
      <c r="FW1023" s="304"/>
      <c r="FX1023" s="304"/>
      <c r="FY1023" s="304"/>
      <c r="FZ1023" s="304"/>
      <c r="GA1023" s="304"/>
      <c r="GB1023" s="304"/>
      <c r="GC1023" s="304"/>
      <c r="GD1023" s="304"/>
      <c r="GE1023" s="304"/>
      <c r="GF1023" s="304"/>
      <c r="GG1023" s="304"/>
      <c r="GH1023" s="304"/>
      <c r="GI1023" s="304"/>
      <c r="GJ1023" s="304"/>
      <c r="GK1023" s="304"/>
      <c r="GL1023" s="304"/>
      <c r="GM1023" s="304"/>
      <c r="GN1023" s="304"/>
      <c r="GO1023" s="304"/>
      <c r="GP1023" s="304"/>
      <c r="GQ1023" s="304"/>
      <c r="GR1023" s="304"/>
      <c r="GS1023" s="304"/>
      <c r="GT1023" s="304"/>
      <c r="GU1023" s="304"/>
      <c r="GV1023" s="304"/>
      <c r="GW1023" s="304"/>
      <c r="GX1023" s="304"/>
      <c r="GY1023" s="304"/>
      <c r="GZ1023" s="304"/>
      <c r="HA1023" s="304"/>
      <c r="HB1023" s="304"/>
      <c r="HC1023" s="304"/>
      <c r="HD1023" s="304"/>
      <c r="HE1023" s="304"/>
      <c r="HF1023" s="304"/>
      <c r="HG1023" s="304"/>
      <c r="HH1023" s="304"/>
      <c r="HI1023" s="304"/>
      <c r="HJ1023" s="304"/>
      <c r="HK1023" s="304"/>
      <c r="HL1023" s="304"/>
      <c r="HM1023" s="304"/>
      <c r="HN1023" s="304"/>
      <c r="HO1023" s="304"/>
      <c r="HP1023" s="304"/>
      <c r="HQ1023" s="304"/>
      <c r="HR1023" s="304"/>
      <c r="HS1023" s="304"/>
      <c r="HT1023" s="304"/>
      <c r="HU1023" s="304"/>
      <c r="HV1023" s="304"/>
      <c r="HW1023" s="304"/>
      <c r="HX1023" s="304"/>
      <c r="HY1023" s="304"/>
      <c r="HZ1023" s="304"/>
      <c r="IA1023" s="304"/>
      <c r="IB1023" s="304"/>
      <c r="IC1023" s="304"/>
      <c r="ID1023" s="304"/>
      <c r="IE1023" s="304"/>
      <c r="IF1023" s="304"/>
      <c r="IG1023" s="304"/>
      <c r="IH1023" s="304"/>
      <c r="II1023" s="304"/>
      <c r="IJ1023" s="304"/>
      <c r="IK1023" s="304"/>
      <c r="IL1023" s="304"/>
      <c r="IM1023" s="304"/>
      <c r="IN1023" s="304"/>
      <c r="IO1023" s="304"/>
      <c r="IP1023" s="304"/>
      <c r="IQ1023" s="304"/>
      <c r="IR1023" s="304"/>
      <c r="IS1023" s="304"/>
      <c r="IT1023" s="304"/>
      <c r="IU1023" s="304"/>
      <c r="IV1023" s="304"/>
      <c r="IW1023" s="304"/>
      <c r="IX1023" s="304"/>
      <c r="IY1023" s="304"/>
      <c r="IZ1023" s="304"/>
      <c r="JA1023" s="304"/>
      <c r="JB1023" s="304"/>
      <c r="JC1023" s="304"/>
      <c r="JD1023" s="304"/>
      <c r="JE1023" s="304"/>
      <c r="JF1023" s="304"/>
      <c r="JG1023" s="304"/>
      <c r="JH1023" s="304"/>
      <c r="JI1023" s="304"/>
      <c r="JJ1023" s="304"/>
      <c r="JK1023" s="304"/>
      <c r="JL1023" s="304"/>
      <c r="JM1023" s="304"/>
      <c r="JN1023" s="304"/>
      <c r="JO1023" s="304"/>
      <c r="JP1023" s="304"/>
      <c r="JQ1023" s="304"/>
      <c r="JR1023" s="304"/>
      <c r="JS1023" s="304"/>
      <c r="JT1023" s="304"/>
      <c r="JU1023" s="304"/>
      <c r="JV1023" s="304"/>
      <c r="JW1023" s="304"/>
      <c r="JX1023" s="304"/>
      <c r="JY1023" s="304"/>
      <c r="JZ1023" s="304"/>
      <c r="KA1023" s="304"/>
      <c r="KB1023" s="304"/>
      <c r="KC1023" s="304"/>
      <c r="KD1023" s="304"/>
      <c r="KE1023" s="304"/>
      <c r="KF1023" s="304"/>
      <c r="KG1023" s="304"/>
      <c r="KH1023" s="304"/>
      <c r="KI1023" s="304"/>
      <c r="KJ1023" s="304"/>
      <c r="KK1023" s="304"/>
      <c r="KL1023" s="304"/>
      <c r="KM1023" s="304"/>
      <c r="KN1023" s="304"/>
      <c r="KO1023" s="304"/>
      <c r="KP1023" s="304"/>
      <c r="KQ1023" s="304"/>
      <c r="KR1023" s="304"/>
      <c r="KS1023" s="304"/>
      <c r="KT1023" s="304"/>
      <c r="KU1023" s="304"/>
      <c r="KV1023" s="304"/>
      <c r="KW1023" s="304"/>
      <c r="KX1023" s="304"/>
      <c r="KY1023" s="304"/>
      <c r="KZ1023" s="304"/>
      <c r="LA1023" s="304"/>
      <c r="LB1023" s="304"/>
      <c r="LC1023" s="304"/>
      <c r="LD1023" s="304"/>
      <c r="LE1023" s="304"/>
      <c r="LF1023" s="304"/>
      <c r="LG1023" s="304"/>
      <c r="LH1023" s="304"/>
      <c r="LI1023" s="304"/>
      <c r="LJ1023" s="304"/>
      <c r="LK1023" s="304"/>
      <c r="LL1023" s="304"/>
      <c r="LM1023" s="304"/>
      <c r="LN1023" s="304"/>
      <c r="LO1023" s="304"/>
      <c r="LP1023" s="304"/>
      <c r="LQ1023" s="304"/>
      <c r="LR1023" s="304"/>
      <c r="LS1023" s="304"/>
      <c r="LT1023" s="304"/>
      <c r="LU1023" s="304"/>
      <c r="LV1023" s="304"/>
      <c r="LW1023" s="304"/>
      <c r="LX1023" s="304"/>
      <c r="LY1023" s="304"/>
      <c r="LZ1023" s="304"/>
      <c r="MA1023" s="304"/>
      <c r="MB1023" s="304"/>
      <c r="MC1023" s="304"/>
      <c r="MD1023" s="304"/>
      <c r="ME1023" s="304"/>
      <c r="MF1023" s="304"/>
      <c r="MG1023" s="304"/>
      <c r="MH1023" s="304"/>
      <c r="MI1023" s="304"/>
      <c r="MJ1023" s="304"/>
      <c r="MK1023" s="304"/>
      <c r="ML1023" s="304"/>
      <c r="MM1023" s="304"/>
      <c r="MN1023" s="304"/>
      <c r="MO1023" s="304"/>
      <c r="MP1023" s="304"/>
      <c r="MQ1023" s="304"/>
      <c r="MR1023" s="304"/>
      <c r="MS1023" s="304"/>
      <c r="MT1023" s="304"/>
      <c r="MU1023" s="304"/>
      <c r="MV1023" s="304"/>
      <c r="MW1023" s="304"/>
      <c r="MX1023" s="304"/>
      <c r="MY1023" s="304"/>
      <c r="MZ1023" s="304"/>
      <c r="NA1023" s="304"/>
      <c r="NB1023" s="304"/>
      <c r="NC1023" s="304"/>
      <c r="ND1023" s="304"/>
      <c r="NE1023" s="304"/>
      <c r="NF1023" s="304"/>
      <c r="NG1023" s="304"/>
      <c r="NH1023" s="304"/>
      <c r="NI1023" s="304"/>
      <c r="NJ1023" s="304"/>
      <c r="NK1023" s="304"/>
      <c r="NL1023" s="304"/>
      <c r="NM1023" s="304"/>
      <c r="NN1023" s="304"/>
      <c r="NO1023" s="304"/>
      <c r="NP1023" s="304"/>
      <c r="NQ1023" s="304"/>
      <c r="NR1023" s="304"/>
      <c r="NS1023" s="304"/>
      <c r="NT1023" s="304"/>
      <c r="NU1023" s="304"/>
      <c r="NV1023" s="304"/>
      <c r="NW1023" s="304"/>
      <c r="NX1023" s="304"/>
      <c r="NY1023" s="304"/>
      <c r="NZ1023" s="304"/>
      <c r="OA1023" s="304"/>
      <c r="OB1023" s="304"/>
      <c r="OC1023" s="304"/>
      <c r="OD1023" s="304"/>
      <c r="OE1023" s="304"/>
      <c r="OF1023" s="304"/>
      <c r="OG1023" s="304"/>
      <c r="OH1023" s="304"/>
      <c r="OI1023" s="304"/>
      <c r="OJ1023" s="304"/>
      <c r="OK1023" s="304"/>
      <c r="OL1023" s="304"/>
      <c r="OM1023" s="304"/>
      <c r="ON1023" s="304"/>
      <c r="OO1023" s="304"/>
      <c r="OP1023" s="304"/>
      <c r="OQ1023" s="304"/>
      <c r="OR1023" s="304"/>
      <c r="OS1023" s="304"/>
      <c r="OT1023" s="304"/>
      <c r="OU1023" s="304"/>
      <c r="OV1023" s="304"/>
      <c r="OW1023" s="304"/>
      <c r="OX1023" s="304"/>
      <c r="OY1023" s="304"/>
      <c r="OZ1023" s="304"/>
      <c r="PA1023" s="304"/>
      <c r="PB1023" s="304"/>
      <c r="PC1023" s="304"/>
      <c r="PD1023" s="304"/>
      <c r="PE1023" s="304"/>
      <c r="PF1023" s="304"/>
      <c r="PG1023" s="304"/>
      <c r="PH1023" s="304"/>
      <c r="PI1023" s="304"/>
      <c r="PJ1023" s="304"/>
      <c r="PK1023" s="304"/>
      <c r="PL1023" s="304"/>
      <c r="PM1023" s="304"/>
      <c r="PN1023" s="304"/>
      <c r="PO1023" s="304"/>
      <c r="PP1023" s="304"/>
      <c r="PQ1023" s="304"/>
      <c r="PR1023" s="304"/>
      <c r="PS1023" s="304"/>
      <c r="PT1023" s="304"/>
      <c r="PU1023" s="304"/>
      <c r="PV1023" s="304"/>
      <c r="PW1023" s="304"/>
      <c r="PX1023" s="304"/>
      <c r="PY1023" s="304"/>
      <c r="PZ1023" s="304"/>
      <c r="QA1023" s="304"/>
      <c r="QB1023" s="304"/>
      <c r="QC1023" s="304"/>
      <c r="QD1023" s="304"/>
      <c r="QE1023" s="304"/>
      <c r="QF1023" s="304"/>
      <c r="QG1023" s="304"/>
      <c r="QH1023" s="304"/>
      <c r="QI1023" s="304"/>
      <c r="QJ1023" s="304"/>
      <c r="QK1023" s="304"/>
      <c r="QL1023" s="304"/>
      <c r="QM1023" s="304"/>
      <c r="QN1023" s="304"/>
      <c r="QO1023" s="304"/>
      <c r="QP1023" s="304"/>
      <c r="QQ1023" s="304"/>
      <c r="QR1023" s="304"/>
      <c r="QS1023" s="304"/>
      <c r="QT1023" s="304"/>
      <c r="QU1023" s="304"/>
      <c r="QV1023" s="304"/>
      <c r="QW1023" s="304"/>
      <c r="QX1023" s="304"/>
      <c r="QY1023" s="304"/>
      <c r="QZ1023" s="304"/>
      <c r="RA1023" s="304"/>
      <c r="RB1023" s="304"/>
      <c r="RC1023" s="304"/>
      <c r="RD1023" s="304"/>
      <c r="RE1023" s="304"/>
      <c r="RF1023" s="304"/>
      <c r="RG1023" s="304"/>
      <c r="RH1023" s="304"/>
      <c r="RI1023" s="304"/>
      <c r="RJ1023" s="304"/>
      <c r="RK1023" s="304"/>
      <c r="RL1023" s="304"/>
      <c r="RM1023" s="304"/>
      <c r="RN1023" s="304"/>
      <c r="RO1023" s="304"/>
      <c r="RP1023" s="304"/>
      <c r="RQ1023" s="304"/>
      <c r="RR1023" s="304"/>
      <c r="RS1023" s="304"/>
      <c r="RT1023" s="304"/>
      <c r="RU1023" s="304"/>
      <c r="RV1023" s="304"/>
      <c r="RW1023" s="304"/>
      <c r="RX1023" s="304"/>
      <c r="RY1023" s="304"/>
      <c r="RZ1023" s="304"/>
      <c r="SA1023" s="304"/>
      <c r="SB1023" s="304"/>
      <c r="SC1023" s="304"/>
      <c r="SD1023" s="304"/>
      <c r="SE1023" s="304"/>
      <c r="SF1023" s="304"/>
      <c r="SG1023" s="304"/>
      <c r="SH1023" s="304"/>
      <c r="SI1023" s="304"/>
      <c r="SJ1023" s="304"/>
      <c r="SK1023" s="304"/>
      <c r="SL1023" s="304"/>
      <c r="SM1023" s="304"/>
      <c r="SN1023" s="304"/>
      <c r="SO1023" s="304"/>
      <c r="SP1023" s="304"/>
      <c r="SQ1023" s="304"/>
      <c r="SR1023" s="304"/>
      <c r="SS1023" s="304"/>
      <c r="ST1023" s="304"/>
      <c r="SU1023" s="304"/>
      <c r="SV1023" s="304"/>
      <c r="SW1023" s="304"/>
      <c r="SX1023" s="304"/>
      <c r="SY1023" s="304"/>
      <c r="SZ1023" s="304"/>
      <c r="TA1023" s="304"/>
      <c r="TB1023" s="304"/>
      <c r="TC1023" s="304"/>
      <c r="TD1023" s="304"/>
      <c r="TE1023" s="304"/>
      <c r="TF1023" s="304"/>
      <c r="TG1023" s="304"/>
      <c r="TH1023" s="304"/>
      <c r="TI1023" s="304"/>
      <c r="TJ1023" s="304"/>
      <c r="TK1023" s="304"/>
      <c r="TL1023" s="304"/>
      <c r="TM1023" s="304"/>
      <c r="TN1023" s="304"/>
      <c r="TO1023" s="304"/>
      <c r="TP1023" s="304"/>
      <c r="TQ1023" s="304"/>
      <c r="TR1023" s="304"/>
      <c r="TS1023" s="304"/>
      <c r="TT1023" s="304"/>
      <c r="TU1023" s="304"/>
      <c r="TV1023" s="304"/>
      <c r="TW1023" s="304"/>
      <c r="TX1023" s="304"/>
      <c r="TY1023" s="304"/>
      <c r="TZ1023" s="304"/>
      <c r="UA1023" s="304"/>
      <c r="UB1023" s="304"/>
      <c r="UC1023" s="304"/>
      <c r="UD1023" s="304"/>
      <c r="UE1023" s="304"/>
      <c r="UF1023" s="304"/>
      <c r="UG1023" s="304"/>
      <c r="UH1023" s="304"/>
      <c r="UI1023" s="304"/>
      <c r="UJ1023" s="304"/>
      <c r="UK1023" s="304"/>
      <c r="UL1023" s="304"/>
      <c r="UM1023" s="304"/>
      <c r="UN1023" s="304"/>
      <c r="UO1023" s="304"/>
      <c r="UP1023" s="304"/>
      <c r="UQ1023" s="304"/>
      <c r="UR1023" s="304"/>
      <c r="US1023" s="304"/>
      <c r="UT1023" s="304"/>
      <c r="UU1023" s="304"/>
      <c r="UV1023" s="304"/>
      <c r="UW1023" s="304"/>
      <c r="UX1023" s="304"/>
      <c r="UY1023" s="304"/>
      <c r="UZ1023" s="304"/>
      <c r="VA1023" s="304"/>
      <c r="VB1023" s="304"/>
      <c r="VC1023" s="304"/>
      <c r="VD1023" s="304"/>
      <c r="VE1023" s="304"/>
      <c r="VF1023" s="304"/>
      <c r="VG1023" s="304"/>
      <c r="VH1023" s="304"/>
      <c r="VI1023" s="304"/>
      <c r="VJ1023" s="304"/>
      <c r="VK1023" s="304"/>
      <c r="VL1023" s="304"/>
      <c r="VM1023" s="304"/>
      <c r="VN1023" s="304"/>
      <c r="VO1023" s="304"/>
      <c r="VP1023" s="304"/>
      <c r="VQ1023" s="304"/>
      <c r="VR1023" s="304"/>
      <c r="VS1023" s="304"/>
      <c r="VT1023" s="304"/>
      <c r="VU1023" s="304"/>
      <c r="VV1023" s="304"/>
      <c r="VW1023" s="304"/>
      <c r="VX1023" s="304"/>
      <c r="VY1023" s="304"/>
      <c r="VZ1023" s="304"/>
      <c r="WA1023" s="304"/>
      <c r="WB1023" s="304"/>
      <c r="WC1023" s="304"/>
      <c r="WD1023" s="304"/>
      <c r="WE1023" s="304"/>
      <c r="WF1023" s="304"/>
      <c r="WG1023" s="304"/>
      <c r="WH1023" s="304"/>
      <c r="WI1023" s="304"/>
      <c r="WJ1023" s="304"/>
      <c r="WK1023" s="304"/>
      <c r="WL1023" s="304"/>
      <c r="WM1023" s="304"/>
      <c r="WN1023" s="304"/>
      <c r="WO1023" s="304"/>
      <c r="WP1023" s="304"/>
      <c r="WQ1023" s="304"/>
      <c r="WR1023" s="304"/>
      <c r="WS1023" s="304"/>
      <c r="WT1023" s="304"/>
      <c r="WU1023" s="304"/>
      <c r="WV1023" s="304"/>
      <c r="WW1023" s="304"/>
      <c r="WX1023" s="304"/>
      <c r="WY1023" s="304"/>
      <c r="WZ1023" s="304"/>
      <c r="XA1023" s="304"/>
      <c r="XB1023" s="304"/>
      <c r="XC1023" s="304"/>
      <c r="XD1023" s="304"/>
      <c r="XE1023" s="304"/>
      <c r="XF1023" s="304"/>
      <c r="XG1023" s="304"/>
      <c r="XH1023" s="304"/>
      <c r="XI1023" s="304"/>
      <c r="XJ1023" s="304"/>
      <c r="XK1023" s="304"/>
      <c r="XL1023" s="304"/>
      <c r="XM1023" s="304"/>
      <c r="XN1023" s="304"/>
      <c r="XO1023" s="304"/>
      <c r="XP1023" s="304"/>
      <c r="XQ1023" s="304"/>
      <c r="XR1023" s="304"/>
      <c r="XS1023" s="304"/>
      <c r="XT1023" s="304"/>
      <c r="XU1023" s="304"/>
      <c r="XV1023" s="304"/>
      <c r="XW1023" s="304"/>
      <c r="XX1023" s="304"/>
      <c r="XY1023" s="304"/>
      <c r="XZ1023" s="304"/>
      <c r="YA1023" s="304"/>
      <c r="YB1023" s="304"/>
      <c r="YC1023" s="304"/>
      <c r="YD1023" s="304"/>
      <c r="YE1023" s="304"/>
      <c r="YF1023" s="304"/>
      <c r="YG1023" s="304"/>
      <c r="YH1023" s="304"/>
      <c r="YI1023" s="304"/>
      <c r="YJ1023" s="304"/>
      <c r="YK1023" s="304"/>
      <c r="YL1023" s="304"/>
      <c r="YM1023" s="304"/>
      <c r="YN1023" s="304"/>
      <c r="YO1023" s="304"/>
      <c r="YP1023" s="304"/>
      <c r="YQ1023" s="304"/>
      <c r="YR1023" s="304"/>
      <c r="YS1023" s="304"/>
      <c r="YT1023" s="304"/>
      <c r="YU1023" s="304"/>
      <c r="YV1023" s="304"/>
      <c r="YW1023" s="304"/>
      <c r="YX1023" s="304"/>
      <c r="YY1023" s="304"/>
      <c r="YZ1023" s="304"/>
      <c r="ZA1023" s="304"/>
      <c r="ZB1023" s="304"/>
      <c r="ZC1023" s="304"/>
      <c r="ZD1023" s="304"/>
      <c r="ZE1023" s="304"/>
      <c r="ZF1023" s="304"/>
      <c r="ZG1023" s="304"/>
      <c r="ZH1023" s="304"/>
      <c r="ZI1023" s="304"/>
      <c r="ZJ1023" s="304"/>
      <c r="ZK1023" s="304"/>
      <c r="ZL1023" s="304"/>
      <c r="ZM1023" s="304"/>
      <c r="ZN1023" s="304"/>
      <c r="ZO1023" s="304"/>
      <c r="ZP1023" s="304"/>
      <c r="ZQ1023" s="304"/>
      <c r="ZR1023" s="304"/>
      <c r="ZS1023" s="304"/>
      <c r="ZT1023" s="304"/>
      <c r="ZU1023" s="304"/>
      <c r="ZV1023" s="304"/>
      <c r="ZW1023" s="304"/>
      <c r="ZX1023" s="304"/>
      <c r="ZY1023" s="304"/>
      <c r="ZZ1023" s="304"/>
      <c r="AAA1023" s="304"/>
      <c r="AAB1023" s="304"/>
      <c r="AAC1023" s="304"/>
      <c r="AAD1023" s="304"/>
      <c r="AAE1023" s="304"/>
      <c r="AAF1023" s="304"/>
      <c r="AAG1023" s="304"/>
      <c r="AAH1023" s="304"/>
      <c r="AAI1023" s="304"/>
      <c r="AAJ1023" s="304"/>
      <c r="AAK1023" s="304"/>
      <c r="AAL1023" s="304"/>
      <c r="AAM1023" s="304"/>
      <c r="AAN1023" s="304"/>
      <c r="AAO1023" s="304"/>
      <c r="AAP1023" s="304"/>
      <c r="AAQ1023" s="304"/>
      <c r="AAR1023" s="304"/>
      <c r="AAS1023" s="304"/>
      <c r="AAT1023" s="304"/>
      <c r="AAU1023" s="304"/>
      <c r="AAV1023" s="304"/>
      <c r="AAW1023" s="304"/>
      <c r="AAX1023" s="304"/>
      <c r="AAY1023" s="304"/>
      <c r="AAZ1023" s="304"/>
      <c r="ABA1023" s="304"/>
      <c r="ABB1023" s="304"/>
      <c r="ABC1023" s="304"/>
      <c r="ABD1023" s="304"/>
      <c r="ABE1023" s="304"/>
      <c r="ABF1023" s="304"/>
      <c r="ABG1023" s="304"/>
      <c r="ABH1023" s="304"/>
      <c r="ABI1023" s="304"/>
      <c r="ABJ1023" s="304"/>
      <c r="ABK1023" s="304"/>
      <c r="ABL1023" s="304"/>
      <c r="ABM1023" s="304"/>
      <c r="ABN1023" s="304"/>
      <c r="ABO1023" s="304"/>
      <c r="ABP1023" s="304"/>
      <c r="ABQ1023" s="304"/>
      <c r="ABR1023" s="304"/>
      <c r="ABS1023" s="304"/>
      <c r="ABT1023" s="304"/>
      <c r="ABU1023" s="304"/>
      <c r="ABV1023" s="304"/>
      <c r="ABW1023" s="304"/>
      <c r="ABX1023" s="304"/>
      <c r="ABY1023" s="304"/>
      <c r="ABZ1023" s="304"/>
      <c r="ACA1023" s="304"/>
      <c r="ACB1023" s="304"/>
      <c r="ACC1023" s="304"/>
      <c r="ACD1023" s="304"/>
      <c r="ACE1023" s="304"/>
      <c r="ACF1023" s="304"/>
      <c r="ACG1023" s="304"/>
      <c r="ACH1023" s="304"/>
      <c r="ACI1023" s="304"/>
      <c r="ACJ1023" s="304"/>
      <c r="ACK1023" s="304"/>
      <c r="ACL1023" s="304"/>
      <c r="ACM1023" s="304"/>
      <c r="ACN1023" s="304"/>
      <c r="ACO1023" s="304"/>
      <c r="ACP1023" s="304"/>
      <c r="ACQ1023" s="304"/>
      <c r="ACR1023" s="304"/>
      <c r="ACS1023" s="304"/>
      <c r="ACT1023" s="304"/>
      <c r="ACU1023" s="304"/>
      <c r="ACV1023" s="304"/>
      <c r="ACW1023" s="304"/>
      <c r="ACX1023" s="304"/>
      <c r="ACY1023" s="304"/>
      <c r="ACZ1023" s="304"/>
      <c r="ADA1023" s="304"/>
      <c r="ADB1023" s="304"/>
      <c r="ADC1023" s="304"/>
      <c r="ADD1023" s="304"/>
      <c r="ADE1023" s="304"/>
      <c r="ADF1023" s="304"/>
      <c r="ADG1023" s="304"/>
      <c r="ADH1023" s="304"/>
      <c r="ADI1023" s="304"/>
      <c r="ADJ1023" s="304"/>
      <c r="ADK1023" s="304"/>
      <c r="ADL1023" s="304"/>
      <c r="ADM1023" s="304"/>
      <c r="ADN1023" s="304"/>
      <c r="ADO1023" s="304"/>
      <c r="ADP1023" s="304"/>
      <c r="ADQ1023" s="304"/>
      <c r="ADR1023" s="304"/>
      <c r="ADS1023" s="304"/>
      <c r="ADT1023" s="304"/>
      <c r="ADU1023" s="304"/>
      <c r="ADV1023" s="304"/>
      <c r="ADW1023" s="304"/>
      <c r="ADX1023" s="304"/>
      <c r="ADY1023" s="304"/>
      <c r="ADZ1023" s="304"/>
      <c r="AEA1023" s="304"/>
      <c r="AEB1023" s="304"/>
      <c r="AEC1023" s="304"/>
      <c r="AED1023" s="304"/>
      <c r="AEE1023" s="304"/>
      <c r="AEF1023" s="304"/>
      <c r="AEG1023" s="304"/>
      <c r="AEH1023" s="304"/>
      <c r="AEI1023" s="304"/>
      <c r="AEJ1023" s="304"/>
      <c r="AEK1023" s="304"/>
      <c r="AEL1023" s="304"/>
      <c r="AEM1023" s="304"/>
      <c r="AEN1023" s="304"/>
      <c r="AEO1023" s="304"/>
      <c r="AEP1023" s="304"/>
      <c r="AEQ1023" s="304"/>
      <c r="AER1023" s="304"/>
      <c r="AES1023" s="304"/>
      <c r="AET1023" s="304"/>
      <c r="AEU1023" s="304"/>
      <c r="AEV1023" s="304"/>
      <c r="AEW1023" s="304"/>
      <c r="AEX1023" s="304"/>
      <c r="AEY1023" s="304"/>
      <c r="AEZ1023" s="304"/>
      <c r="AFA1023" s="304"/>
      <c r="AFB1023" s="304"/>
      <c r="AFC1023" s="304"/>
      <c r="AFD1023" s="304"/>
      <c r="AFE1023" s="304"/>
      <c r="AFF1023" s="304"/>
      <c r="AFG1023" s="304"/>
      <c r="AFH1023" s="304"/>
      <c r="AFI1023" s="304"/>
      <c r="AFJ1023" s="304"/>
      <c r="AFK1023" s="304"/>
      <c r="AFL1023" s="304"/>
      <c r="AFM1023" s="304"/>
      <c r="AFN1023" s="304"/>
      <c r="AFO1023" s="304"/>
      <c r="AFP1023" s="304"/>
      <c r="AFQ1023" s="304"/>
      <c r="AFR1023" s="304"/>
      <c r="AFS1023" s="304"/>
      <c r="AFT1023" s="304"/>
      <c r="AFU1023" s="304"/>
      <c r="AFV1023" s="304"/>
      <c r="AFW1023" s="304"/>
      <c r="AFX1023" s="304"/>
      <c r="AFY1023" s="304"/>
      <c r="AFZ1023" s="304"/>
      <c r="AGA1023" s="304"/>
      <c r="AGB1023" s="304"/>
      <c r="AGC1023" s="304"/>
      <c r="AGD1023" s="304"/>
      <c r="AGE1023" s="304"/>
      <c r="AGF1023" s="304"/>
      <c r="AGG1023" s="304"/>
      <c r="AGH1023" s="304"/>
      <c r="AGI1023" s="304"/>
      <c r="AGJ1023" s="304"/>
      <c r="AGK1023" s="304"/>
      <c r="AGL1023" s="304"/>
      <c r="AGM1023" s="304"/>
      <c r="AGN1023" s="304"/>
      <c r="AGO1023" s="304"/>
      <c r="AGP1023" s="304"/>
      <c r="AGQ1023" s="304"/>
      <c r="AGR1023" s="304"/>
      <c r="AGS1023" s="304"/>
      <c r="AGT1023" s="304"/>
      <c r="AGU1023" s="304"/>
      <c r="AGV1023" s="304"/>
      <c r="AGW1023" s="304"/>
      <c r="AGX1023" s="304"/>
      <c r="AGY1023" s="304"/>
      <c r="AGZ1023" s="304"/>
      <c r="AHA1023" s="304"/>
      <c r="AHB1023" s="304"/>
      <c r="AHC1023" s="304"/>
      <c r="AHD1023" s="304"/>
      <c r="AHE1023" s="304"/>
      <c r="AHF1023" s="304"/>
      <c r="AHG1023" s="304"/>
      <c r="AHH1023" s="304"/>
      <c r="AHI1023" s="304"/>
      <c r="AHJ1023" s="304"/>
      <c r="AHK1023" s="304"/>
      <c r="AHL1023" s="304"/>
      <c r="AHM1023" s="304"/>
      <c r="AHN1023" s="304"/>
      <c r="AHO1023" s="304"/>
      <c r="AHP1023" s="304"/>
      <c r="AHQ1023" s="304"/>
      <c r="AHR1023" s="304"/>
      <c r="AHS1023" s="304"/>
      <c r="AHT1023" s="304"/>
      <c r="AHU1023" s="304"/>
      <c r="AHV1023" s="304"/>
      <c r="AHW1023" s="304"/>
      <c r="AHX1023" s="304"/>
      <c r="AHY1023" s="304"/>
      <c r="AHZ1023" s="304"/>
      <c r="AIA1023" s="304"/>
      <c r="AIB1023" s="304"/>
      <c r="AIC1023" s="304"/>
      <c r="AID1023" s="304"/>
      <c r="AIE1023" s="304"/>
      <c r="AIF1023" s="304"/>
      <c r="AIG1023" s="304"/>
      <c r="AIH1023" s="304"/>
      <c r="AII1023" s="304"/>
      <c r="AIJ1023" s="304"/>
      <c r="AIK1023" s="304"/>
      <c r="AIL1023" s="304"/>
      <c r="AIM1023" s="304"/>
      <c r="AIN1023" s="304"/>
      <c r="AIO1023" s="304"/>
      <c r="AIP1023" s="304"/>
      <c r="AIQ1023" s="304"/>
      <c r="AIR1023" s="304"/>
      <c r="AIS1023" s="304"/>
      <c r="AIT1023" s="304"/>
      <c r="AIU1023" s="304"/>
      <c r="AIV1023" s="304"/>
      <c r="AIW1023" s="304"/>
      <c r="AIX1023" s="304"/>
      <c r="AIY1023" s="304"/>
      <c r="AIZ1023" s="304"/>
      <c r="AJA1023" s="304"/>
      <c r="AJB1023" s="304"/>
      <c r="AJC1023" s="304"/>
      <c r="AJD1023" s="304"/>
      <c r="AJE1023" s="304"/>
      <c r="AJF1023" s="304"/>
      <c r="AJG1023" s="304"/>
      <c r="AJH1023" s="304"/>
      <c r="AJI1023" s="304"/>
      <c r="AJJ1023" s="304"/>
      <c r="AJK1023" s="304"/>
      <c r="AJL1023" s="304"/>
      <c r="AJM1023" s="304"/>
      <c r="AJN1023" s="304"/>
      <c r="AJO1023" s="304"/>
      <c r="AJP1023" s="304"/>
      <c r="AJQ1023" s="304"/>
      <c r="AJR1023" s="304"/>
      <c r="AJS1023" s="304"/>
      <c r="AJT1023" s="304"/>
      <c r="AJU1023" s="304"/>
      <c r="AJV1023" s="304"/>
      <c r="AJW1023" s="304"/>
      <c r="AJX1023" s="304"/>
      <c r="AJY1023" s="304"/>
      <c r="AJZ1023" s="304"/>
      <c r="AKA1023" s="304"/>
      <c r="AKB1023" s="304"/>
      <c r="AKC1023" s="304"/>
      <c r="AKD1023" s="304"/>
      <c r="AKE1023" s="304"/>
      <c r="AKF1023" s="304"/>
      <c r="AKG1023" s="304"/>
      <c r="AKH1023" s="304"/>
      <c r="AKI1023" s="304"/>
      <c r="AKJ1023" s="304"/>
      <c r="AKK1023" s="304"/>
      <c r="AKL1023" s="304"/>
      <c r="AKM1023" s="304"/>
      <c r="AKN1023" s="304"/>
      <c r="AKO1023" s="304"/>
      <c r="AKP1023" s="304"/>
      <c r="AKQ1023" s="304"/>
      <c r="AKR1023" s="304"/>
      <c r="AKS1023" s="304"/>
      <c r="AKT1023" s="304"/>
      <c r="AKU1023" s="304"/>
      <c r="AKV1023" s="304"/>
      <c r="AKW1023" s="304"/>
      <c r="AKX1023" s="304"/>
      <c r="AKY1023" s="304"/>
      <c r="AKZ1023" s="304"/>
      <c r="ALA1023" s="304"/>
      <c r="ALB1023" s="304"/>
      <c r="ALC1023" s="304"/>
      <c r="ALD1023" s="304"/>
      <c r="ALE1023" s="304"/>
      <c r="ALF1023" s="304"/>
      <c r="ALG1023" s="304"/>
      <c r="ALH1023" s="304"/>
      <c r="ALI1023" s="304"/>
      <c r="ALJ1023" s="304"/>
      <c r="ALK1023" s="304"/>
      <c r="ALL1023" s="304"/>
      <c r="ALM1023" s="304"/>
      <c r="ALN1023" s="304"/>
      <c r="ALO1023" s="304"/>
      <c r="ALP1023" s="304"/>
      <c r="ALQ1023" s="304"/>
      <c r="ALR1023" s="304"/>
      <c r="ALS1023" s="304"/>
      <c r="ALT1023" s="304"/>
      <c r="ALU1023" s="304"/>
      <c r="ALV1023" s="304"/>
      <c r="ALW1023" s="304"/>
      <c r="ALX1023" s="304"/>
      <c r="ALY1023" s="304"/>
      <c r="ALZ1023" s="304"/>
      <c r="AMA1023" s="304"/>
      <c r="AMB1023" s="304"/>
      <c r="AMC1023" s="304"/>
      <c r="AMD1023" s="304"/>
      <c r="AME1023" s="304"/>
      <c r="AMF1023" s="304"/>
      <c r="AMG1023" s="304"/>
      <c r="AMH1023" s="304"/>
      <c r="AMI1023" s="304"/>
      <c r="AMJ1023" s="304"/>
      <c r="AMK1023" s="304"/>
      <c r="AML1023" s="304"/>
      <c r="AMM1023" s="304"/>
      <c r="AMN1023" s="304"/>
      <c r="AMO1023" s="304"/>
      <c r="AMP1023" s="304"/>
      <c r="AMQ1023" s="304"/>
      <c r="AMR1023" s="304"/>
      <c r="AMS1023" s="304"/>
      <c r="AMT1023" s="304"/>
      <c r="AMU1023" s="304"/>
      <c r="AMV1023" s="304"/>
      <c r="AMW1023" s="304"/>
      <c r="AMX1023" s="304"/>
      <c r="AMY1023" s="304"/>
      <c r="AMZ1023" s="304"/>
      <c r="ANA1023" s="304"/>
      <c r="ANB1023" s="304"/>
      <c r="ANC1023" s="304"/>
      <c r="AND1023" s="304"/>
      <c r="ANE1023" s="304"/>
      <c r="ANF1023" s="304"/>
      <c r="ANG1023" s="304"/>
      <c r="ANH1023" s="304"/>
      <c r="ANI1023" s="304"/>
      <c r="ANJ1023" s="304"/>
      <c r="ANK1023" s="304"/>
      <c r="ANL1023" s="304"/>
      <c r="ANM1023" s="304"/>
      <c r="ANN1023" s="304"/>
      <c r="ANO1023" s="304"/>
      <c r="ANP1023" s="304"/>
      <c r="ANQ1023" s="304"/>
      <c r="ANR1023" s="304"/>
      <c r="ANS1023" s="304"/>
      <c r="ANT1023" s="304"/>
      <c r="ANU1023" s="304"/>
      <c r="ANV1023" s="304"/>
      <c r="ANW1023" s="304"/>
      <c r="ANX1023" s="304"/>
      <c r="ANY1023" s="304"/>
      <c r="ANZ1023" s="304"/>
      <c r="AOA1023" s="304"/>
      <c r="AOB1023" s="304"/>
      <c r="AOC1023" s="304"/>
      <c r="AOD1023" s="304"/>
      <c r="AOE1023" s="304"/>
      <c r="AOF1023" s="304"/>
      <c r="AOG1023" s="304"/>
      <c r="AOH1023" s="304"/>
      <c r="AOI1023" s="304"/>
      <c r="AOJ1023" s="304"/>
      <c r="AOK1023" s="304"/>
      <c r="AOL1023" s="304"/>
      <c r="AOM1023" s="304"/>
      <c r="AON1023" s="304"/>
      <c r="AOO1023" s="304"/>
      <c r="AOP1023" s="304"/>
      <c r="AOQ1023" s="304"/>
      <c r="AOR1023" s="304"/>
      <c r="AOS1023" s="304"/>
      <c r="AOT1023" s="304"/>
      <c r="AOU1023" s="304"/>
      <c r="AOV1023" s="304"/>
      <c r="AOW1023" s="304"/>
      <c r="AOX1023" s="304"/>
      <c r="AOY1023" s="304"/>
      <c r="AOZ1023" s="304"/>
      <c r="APA1023" s="304"/>
      <c r="APB1023" s="304"/>
      <c r="APC1023" s="304"/>
      <c r="APD1023" s="304"/>
      <c r="APE1023" s="304"/>
      <c r="APF1023" s="304"/>
      <c r="APG1023" s="304"/>
      <c r="APH1023" s="304"/>
      <c r="API1023" s="304"/>
      <c r="APJ1023" s="304"/>
      <c r="APK1023" s="304"/>
      <c r="APL1023" s="304"/>
      <c r="APM1023" s="304"/>
      <c r="APN1023" s="304"/>
      <c r="APO1023" s="304"/>
      <c r="APP1023" s="304"/>
      <c r="APQ1023" s="304"/>
      <c r="APR1023" s="304"/>
      <c r="APS1023" s="304"/>
      <c r="APT1023" s="304"/>
      <c r="APU1023" s="304"/>
      <c r="APV1023" s="304"/>
      <c r="APW1023" s="304"/>
      <c r="APX1023" s="304"/>
      <c r="APY1023" s="304"/>
      <c r="APZ1023" s="304"/>
      <c r="AQA1023" s="304"/>
      <c r="AQB1023" s="304"/>
      <c r="AQC1023" s="304"/>
      <c r="AQD1023" s="304"/>
      <c r="AQE1023" s="304"/>
      <c r="AQF1023" s="304"/>
      <c r="AQG1023" s="304"/>
      <c r="AQH1023" s="304"/>
      <c r="AQI1023" s="304"/>
      <c r="AQJ1023" s="304"/>
      <c r="AQK1023" s="304"/>
      <c r="AQL1023" s="304"/>
      <c r="AQM1023" s="304"/>
      <c r="AQN1023" s="304"/>
      <c r="AQO1023" s="304"/>
      <c r="AQP1023" s="304"/>
      <c r="AQQ1023" s="304"/>
      <c r="AQR1023" s="304"/>
      <c r="AQS1023" s="304"/>
      <c r="AQT1023" s="304"/>
      <c r="AQU1023" s="304"/>
      <c r="AQV1023" s="304"/>
      <c r="AQW1023" s="304"/>
      <c r="AQX1023" s="304"/>
      <c r="AQY1023" s="304"/>
      <c r="AQZ1023" s="304"/>
      <c r="ARA1023" s="304"/>
      <c r="ARB1023" s="304"/>
      <c r="ARC1023" s="304"/>
      <c r="ARD1023" s="304"/>
      <c r="ARE1023" s="304"/>
      <c r="ARF1023" s="304"/>
      <c r="ARG1023" s="304"/>
      <c r="ARH1023" s="304"/>
      <c r="ARI1023" s="304"/>
      <c r="ARJ1023" s="304"/>
      <c r="ARK1023" s="304"/>
      <c r="ARL1023" s="304"/>
      <c r="ARM1023" s="304"/>
      <c r="ARN1023" s="304"/>
      <c r="ARO1023" s="304"/>
      <c r="ARP1023" s="304"/>
      <c r="ARQ1023" s="304"/>
      <c r="ARR1023" s="304"/>
      <c r="ARS1023" s="304"/>
      <c r="ART1023" s="304"/>
      <c r="ARU1023" s="304"/>
      <c r="ARV1023" s="304"/>
      <c r="ARW1023" s="304"/>
      <c r="ARX1023" s="304"/>
      <c r="ARY1023" s="304"/>
      <c r="ARZ1023" s="304"/>
      <c r="ASA1023" s="304"/>
      <c r="ASB1023" s="304"/>
      <c r="ASC1023" s="304"/>
      <c r="ASD1023" s="304"/>
      <c r="ASE1023" s="304"/>
      <c r="ASF1023" s="304"/>
      <c r="ASG1023" s="304"/>
      <c r="ASH1023" s="304"/>
      <c r="ASI1023" s="304"/>
      <c r="ASJ1023" s="304"/>
      <c r="ASK1023" s="304"/>
      <c r="ASL1023" s="304"/>
      <c r="ASM1023" s="304"/>
      <c r="ASN1023" s="304"/>
      <c r="ASO1023" s="304"/>
      <c r="ASP1023" s="304"/>
      <c r="ASQ1023" s="304"/>
      <c r="ASR1023" s="304"/>
      <c r="ASS1023" s="304"/>
      <c r="AST1023" s="304"/>
      <c r="ASU1023" s="304"/>
      <c r="ASV1023" s="304"/>
      <c r="ASW1023" s="304"/>
      <c r="ASX1023" s="304"/>
      <c r="ASY1023" s="304"/>
      <c r="ASZ1023" s="304"/>
      <c r="ATA1023" s="304"/>
      <c r="ATB1023" s="304"/>
      <c r="ATC1023" s="304"/>
      <c r="ATD1023" s="304"/>
      <c r="ATE1023" s="304"/>
      <c r="ATF1023" s="304"/>
      <c r="ATG1023" s="304"/>
      <c r="ATH1023" s="304"/>
      <c r="ATI1023" s="304"/>
      <c r="ATJ1023" s="304"/>
      <c r="ATK1023" s="304"/>
      <c r="ATL1023" s="304"/>
      <c r="ATM1023" s="304"/>
      <c r="ATN1023" s="304"/>
      <c r="ATO1023" s="304"/>
      <c r="ATP1023" s="304"/>
      <c r="ATQ1023" s="304"/>
      <c r="ATR1023" s="304"/>
      <c r="ATS1023" s="304"/>
      <c r="ATT1023" s="304"/>
      <c r="ATU1023" s="304"/>
      <c r="ATV1023" s="304"/>
      <c r="ATW1023" s="304"/>
      <c r="ATX1023" s="304"/>
      <c r="ATY1023" s="304"/>
      <c r="ATZ1023" s="304"/>
      <c r="AUA1023" s="304"/>
      <c r="AUB1023" s="304"/>
      <c r="AUC1023" s="304"/>
      <c r="AUD1023" s="304"/>
      <c r="AUE1023" s="304"/>
      <c r="AUF1023" s="304"/>
      <c r="AUG1023" s="304"/>
      <c r="AUH1023" s="304"/>
      <c r="AUI1023" s="304"/>
      <c r="AUJ1023" s="304"/>
      <c r="AUK1023" s="304"/>
      <c r="AUL1023" s="304"/>
      <c r="AUM1023" s="304"/>
      <c r="AUN1023" s="304"/>
      <c r="AUO1023" s="304"/>
      <c r="AUP1023" s="304"/>
      <c r="AUQ1023" s="304"/>
      <c r="AUR1023" s="304"/>
      <c r="AUS1023" s="304"/>
      <c r="AUT1023" s="304"/>
      <c r="AUU1023" s="304"/>
      <c r="AUV1023" s="304"/>
      <c r="AUW1023" s="304"/>
      <c r="AUX1023" s="304"/>
      <c r="AUY1023" s="304"/>
      <c r="AUZ1023" s="304"/>
      <c r="AVA1023" s="304"/>
      <c r="AVB1023" s="304"/>
      <c r="AVC1023" s="304"/>
      <c r="AVD1023" s="304"/>
      <c r="AVE1023" s="304"/>
      <c r="AVF1023" s="304"/>
      <c r="AVG1023" s="304"/>
      <c r="AVH1023" s="304"/>
      <c r="AVI1023" s="304"/>
      <c r="AVJ1023" s="304"/>
      <c r="AVK1023" s="304"/>
      <c r="AVL1023" s="304"/>
      <c r="AVM1023" s="304"/>
      <c r="AVN1023" s="304"/>
      <c r="AVO1023" s="304"/>
      <c r="AVP1023" s="304"/>
      <c r="AVQ1023" s="304"/>
      <c r="AVR1023" s="304"/>
      <c r="AVS1023" s="304"/>
      <c r="AVT1023" s="304"/>
      <c r="AVU1023" s="304"/>
      <c r="AVV1023" s="304"/>
      <c r="AVW1023" s="304"/>
      <c r="AVX1023" s="304"/>
      <c r="AVY1023" s="304"/>
      <c r="AVZ1023" s="304"/>
      <c r="AWA1023" s="304"/>
      <c r="AWB1023" s="304"/>
      <c r="AWC1023" s="304"/>
      <c r="AWD1023" s="304"/>
      <c r="AWE1023" s="304"/>
      <c r="AWF1023" s="304"/>
      <c r="AWG1023" s="304"/>
      <c r="AWH1023" s="304"/>
      <c r="AWI1023" s="304"/>
      <c r="AWJ1023" s="304"/>
      <c r="AWK1023" s="304"/>
      <c r="AWL1023" s="304"/>
      <c r="AWM1023" s="304"/>
      <c r="AWN1023" s="304"/>
      <c r="AWO1023" s="304"/>
      <c r="AWP1023" s="304"/>
      <c r="AWQ1023" s="304"/>
      <c r="AWR1023" s="304"/>
      <c r="AWS1023" s="304"/>
      <c r="AWT1023" s="304"/>
      <c r="AWU1023" s="304"/>
      <c r="AWV1023" s="304"/>
      <c r="AWW1023" s="304"/>
      <c r="AWX1023" s="304"/>
      <c r="AWY1023" s="304"/>
      <c r="AWZ1023" s="304"/>
      <c r="AXA1023" s="304"/>
      <c r="AXB1023" s="304"/>
      <c r="AXC1023" s="304"/>
      <c r="AXD1023" s="304"/>
      <c r="AXE1023" s="304"/>
      <c r="AXF1023" s="304"/>
      <c r="AXG1023" s="304"/>
      <c r="AXH1023" s="304"/>
      <c r="AXI1023" s="304"/>
      <c r="AXJ1023" s="304"/>
      <c r="AXK1023" s="304"/>
      <c r="AXL1023" s="304"/>
      <c r="AXM1023" s="304"/>
      <c r="AXN1023" s="304"/>
      <c r="AXO1023" s="304"/>
      <c r="AXP1023" s="304"/>
      <c r="AXQ1023" s="304"/>
      <c r="AXR1023" s="304"/>
      <c r="AXS1023" s="304"/>
      <c r="AXT1023" s="304"/>
      <c r="AXU1023" s="304"/>
      <c r="AXV1023" s="304"/>
      <c r="AXW1023" s="304"/>
      <c r="AXX1023" s="304"/>
      <c r="AXY1023" s="304"/>
      <c r="AXZ1023" s="304"/>
      <c r="AYA1023" s="304"/>
      <c r="AYB1023" s="304"/>
      <c r="AYC1023" s="304"/>
      <c r="AYD1023" s="304"/>
      <c r="AYE1023" s="304"/>
      <c r="AYF1023" s="304"/>
      <c r="AYG1023" s="304"/>
      <c r="AYH1023" s="304"/>
      <c r="AYI1023" s="304"/>
      <c r="AYJ1023" s="304"/>
      <c r="AYK1023" s="304"/>
      <c r="AYL1023" s="304"/>
      <c r="AYM1023" s="304"/>
      <c r="AYN1023" s="304"/>
      <c r="AYO1023" s="304"/>
      <c r="AYP1023" s="304"/>
      <c r="AYQ1023" s="304"/>
      <c r="AYR1023" s="304"/>
      <c r="AYS1023" s="304"/>
      <c r="AYT1023" s="304"/>
      <c r="AYU1023" s="304"/>
      <c r="AYV1023" s="304"/>
      <c r="AYW1023" s="304"/>
      <c r="AYX1023" s="304"/>
      <c r="AYY1023" s="304"/>
      <c r="AYZ1023" s="304"/>
      <c r="AZA1023" s="304"/>
      <c r="AZB1023" s="304"/>
      <c r="AZC1023" s="304"/>
      <c r="AZD1023" s="304"/>
      <c r="AZE1023" s="304"/>
      <c r="AZF1023" s="304"/>
      <c r="AZG1023" s="304"/>
      <c r="AZH1023" s="304"/>
      <c r="AZI1023" s="304"/>
      <c r="AZJ1023" s="304"/>
      <c r="AZK1023" s="304"/>
      <c r="AZL1023" s="304"/>
      <c r="AZM1023" s="304"/>
      <c r="AZN1023" s="304"/>
      <c r="AZO1023" s="304"/>
      <c r="AZP1023" s="304"/>
      <c r="AZQ1023" s="304"/>
      <c r="AZR1023" s="304"/>
      <c r="AZS1023" s="304"/>
      <c r="AZT1023" s="304"/>
      <c r="AZU1023" s="304"/>
      <c r="AZV1023" s="304"/>
      <c r="AZW1023" s="304"/>
      <c r="AZX1023" s="304"/>
      <c r="AZY1023" s="304"/>
      <c r="AZZ1023" s="304"/>
      <c r="BAA1023" s="304"/>
      <c r="BAB1023" s="304"/>
      <c r="BAC1023" s="304"/>
      <c r="BAD1023" s="304"/>
      <c r="BAE1023" s="304"/>
      <c r="BAF1023" s="304"/>
      <c r="BAG1023" s="304"/>
      <c r="BAH1023" s="304"/>
      <c r="BAI1023" s="304"/>
      <c r="BAJ1023" s="304"/>
      <c r="BAK1023" s="304"/>
      <c r="BAL1023" s="304"/>
      <c r="BAM1023" s="304"/>
      <c r="BAN1023" s="304"/>
      <c r="BAO1023" s="304"/>
      <c r="BAP1023" s="304"/>
      <c r="BAQ1023" s="304"/>
      <c r="BAR1023" s="304"/>
      <c r="BAS1023" s="304"/>
      <c r="BAT1023" s="304"/>
      <c r="BAU1023" s="304"/>
      <c r="BAV1023" s="304"/>
      <c r="BAW1023" s="304"/>
      <c r="BAX1023" s="304"/>
      <c r="BAY1023" s="304"/>
      <c r="BAZ1023" s="304"/>
      <c r="BBA1023" s="304"/>
      <c r="BBB1023" s="304"/>
      <c r="BBC1023" s="304"/>
      <c r="BBD1023" s="304"/>
      <c r="BBE1023" s="304"/>
      <c r="BBF1023" s="304"/>
      <c r="BBG1023" s="304"/>
      <c r="BBH1023" s="304"/>
      <c r="BBI1023" s="304"/>
      <c r="BBJ1023" s="304"/>
      <c r="BBK1023" s="304"/>
      <c r="BBL1023" s="304"/>
      <c r="BBM1023" s="304"/>
      <c r="BBN1023" s="304"/>
      <c r="BBO1023" s="304"/>
      <c r="BBP1023" s="304"/>
      <c r="BBQ1023" s="304"/>
      <c r="BBR1023" s="304"/>
      <c r="BBS1023" s="304"/>
      <c r="BBT1023" s="304"/>
      <c r="BBU1023" s="304"/>
      <c r="BBV1023" s="304"/>
      <c r="BBW1023" s="304"/>
      <c r="BBX1023" s="304"/>
      <c r="BBY1023" s="304"/>
      <c r="BBZ1023" s="304"/>
      <c r="BCA1023" s="304"/>
      <c r="BCB1023" s="304"/>
      <c r="BCC1023" s="304"/>
      <c r="BCD1023" s="304"/>
      <c r="BCE1023" s="304"/>
      <c r="BCF1023" s="304"/>
      <c r="BCG1023" s="304"/>
      <c r="BCH1023" s="304"/>
      <c r="BCI1023" s="304"/>
      <c r="BCJ1023" s="304"/>
      <c r="BCK1023" s="304"/>
      <c r="BCL1023" s="304"/>
      <c r="BCM1023" s="304"/>
      <c r="BCN1023" s="304"/>
      <c r="BCO1023" s="304"/>
      <c r="BCP1023" s="304"/>
      <c r="BCQ1023" s="304"/>
      <c r="BCR1023" s="304"/>
      <c r="BCS1023" s="304"/>
      <c r="BCT1023" s="304"/>
      <c r="BCU1023" s="304"/>
      <c r="BCV1023" s="304"/>
      <c r="BCW1023" s="304"/>
      <c r="BCX1023" s="304"/>
      <c r="BCY1023" s="304"/>
      <c r="BCZ1023" s="304"/>
      <c r="BDA1023" s="304"/>
      <c r="BDB1023" s="304"/>
      <c r="BDC1023" s="304"/>
      <c r="BDD1023" s="304"/>
      <c r="BDE1023" s="304"/>
      <c r="BDF1023" s="304"/>
      <c r="BDG1023" s="304"/>
      <c r="BDH1023" s="304"/>
      <c r="BDI1023" s="304"/>
      <c r="BDJ1023" s="304"/>
      <c r="BDK1023" s="304"/>
      <c r="BDL1023" s="304"/>
      <c r="BDM1023" s="304"/>
      <c r="BDN1023" s="304"/>
      <c r="BDO1023" s="304"/>
      <c r="BDP1023" s="304"/>
      <c r="BDQ1023" s="304"/>
      <c r="BDR1023" s="304"/>
      <c r="BDS1023" s="304"/>
      <c r="BDT1023" s="304"/>
      <c r="BDU1023" s="304"/>
      <c r="BDV1023" s="304"/>
      <c r="BDW1023" s="304"/>
      <c r="BDX1023" s="304"/>
      <c r="BDY1023" s="304"/>
      <c r="BDZ1023" s="304"/>
      <c r="BEA1023" s="304"/>
      <c r="BEB1023" s="304"/>
      <c r="BEC1023" s="304"/>
      <c r="BED1023" s="304"/>
      <c r="BEE1023" s="304"/>
      <c r="BEF1023" s="304"/>
      <c r="BEG1023" s="304"/>
      <c r="BEH1023" s="304"/>
      <c r="BEI1023" s="304"/>
      <c r="BEJ1023" s="304"/>
      <c r="BEK1023" s="304"/>
      <c r="BEL1023" s="304"/>
      <c r="BEM1023" s="304"/>
      <c r="BEN1023" s="304"/>
      <c r="BEO1023" s="304"/>
      <c r="BEP1023" s="304"/>
      <c r="BEQ1023" s="304"/>
      <c r="BER1023" s="304"/>
      <c r="BES1023" s="304"/>
      <c r="BET1023" s="304"/>
      <c r="BEU1023" s="304"/>
      <c r="BEV1023" s="304"/>
      <c r="BEW1023" s="304"/>
      <c r="BEX1023" s="304"/>
      <c r="BEY1023" s="304"/>
      <c r="BEZ1023" s="304"/>
      <c r="BFA1023" s="304"/>
      <c r="BFB1023" s="304"/>
      <c r="BFC1023" s="304"/>
      <c r="BFD1023" s="304"/>
      <c r="BFE1023" s="304"/>
      <c r="BFF1023" s="304"/>
      <c r="BFG1023" s="304"/>
      <c r="BFH1023" s="304"/>
      <c r="BFI1023" s="304"/>
      <c r="BFJ1023" s="304"/>
      <c r="BFK1023" s="304"/>
      <c r="BFL1023" s="304"/>
      <c r="BFM1023" s="304"/>
      <c r="BFN1023" s="304"/>
      <c r="BFO1023" s="304"/>
      <c r="BFP1023" s="304"/>
      <c r="BFQ1023" s="304"/>
      <c r="BFR1023" s="304"/>
      <c r="BFS1023" s="304"/>
      <c r="BFT1023" s="304"/>
      <c r="BFU1023" s="304"/>
      <c r="BFV1023" s="304"/>
      <c r="BFW1023" s="304"/>
      <c r="BFX1023" s="304"/>
      <c r="BFY1023" s="304"/>
      <c r="BFZ1023" s="304"/>
      <c r="BGA1023" s="304"/>
      <c r="BGB1023" s="304"/>
      <c r="BGC1023" s="304"/>
      <c r="BGD1023" s="304"/>
      <c r="BGE1023" s="304"/>
      <c r="BGF1023" s="304"/>
      <c r="BGG1023" s="304"/>
      <c r="BGH1023" s="304"/>
      <c r="BGI1023" s="304"/>
      <c r="BGJ1023" s="304"/>
      <c r="BGK1023" s="304"/>
      <c r="BGL1023" s="304"/>
      <c r="BGM1023" s="304"/>
      <c r="BGN1023" s="304"/>
      <c r="BGO1023" s="304"/>
      <c r="BGP1023" s="304"/>
      <c r="BGQ1023" s="304"/>
      <c r="BGR1023" s="304"/>
      <c r="BGS1023" s="304"/>
      <c r="BGT1023" s="304"/>
      <c r="BGU1023" s="304"/>
      <c r="BGV1023" s="304"/>
      <c r="BGW1023" s="304"/>
      <c r="BGX1023" s="304"/>
      <c r="BGY1023" s="304"/>
      <c r="BGZ1023" s="304"/>
      <c r="BHA1023" s="304"/>
      <c r="BHB1023" s="304"/>
      <c r="BHC1023" s="304"/>
      <c r="BHD1023" s="304"/>
      <c r="BHE1023" s="304"/>
      <c r="BHF1023" s="304"/>
      <c r="BHG1023" s="304"/>
      <c r="BHH1023" s="304"/>
      <c r="BHI1023" s="304"/>
      <c r="BHJ1023" s="304"/>
      <c r="BHK1023" s="304"/>
      <c r="BHL1023" s="304"/>
      <c r="BHM1023" s="304"/>
      <c r="BHN1023" s="304"/>
      <c r="BHO1023" s="304"/>
      <c r="BHP1023" s="304"/>
      <c r="BHQ1023" s="304"/>
      <c r="BHR1023" s="304"/>
      <c r="BHS1023" s="304"/>
      <c r="BHT1023" s="304"/>
      <c r="BHU1023" s="304"/>
      <c r="BHV1023" s="304"/>
      <c r="BHW1023" s="304"/>
      <c r="BHX1023" s="304"/>
      <c r="BHY1023" s="304"/>
      <c r="BHZ1023" s="304"/>
      <c r="BIA1023" s="304"/>
      <c r="BIB1023" s="304"/>
      <c r="BIC1023" s="304"/>
      <c r="BID1023" s="304"/>
      <c r="BIE1023" s="304"/>
      <c r="BIF1023" s="304"/>
      <c r="BIG1023" s="304"/>
      <c r="BIH1023" s="304"/>
      <c r="BII1023" s="304"/>
      <c r="BIJ1023" s="304"/>
      <c r="BIK1023" s="304"/>
      <c r="BIL1023" s="304"/>
      <c r="BIM1023" s="304"/>
      <c r="BIN1023" s="304"/>
      <c r="BIO1023" s="304"/>
      <c r="BIP1023" s="304"/>
      <c r="BIQ1023" s="304"/>
      <c r="BIR1023" s="304"/>
      <c r="BIS1023" s="304"/>
      <c r="BIT1023" s="304"/>
      <c r="BIU1023" s="304"/>
      <c r="BIV1023" s="304"/>
      <c r="BIW1023" s="304"/>
      <c r="BIX1023" s="304"/>
      <c r="BIY1023" s="304"/>
      <c r="BIZ1023" s="304"/>
      <c r="BJA1023" s="304"/>
      <c r="BJB1023" s="304"/>
      <c r="BJC1023" s="304"/>
      <c r="BJD1023" s="304"/>
      <c r="BJE1023" s="304"/>
      <c r="BJF1023" s="304"/>
      <c r="BJG1023" s="304"/>
      <c r="BJH1023" s="304"/>
      <c r="BJI1023" s="304"/>
      <c r="BJJ1023" s="304"/>
      <c r="BJK1023" s="304"/>
      <c r="BJL1023" s="304"/>
      <c r="BJM1023" s="304"/>
      <c r="BJN1023" s="304"/>
      <c r="BJO1023" s="304"/>
      <c r="BJP1023" s="304"/>
      <c r="BJQ1023" s="304"/>
      <c r="BJR1023" s="304"/>
      <c r="BJS1023" s="304"/>
      <c r="BJT1023" s="304"/>
      <c r="BJU1023" s="304"/>
      <c r="BJV1023" s="304"/>
      <c r="BJW1023" s="304"/>
      <c r="BJX1023" s="304"/>
      <c r="BJY1023" s="304"/>
      <c r="BJZ1023" s="304"/>
      <c r="BKA1023" s="304"/>
      <c r="BKB1023" s="304"/>
      <c r="BKC1023" s="304"/>
      <c r="BKD1023" s="304"/>
      <c r="BKE1023" s="304"/>
      <c r="BKF1023" s="304"/>
      <c r="BKG1023" s="304"/>
      <c r="BKH1023" s="304"/>
      <c r="BKI1023" s="304"/>
      <c r="BKJ1023" s="304"/>
      <c r="BKK1023" s="304"/>
      <c r="BKL1023" s="304"/>
      <c r="BKM1023" s="304"/>
      <c r="BKN1023" s="304"/>
      <c r="BKO1023" s="304"/>
      <c r="BKP1023" s="304"/>
      <c r="BKQ1023" s="304"/>
      <c r="BKR1023" s="304"/>
      <c r="BKS1023" s="304"/>
      <c r="BKT1023" s="304"/>
      <c r="BKU1023" s="304"/>
      <c r="BKV1023" s="304"/>
      <c r="BKW1023" s="304"/>
      <c r="BKX1023" s="304"/>
      <c r="BKY1023" s="304"/>
      <c r="BKZ1023" s="304"/>
      <c r="BLA1023" s="304"/>
      <c r="BLB1023" s="304"/>
      <c r="BLC1023" s="304"/>
      <c r="BLD1023" s="304"/>
      <c r="BLE1023" s="304"/>
      <c r="BLF1023" s="304"/>
      <c r="BLG1023" s="304"/>
      <c r="BLH1023" s="304"/>
      <c r="BLI1023" s="304"/>
      <c r="BLJ1023" s="304"/>
      <c r="BLK1023" s="304"/>
      <c r="BLL1023" s="304"/>
      <c r="BLM1023" s="304"/>
      <c r="BLN1023" s="304"/>
      <c r="BLO1023" s="304"/>
      <c r="BLP1023" s="304"/>
      <c r="BLQ1023" s="304"/>
      <c r="BLR1023" s="304"/>
      <c r="BLS1023" s="304"/>
      <c r="BLT1023" s="304"/>
      <c r="BLU1023" s="304"/>
      <c r="BLV1023" s="304"/>
      <c r="BLW1023" s="304"/>
      <c r="BLX1023" s="304"/>
      <c r="BLY1023" s="304"/>
      <c r="BLZ1023" s="304"/>
      <c r="BMA1023" s="304"/>
      <c r="BMB1023" s="304"/>
      <c r="BMC1023" s="304"/>
      <c r="BMD1023" s="304"/>
      <c r="BME1023" s="304"/>
      <c r="BMF1023" s="304"/>
      <c r="BMG1023" s="304"/>
      <c r="BMH1023" s="304"/>
      <c r="BMI1023" s="304"/>
      <c r="BMJ1023" s="304"/>
      <c r="BMK1023" s="304"/>
      <c r="BML1023" s="304"/>
      <c r="BMM1023" s="304"/>
      <c r="BMN1023" s="304"/>
      <c r="BMO1023" s="304"/>
      <c r="BMP1023" s="304"/>
      <c r="BMQ1023" s="304"/>
      <c r="BMR1023" s="304"/>
      <c r="BMS1023" s="304"/>
      <c r="BMT1023" s="304"/>
      <c r="BMU1023" s="304"/>
      <c r="BMV1023" s="304"/>
      <c r="BMW1023" s="304"/>
      <c r="BMX1023" s="304"/>
      <c r="BMY1023" s="304"/>
      <c r="BMZ1023" s="304"/>
      <c r="BNA1023" s="304"/>
      <c r="BNB1023" s="304"/>
      <c r="BNC1023" s="304"/>
      <c r="BND1023" s="304"/>
      <c r="BNE1023" s="304"/>
      <c r="BNF1023" s="304"/>
      <c r="BNG1023" s="304"/>
      <c r="BNH1023" s="304"/>
      <c r="BNI1023" s="304"/>
      <c r="BNJ1023" s="304"/>
      <c r="BNK1023" s="304"/>
      <c r="BNL1023" s="304"/>
      <c r="BNM1023" s="304"/>
      <c r="BNN1023" s="304"/>
      <c r="BNO1023" s="304"/>
      <c r="BNP1023" s="304"/>
      <c r="BNQ1023" s="304"/>
      <c r="BNR1023" s="304"/>
      <c r="BNS1023" s="304"/>
      <c r="BNT1023" s="304"/>
      <c r="BNU1023" s="304"/>
      <c r="BNV1023" s="304"/>
      <c r="BNW1023" s="304"/>
      <c r="BNX1023" s="304"/>
      <c r="BNY1023" s="304"/>
      <c r="BNZ1023" s="304"/>
      <c r="BOA1023" s="304"/>
      <c r="BOB1023" s="304"/>
      <c r="BOC1023" s="304"/>
      <c r="BOD1023" s="304"/>
      <c r="BOE1023" s="304"/>
      <c r="BOF1023" s="304"/>
      <c r="BOG1023" s="304"/>
      <c r="BOH1023" s="304"/>
      <c r="BOI1023" s="304"/>
      <c r="BOJ1023" s="304"/>
      <c r="BOK1023" s="304"/>
      <c r="BOL1023" s="304"/>
      <c r="BOM1023" s="304"/>
      <c r="BON1023" s="304"/>
      <c r="BOO1023" s="304"/>
      <c r="BOP1023" s="304"/>
      <c r="BOQ1023" s="304"/>
      <c r="BOR1023" s="304"/>
      <c r="BOS1023" s="304"/>
      <c r="BOT1023" s="304"/>
      <c r="BOU1023" s="304"/>
      <c r="BOV1023" s="304"/>
      <c r="BOW1023" s="304"/>
      <c r="BOX1023" s="304"/>
      <c r="BOY1023" s="304"/>
      <c r="BOZ1023" s="304"/>
      <c r="BPA1023" s="304"/>
      <c r="BPB1023" s="304"/>
      <c r="BPC1023" s="304"/>
      <c r="BPD1023" s="304"/>
      <c r="BPE1023" s="304"/>
      <c r="BPF1023" s="304"/>
      <c r="BPG1023" s="304"/>
      <c r="BPH1023" s="304"/>
      <c r="BPI1023" s="304"/>
      <c r="BPJ1023" s="304"/>
      <c r="BPK1023" s="304"/>
      <c r="BPL1023" s="304"/>
      <c r="BPM1023" s="304"/>
      <c r="BPN1023" s="304"/>
      <c r="BPO1023" s="304"/>
      <c r="BPP1023" s="304"/>
      <c r="BPQ1023" s="304"/>
      <c r="BPR1023" s="304"/>
      <c r="BPS1023" s="304"/>
      <c r="BPT1023" s="304"/>
      <c r="BPU1023" s="304"/>
      <c r="BPV1023" s="304"/>
      <c r="BPW1023" s="304"/>
      <c r="BPX1023" s="304"/>
      <c r="BPY1023" s="304"/>
      <c r="BPZ1023" s="304"/>
      <c r="BQA1023" s="304"/>
      <c r="BQB1023" s="304"/>
      <c r="BQC1023" s="304"/>
      <c r="BQD1023" s="304"/>
      <c r="BQE1023" s="304"/>
      <c r="BQF1023" s="304"/>
      <c r="BQG1023" s="304"/>
      <c r="BQH1023" s="304"/>
      <c r="BQI1023" s="304"/>
      <c r="BQJ1023" s="304"/>
      <c r="BQK1023" s="304"/>
      <c r="BQL1023" s="304"/>
      <c r="BQM1023" s="304"/>
      <c r="BQN1023" s="304"/>
      <c r="BQO1023" s="304"/>
      <c r="BQP1023" s="304"/>
      <c r="BQQ1023" s="304"/>
      <c r="BQR1023" s="304"/>
      <c r="BQS1023" s="304"/>
      <c r="BQT1023" s="304"/>
      <c r="BQU1023" s="304"/>
      <c r="BQV1023" s="304"/>
      <c r="BQW1023" s="304"/>
      <c r="BQX1023" s="304"/>
      <c r="BQY1023" s="304"/>
      <c r="BQZ1023" s="304"/>
      <c r="BRA1023" s="304"/>
      <c r="BRB1023" s="304"/>
      <c r="BRC1023" s="304"/>
      <c r="BRD1023" s="304"/>
      <c r="BRE1023" s="304"/>
      <c r="BRF1023" s="304"/>
      <c r="BRG1023" s="304"/>
      <c r="BRH1023" s="304"/>
      <c r="BRI1023" s="304"/>
      <c r="BRJ1023" s="304"/>
      <c r="BRK1023" s="304"/>
      <c r="BRL1023" s="304"/>
      <c r="BRM1023" s="304"/>
      <c r="BRN1023" s="304"/>
      <c r="BRO1023" s="304"/>
      <c r="BRP1023" s="304"/>
      <c r="BRQ1023" s="304"/>
      <c r="BRR1023" s="304"/>
      <c r="BRS1023" s="304"/>
      <c r="BRT1023" s="304"/>
      <c r="BRU1023" s="304"/>
      <c r="BRV1023" s="304"/>
      <c r="BRW1023" s="304"/>
      <c r="BRX1023" s="304"/>
      <c r="BRY1023" s="304"/>
      <c r="BRZ1023" s="304"/>
      <c r="BSA1023" s="304"/>
      <c r="BSB1023" s="304"/>
      <c r="BSC1023" s="304"/>
      <c r="BSD1023" s="304"/>
      <c r="BSE1023" s="304"/>
      <c r="BSF1023" s="304"/>
      <c r="BSG1023" s="304"/>
      <c r="BSH1023" s="304"/>
      <c r="BSI1023" s="304"/>
      <c r="BSJ1023" s="304"/>
      <c r="BSK1023" s="304"/>
      <c r="BSL1023" s="304"/>
      <c r="BSM1023" s="304"/>
      <c r="BSN1023" s="304"/>
      <c r="BSO1023" s="304"/>
      <c r="BSP1023" s="304"/>
      <c r="BSQ1023" s="304"/>
      <c r="BSR1023" s="304"/>
      <c r="BSS1023" s="304"/>
      <c r="BST1023" s="304"/>
      <c r="BSU1023" s="304"/>
      <c r="BSV1023" s="304"/>
      <c r="BSW1023" s="304"/>
      <c r="BSX1023" s="304"/>
      <c r="BSY1023" s="304"/>
      <c r="BSZ1023" s="304"/>
      <c r="BTA1023" s="304"/>
      <c r="BTB1023" s="304"/>
      <c r="BTC1023" s="304"/>
      <c r="BTD1023" s="304"/>
      <c r="BTE1023" s="304"/>
      <c r="BTF1023" s="304"/>
      <c r="BTG1023" s="304"/>
      <c r="BTH1023" s="304"/>
      <c r="BTI1023" s="304"/>
      <c r="BTJ1023" s="304"/>
      <c r="BTK1023" s="304"/>
      <c r="BTL1023" s="304"/>
      <c r="BTM1023" s="304"/>
      <c r="BTN1023" s="304"/>
      <c r="BTO1023" s="304"/>
      <c r="BTP1023" s="304"/>
      <c r="BTQ1023" s="304"/>
      <c r="BTR1023" s="304"/>
      <c r="BTS1023" s="304"/>
      <c r="BTT1023" s="304"/>
      <c r="BTU1023" s="304"/>
      <c r="BTV1023" s="304"/>
      <c r="BTW1023" s="304"/>
      <c r="BTX1023" s="304"/>
      <c r="BTY1023" s="304"/>
      <c r="BTZ1023" s="304"/>
      <c r="BUA1023" s="304"/>
      <c r="BUB1023" s="304"/>
      <c r="BUC1023" s="304"/>
      <c r="BUD1023" s="304"/>
      <c r="BUE1023" s="304"/>
      <c r="BUF1023" s="304"/>
      <c r="BUG1023" s="304"/>
      <c r="BUH1023" s="304"/>
      <c r="BUI1023" s="304"/>
      <c r="BUJ1023" s="304"/>
      <c r="BUK1023" s="304"/>
      <c r="BUL1023" s="304"/>
      <c r="BUM1023" s="304"/>
      <c r="BUN1023" s="304"/>
      <c r="BUO1023" s="304"/>
      <c r="BUP1023" s="304"/>
      <c r="BUQ1023" s="304"/>
      <c r="BUR1023" s="304"/>
      <c r="BUS1023" s="304"/>
      <c r="BUT1023" s="304"/>
      <c r="BUU1023" s="304"/>
      <c r="BUV1023" s="304"/>
      <c r="BUW1023" s="304"/>
      <c r="BUX1023" s="304"/>
      <c r="BUY1023" s="304"/>
      <c r="BUZ1023" s="304"/>
      <c r="BVA1023" s="304"/>
      <c r="BVB1023" s="304"/>
      <c r="BVC1023" s="304"/>
      <c r="BVD1023" s="304"/>
      <c r="BVE1023" s="304"/>
      <c r="BVF1023" s="304"/>
      <c r="BVG1023" s="304"/>
      <c r="BVH1023" s="304"/>
      <c r="BVI1023" s="304"/>
      <c r="BVJ1023" s="304"/>
      <c r="BVK1023" s="304"/>
      <c r="BVL1023" s="304"/>
      <c r="BVM1023" s="304"/>
      <c r="BVN1023" s="304"/>
      <c r="BVO1023" s="304"/>
      <c r="BVP1023" s="304"/>
      <c r="BVQ1023" s="304"/>
      <c r="BVR1023" s="304"/>
      <c r="BVS1023" s="304"/>
      <c r="BVT1023" s="304"/>
      <c r="BVU1023" s="304"/>
      <c r="BVV1023" s="304"/>
      <c r="BVW1023" s="304"/>
      <c r="BVX1023" s="304"/>
      <c r="BVY1023" s="304"/>
      <c r="BVZ1023" s="304"/>
      <c r="BWA1023" s="304"/>
      <c r="BWB1023" s="304"/>
      <c r="BWC1023" s="304"/>
      <c r="BWD1023" s="304"/>
      <c r="BWE1023" s="304"/>
      <c r="BWF1023" s="304"/>
      <c r="BWG1023" s="304"/>
      <c r="BWH1023" s="304"/>
      <c r="BWI1023" s="304"/>
      <c r="BWJ1023" s="304"/>
      <c r="BWK1023" s="304"/>
      <c r="BWL1023" s="304"/>
      <c r="BWM1023" s="304"/>
      <c r="BWN1023" s="304"/>
      <c r="BWO1023" s="304"/>
      <c r="BWP1023" s="304"/>
      <c r="BWQ1023" s="304"/>
      <c r="BWR1023" s="304"/>
      <c r="BWS1023" s="304"/>
      <c r="BWT1023" s="304"/>
      <c r="BWU1023" s="304"/>
      <c r="BWV1023" s="304"/>
      <c r="BWW1023" s="304"/>
      <c r="BWX1023" s="304"/>
      <c r="BWY1023" s="304"/>
      <c r="BWZ1023" s="304"/>
      <c r="BXA1023" s="304"/>
      <c r="BXB1023" s="304"/>
      <c r="BXC1023" s="304"/>
      <c r="BXD1023" s="304"/>
      <c r="BXE1023" s="304"/>
      <c r="BXF1023" s="304"/>
      <c r="BXG1023" s="304"/>
      <c r="BXH1023" s="304"/>
      <c r="BXI1023" s="304"/>
      <c r="BXJ1023" s="304"/>
      <c r="BXK1023" s="304"/>
      <c r="BXL1023" s="304"/>
      <c r="BXM1023" s="304"/>
      <c r="BXN1023" s="304"/>
      <c r="BXO1023" s="304"/>
      <c r="BXP1023" s="304"/>
      <c r="BXQ1023" s="304"/>
      <c r="BXR1023" s="304"/>
      <c r="BXS1023" s="304"/>
      <c r="BXT1023" s="304"/>
      <c r="BXU1023" s="304"/>
      <c r="BXV1023" s="304"/>
      <c r="BXW1023" s="304"/>
      <c r="BXX1023" s="304"/>
      <c r="BXY1023" s="304"/>
      <c r="BXZ1023" s="304"/>
      <c r="BYA1023" s="304"/>
      <c r="BYB1023" s="304"/>
      <c r="BYC1023" s="304"/>
      <c r="BYD1023" s="304"/>
      <c r="BYE1023" s="304"/>
      <c r="BYF1023" s="304"/>
      <c r="BYG1023" s="304"/>
      <c r="BYH1023" s="304"/>
      <c r="BYI1023" s="304"/>
      <c r="BYJ1023" s="304"/>
      <c r="BYK1023" s="304"/>
      <c r="BYL1023" s="304"/>
      <c r="BYM1023" s="304"/>
      <c r="BYN1023" s="304"/>
      <c r="BYO1023" s="304"/>
      <c r="BYP1023" s="304"/>
      <c r="BYQ1023" s="304"/>
      <c r="BYR1023" s="304"/>
      <c r="BYS1023" s="304"/>
      <c r="BYT1023" s="304"/>
      <c r="BYU1023" s="304"/>
      <c r="BYV1023" s="304"/>
      <c r="BYW1023" s="304"/>
      <c r="BYX1023" s="304"/>
      <c r="BYY1023" s="304"/>
      <c r="BYZ1023" s="304"/>
      <c r="BZA1023" s="304"/>
      <c r="BZB1023" s="304"/>
      <c r="BZC1023" s="304"/>
      <c r="BZD1023" s="304"/>
      <c r="BZE1023" s="304"/>
      <c r="BZF1023" s="304"/>
      <c r="BZG1023" s="304"/>
      <c r="BZH1023" s="304"/>
      <c r="BZI1023" s="304"/>
      <c r="BZJ1023" s="304"/>
      <c r="BZK1023" s="304"/>
      <c r="BZL1023" s="304"/>
      <c r="BZM1023" s="304"/>
      <c r="BZN1023" s="304"/>
      <c r="BZO1023" s="304"/>
      <c r="BZP1023" s="304"/>
      <c r="BZQ1023" s="304"/>
      <c r="BZR1023" s="304"/>
      <c r="BZS1023" s="304"/>
      <c r="BZT1023" s="304"/>
      <c r="BZU1023" s="304"/>
      <c r="BZV1023" s="304"/>
      <c r="BZW1023" s="304"/>
      <c r="BZX1023" s="304"/>
      <c r="BZY1023" s="304"/>
      <c r="BZZ1023" s="304"/>
      <c r="CAA1023" s="304"/>
      <c r="CAB1023" s="304"/>
      <c r="CAC1023" s="304"/>
      <c r="CAD1023" s="304"/>
      <c r="CAE1023" s="304"/>
      <c r="CAF1023" s="304"/>
      <c r="CAG1023" s="304"/>
      <c r="CAH1023" s="304"/>
      <c r="CAI1023" s="304"/>
      <c r="CAJ1023" s="304"/>
      <c r="CAK1023" s="304"/>
      <c r="CAL1023" s="304"/>
      <c r="CAM1023" s="304"/>
      <c r="CAN1023" s="304"/>
      <c r="CAO1023" s="304"/>
      <c r="CAP1023" s="304"/>
      <c r="CAQ1023" s="304"/>
      <c r="CAR1023" s="304"/>
      <c r="CAS1023" s="304"/>
      <c r="CAT1023" s="304"/>
      <c r="CAU1023" s="304"/>
      <c r="CAV1023" s="304"/>
      <c r="CAW1023" s="304"/>
      <c r="CAX1023" s="304"/>
      <c r="CAY1023" s="304"/>
      <c r="CAZ1023" s="304"/>
      <c r="CBA1023" s="304"/>
      <c r="CBB1023" s="304"/>
      <c r="CBC1023" s="304"/>
      <c r="CBD1023" s="304"/>
      <c r="CBE1023" s="304"/>
      <c r="CBF1023" s="304"/>
      <c r="CBG1023" s="304"/>
      <c r="CBH1023" s="304"/>
      <c r="CBI1023" s="304"/>
      <c r="CBJ1023" s="304"/>
      <c r="CBK1023" s="304"/>
      <c r="CBL1023" s="304"/>
      <c r="CBM1023" s="304"/>
      <c r="CBN1023" s="304"/>
      <c r="CBO1023" s="304"/>
      <c r="CBP1023" s="304"/>
      <c r="CBQ1023" s="304"/>
      <c r="CBR1023" s="304"/>
      <c r="CBS1023" s="304"/>
      <c r="CBT1023" s="304"/>
      <c r="CBU1023" s="304"/>
      <c r="CBV1023" s="304"/>
      <c r="CBW1023" s="304"/>
      <c r="CBX1023" s="304"/>
      <c r="CBY1023" s="304"/>
      <c r="CBZ1023" s="304"/>
      <c r="CCA1023" s="304"/>
      <c r="CCB1023" s="304"/>
      <c r="CCC1023" s="304"/>
      <c r="CCD1023" s="304"/>
      <c r="CCE1023" s="304"/>
      <c r="CCF1023" s="304"/>
      <c r="CCG1023" s="304"/>
      <c r="CCH1023" s="304"/>
      <c r="CCI1023" s="304"/>
      <c r="CCJ1023" s="304"/>
      <c r="CCK1023" s="304"/>
      <c r="CCL1023" s="304"/>
      <c r="CCM1023" s="304"/>
      <c r="CCN1023" s="304"/>
      <c r="CCO1023" s="304"/>
      <c r="CCP1023" s="304"/>
      <c r="CCQ1023" s="304"/>
      <c r="CCR1023" s="304"/>
      <c r="CCS1023" s="304"/>
      <c r="CCT1023" s="304"/>
      <c r="CCU1023" s="304"/>
      <c r="CCV1023" s="304"/>
      <c r="CCW1023" s="304"/>
      <c r="CCX1023" s="304"/>
      <c r="CCY1023" s="304"/>
      <c r="CCZ1023" s="304"/>
      <c r="CDA1023" s="304"/>
      <c r="CDB1023" s="304"/>
      <c r="CDC1023" s="304"/>
      <c r="CDD1023" s="304"/>
      <c r="CDE1023" s="304"/>
      <c r="CDF1023" s="304"/>
      <c r="CDG1023" s="304"/>
      <c r="CDH1023" s="304"/>
      <c r="CDI1023" s="304"/>
      <c r="CDJ1023" s="304"/>
      <c r="CDK1023" s="304"/>
      <c r="CDL1023" s="304"/>
      <c r="CDM1023" s="304"/>
      <c r="CDN1023" s="304"/>
      <c r="CDO1023" s="304"/>
      <c r="CDP1023" s="304"/>
      <c r="CDQ1023" s="304"/>
      <c r="CDR1023" s="304"/>
      <c r="CDS1023" s="304"/>
      <c r="CDT1023" s="304"/>
      <c r="CDU1023" s="304"/>
      <c r="CDV1023" s="304"/>
      <c r="CDW1023" s="304"/>
      <c r="CDX1023" s="304"/>
      <c r="CDY1023" s="304"/>
      <c r="CDZ1023" s="304"/>
      <c r="CEA1023" s="304"/>
      <c r="CEB1023" s="304"/>
      <c r="CEC1023" s="304"/>
      <c r="CED1023" s="304"/>
      <c r="CEE1023" s="304"/>
      <c r="CEF1023" s="304"/>
      <c r="CEG1023" s="304"/>
      <c r="CEH1023" s="304"/>
      <c r="CEI1023" s="304"/>
      <c r="CEJ1023" s="304"/>
      <c r="CEK1023" s="304"/>
      <c r="CEL1023" s="304"/>
      <c r="CEM1023" s="304"/>
      <c r="CEN1023" s="304"/>
      <c r="CEO1023" s="304"/>
      <c r="CEP1023" s="304"/>
      <c r="CEQ1023" s="304"/>
      <c r="CER1023" s="304"/>
      <c r="CES1023" s="304"/>
      <c r="CET1023" s="304"/>
      <c r="CEU1023" s="304"/>
      <c r="CEV1023" s="304"/>
      <c r="CEW1023" s="304"/>
      <c r="CEX1023" s="304"/>
      <c r="CEY1023" s="304"/>
      <c r="CEZ1023" s="304"/>
      <c r="CFA1023" s="304"/>
      <c r="CFB1023" s="304"/>
      <c r="CFC1023" s="304"/>
      <c r="CFD1023" s="304"/>
      <c r="CFE1023" s="304"/>
      <c r="CFF1023" s="304"/>
      <c r="CFG1023" s="304"/>
      <c r="CFH1023" s="304"/>
      <c r="CFI1023" s="304"/>
      <c r="CFJ1023" s="304"/>
      <c r="CFK1023" s="304"/>
      <c r="CFL1023" s="304"/>
      <c r="CFM1023" s="304"/>
      <c r="CFN1023" s="304"/>
      <c r="CFO1023" s="304"/>
      <c r="CFP1023" s="304"/>
      <c r="CFQ1023" s="304"/>
      <c r="CFR1023" s="304"/>
      <c r="CFS1023" s="304"/>
      <c r="CFT1023" s="304"/>
      <c r="CFU1023" s="304"/>
      <c r="CFV1023" s="304"/>
      <c r="CFW1023" s="304"/>
      <c r="CFX1023" s="304"/>
      <c r="CFY1023" s="304"/>
      <c r="CFZ1023" s="304"/>
      <c r="CGA1023" s="304"/>
      <c r="CGB1023" s="304"/>
      <c r="CGC1023" s="304"/>
      <c r="CGD1023" s="304"/>
      <c r="CGE1023" s="304"/>
      <c r="CGF1023" s="304"/>
      <c r="CGG1023" s="304"/>
      <c r="CGH1023" s="304"/>
      <c r="CGI1023" s="304"/>
      <c r="CGJ1023" s="304"/>
      <c r="CGK1023" s="304"/>
      <c r="CGL1023" s="304"/>
      <c r="CGM1023" s="304"/>
      <c r="CGN1023" s="304"/>
      <c r="CGO1023" s="304"/>
      <c r="CGP1023" s="304"/>
      <c r="CGQ1023" s="304"/>
      <c r="CGR1023" s="304"/>
      <c r="CGS1023" s="304"/>
      <c r="CGT1023" s="304"/>
      <c r="CGU1023" s="304"/>
      <c r="CGV1023" s="304"/>
      <c r="CGW1023" s="304"/>
      <c r="CGX1023" s="304"/>
      <c r="CGY1023" s="304"/>
      <c r="CGZ1023" s="304"/>
      <c r="CHA1023" s="304"/>
      <c r="CHB1023" s="304"/>
      <c r="CHC1023" s="304"/>
      <c r="CHD1023" s="304"/>
      <c r="CHE1023" s="304"/>
      <c r="CHF1023" s="304"/>
      <c r="CHG1023" s="304"/>
      <c r="CHH1023" s="304"/>
      <c r="CHI1023" s="304"/>
      <c r="CHJ1023" s="304"/>
      <c r="CHK1023" s="304"/>
      <c r="CHL1023" s="304"/>
      <c r="CHM1023" s="304"/>
      <c r="CHN1023" s="304"/>
      <c r="CHO1023" s="304"/>
      <c r="CHP1023" s="304"/>
      <c r="CHQ1023" s="304"/>
      <c r="CHR1023" s="304"/>
      <c r="CHS1023" s="304"/>
      <c r="CHT1023" s="304"/>
      <c r="CHU1023" s="304"/>
      <c r="CHV1023" s="304"/>
      <c r="CHW1023" s="304"/>
      <c r="CHX1023" s="304"/>
      <c r="CHY1023" s="304"/>
      <c r="CHZ1023" s="304"/>
      <c r="CIA1023" s="304"/>
      <c r="CIB1023" s="304"/>
      <c r="CIC1023" s="304"/>
      <c r="CID1023" s="304"/>
      <c r="CIE1023" s="304"/>
      <c r="CIF1023" s="304"/>
      <c r="CIG1023" s="304"/>
      <c r="CIH1023" s="304"/>
      <c r="CII1023" s="304"/>
      <c r="CIJ1023" s="304"/>
      <c r="CIK1023" s="304"/>
      <c r="CIL1023" s="304"/>
      <c r="CIM1023" s="304"/>
      <c r="CIN1023" s="304"/>
      <c r="CIO1023" s="304"/>
      <c r="CIP1023" s="304"/>
      <c r="CIQ1023" s="304"/>
      <c r="CIR1023" s="304"/>
      <c r="CIS1023" s="304"/>
      <c r="CIT1023" s="304"/>
      <c r="CIU1023" s="304"/>
      <c r="CIV1023" s="304"/>
      <c r="CIW1023" s="304"/>
      <c r="CIX1023" s="304"/>
      <c r="CIY1023" s="304"/>
      <c r="CIZ1023" s="304"/>
      <c r="CJA1023" s="304"/>
      <c r="CJB1023" s="304"/>
      <c r="CJC1023" s="304"/>
      <c r="CJD1023" s="304"/>
      <c r="CJE1023" s="304"/>
      <c r="CJF1023" s="304"/>
      <c r="CJG1023" s="304"/>
      <c r="CJH1023" s="304"/>
      <c r="CJI1023" s="304"/>
      <c r="CJJ1023" s="304"/>
      <c r="CJK1023" s="304"/>
      <c r="CJL1023" s="304"/>
      <c r="CJM1023" s="304"/>
      <c r="CJN1023" s="304"/>
      <c r="CJO1023" s="304"/>
      <c r="CJP1023" s="304"/>
      <c r="CJQ1023" s="304"/>
      <c r="CJR1023" s="304"/>
      <c r="CJS1023" s="304"/>
      <c r="CJT1023" s="304"/>
      <c r="CJU1023" s="304"/>
      <c r="CJV1023" s="304"/>
      <c r="CJW1023" s="304"/>
      <c r="CJX1023" s="304"/>
      <c r="CJY1023" s="304"/>
      <c r="CJZ1023" s="304"/>
      <c r="CKA1023" s="304"/>
      <c r="CKB1023" s="304"/>
      <c r="CKC1023" s="304"/>
      <c r="CKD1023" s="304"/>
      <c r="CKE1023" s="304"/>
      <c r="CKF1023" s="304"/>
      <c r="CKG1023" s="304"/>
      <c r="CKH1023" s="304"/>
      <c r="CKI1023" s="304"/>
      <c r="CKJ1023" s="304"/>
      <c r="CKK1023" s="304"/>
      <c r="CKL1023" s="304"/>
      <c r="CKM1023" s="304"/>
      <c r="CKN1023" s="304"/>
      <c r="CKO1023" s="304"/>
      <c r="CKP1023" s="304"/>
      <c r="CKQ1023" s="304"/>
      <c r="CKR1023" s="304"/>
      <c r="CKS1023" s="304"/>
      <c r="CKT1023" s="304"/>
      <c r="CKU1023" s="304"/>
      <c r="CKV1023" s="304"/>
      <c r="CKW1023" s="304"/>
      <c r="CKX1023" s="304"/>
      <c r="CKY1023" s="304"/>
      <c r="CKZ1023" s="304"/>
      <c r="CLA1023" s="304"/>
      <c r="CLB1023" s="304"/>
      <c r="CLC1023" s="304"/>
      <c r="CLD1023" s="304"/>
      <c r="CLE1023" s="304"/>
      <c r="CLF1023" s="304"/>
      <c r="CLG1023" s="304"/>
      <c r="CLH1023" s="304"/>
      <c r="CLI1023" s="304"/>
      <c r="CLJ1023" s="304"/>
      <c r="CLK1023" s="304"/>
      <c r="CLL1023" s="304"/>
      <c r="CLM1023" s="304"/>
      <c r="CLN1023" s="304"/>
      <c r="CLO1023" s="304"/>
      <c r="CLP1023" s="304"/>
      <c r="CLQ1023" s="304"/>
      <c r="CLR1023" s="304"/>
      <c r="CLS1023" s="304"/>
      <c r="CLT1023" s="304"/>
      <c r="CLU1023" s="304"/>
      <c r="CLV1023" s="304"/>
      <c r="CLW1023" s="304"/>
      <c r="CLX1023" s="304"/>
      <c r="CLY1023" s="304"/>
      <c r="CLZ1023" s="304"/>
      <c r="CMA1023" s="304"/>
      <c r="CMB1023" s="304"/>
      <c r="CMC1023" s="304"/>
      <c r="CMD1023" s="304"/>
      <c r="CME1023" s="304"/>
      <c r="CMF1023" s="304"/>
      <c r="CMG1023" s="304"/>
      <c r="CMH1023" s="304"/>
      <c r="CMI1023" s="304"/>
      <c r="CMJ1023" s="304"/>
      <c r="CMK1023" s="304"/>
      <c r="CML1023" s="304"/>
      <c r="CMM1023" s="304"/>
      <c r="CMN1023" s="304"/>
      <c r="CMO1023" s="304"/>
      <c r="CMP1023" s="304"/>
      <c r="CMQ1023" s="304"/>
      <c r="CMR1023" s="304"/>
      <c r="CMS1023" s="304"/>
      <c r="CMT1023" s="304"/>
      <c r="CMU1023" s="304"/>
      <c r="CMV1023" s="304"/>
      <c r="CMW1023" s="304"/>
      <c r="CMX1023" s="304"/>
      <c r="CMY1023" s="304"/>
      <c r="CMZ1023" s="304"/>
      <c r="CNA1023" s="304"/>
      <c r="CNB1023" s="304"/>
      <c r="CNC1023" s="304"/>
      <c r="CND1023" s="304"/>
      <c r="CNE1023" s="304"/>
      <c r="CNF1023" s="304"/>
      <c r="CNG1023" s="304"/>
      <c r="CNH1023" s="304"/>
      <c r="CNI1023" s="304"/>
      <c r="CNJ1023" s="304"/>
      <c r="CNK1023" s="304"/>
      <c r="CNL1023" s="304"/>
      <c r="CNM1023" s="304"/>
      <c r="CNN1023" s="304"/>
      <c r="CNO1023" s="304"/>
      <c r="CNP1023" s="304"/>
      <c r="CNQ1023" s="304"/>
      <c r="CNR1023" s="304"/>
      <c r="CNS1023" s="304"/>
      <c r="CNT1023" s="304"/>
      <c r="CNU1023" s="304"/>
      <c r="CNV1023" s="304"/>
      <c r="CNW1023" s="304"/>
      <c r="CNX1023" s="304"/>
      <c r="CNY1023" s="304"/>
      <c r="CNZ1023" s="304"/>
      <c r="COA1023" s="304"/>
      <c r="COB1023" s="304"/>
      <c r="COC1023" s="304"/>
      <c r="COD1023" s="304"/>
      <c r="COE1023" s="304"/>
      <c r="COF1023" s="304"/>
      <c r="COG1023" s="304"/>
      <c r="COH1023" s="304"/>
      <c r="COI1023" s="304"/>
      <c r="COJ1023" s="304"/>
      <c r="COK1023" s="304"/>
      <c r="COL1023" s="304"/>
      <c r="COM1023" s="304"/>
      <c r="CON1023" s="304"/>
      <c r="COO1023" s="304"/>
      <c r="COP1023" s="304"/>
      <c r="COQ1023" s="304"/>
      <c r="COR1023" s="304"/>
      <c r="COS1023" s="304"/>
      <c r="COT1023" s="304"/>
      <c r="COU1023" s="304"/>
      <c r="COV1023" s="304"/>
      <c r="COW1023" s="304"/>
      <c r="COX1023" s="304"/>
      <c r="COY1023" s="304"/>
      <c r="COZ1023" s="304"/>
      <c r="CPA1023" s="304"/>
      <c r="CPB1023" s="304"/>
      <c r="CPC1023" s="304"/>
      <c r="CPD1023" s="304"/>
      <c r="CPE1023" s="304"/>
      <c r="CPF1023" s="304"/>
      <c r="CPG1023" s="304"/>
      <c r="CPH1023" s="304"/>
      <c r="CPI1023" s="304"/>
      <c r="CPJ1023" s="304"/>
      <c r="CPK1023" s="304"/>
      <c r="CPL1023" s="304"/>
      <c r="CPM1023" s="304"/>
      <c r="CPN1023" s="304"/>
      <c r="CPO1023" s="304"/>
      <c r="CPP1023" s="304"/>
      <c r="CPQ1023" s="304"/>
      <c r="CPR1023" s="304"/>
      <c r="CPS1023" s="304"/>
      <c r="CPT1023" s="304"/>
      <c r="CPU1023" s="304"/>
      <c r="CPV1023" s="304"/>
      <c r="CPW1023" s="304"/>
      <c r="CPX1023" s="304"/>
      <c r="CPY1023" s="304"/>
      <c r="CPZ1023" s="304"/>
      <c r="CQA1023" s="304"/>
      <c r="CQB1023" s="304"/>
      <c r="CQC1023" s="304"/>
      <c r="CQD1023" s="304"/>
      <c r="CQE1023" s="304"/>
      <c r="CQF1023" s="304"/>
      <c r="CQG1023" s="304"/>
      <c r="CQH1023" s="304"/>
      <c r="CQI1023" s="304"/>
      <c r="CQJ1023" s="304"/>
      <c r="CQK1023" s="304"/>
      <c r="CQL1023" s="304"/>
      <c r="CQM1023" s="304"/>
      <c r="CQN1023" s="304"/>
      <c r="CQO1023" s="304"/>
      <c r="CQP1023" s="304"/>
      <c r="CQQ1023" s="304"/>
      <c r="CQR1023" s="304"/>
      <c r="CQS1023" s="304"/>
      <c r="CQT1023" s="304"/>
      <c r="CQU1023" s="304"/>
      <c r="CQV1023" s="304"/>
      <c r="CQW1023" s="304"/>
      <c r="CQX1023" s="304"/>
      <c r="CQY1023" s="304"/>
      <c r="CQZ1023" s="304"/>
      <c r="CRA1023" s="304"/>
      <c r="CRB1023" s="304"/>
      <c r="CRC1023" s="304"/>
      <c r="CRD1023" s="304"/>
      <c r="CRE1023" s="304"/>
      <c r="CRF1023" s="304"/>
      <c r="CRG1023" s="304"/>
      <c r="CRH1023" s="304"/>
      <c r="CRI1023" s="304"/>
      <c r="CRJ1023" s="304"/>
      <c r="CRK1023" s="304"/>
      <c r="CRL1023" s="304"/>
      <c r="CRM1023" s="304"/>
      <c r="CRN1023" s="304"/>
      <c r="CRO1023" s="304"/>
      <c r="CRP1023" s="304"/>
      <c r="CRQ1023" s="304"/>
      <c r="CRR1023" s="304"/>
      <c r="CRS1023" s="304"/>
      <c r="CRT1023" s="304"/>
      <c r="CRU1023" s="304"/>
      <c r="CRV1023" s="304"/>
      <c r="CRW1023" s="304"/>
      <c r="CRX1023" s="304"/>
      <c r="CRY1023" s="304"/>
      <c r="CRZ1023" s="304"/>
      <c r="CSA1023" s="304"/>
      <c r="CSB1023" s="304"/>
      <c r="CSC1023" s="304"/>
      <c r="CSD1023" s="304"/>
      <c r="CSE1023" s="304"/>
      <c r="CSF1023" s="304"/>
      <c r="CSG1023" s="304"/>
      <c r="CSH1023" s="304"/>
      <c r="CSI1023" s="304"/>
      <c r="CSJ1023" s="304"/>
      <c r="CSK1023" s="304"/>
      <c r="CSL1023" s="304"/>
      <c r="CSM1023" s="304"/>
      <c r="CSN1023" s="304"/>
      <c r="CSO1023" s="304"/>
      <c r="CSP1023" s="304"/>
      <c r="CSQ1023" s="304"/>
      <c r="CSR1023" s="304"/>
      <c r="CSS1023" s="304"/>
      <c r="CST1023" s="304"/>
      <c r="CSU1023" s="304"/>
      <c r="CSV1023" s="304"/>
      <c r="CSW1023" s="304"/>
      <c r="CSX1023" s="304"/>
      <c r="CSY1023" s="304"/>
      <c r="CSZ1023" s="304"/>
      <c r="CTA1023" s="304"/>
      <c r="CTB1023" s="304"/>
      <c r="CTC1023" s="304"/>
      <c r="CTD1023" s="304"/>
      <c r="CTE1023" s="304"/>
      <c r="CTF1023" s="304"/>
      <c r="CTG1023" s="304"/>
      <c r="CTH1023" s="304"/>
      <c r="CTI1023" s="304"/>
      <c r="CTJ1023" s="304"/>
      <c r="CTK1023" s="304"/>
      <c r="CTL1023" s="304"/>
      <c r="CTM1023" s="304"/>
      <c r="CTN1023" s="304"/>
      <c r="CTO1023" s="304"/>
      <c r="CTP1023" s="304"/>
      <c r="CTQ1023" s="304"/>
      <c r="CTR1023" s="304"/>
      <c r="CTS1023" s="304"/>
      <c r="CTT1023" s="304"/>
      <c r="CTU1023" s="304"/>
      <c r="CTV1023" s="304"/>
      <c r="CTW1023" s="304"/>
      <c r="CTX1023" s="304"/>
      <c r="CTY1023" s="304"/>
      <c r="CTZ1023" s="304"/>
      <c r="CUA1023" s="304"/>
      <c r="CUB1023" s="304"/>
      <c r="CUC1023" s="304"/>
      <c r="CUD1023" s="304"/>
      <c r="CUE1023" s="304"/>
      <c r="CUF1023" s="304"/>
      <c r="CUG1023" s="304"/>
      <c r="CUH1023" s="304"/>
      <c r="CUI1023" s="304"/>
      <c r="CUJ1023" s="304"/>
      <c r="CUK1023" s="304"/>
      <c r="CUL1023" s="304"/>
      <c r="CUM1023" s="304"/>
      <c r="CUN1023" s="304"/>
      <c r="CUO1023" s="304"/>
      <c r="CUP1023" s="304"/>
      <c r="CUQ1023" s="304"/>
      <c r="CUR1023" s="304"/>
      <c r="CUS1023" s="304"/>
      <c r="CUT1023" s="304"/>
      <c r="CUU1023" s="304"/>
      <c r="CUV1023" s="304"/>
      <c r="CUW1023" s="304"/>
      <c r="CUX1023" s="304"/>
      <c r="CUY1023" s="304"/>
      <c r="CUZ1023" s="304"/>
      <c r="CVA1023" s="304"/>
      <c r="CVB1023" s="304"/>
      <c r="CVC1023" s="304"/>
      <c r="CVD1023" s="304"/>
      <c r="CVE1023" s="304"/>
      <c r="CVF1023" s="304"/>
      <c r="CVG1023" s="304"/>
      <c r="CVH1023" s="304"/>
      <c r="CVI1023" s="304"/>
      <c r="CVJ1023" s="304"/>
      <c r="CVK1023" s="304"/>
      <c r="CVL1023" s="304"/>
      <c r="CVM1023" s="304"/>
      <c r="CVN1023" s="304"/>
      <c r="CVO1023" s="304"/>
      <c r="CVP1023" s="304"/>
      <c r="CVQ1023" s="304"/>
      <c r="CVR1023" s="304"/>
      <c r="CVS1023" s="304"/>
      <c r="CVT1023" s="304"/>
      <c r="CVU1023" s="304"/>
      <c r="CVV1023" s="304"/>
      <c r="CVW1023" s="304"/>
      <c r="CVX1023" s="304"/>
      <c r="CVY1023" s="304"/>
      <c r="CVZ1023" s="304"/>
      <c r="CWA1023" s="304"/>
      <c r="CWB1023" s="304"/>
      <c r="CWC1023" s="304"/>
      <c r="CWD1023" s="304"/>
      <c r="CWE1023" s="304"/>
      <c r="CWF1023" s="304"/>
      <c r="CWG1023" s="304"/>
      <c r="CWH1023" s="304"/>
      <c r="CWI1023" s="304"/>
      <c r="CWJ1023" s="304"/>
      <c r="CWK1023" s="304"/>
      <c r="CWL1023" s="304"/>
      <c r="CWM1023" s="304"/>
      <c r="CWN1023" s="304"/>
      <c r="CWO1023" s="304"/>
      <c r="CWP1023" s="304"/>
      <c r="CWQ1023" s="304"/>
      <c r="CWR1023" s="304"/>
      <c r="CWS1023" s="304"/>
      <c r="CWT1023" s="304"/>
      <c r="CWU1023" s="304"/>
      <c r="CWV1023" s="304"/>
      <c r="CWW1023" s="304"/>
      <c r="CWX1023" s="304"/>
      <c r="CWY1023" s="304"/>
      <c r="CWZ1023" s="304"/>
      <c r="CXA1023" s="304"/>
      <c r="CXB1023" s="304"/>
      <c r="CXC1023" s="304"/>
      <c r="CXD1023" s="304"/>
      <c r="CXE1023" s="304"/>
      <c r="CXF1023" s="304"/>
      <c r="CXG1023" s="304"/>
      <c r="CXH1023" s="304"/>
      <c r="CXI1023" s="304"/>
      <c r="CXJ1023" s="304"/>
      <c r="CXK1023" s="304"/>
      <c r="CXL1023" s="304"/>
      <c r="CXM1023" s="304"/>
      <c r="CXN1023" s="304"/>
      <c r="CXO1023" s="304"/>
      <c r="CXP1023" s="304"/>
      <c r="CXQ1023" s="304"/>
      <c r="CXR1023" s="304"/>
      <c r="CXS1023" s="304"/>
      <c r="CXT1023" s="304"/>
      <c r="CXU1023" s="304"/>
      <c r="CXV1023" s="304"/>
      <c r="CXW1023" s="304"/>
      <c r="CXX1023" s="304"/>
      <c r="CXY1023" s="304"/>
      <c r="CXZ1023" s="304"/>
      <c r="CYA1023" s="304"/>
      <c r="CYB1023" s="304"/>
      <c r="CYC1023" s="304"/>
      <c r="CYD1023" s="304"/>
      <c r="CYE1023" s="304"/>
      <c r="CYF1023" s="304"/>
      <c r="CYG1023" s="304"/>
      <c r="CYH1023" s="304"/>
      <c r="CYI1023" s="304"/>
      <c r="CYJ1023" s="304"/>
      <c r="CYK1023" s="304"/>
      <c r="CYL1023" s="304"/>
      <c r="CYM1023" s="304"/>
      <c r="CYN1023" s="304"/>
      <c r="CYO1023" s="304"/>
      <c r="CYP1023" s="304"/>
      <c r="CYQ1023" s="304"/>
      <c r="CYR1023" s="304"/>
      <c r="CYS1023" s="304"/>
      <c r="CYT1023" s="304"/>
      <c r="CYU1023" s="304"/>
      <c r="CYV1023" s="304"/>
      <c r="CYW1023" s="304"/>
      <c r="CYX1023" s="304"/>
      <c r="CYY1023" s="304"/>
      <c r="CYZ1023" s="304"/>
      <c r="CZA1023" s="304"/>
      <c r="CZB1023" s="304"/>
      <c r="CZC1023" s="304"/>
      <c r="CZD1023" s="304"/>
      <c r="CZE1023" s="304"/>
      <c r="CZF1023" s="304"/>
      <c r="CZG1023" s="304"/>
      <c r="CZH1023" s="304"/>
      <c r="CZI1023" s="304"/>
      <c r="CZJ1023" s="304"/>
      <c r="CZK1023" s="304"/>
      <c r="CZL1023" s="304"/>
      <c r="CZM1023" s="304"/>
      <c r="CZN1023" s="304"/>
      <c r="CZO1023" s="304"/>
      <c r="CZP1023" s="304"/>
      <c r="CZQ1023" s="304"/>
      <c r="CZR1023" s="304"/>
      <c r="CZS1023" s="304"/>
      <c r="CZT1023" s="304"/>
      <c r="CZU1023" s="304"/>
      <c r="CZV1023" s="304"/>
      <c r="CZW1023" s="304"/>
      <c r="CZX1023" s="304"/>
      <c r="CZY1023" s="304"/>
      <c r="CZZ1023" s="304"/>
      <c r="DAA1023" s="304"/>
      <c r="DAB1023" s="304"/>
      <c r="DAC1023" s="304"/>
      <c r="DAD1023" s="304"/>
      <c r="DAE1023" s="304"/>
      <c r="DAF1023" s="304"/>
      <c r="DAG1023" s="304"/>
      <c r="DAH1023" s="304"/>
      <c r="DAI1023" s="304"/>
      <c r="DAJ1023" s="304"/>
      <c r="DAK1023" s="304"/>
      <c r="DAL1023" s="304"/>
      <c r="DAM1023" s="304"/>
      <c r="DAN1023" s="304"/>
      <c r="DAO1023" s="304"/>
      <c r="DAP1023" s="304"/>
      <c r="DAQ1023" s="304"/>
      <c r="DAR1023" s="304"/>
      <c r="DAS1023" s="304"/>
      <c r="DAT1023" s="304"/>
      <c r="DAU1023" s="304"/>
      <c r="DAV1023" s="304"/>
      <c r="DAW1023" s="304"/>
      <c r="DAX1023" s="304"/>
      <c r="DAY1023" s="304"/>
      <c r="DAZ1023" s="304"/>
      <c r="DBA1023" s="304"/>
      <c r="DBB1023" s="304"/>
      <c r="DBC1023" s="304"/>
      <c r="DBD1023" s="304"/>
      <c r="DBE1023" s="304"/>
      <c r="DBF1023" s="304"/>
      <c r="DBG1023" s="304"/>
      <c r="DBH1023" s="304"/>
      <c r="DBI1023" s="304"/>
      <c r="DBJ1023" s="304"/>
      <c r="DBK1023" s="304"/>
      <c r="DBL1023" s="304"/>
      <c r="DBM1023" s="304"/>
      <c r="DBN1023" s="304"/>
      <c r="DBO1023" s="304"/>
      <c r="DBP1023" s="304"/>
      <c r="DBQ1023" s="304"/>
      <c r="DBR1023" s="304"/>
      <c r="DBS1023" s="304"/>
      <c r="DBT1023" s="304"/>
      <c r="DBU1023" s="304"/>
      <c r="DBV1023" s="304"/>
      <c r="DBW1023" s="304"/>
      <c r="DBX1023" s="304"/>
      <c r="DBY1023" s="304"/>
      <c r="DBZ1023" s="304"/>
      <c r="DCA1023" s="304"/>
      <c r="DCB1023" s="304"/>
      <c r="DCC1023" s="304"/>
      <c r="DCD1023" s="304"/>
      <c r="DCE1023" s="304"/>
      <c r="DCF1023" s="304"/>
      <c r="DCG1023" s="304"/>
      <c r="DCH1023" s="304"/>
      <c r="DCI1023" s="304"/>
      <c r="DCJ1023" s="304"/>
      <c r="DCK1023" s="304"/>
      <c r="DCL1023" s="304"/>
      <c r="DCM1023" s="304"/>
      <c r="DCN1023" s="304"/>
      <c r="DCO1023" s="304"/>
      <c r="DCP1023" s="304"/>
      <c r="DCQ1023" s="304"/>
      <c r="DCR1023" s="304"/>
      <c r="DCS1023" s="304"/>
      <c r="DCT1023" s="304"/>
      <c r="DCU1023" s="304"/>
      <c r="DCV1023" s="304"/>
      <c r="DCW1023" s="304"/>
      <c r="DCX1023" s="304"/>
      <c r="DCY1023" s="304"/>
      <c r="DCZ1023" s="304"/>
      <c r="DDA1023" s="304"/>
      <c r="DDB1023" s="304"/>
      <c r="DDC1023" s="304"/>
      <c r="DDD1023" s="304"/>
      <c r="DDE1023" s="304"/>
      <c r="DDF1023" s="304"/>
      <c r="DDG1023" s="304"/>
      <c r="DDH1023" s="304"/>
      <c r="DDI1023" s="304"/>
      <c r="DDJ1023" s="304"/>
      <c r="DDK1023" s="304"/>
      <c r="DDL1023" s="304"/>
      <c r="DDM1023" s="304"/>
      <c r="DDN1023" s="304"/>
      <c r="DDO1023" s="304"/>
      <c r="DDP1023" s="304"/>
      <c r="DDQ1023" s="304"/>
      <c r="DDR1023" s="304"/>
      <c r="DDS1023" s="304"/>
      <c r="DDT1023" s="304"/>
      <c r="DDU1023" s="304"/>
      <c r="DDV1023" s="304"/>
      <c r="DDW1023" s="304"/>
      <c r="DDX1023" s="304"/>
      <c r="DDY1023" s="304"/>
      <c r="DDZ1023" s="304"/>
      <c r="DEA1023" s="304"/>
      <c r="DEB1023" s="304"/>
      <c r="DEC1023" s="304"/>
      <c r="DED1023" s="304"/>
      <c r="DEE1023" s="304"/>
      <c r="DEF1023" s="304"/>
      <c r="DEG1023" s="304"/>
      <c r="DEH1023" s="304"/>
      <c r="DEI1023" s="304"/>
      <c r="DEJ1023" s="304"/>
      <c r="DEK1023" s="304"/>
      <c r="DEL1023" s="304"/>
      <c r="DEM1023" s="304"/>
      <c r="DEN1023" s="304"/>
      <c r="DEO1023" s="304"/>
      <c r="DEP1023" s="304"/>
      <c r="DEQ1023" s="304"/>
      <c r="DER1023" s="304"/>
      <c r="DES1023" s="304"/>
      <c r="DET1023" s="304"/>
      <c r="DEU1023" s="304"/>
      <c r="DEV1023" s="304"/>
      <c r="DEW1023" s="304"/>
      <c r="DEX1023" s="304"/>
      <c r="DEY1023" s="304"/>
      <c r="DEZ1023" s="304"/>
      <c r="DFA1023" s="304"/>
      <c r="DFB1023" s="304"/>
      <c r="DFC1023" s="304"/>
      <c r="DFD1023" s="304"/>
      <c r="DFE1023" s="304"/>
      <c r="DFF1023" s="304"/>
      <c r="DFG1023" s="304"/>
      <c r="DFH1023" s="304"/>
      <c r="DFI1023" s="304"/>
      <c r="DFJ1023" s="304"/>
      <c r="DFK1023" s="304"/>
      <c r="DFL1023" s="304"/>
      <c r="DFM1023" s="304"/>
      <c r="DFN1023" s="304"/>
      <c r="DFO1023" s="304"/>
      <c r="DFP1023" s="304"/>
      <c r="DFQ1023" s="304"/>
      <c r="DFR1023" s="304"/>
      <c r="DFS1023" s="304"/>
      <c r="DFT1023" s="304"/>
      <c r="DFU1023" s="304"/>
      <c r="DFV1023" s="304"/>
      <c r="DFW1023" s="304"/>
      <c r="DFX1023" s="304"/>
      <c r="DFY1023" s="304"/>
      <c r="DFZ1023" s="304"/>
      <c r="DGA1023" s="304"/>
      <c r="DGB1023" s="304"/>
      <c r="DGC1023" s="304"/>
      <c r="DGD1023" s="304"/>
      <c r="DGE1023" s="304"/>
      <c r="DGF1023" s="304"/>
      <c r="DGG1023" s="304"/>
      <c r="DGH1023" s="304"/>
      <c r="DGI1023" s="304"/>
      <c r="DGJ1023" s="304"/>
      <c r="DGK1023" s="304"/>
      <c r="DGL1023" s="304"/>
      <c r="DGM1023" s="304"/>
      <c r="DGN1023" s="304"/>
      <c r="DGO1023" s="304"/>
      <c r="DGP1023" s="304"/>
      <c r="DGQ1023" s="304"/>
      <c r="DGR1023" s="304"/>
      <c r="DGS1023" s="304"/>
      <c r="DGT1023" s="304"/>
      <c r="DGU1023" s="304"/>
      <c r="DGV1023" s="304"/>
      <c r="DGW1023" s="304"/>
      <c r="DGX1023" s="304"/>
      <c r="DGY1023" s="304"/>
      <c r="DGZ1023" s="304"/>
      <c r="DHA1023" s="304"/>
      <c r="DHB1023" s="304"/>
      <c r="DHC1023" s="304"/>
      <c r="DHD1023" s="304"/>
      <c r="DHE1023" s="304"/>
      <c r="DHF1023" s="304"/>
      <c r="DHG1023" s="304"/>
      <c r="DHH1023" s="304"/>
      <c r="DHI1023" s="304"/>
      <c r="DHJ1023" s="304"/>
      <c r="DHK1023" s="304"/>
      <c r="DHL1023" s="304"/>
      <c r="DHM1023" s="304"/>
      <c r="DHN1023" s="304"/>
      <c r="DHO1023" s="304"/>
      <c r="DHP1023" s="304"/>
      <c r="DHQ1023" s="304"/>
      <c r="DHR1023" s="304"/>
      <c r="DHS1023" s="304"/>
      <c r="DHT1023" s="304"/>
      <c r="DHU1023" s="304"/>
      <c r="DHV1023" s="304"/>
      <c r="DHW1023" s="304"/>
      <c r="DHX1023" s="304"/>
      <c r="DHY1023" s="304"/>
      <c r="DHZ1023" s="304"/>
      <c r="DIA1023" s="304"/>
      <c r="DIB1023" s="304"/>
      <c r="DIC1023" s="304"/>
      <c r="DID1023" s="304"/>
      <c r="DIE1023" s="304"/>
      <c r="DIF1023" s="304"/>
      <c r="DIG1023" s="304"/>
      <c r="DIH1023" s="304"/>
      <c r="DII1023" s="304"/>
      <c r="DIJ1023" s="304"/>
      <c r="DIK1023" s="304"/>
      <c r="DIL1023" s="304"/>
      <c r="DIM1023" s="304"/>
      <c r="DIN1023" s="304"/>
      <c r="DIO1023" s="304"/>
      <c r="DIP1023" s="304"/>
      <c r="DIQ1023" s="304"/>
      <c r="DIR1023" s="304"/>
      <c r="DIS1023" s="304"/>
      <c r="DIT1023" s="304"/>
      <c r="DIU1023" s="304"/>
      <c r="DIV1023" s="304"/>
      <c r="DIW1023" s="304"/>
      <c r="DIX1023" s="304"/>
      <c r="DIY1023" s="304"/>
      <c r="DIZ1023" s="304"/>
      <c r="DJA1023" s="304"/>
      <c r="DJB1023" s="304"/>
      <c r="DJC1023" s="304"/>
      <c r="DJD1023" s="304"/>
      <c r="DJE1023" s="304"/>
      <c r="DJF1023" s="304"/>
      <c r="DJG1023" s="304"/>
      <c r="DJH1023" s="304"/>
      <c r="DJI1023" s="304"/>
      <c r="DJJ1023" s="304"/>
      <c r="DJK1023" s="304"/>
      <c r="DJL1023" s="304"/>
      <c r="DJM1023" s="304"/>
      <c r="DJN1023" s="304"/>
      <c r="DJO1023" s="304"/>
      <c r="DJP1023" s="304"/>
      <c r="DJQ1023" s="304"/>
      <c r="DJR1023" s="304"/>
      <c r="DJS1023" s="304"/>
      <c r="DJT1023" s="304"/>
      <c r="DJU1023" s="304"/>
      <c r="DJV1023" s="304"/>
      <c r="DJW1023" s="304"/>
      <c r="DJX1023" s="304"/>
      <c r="DJY1023" s="304"/>
      <c r="DJZ1023" s="304"/>
      <c r="DKA1023" s="304"/>
      <c r="DKB1023" s="304"/>
      <c r="DKC1023" s="304"/>
      <c r="DKD1023" s="304"/>
      <c r="DKE1023" s="304"/>
      <c r="DKF1023" s="304"/>
      <c r="DKG1023" s="304"/>
      <c r="DKH1023" s="304"/>
      <c r="DKI1023" s="304"/>
      <c r="DKJ1023" s="304"/>
      <c r="DKK1023" s="304"/>
      <c r="DKL1023" s="304"/>
      <c r="DKM1023" s="304"/>
      <c r="DKN1023" s="304"/>
      <c r="DKO1023" s="304"/>
      <c r="DKP1023" s="304"/>
      <c r="DKQ1023" s="304"/>
      <c r="DKR1023" s="304"/>
      <c r="DKS1023" s="304"/>
      <c r="DKT1023" s="304"/>
      <c r="DKU1023" s="304"/>
      <c r="DKV1023" s="304"/>
      <c r="DKW1023" s="304"/>
      <c r="DKX1023" s="304"/>
      <c r="DKY1023" s="304"/>
      <c r="DKZ1023" s="304"/>
      <c r="DLA1023" s="304"/>
      <c r="DLB1023" s="304"/>
      <c r="DLC1023" s="304"/>
      <c r="DLD1023" s="304"/>
      <c r="DLE1023" s="304"/>
      <c r="DLF1023" s="304"/>
      <c r="DLG1023" s="304"/>
      <c r="DLH1023" s="304"/>
      <c r="DLI1023" s="304"/>
      <c r="DLJ1023" s="304"/>
      <c r="DLK1023" s="304"/>
      <c r="DLL1023" s="304"/>
      <c r="DLM1023" s="304"/>
      <c r="DLN1023" s="304"/>
      <c r="DLO1023" s="304"/>
      <c r="DLP1023" s="304"/>
      <c r="DLQ1023" s="304"/>
      <c r="DLR1023" s="304"/>
      <c r="DLS1023" s="304"/>
      <c r="DLT1023" s="304"/>
      <c r="DLU1023" s="304"/>
      <c r="DLV1023" s="304"/>
      <c r="DLW1023" s="304"/>
      <c r="DLX1023" s="304"/>
      <c r="DLY1023" s="304"/>
      <c r="DLZ1023" s="304"/>
      <c r="DMA1023" s="304"/>
      <c r="DMB1023" s="304"/>
      <c r="DMC1023" s="304"/>
      <c r="DMD1023" s="304"/>
      <c r="DME1023" s="304"/>
      <c r="DMF1023" s="304"/>
      <c r="DMG1023" s="304"/>
      <c r="DMH1023" s="304"/>
      <c r="DMI1023" s="304"/>
      <c r="DMJ1023" s="304"/>
      <c r="DMK1023" s="304"/>
      <c r="DML1023" s="304"/>
      <c r="DMM1023" s="304"/>
      <c r="DMN1023" s="304"/>
      <c r="DMO1023" s="304"/>
      <c r="DMP1023" s="304"/>
      <c r="DMQ1023" s="304"/>
      <c r="DMR1023" s="304"/>
      <c r="DMS1023" s="304"/>
      <c r="DMT1023" s="304"/>
      <c r="DMU1023" s="304"/>
      <c r="DMV1023" s="304"/>
      <c r="DMW1023" s="304"/>
      <c r="DMX1023" s="304"/>
      <c r="DMY1023" s="304"/>
      <c r="DMZ1023" s="304"/>
      <c r="DNA1023" s="304"/>
      <c r="DNB1023" s="304"/>
      <c r="DNC1023" s="304"/>
      <c r="DND1023" s="304"/>
      <c r="DNE1023" s="304"/>
      <c r="DNF1023" s="304"/>
      <c r="DNG1023" s="304"/>
      <c r="DNH1023" s="304"/>
      <c r="DNI1023" s="304"/>
      <c r="DNJ1023" s="304"/>
      <c r="DNK1023" s="304"/>
      <c r="DNL1023" s="304"/>
      <c r="DNM1023" s="304"/>
      <c r="DNN1023" s="304"/>
      <c r="DNO1023" s="304"/>
      <c r="DNP1023" s="304"/>
      <c r="DNQ1023" s="304"/>
      <c r="DNR1023" s="304"/>
      <c r="DNS1023" s="304"/>
      <c r="DNT1023" s="304"/>
      <c r="DNU1023" s="304"/>
      <c r="DNV1023" s="304"/>
      <c r="DNW1023" s="304"/>
      <c r="DNX1023" s="304"/>
      <c r="DNY1023" s="304"/>
      <c r="DNZ1023" s="304"/>
      <c r="DOA1023" s="304"/>
      <c r="DOB1023" s="304"/>
      <c r="DOC1023" s="304"/>
      <c r="DOD1023" s="304"/>
      <c r="DOE1023" s="304"/>
      <c r="DOF1023" s="304"/>
      <c r="DOG1023" s="304"/>
      <c r="DOH1023" s="304"/>
      <c r="DOI1023" s="304"/>
      <c r="DOJ1023" s="304"/>
      <c r="DOK1023" s="304"/>
      <c r="DOL1023" s="304"/>
      <c r="DOM1023" s="304"/>
      <c r="DON1023" s="304"/>
      <c r="DOO1023" s="304"/>
      <c r="DOP1023" s="304"/>
      <c r="DOQ1023" s="304"/>
      <c r="DOR1023" s="304"/>
      <c r="DOS1023" s="304"/>
      <c r="DOT1023" s="304"/>
      <c r="DOU1023" s="304"/>
      <c r="DOV1023" s="304"/>
      <c r="DOW1023" s="304"/>
      <c r="DOX1023" s="304"/>
      <c r="DOY1023" s="304"/>
      <c r="DOZ1023" s="304"/>
      <c r="DPA1023" s="304"/>
      <c r="DPB1023" s="304"/>
      <c r="DPC1023" s="304"/>
      <c r="DPD1023" s="304"/>
      <c r="DPE1023" s="304"/>
      <c r="DPF1023" s="304"/>
      <c r="DPG1023" s="304"/>
      <c r="DPH1023" s="304"/>
      <c r="DPI1023" s="304"/>
      <c r="DPJ1023" s="304"/>
      <c r="DPK1023" s="304"/>
      <c r="DPL1023" s="304"/>
      <c r="DPM1023" s="304"/>
      <c r="DPN1023" s="304"/>
      <c r="DPO1023" s="304"/>
      <c r="DPP1023" s="304"/>
      <c r="DPQ1023" s="304"/>
      <c r="DPR1023" s="304"/>
      <c r="DPS1023" s="304"/>
      <c r="DPT1023" s="304"/>
      <c r="DPU1023" s="304"/>
      <c r="DPV1023" s="304"/>
      <c r="DPW1023" s="304"/>
      <c r="DPX1023" s="304"/>
      <c r="DPY1023" s="304"/>
      <c r="DPZ1023" s="304"/>
      <c r="DQA1023" s="304"/>
      <c r="DQB1023" s="304"/>
      <c r="DQC1023" s="304"/>
      <c r="DQD1023" s="304"/>
      <c r="DQE1023" s="304"/>
      <c r="DQF1023" s="304"/>
      <c r="DQG1023" s="304"/>
      <c r="DQH1023" s="304"/>
      <c r="DQI1023" s="304"/>
      <c r="DQJ1023" s="304"/>
      <c r="DQK1023" s="304"/>
      <c r="DQL1023" s="304"/>
      <c r="DQM1023" s="304"/>
      <c r="DQN1023" s="304"/>
      <c r="DQO1023" s="304"/>
      <c r="DQP1023" s="304"/>
      <c r="DQQ1023" s="304"/>
      <c r="DQR1023" s="304"/>
      <c r="DQS1023" s="304"/>
      <c r="DQT1023" s="304"/>
      <c r="DQU1023" s="304"/>
      <c r="DQV1023" s="304"/>
      <c r="DQW1023" s="304"/>
      <c r="DQX1023" s="304"/>
      <c r="DQY1023" s="304"/>
      <c r="DQZ1023" s="304"/>
      <c r="DRA1023" s="304"/>
      <c r="DRB1023" s="304"/>
      <c r="DRC1023" s="304"/>
      <c r="DRD1023" s="304"/>
      <c r="DRE1023" s="304"/>
      <c r="DRF1023" s="304"/>
      <c r="DRG1023" s="304"/>
      <c r="DRH1023" s="304"/>
      <c r="DRI1023" s="304"/>
      <c r="DRJ1023" s="304"/>
      <c r="DRK1023" s="304"/>
      <c r="DRL1023" s="304"/>
      <c r="DRM1023" s="304"/>
      <c r="DRN1023" s="304"/>
      <c r="DRO1023" s="304"/>
      <c r="DRP1023" s="304"/>
      <c r="DRQ1023" s="304"/>
      <c r="DRR1023" s="304"/>
      <c r="DRS1023" s="304"/>
      <c r="DRT1023" s="304"/>
      <c r="DRU1023" s="304"/>
      <c r="DRV1023" s="304"/>
      <c r="DRW1023" s="304"/>
      <c r="DRX1023" s="304"/>
      <c r="DRY1023" s="304"/>
      <c r="DRZ1023" s="304"/>
      <c r="DSA1023" s="304"/>
      <c r="DSB1023" s="304"/>
      <c r="DSC1023" s="304"/>
      <c r="DSD1023" s="304"/>
      <c r="DSE1023" s="304"/>
      <c r="DSF1023" s="304"/>
      <c r="DSG1023" s="304"/>
      <c r="DSH1023" s="304"/>
      <c r="DSI1023" s="304"/>
      <c r="DSJ1023" s="304"/>
      <c r="DSK1023" s="304"/>
      <c r="DSL1023" s="304"/>
      <c r="DSM1023" s="304"/>
      <c r="DSN1023" s="304"/>
      <c r="DSO1023" s="304"/>
      <c r="DSP1023" s="304"/>
      <c r="DSQ1023" s="304"/>
      <c r="DSR1023" s="304"/>
      <c r="DSS1023" s="304"/>
      <c r="DST1023" s="304"/>
      <c r="DSU1023" s="304"/>
      <c r="DSV1023" s="304"/>
      <c r="DSW1023" s="304"/>
      <c r="DSX1023" s="304"/>
      <c r="DSY1023" s="304"/>
      <c r="DSZ1023" s="304"/>
      <c r="DTA1023" s="304"/>
      <c r="DTB1023" s="304"/>
      <c r="DTC1023" s="304"/>
      <c r="DTD1023" s="304"/>
      <c r="DTE1023" s="304"/>
      <c r="DTF1023" s="304"/>
      <c r="DTG1023" s="304"/>
      <c r="DTH1023" s="304"/>
      <c r="DTI1023" s="304"/>
      <c r="DTJ1023" s="304"/>
      <c r="DTK1023" s="304"/>
      <c r="DTL1023" s="304"/>
      <c r="DTM1023" s="304"/>
      <c r="DTN1023" s="304"/>
      <c r="DTO1023" s="304"/>
      <c r="DTP1023" s="304"/>
      <c r="DTQ1023" s="304"/>
      <c r="DTR1023" s="304"/>
      <c r="DTS1023" s="304"/>
      <c r="DTT1023" s="304"/>
      <c r="DTU1023" s="304"/>
      <c r="DTV1023" s="304"/>
      <c r="DTW1023" s="304"/>
      <c r="DTX1023" s="304"/>
      <c r="DTY1023" s="304"/>
      <c r="DTZ1023" s="304"/>
      <c r="DUA1023" s="304"/>
      <c r="DUB1023" s="304"/>
      <c r="DUC1023" s="304"/>
      <c r="DUD1023" s="304"/>
      <c r="DUE1023" s="304"/>
      <c r="DUF1023" s="304"/>
      <c r="DUG1023" s="304"/>
      <c r="DUH1023" s="304"/>
      <c r="DUI1023" s="304"/>
      <c r="DUJ1023" s="304"/>
      <c r="DUK1023" s="304"/>
      <c r="DUL1023" s="304"/>
      <c r="DUM1023" s="304"/>
      <c r="DUN1023" s="304"/>
      <c r="DUO1023" s="304"/>
      <c r="DUP1023" s="304"/>
      <c r="DUQ1023" s="304"/>
      <c r="DUR1023" s="304"/>
      <c r="DUS1023" s="304"/>
      <c r="DUT1023" s="304"/>
      <c r="DUU1023" s="304"/>
      <c r="DUV1023" s="304"/>
      <c r="DUW1023" s="304"/>
      <c r="DUX1023" s="304"/>
      <c r="DUY1023" s="304"/>
      <c r="DUZ1023" s="304"/>
      <c r="DVA1023" s="304"/>
      <c r="DVB1023" s="304"/>
      <c r="DVC1023" s="304"/>
      <c r="DVD1023" s="304"/>
      <c r="DVE1023" s="304"/>
      <c r="DVF1023" s="304"/>
      <c r="DVG1023" s="304"/>
      <c r="DVH1023" s="304"/>
      <c r="DVI1023" s="304"/>
      <c r="DVJ1023" s="304"/>
      <c r="DVK1023" s="304"/>
      <c r="DVL1023" s="304"/>
      <c r="DVM1023" s="304"/>
      <c r="DVN1023" s="304"/>
      <c r="DVO1023" s="304"/>
      <c r="DVP1023" s="304"/>
      <c r="DVQ1023" s="304"/>
      <c r="DVR1023" s="304"/>
      <c r="DVS1023" s="304"/>
      <c r="DVT1023" s="304"/>
      <c r="DVU1023" s="304"/>
      <c r="DVV1023" s="304"/>
      <c r="DVW1023" s="304"/>
      <c r="DVX1023" s="304"/>
      <c r="DVY1023" s="304"/>
      <c r="DVZ1023" s="304"/>
      <c r="DWA1023" s="304"/>
      <c r="DWB1023" s="304"/>
      <c r="DWC1023" s="304"/>
      <c r="DWD1023" s="304"/>
      <c r="DWE1023" s="304"/>
      <c r="DWF1023" s="304"/>
      <c r="DWG1023" s="304"/>
      <c r="DWH1023" s="304"/>
      <c r="DWI1023" s="304"/>
      <c r="DWJ1023" s="304"/>
      <c r="DWK1023" s="304"/>
      <c r="DWL1023" s="304"/>
      <c r="DWM1023" s="304"/>
      <c r="DWN1023" s="304"/>
      <c r="DWO1023" s="304"/>
      <c r="DWP1023" s="304"/>
      <c r="DWQ1023" s="304"/>
      <c r="DWR1023" s="304"/>
      <c r="DWS1023" s="304"/>
      <c r="DWT1023" s="304"/>
      <c r="DWU1023" s="304"/>
      <c r="DWV1023" s="304"/>
      <c r="DWW1023" s="304"/>
      <c r="DWX1023" s="304"/>
      <c r="DWY1023" s="304"/>
      <c r="DWZ1023" s="304"/>
      <c r="DXA1023" s="304"/>
      <c r="DXB1023" s="304"/>
      <c r="DXC1023" s="304"/>
      <c r="DXD1023" s="304"/>
      <c r="DXE1023" s="304"/>
      <c r="DXF1023" s="304"/>
      <c r="DXG1023" s="304"/>
      <c r="DXH1023" s="304"/>
      <c r="DXI1023" s="304"/>
      <c r="DXJ1023" s="304"/>
      <c r="DXK1023" s="304"/>
      <c r="DXL1023" s="304"/>
      <c r="DXM1023" s="304"/>
      <c r="DXN1023" s="304"/>
      <c r="DXO1023" s="304"/>
      <c r="DXP1023" s="304"/>
      <c r="DXQ1023" s="304"/>
      <c r="DXR1023" s="304"/>
      <c r="DXS1023" s="304"/>
      <c r="DXT1023" s="304"/>
      <c r="DXU1023" s="304"/>
      <c r="DXV1023" s="304"/>
      <c r="DXW1023" s="304"/>
      <c r="DXX1023" s="304"/>
      <c r="DXY1023" s="304"/>
      <c r="DXZ1023" s="304"/>
      <c r="DYA1023" s="304"/>
      <c r="DYB1023" s="304"/>
      <c r="DYC1023" s="304"/>
      <c r="DYD1023" s="304"/>
      <c r="DYE1023" s="304"/>
      <c r="DYF1023" s="304"/>
      <c r="DYG1023" s="304"/>
      <c r="DYH1023" s="304"/>
      <c r="DYI1023" s="304"/>
      <c r="DYJ1023" s="304"/>
      <c r="DYK1023" s="304"/>
      <c r="DYL1023" s="304"/>
      <c r="DYM1023" s="304"/>
      <c r="DYN1023" s="304"/>
      <c r="DYO1023" s="304"/>
      <c r="DYP1023" s="304"/>
      <c r="DYQ1023" s="304"/>
      <c r="DYR1023" s="304"/>
      <c r="DYS1023" s="304"/>
      <c r="DYT1023" s="304"/>
      <c r="DYU1023" s="304"/>
      <c r="DYV1023" s="304"/>
      <c r="DYW1023" s="304"/>
      <c r="DYX1023" s="304"/>
      <c r="DYY1023" s="304"/>
      <c r="DYZ1023" s="304"/>
      <c r="DZA1023" s="304"/>
      <c r="DZB1023" s="304"/>
      <c r="DZC1023" s="304"/>
      <c r="DZD1023" s="304"/>
      <c r="DZE1023" s="304"/>
      <c r="DZF1023" s="304"/>
      <c r="DZG1023" s="304"/>
      <c r="DZH1023" s="304"/>
      <c r="DZI1023" s="304"/>
      <c r="DZJ1023" s="304"/>
      <c r="DZK1023" s="304"/>
      <c r="DZL1023" s="304"/>
      <c r="DZM1023" s="304"/>
      <c r="DZN1023" s="304"/>
      <c r="DZO1023" s="304"/>
      <c r="DZP1023" s="304"/>
      <c r="DZQ1023" s="304"/>
      <c r="DZR1023" s="304"/>
      <c r="DZS1023" s="304"/>
      <c r="DZT1023" s="304"/>
      <c r="DZU1023" s="304"/>
      <c r="DZV1023" s="304"/>
      <c r="DZW1023" s="304"/>
      <c r="DZX1023" s="304"/>
      <c r="DZY1023" s="304"/>
      <c r="DZZ1023" s="304"/>
      <c r="EAA1023" s="304"/>
      <c r="EAB1023" s="304"/>
      <c r="EAC1023" s="304"/>
      <c r="EAD1023" s="304"/>
      <c r="EAE1023" s="304"/>
      <c r="EAF1023" s="304"/>
      <c r="EAG1023" s="304"/>
      <c r="EAH1023" s="304"/>
      <c r="EAI1023" s="304"/>
      <c r="EAJ1023" s="304"/>
      <c r="EAK1023" s="304"/>
      <c r="EAL1023" s="304"/>
      <c r="EAM1023" s="304"/>
      <c r="EAN1023" s="304"/>
      <c r="EAO1023" s="304"/>
      <c r="EAP1023" s="304"/>
      <c r="EAQ1023" s="304"/>
      <c r="EAR1023" s="304"/>
      <c r="EAS1023" s="304"/>
      <c r="EAT1023" s="304"/>
      <c r="EAU1023" s="304"/>
      <c r="EAV1023" s="304"/>
      <c r="EAW1023" s="304"/>
      <c r="EAX1023" s="304"/>
      <c r="EAY1023" s="304"/>
      <c r="EAZ1023" s="304"/>
      <c r="EBA1023" s="304"/>
      <c r="EBB1023" s="304"/>
      <c r="EBC1023" s="304"/>
      <c r="EBD1023" s="304"/>
      <c r="EBE1023" s="304"/>
      <c r="EBF1023" s="304"/>
      <c r="EBG1023" s="304"/>
      <c r="EBH1023" s="304"/>
      <c r="EBI1023" s="304"/>
      <c r="EBJ1023" s="304"/>
      <c r="EBK1023" s="304"/>
      <c r="EBL1023" s="304"/>
      <c r="EBM1023" s="304"/>
      <c r="EBN1023" s="304"/>
      <c r="EBO1023" s="304"/>
      <c r="EBP1023" s="304"/>
      <c r="EBQ1023" s="304"/>
      <c r="EBR1023" s="304"/>
      <c r="EBS1023" s="304"/>
      <c r="EBT1023" s="304"/>
      <c r="EBU1023" s="304"/>
      <c r="EBV1023" s="304"/>
      <c r="EBW1023" s="304"/>
      <c r="EBX1023" s="304"/>
      <c r="EBY1023" s="304"/>
      <c r="EBZ1023" s="304"/>
      <c r="ECA1023" s="304"/>
      <c r="ECB1023" s="304"/>
      <c r="ECC1023" s="304"/>
      <c r="ECD1023" s="304"/>
      <c r="ECE1023" s="304"/>
      <c r="ECF1023" s="304"/>
      <c r="ECG1023" s="304"/>
      <c r="ECH1023" s="304"/>
      <c r="ECI1023" s="304"/>
      <c r="ECJ1023" s="304"/>
      <c r="ECK1023" s="304"/>
      <c r="ECL1023" s="304"/>
      <c r="ECM1023" s="304"/>
      <c r="ECN1023" s="304"/>
      <c r="ECO1023" s="304"/>
      <c r="ECP1023" s="304"/>
      <c r="ECQ1023" s="304"/>
      <c r="ECR1023" s="304"/>
      <c r="ECS1023" s="304"/>
      <c r="ECT1023" s="304"/>
      <c r="ECU1023" s="304"/>
      <c r="ECV1023" s="304"/>
      <c r="ECW1023" s="304"/>
      <c r="ECX1023" s="304"/>
      <c r="ECY1023" s="304"/>
      <c r="ECZ1023" s="304"/>
      <c r="EDA1023" s="304"/>
      <c r="EDB1023" s="304"/>
      <c r="EDC1023" s="304"/>
      <c r="EDD1023" s="304"/>
      <c r="EDE1023" s="304"/>
      <c r="EDF1023" s="304"/>
      <c r="EDG1023" s="304"/>
      <c r="EDH1023" s="304"/>
      <c r="EDI1023" s="304"/>
      <c r="EDJ1023" s="304"/>
      <c r="EDK1023" s="304"/>
      <c r="EDL1023" s="304"/>
      <c r="EDM1023" s="304"/>
      <c r="EDN1023" s="304"/>
      <c r="EDO1023" s="304"/>
      <c r="EDP1023" s="304"/>
      <c r="EDQ1023" s="304"/>
      <c r="EDR1023" s="304"/>
      <c r="EDS1023" s="304"/>
      <c r="EDT1023" s="304"/>
      <c r="EDU1023" s="304"/>
      <c r="EDV1023" s="304"/>
      <c r="EDW1023" s="304"/>
      <c r="EDX1023" s="304"/>
      <c r="EDY1023" s="304"/>
      <c r="EDZ1023" s="304"/>
      <c r="EEA1023" s="304"/>
      <c r="EEB1023" s="304"/>
      <c r="EEC1023" s="304"/>
      <c r="EED1023" s="304"/>
      <c r="EEE1023" s="304"/>
      <c r="EEF1023" s="304"/>
      <c r="EEG1023" s="304"/>
      <c r="EEH1023" s="304"/>
      <c r="EEI1023" s="304"/>
      <c r="EEJ1023" s="304"/>
      <c r="EEK1023" s="304"/>
      <c r="EEL1023" s="304"/>
      <c r="EEM1023" s="304"/>
      <c r="EEN1023" s="304"/>
      <c r="EEO1023" s="304"/>
      <c r="EEP1023" s="304"/>
      <c r="EEQ1023" s="304"/>
      <c r="EER1023" s="304"/>
      <c r="EES1023" s="304"/>
      <c r="EET1023" s="304"/>
      <c r="EEU1023" s="304"/>
      <c r="EEV1023" s="304"/>
      <c r="EEW1023" s="304"/>
      <c r="EEX1023" s="304"/>
      <c r="EEY1023" s="304"/>
      <c r="EEZ1023" s="304"/>
      <c r="EFA1023" s="304"/>
      <c r="EFB1023" s="304"/>
      <c r="EFC1023" s="304"/>
      <c r="EFD1023" s="304"/>
      <c r="EFE1023" s="304"/>
      <c r="EFF1023" s="304"/>
      <c r="EFG1023" s="304"/>
      <c r="EFH1023" s="304"/>
      <c r="EFI1023" s="304"/>
      <c r="EFJ1023" s="304"/>
      <c r="EFK1023" s="304"/>
      <c r="EFL1023" s="304"/>
      <c r="EFM1023" s="304"/>
      <c r="EFN1023" s="304"/>
      <c r="EFO1023" s="304"/>
      <c r="EFP1023" s="304"/>
      <c r="EFQ1023" s="304"/>
      <c r="EFR1023" s="304"/>
      <c r="EFS1023" s="304"/>
      <c r="EFT1023" s="304"/>
      <c r="EFU1023" s="304"/>
      <c r="EFV1023" s="304"/>
      <c r="EFW1023" s="304"/>
      <c r="EFX1023" s="304"/>
      <c r="EFY1023" s="304"/>
      <c r="EFZ1023" s="304"/>
      <c r="EGA1023" s="304"/>
      <c r="EGB1023" s="304"/>
      <c r="EGC1023" s="304"/>
      <c r="EGD1023" s="304"/>
      <c r="EGE1023" s="304"/>
      <c r="EGF1023" s="304"/>
      <c r="EGG1023" s="304"/>
      <c r="EGH1023" s="304"/>
      <c r="EGI1023" s="304"/>
      <c r="EGJ1023" s="304"/>
      <c r="EGK1023" s="304"/>
      <c r="EGL1023" s="304"/>
      <c r="EGM1023" s="304"/>
      <c r="EGN1023" s="304"/>
      <c r="EGO1023" s="304"/>
      <c r="EGP1023" s="304"/>
      <c r="EGQ1023" s="304"/>
      <c r="EGR1023" s="304"/>
      <c r="EGS1023" s="304"/>
      <c r="EGT1023" s="304"/>
      <c r="EGU1023" s="304"/>
      <c r="EGV1023" s="304"/>
      <c r="EGW1023" s="304"/>
      <c r="EGX1023" s="304"/>
      <c r="EGY1023" s="304"/>
      <c r="EGZ1023" s="304"/>
      <c r="EHA1023" s="304"/>
      <c r="EHB1023" s="304"/>
      <c r="EHC1023" s="304"/>
      <c r="EHD1023" s="304"/>
      <c r="EHE1023" s="304"/>
      <c r="EHF1023" s="304"/>
      <c r="EHG1023" s="304"/>
      <c r="EHH1023" s="304"/>
      <c r="EHI1023" s="304"/>
      <c r="EHJ1023" s="304"/>
      <c r="EHK1023" s="304"/>
      <c r="EHL1023" s="304"/>
      <c r="EHM1023" s="304"/>
      <c r="EHN1023" s="304"/>
      <c r="EHO1023" s="304"/>
      <c r="EHP1023" s="304"/>
      <c r="EHQ1023" s="304"/>
      <c r="EHR1023" s="304"/>
      <c r="EHS1023" s="304"/>
      <c r="EHT1023" s="304"/>
      <c r="EHU1023" s="304"/>
      <c r="EHV1023" s="304"/>
      <c r="EHW1023" s="304"/>
      <c r="EHX1023" s="304"/>
      <c r="EHY1023" s="304"/>
      <c r="EHZ1023" s="304"/>
      <c r="EIA1023" s="304"/>
      <c r="EIB1023" s="304"/>
      <c r="EIC1023" s="304"/>
      <c r="EID1023" s="304"/>
      <c r="EIE1023" s="304"/>
      <c r="EIF1023" s="304"/>
      <c r="EIG1023" s="304"/>
      <c r="EIH1023" s="304"/>
      <c r="EII1023" s="304"/>
      <c r="EIJ1023" s="304"/>
      <c r="EIK1023" s="304"/>
      <c r="EIL1023" s="304"/>
      <c r="EIM1023" s="304"/>
      <c r="EIN1023" s="304"/>
      <c r="EIO1023" s="304"/>
      <c r="EIP1023" s="304"/>
      <c r="EIQ1023" s="304"/>
      <c r="EIR1023" s="304"/>
      <c r="EIS1023" s="304"/>
      <c r="EIT1023" s="304"/>
      <c r="EIU1023" s="304"/>
      <c r="EIV1023" s="304"/>
      <c r="EIW1023" s="304"/>
      <c r="EIX1023" s="304"/>
      <c r="EIY1023" s="304"/>
      <c r="EIZ1023" s="304"/>
      <c r="EJA1023" s="304"/>
      <c r="EJB1023" s="304"/>
      <c r="EJC1023" s="304"/>
      <c r="EJD1023" s="304"/>
      <c r="EJE1023" s="304"/>
      <c r="EJF1023" s="304"/>
      <c r="EJG1023" s="304"/>
      <c r="EJH1023" s="304"/>
      <c r="EJI1023" s="304"/>
      <c r="EJJ1023" s="304"/>
      <c r="EJK1023" s="304"/>
      <c r="EJL1023" s="304"/>
      <c r="EJM1023" s="304"/>
      <c r="EJN1023" s="304"/>
      <c r="EJO1023" s="304"/>
      <c r="EJP1023" s="304"/>
      <c r="EJQ1023" s="304"/>
      <c r="EJR1023" s="304"/>
      <c r="EJS1023" s="304"/>
      <c r="EJT1023" s="304"/>
      <c r="EJU1023" s="304"/>
      <c r="EJV1023" s="304"/>
      <c r="EJW1023" s="304"/>
      <c r="EJX1023" s="304"/>
      <c r="EJY1023" s="304"/>
      <c r="EJZ1023" s="304"/>
      <c r="EKA1023" s="304"/>
      <c r="EKB1023" s="304"/>
      <c r="EKC1023" s="304"/>
      <c r="EKD1023" s="304"/>
      <c r="EKE1023" s="304"/>
      <c r="EKF1023" s="304"/>
      <c r="EKG1023" s="304"/>
      <c r="EKH1023" s="304"/>
      <c r="EKI1023" s="304"/>
      <c r="EKJ1023" s="304"/>
      <c r="EKK1023" s="304"/>
      <c r="EKL1023" s="304"/>
      <c r="EKM1023" s="304"/>
      <c r="EKN1023" s="304"/>
      <c r="EKO1023" s="304"/>
      <c r="EKP1023" s="304"/>
      <c r="EKQ1023" s="304"/>
      <c r="EKR1023" s="304"/>
      <c r="EKS1023" s="304"/>
      <c r="EKT1023" s="304"/>
      <c r="EKU1023" s="304"/>
      <c r="EKV1023" s="304"/>
      <c r="EKW1023" s="304"/>
      <c r="EKX1023" s="304"/>
      <c r="EKY1023" s="304"/>
      <c r="EKZ1023" s="304"/>
      <c r="ELA1023" s="304"/>
      <c r="ELB1023" s="304"/>
      <c r="ELC1023" s="304"/>
      <c r="ELD1023" s="304"/>
      <c r="ELE1023" s="304"/>
      <c r="ELF1023" s="304"/>
      <c r="ELG1023" s="304"/>
      <c r="ELH1023" s="304"/>
      <c r="ELI1023" s="304"/>
      <c r="ELJ1023" s="304"/>
      <c r="ELK1023" s="304"/>
      <c r="ELL1023" s="304"/>
      <c r="ELM1023" s="304"/>
      <c r="ELN1023" s="304"/>
      <c r="ELO1023" s="304"/>
      <c r="ELP1023" s="304"/>
      <c r="ELQ1023" s="304"/>
      <c r="ELR1023" s="304"/>
      <c r="ELS1023" s="304"/>
      <c r="ELT1023" s="304"/>
      <c r="ELU1023" s="304"/>
      <c r="ELV1023" s="304"/>
      <c r="ELW1023" s="304"/>
      <c r="ELX1023" s="304"/>
      <c r="ELY1023" s="304"/>
      <c r="ELZ1023" s="304"/>
      <c r="EMA1023" s="304"/>
      <c r="EMB1023" s="304"/>
      <c r="EMC1023" s="304"/>
      <c r="EMD1023" s="304"/>
      <c r="EME1023" s="304"/>
      <c r="EMF1023" s="304"/>
      <c r="EMG1023" s="304"/>
      <c r="EMH1023" s="304"/>
      <c r="EMI1023" s="304"/>
      <c r="EMJ1023" s="304"/>
      <c r="EMK1023" s="304"/>
      <c r="EML1023" s="304"/>
      <c r="EMM1023" s="304"/>
      <c r="EMN1023" s="304"/>
      <c r="EMO1023" s="304"/>
      <c r="EMP1023" s="304"/>
      <c r="EMQ1023" s="304"/>
      <c r="EMR1023" s="304"/>
      <c r="EMS1023" s="304"/>
      <c r="EMT1023" s="304"/>
      <c r="EMU1023" s="304"/>
      <c r="EMV1023" s="304"/>
      <c r="EMW1023" s="304"/>
      <c r="EMX1023" s="304"/>
      <c r="EMY1023" s="304"/>
      <c r="EMZ1023" s="304"/>
      <c r="ENA1023" s="304"/>
      <c r="ENB1023" s="304"/>
      <c r="ENC1023" s="304"/>
      <c r="END1023" s="304"/>
      <c r="ENE1023" s="304"/>
      <c r="ENF1023" s="304"/>
      <c r="ENG1023" s="304"/>
      <c r="ENH1023" s="304"/>
      <c r="ENI1023" s="304"/>
      <c r="ENJ1023" s="304"/>
      <c r="ENK1023" s="304"/>
      <c r="ENL1023" s="304"/>
      <c r="ENM1023" s="304"/>
      <c r="ENN1023" s="304"/>
      <c r="ENO1023" s="304"/>
      <c r="ENP1023" s="304"/>
      <c r="ENQ1023" s="304"/>
      <c r="ENR1023" s="304"/>
      <c r="ENS1023" s="304"/>
      <c r="ENT1023" s="304"/>
      <c r="ENU1023" s="304"/>
      <c r="ENV1023" s="304"/>
      <c r="ENW1023" s="304"/>
      <c r="ENX1023" s="304"/>
      <c r="ENY1023" s="304"/>
      <c r="ENZ1023" s="304"/>
      <c r="EOA1023" s="304"/>
      <c r="EOB1023" s="304"/>
      <c r="EOC1023" s="304"/>
      <c r="EOD1023" s="304"/>
      <c r="EOE1023" s="304"/>
      <c r="EOF1023" s="304"/>
      <c r="EOG1023" s="304"/>
      <c r="EOH1023" s="304"/>
      <c r="EOI1023" s="304"/>
      <c r="EOJ1023" s="304"/>
      <c r="EOK1023" s="304"/>
      <c r="EOL1023" s="304"/>
      <c r="EOM1023" s="304"/>
      <c r="EON1023" s="304"/>
      <c r="EOO1023" s="304"/>
      <c r="EOP1023" s="304"/>
      <c r="EOQ1023" s="304"/>
      <c r="EOR1023" s="304"/>
      <c r="EOS1023" s="304"/>
      <c r="EOT1023" s="304"/>
      <c r="EOU1023" s="304"/>
      <c r="EOV1023" s="304"/>
      <c r="EOW1023" s="304"/>
      <c r="EOX1023" s="304"/>
      <c r="EOY1023" s="304"/>
      <c r="EOZ1023" s="304"/>
      <c r="EPA1023" s="304"/>
      <c r="EPB1023" s="304"/>
      <c r="EPC1023" s="304"/>
      <c r="EPD1023" s="304"/>
      <c r="EPE1023" s="304"/>
      <c r="EPF1023" s="304"/>
      <c r="EPG1023" s="304"/>
      <c r="EPH1023" s="304"/>
      <c r="EPI1023" s="304"/>
      <c r="EPJ1023" s="304"/>
      <c r="EPK1023" s="304"/>
      <c r="EPL1023" s="304"/>
      <c r="EPM1023" s="304"/>
      <c r="EPN1023" s="304"/>
      <c r="EPO1023" s="304"/>
      <c r="EPP1023" s="304"/>
      <c r="EPQ1023" s="304"/>
      <c r="EPR1023" s="304"/>
      <c r="EPS1023" s="304"/>
      <c r="EPT1023" s="304"/>
      <c r="EPU1023" s="304"/>
      <c r="EPV1023" s="304"/>
      <c r="EPW1023" s="304"/>
      <c r="EPX1023" s="304"/>
      <c r="EPY1023" s="304"/>
      <c r="EPZ1023" s="304"/>
      <c r="EQA1023" s="304"/>
      <c r="EQB1023" s="304"/>
      <c r="EQC1023" s="304"/>
      <c r="EQD1023" s="304"/>
      <c r="EQE1023" s="304"/>
      <c r="EQF1023" s="304"/>
      <c r="EQG1023" s="304"/>
      <c r="EQH1023" s="304"/>
      <c r="EQI1023" s="304"/>
      <c r="EQJ1023" s="304"/>
      <c r="EQK1023" s="304"/>
      <c r="EQL1023" s="304"/>
      <c r="EQM1023" s="304"/>
      <c r="EQN1023" s="304"/>
      <c r="EQO1023" s="304"/>
      <c r="EQP1023" s="304"/>
      <c r="EQQ1023" s="304"/>
      <c r="EQR1023" s="304"/>
      <c r="EQS1023" s="304"/>
      <c r="EQT1023" s="304"/>
      <c r="EQU1023" s="304"/>
      <c r="EQV1023" s="304"/>
      <c r="EQW1023" s="304"/>
      <c r="EQX1023" s="304"/>
      <c r="EQY1023" s="304"/>
      <c r="EQZ1023" s="304"/>
      <c r="ERA1023" s="304"/>
      <c r="ERB1023" s="304"/>
      <c r="ERC1023" s="304"/>
      <c r="ERD1023" s="304"/>
      <c r="ERE1023" s="304"/>
      <c r="ERF1023" s="304"/>
      <c r="ERG1023" s="304"/>
      <c r="ERH1023" s="304"/>
      <c r="ERI1023" s="304"/>
      <c r="ERJ1023" s="304"/>
      <c r="ERK1023" s="304"/>
      <c r="ERL1023" s="304"/>
      <c r="ERM1023" s="304"/>
      <c r="ERN1023" s="304"/>
      <c r="ERO1023" s="304"/>
      <c r="ERP1023" s="304"/>
      <c r="ERQ1023" s="304"/>
      <c r="ERR1023" s="304"/>
      <c r="ERS1023" s="304"/>
      <c r="ERT1023" s="304"/>
      <c r="ERU1023" s="304"/>
      <c r="ERV1023" s="304"/>
      <c r="ERW1023" s="304"/>
      <c r="ERX1023" s="304"/>
      <c r="ERY1023" s="304"/>
      <c r="ERZ1023" s="304"/>
      <c r="ESA1023" s="304"/>
      <c r="ESB1023" s="304"/>
      <c r="ESC1023" s="304"/>
      <c r="ESD1023" s="304"/>
      <c r="ESE1023" s="304"/>
      <c r="ESF1023" s="304"/>
      <c r="ESG1023" s="304"/>
      <c r="ESH1023" s="304"/>
      <c r="ESI1023" s="304"/>
      <c r="ESJ1023" s="304"/>
      <c r="ESK1023" s="304"/>
      <c r="ESL1023" s="304"/>
      <c r="ESM1023" s="304"/>
      <c r="ESN1023" s="304"/>
      <c r="ESO1023" s="304"/>
      <c r="ESP1023" s="304"/>
      <c r="ESQ1023" s="304"/>
      <c r="ESR1023" s="304"/>
      <c r="ESS1023" s="304"/>
      <c r="EST1023" s="304"/>
      <c r="ESU1023" s="304"/>
      <c r="ESV1023" s="304"/>
      <c r="ESW1023" s="304"/>
      <c r="ESX1023" s="304"/>
      <c r="ESY1023" s="304"/>
      <c r="ESZ1023" s="304"/>
      <c r="ETA1023" s="304"/>
      <c r="ETB1023" s="304"/>
      <c r="ETC1023" s="304"/>
      <c r="ETD1023" s="304"/>
      <c r="ETE1023" s="304"/>
      <c r="ETF1023" s="304"/>
      <c r="ETG1023" s="304"/>
      <c r="ETH1023" s="304"/>
      <c r="ETI1023" s="304"/>
      <c r="ETJ1023" s="304"/>
      <c r="ETK1023" s="304"/>
      <c r="ETL1023" s="304"/>
      <c r="ETM1023" s="304"/>
      <c r="ETN1023" s="304"/>
      <c r="ETO1023" s="304"/>
      <c r="ETP1023" s="304"/>
      <c r="ETQ1023" s="304"/>
      <c r="ETR1023" s="304"/>
      <c r="ETS1023" s="304"/>
      <c r="ETT1023" s="304"/>
      <c r="ETU1023" s="304"/>
      <c r="ETV1023" s="304"/>
      <c r="ETW1023" s="304"/>
      <c r="ETX1023" s="304"/>
      <c r="ETY1023" s="304"/>
      <c r="ETZ1023" s="304"/>
      <c r="EUA1023" s="304"/>
      <c r="EUB1023" s="304"/>
      <c r="EUC1023" s="304"/>
      <c r="EUD1023" s="304"/>
      <c r="EUE1023" s="304"/>
      <c r="EUF1023" s="304"/>
      <c r="EUG1023" s="304"/>
      <c r="EUH1023" s="304"/>
      <c r="EUI1023" s="304"/>
      <c r="EUJ1023" s="304"/>
      <c r="EUK1023" s="304"/>
      <c r="EUL1023" s="304"/>
      <c r="EUM1023" s="304"/>
      <c r="EUN1023" s="304"/>
      <c r="EUO1023" s="304"/>
      <c r="EUP1023" s="304"/>
      <c r="EUQ1023" s="304"/>
      <c r="EUR1023" s="304"/>
      <c r="EUS1023" s="304"/>
      <c r="EUT1023" s="304"/>
      <c r="EUU1023" s="304"/>
      <c r="EUV1023" s="304"/>
      <c r="EUW1023" s="304"/>
      <c r="EUX1023" s="304"/>
      <c r="EUY1023" s="304"/>
      <c r="EUZ1023" s="304"/>
      <c r="EVA1023" s="304"/>
      <c r="EVB1023" s="304"/>
      <c r="EVC1023" s="304"/>
      <c r="EVD1023" s="304"/>
      <c r="EVE1023" s="304"/>
      <c r="EVF1023" s="304"/>
      <c r="EVG1023" s="304"/>
      <c r="EVH1023" s="304"/>
      <c r="EVI1023" s="304"/>
      <c r="EVJ1023" s="304"/>
      <c r="EVK1023" s="304"/>
      <c r="EVL1023" s="304"/>
      <c r="EVM1023" s="304"/>
      <c r="EVN1023" s="304"/>
      <c r="EVO1023" s="304"/>
      <c r="EVP1023" s="304"/>
      <c r="EVQ1023" s="304"/>
      <c r="EVR1023" s="304"/>
      <c r="EVS1023" s="304"/>
      <c r="EVT1023" s="304"/>
      <c r="EVU1023" s="304"/>
      <c r="EVV1023" s="304"/>
      <c r="EVW1023" s="304"/>
      <c r="EVX1023" s="304"/>
      <c r="EVY1023" s="304"/>
      <c r="EVZ1023" s="304"/>
      <c r="EWA1023" s="304"/>
      <c r="EWB1023" s="304"/>
      <c r="EWC1023" s="304"/>
      <c r="EWD1023" s="304"/>
      <c r="EWE1023" s="304"/>
      <c r="EWF1023" s="304"/>
      <c r="EWG1023" s="304"/>
      <c r="EWH1023" s="304"/>
      <c r="EWI1023" s="304"/>
      <c r="EWJ1023" s="304"/>
      <c r="EWK1023" s="304"/>
      <c r="EWL1023" s="304"/>
      <c r="EWM1023" s="304"/>
      <c r="EWN1023" s="304"/>
      <c r="EWO1023" s="304"/>
      <c r="EWP1023" s="304"/>
      <c r="EWQ1023" s="304"/>
      <c r="EWR1023" s="304"/>
      <c r="EWS1023" s="304"/>
      <c r="EWT1023" s="304"/>
      <c r="EWU1023" s="304"/>
      <c r="EWV1023" s="304"/>
      <c r="EWW1023" s="304"/>
      <c r="EWX1023" s="304"/>
      <c r="EWY1023" s="304"/>
      <c r="EWZ1023" s="304"/>
      <c r="EXA1023" s="304"/>
      <c r="EXB1023" s="304"/>
      <c r="EXC1023" s="304"/>
      <c r="EXD1023" s="304"/>
      <c r="EXE1023" s="304"/>
      <c r="EXF1023" s="304"/>
      <c r="EXG1023" s="304"/>
      <c r="EXH1023" s="304"/>
      <c r="EXI1023" s="304"/>
      <c r="EXJ1023" s="304"/>
      <c r="EXK1023" s="304"/>
      <c r="EXL1023" s="304"/>
      <c r="EXM1023" s="304"/>
      <c r="EXN1023" s="304"/>
      <c r="EXO1023" s="304"/>
      <c r="EXP1023" s="304"/>
      <c r="EXQ1023" s="304"/>
      <c r="EXR1023" s="304"/>
      <c r="EXS1023" s="304"/>
      <c r="EXT1023" s="304"/>
      <c r="EXU1023" s="304"/>
      <c r="EXV1023" s="304"/>
      <c r="EXW1023" s="304"/>
      <c r="EXX1023" s="304"/>
      <c r="EXY1023" s="304"/>
      <c r="EXZ1023" s="304"/>
      <c r="EYA1023" s="304"/>
      <c r="EYB1023" s="304"/>
      <c r="EYC1023" s="304"/>
      <c r="EYD1023" s="304"/>
      <c r="EYE1023" s="304"/>
      <c r="EYF1023" s="304"/>
      <c r="EYG1023" s="304"/>
      <c r="EYH1023" s="304"/>
      <c r="EYI1023" s="304"/>
      <c r="EYJ1023" s="304"/>
      <c r="EYK1023" s="304"/>
      <c r="EYL1023" s="304"/>
      <c r="EYM1023" s="304"/>
      <c r="EYN1023" s="304"/>
      <c r="EYO1023" s="304"/>
      <c r="EYP1023" s="304"/>
      <c r="EYQ1023" s="304"/>
      <c r="EYR1023" s="304"/>
      <c r="EYS1023" s="304"/>
      <c r="EYT1023" s="304"/>
      <c r="EYU1023" s="304"/>
      <c r="EYV1023" s="304"/>
      <c r="EYW1023" s="304"/>
      <c r="EYX1023" s="304"/>
      <c r="EYY1023" s="304"/>
      <c r="EYZ1023" s="304"/>
      <c r="EZA1023" s="304"/>
      <c r="EZB1023" s="304"/>
      <c r="EZC1023" s="304"/>
      <c r="EZD1023" s="304"/>
      <c r="EZE1023" s="304"/>
      <c r="EZF1023" s="304"/>
      <c r="EZG1023" s="304"/>
      <c r="EZH1023" s="304"/>
      <c r="EZI1023" s="304"/>
      <c r="EZJ1023" s="304"/>
      <c r="EZK1023" s="304"/>
      <c r="EZL1023" s="304"/>
      <c r="EZM1023" s="304"/>
      <c r="EZN1023" s="304"/>
      <c r="EZO1023" s="304"/>
      <c r="EZP1023" s="304"/>
      <c r="EZQ1023" s="304"/>
      <c r="EZR1023" s="304"/>
      <c r="EZS1023" s="304"/>
      <c r="EZT1023" s="304"/>
      <c r="EZU1023" s="304"/>
      <c r="EZV1023" s="304"/>
      <c r="EZW1023" s="304"/>
      <c r="EZX1023" s="304"/>
      <c r="EZY1023" s="304"/>
      <c r="EZZ1023" s="304"/>
      <c r="FAA1023" s="304"/>
      <c r="FAB1023" s="304"/>
      <c r="FAC1023" s="304"/>
      <c r="FAD1023" s="304"/>
      <c r="FAE1023" s="304"/>
      <c r="FAF1023" s="304"/>
      <c r="FAG1023" s="304"/>
      <c r="FAH1023" s="304"/>
      <c r="FAI1023" s="304"/>
      <c r="FAJ1023" s="304"/>
      <c r="FAK1023" s="304"/>
      <c r="FAL1023" s="304"/>
      <c r="FAM1023" s="304"/>
      <c r="FAN1023" s="304"/>
      <c r="FAO1023" s="304"/>
      <c r="FAP1023" s="304"/>
      <c r="FAQ1023" s="304"/>
      <c r="FAR1023" s="304"/>
      <c r="FAS1023" s="304"/>
      <c r="FAT1023" s="304"/>
      <c r="FAU1023" s="304"/>
      <c r="FAV1023" s="304"/>
      <c r="FAW1023" s="304"/>
      <c r="FAX1023" s="304"/>
      <c r="FAY1023" s="304"/>
      <c r="FAZ1023" s="304"/>
      <c r="FBA1023" s="304"/>
      <c r="FBB1023" s="304"/>
      <c r="FBC1023" s="304"/>
      <c r="FBD1023" s="304"/>
      <c r="FBE1023" s="304"/>
      <c r="FBF1023" s="304"/>
      <c r="FBG1023" s="304"/>
      <c r="FBH1023" s="304"/>
      <c r="FBI1023" s="304"/>
      <c r="FBJ1023" s="304"/>
      <c r="FBK1023" s="304"/>
      <c r="FBL1023" s="304"/>
      <c r="FBM1023" s="304"/>
      <c r="FBN1023" s="304"/>
      <c r="FBO1023" s="304"/>
      <c r="FBP1023" s="304"/>
      <c r="FBQ1023" s="304"/>
      <c r="FBR1023" s="304"/>
      <c r="FBS1023" s="304"/>
      <c r="FBT1023" s="304"/>
      <c r="FBU1023" s="304"/>
      <c r="FBV1023" s="304"/>
      <c r="FBW1023" s="304"/>
      <c r="FBX1023" s="304"/>
      <c r="FBY1023" s="304"/>
      <c r="FBZ1023" s="304"/>
      <c r="FCA1023" s="304"/>
      <c r="FCB1023" s="304"/>
      <c r="FCC1023" s="304"/>
      <c r="FCD1023" s="304"/>
      <c r="FCE1023" s="304"/>
      <c r="FCF1023" s="304"/>
      <c r="FCG1023" s="304"/>
      <c r="FCH1023" s="304"/>
      <c r="FCI1023" s="304"/>
      <c r="FCJ1023" s="304"/>
      <c r="FCK1023" s="304"/>
      <c r="FCL1023" s="304"/>
      <c r="FCM1023" s="304"/>
      <c r="FCN1023" s="304"/>
      <c r="FCO1023" s="304"/>
      <c r="FCP1023" s="304"/>
      <c r="FCQ1023" s="304"/>
      <c r="FCR1023" s="304"/>
      <c r="FCS1023" s="304"/>
      <c r="FCT1023" s="304"/>
      <c r="FCU1023" s="304"/>
      <c r="FCV1023" s="304"/>
      <c r="FCW1023" s="304"/>
      <c r="FCX1023" s="304"/>
      <c r="FCY1023" s="304"/>
      <c r="FCZ1023" s="304"/>
      <c r="FDA1023" s="304"/>
      <c r="FDB1023" s="304"/>
      <c r="FDC1023" s="304"/>
      <c r="FDD1023" s="304"/>
      <c r="FDE1023" s="304"/>
      <c r="FDF1023" s="304"/>
      <c r="FDG1023" s="304"/>
      <c r="FDH1023" s="304"/>
      <c r="FDI1023" s="304"/>
      <c r="FDJ1023" s="304"/>
      <c r="FDK1023" s="304"/>
      <c r="FDL1023" s="304"/>
      <c r="FDM1023" s="304"/>
      <c r="FDN1023" s="304"/>
      <c r="FDO1023" s="304"/>
      <c r="FDP1023" s="304"/>
      <c r="FDQ1023" s="304"/>
      <c r="FDR1023" s="304"/>
      <c r="FDS1023" s="304"/>
      <c r="FDT1023" s="304"/>
      <c r="FDU1023" s="304"/>
      <c r="FDV1023" s="304"/>
      <c r="FDW1023" s="304"/>
      <c r="FDX1023" s="304"/>
      <c r="FDY1023" s="304"/>
      <c r="FDZ1023" s="304"/>
      <c r="FEA1023" s="304"/>
      <c r="FEB1023" s="304"/>
      <c r="FEC1023" s="304"/>
      <c r="FED1023" s="304"/>
      <c r="FEE1023" s="304"/>
      <c r="FEF1023" s="304"/>
      <c r="FEG1023" s="304"/>
      <c r="FEH1023" s="304"/>
      <c r="FEI1023" s="304"/>
      <c r="FEJ1023" s="304"/>
      <c r="FEK1023" s="304"/>
      <c r="FEL1023" s="304"/>
      <c r="FEM1023" s="304"/>
      <c r="FEN1023" s="304"/>
      <c r="FEO1023" s="304"/>
      <c r="FEP1023" s="304"/>
      <c r="FEQ1023" s="304"/>
      <c r="FER1023" s="304"/>
      <c r="FES1023" s="304"/>
      <c r="FET1023" s="304"/>
      <c r="FEU1023" s="304"/>
      <c r="FEV1023" s="304"/>
      <c r="FEW1023" s="304"/>
      <c r="FEX1023" s="304"/>
      <c r="FEY1023" s="304"/>
      <c r="FEZ1023" s="304"/>
      <c r="FFA1023" s="304"/>
      <c r="FFB1023" s="304"/>
      <c r="FFC1023" s="304"/>
      <c r="FFD1023" s="304"/>
      <c r="FFE1023" s="304"/>
      <c r="FFF1023" s="304"/>
      <c r="FFG1023" s="304"/>
      <c r="FFH1023" s="304"/>
      <c r="FFI1023" s="304"/>
      <c r="FFJ1023" s="304"/>
      <c r="FFK1023" s="304"/>
      <c r="FFL1023" s="304"/>
      <c r="FFM1023" s="304"/>
      <c r="FFN1023" s="304"/>
      <c r="FFO1023" s="304"/>
      <c r="FFP1023" s="304"/>
      <c r="FFQ1023" s="304"/>
      <c r="FFR1023" s="304"/>
      <c r="FFS1023" s="304"/>
      <c r="FFT1023" s="304"/>
      <c r="FFU1023" s="304"/>
      <c r="FFV1023" s="304"/>
      <c r="FFW1023" s="304"/>
      <c r="FFX1023" s="304"/>
      <c r="FFY1023" s="304"/>
      <c r="FFZ1023" s="304"/>
      <c r="FGA1023" s="304"/>
      <c r="FGB1023" s="304"/>
      <c r="FGC1023" s="304"/>
      <c r="FGD1023" s="304"/>
      <c r="FGE1023" s="304"/>
      <c r="FGF1023" s="304"/>
      <c r="FGG1023" s="304"/>
      <c r="FGH1023" s="304"/>
      <c r="FGI1023" s="304"/>
      <c r="FGJ1023" s="304"/>
      <c r="FGK1023" s="304"/>
      <c r="FGL1023" s="304"/>
      <c r="FGM1023" s="304"/>
      <c r="FGN1023" s="304"/>
      <c r="FGO1023" s="304"/>
      <c r="FGP1023" s="304"/>
      <c r="FGQ1023" s="304"/>
      <c r="FGR1023" s="304"/>
      <c r="FGS1023" s="304"/>
      <c r="FGT1023" s="304"/>
      <c r="FGU1023" s="304"/>
      <c r="FGV1023" s="304"/>
      <c r="FGW1023" s="304"/>
      <c r="FGX1023" s="304"/>
      <c r="FGY1023" s="304"/>
      <c r="FGZ1023" s="304"/>
      <c r="FHA1023" s="304"/>
      <c r="FHB1023" s="304"/>
      <c r="FHC1023" s="304"/>
      <c r="FHD1023" s="304"/>
      <c r="FHE1023" s="304"/>
      <c r="FHF1023" s="304"/>
      <c r="FHG1023" s="304"/>
      <c r="FHH1023" s="304"/>
      <c r="FHI1023" s="304"/>
      <c r="FHJ1023" s="304"/>
      <c r="FHK1023" s="304"/>
      <c r="FHL1023" s="304"/>
      <c r="FHM1023" s="304"/>
      <c r="FHN1023" s="304"/>
      <c r="FHO1023" s="304"/>
      <c r="FHP1023" s="304"/>
      <c r="FHQ1023" s="304"/>
      <c r="FHR1023" s="304"/>
      <c r="FHS1023" s="304"/>
      <c r="FHT1023" s="304"/>
      <c r="FHU1023" s="304"/>
      <c r="FHV1023" s="304"/>
      <c r="FHW1023" s="304"/>
      <c r="FHX1023" s="304"/>
      <c r="FHY1023" s="304"/>
      <c r="FHZ1023" s="304"/>
      <c r="FIA1023" s="304"/>
      <c r="FIB1023" s="304"/>
      <c r="FIC1023" s="304"/>
      <c r="FID1023" s="304"/>
      <c r="FIE1023" s="304"/>
      <c r="FIF1023" s="304"/>
      <c r="FIG1023" s="304"/>
      <c r="FIH1023" s="304"/>
      <c r="FII1023" s="304"/>
      <c r="FIJ1023" s="304"/>
      <c r="FIK1023" s="304"/>
      <c r="FIL1023" s="304"/>
      <c r="FIM1023" s="304"/>
      <c r="FIN1023" s="304"/>
      <c r="FIO1023" s="304"/>
      <c r="FIP1023" s="304"/>
      <c r="FIQ1023" s="304"/>
      <c r="FIR1023" s="304"/>
      <c r="FIS1023" s="304"/>
      <c r="FIT1023" s="304"/>
      <c r="FIU1023" s="304"/>
      <c r="FIV1023" s="304"/>
      <c r="FIW1023" s="304"/>
      <c r="FIX1023" s="304"/>
      <c r="FIY1023" s="304"/>
      <c r="FIZ1023" s="304"/>
      <c r="FJA1023" s="304"/>
      <c r="FJB1023" s="304"/>
      <c r="FJC1023" s="304"/>
      <c r="FJD1023" s="304"/>
      <c r="FJE1023" s="304"/>
      <c r="FJF1023" s="304"/>
      <c r="FJG1023" s="304"/>
      <c r="FJH1023" s="304"/>
      <c r="FJI1023" s="304"/>
      <c r="FJJ1023" s="304"/>
      <c r="FJK1023" s="304"/>
      <c r="FJL1023" s="304"/>
      <c r="FJM1023" s="304"/>
      <c r="FJN1023" s="304"/>
      <c r="FJO1023" s="304"/>
      <c r="FJP1023" s="304"/>
      <c r="FJQ1023" s="304"/>
      <c r="FJR1023" s="304"/>
      <c r="FJS1023" s="304"/>
      <c r="FJT1023" s="304"/>
      <c r="FJU1023" s="304"/>
      <c r="FJV1023" s="304"/>
      <c r="FJW1023" s="304"/>
      <c r="FJX1023" s="304"/>
      <c r="FJY1023" s="304"/>
      <c r="FJZ1023" s="304"/>
      <c r="FKA1023" s="304"/>
      <c r="FKB1023" s="304"/>
      <c r="FKC1023" s="304"/>
      <c r="FKD1023" s="304"/>
      <c r="FKE1023" s="304"/>
      <c r="FKF1023" s="304"/>
      <c r="FKG1023" s="304"/>
      <c r="FKH1023" s="304"/>
      <c r="FKI1023" s="304"/>
      <c r="FKJ1023" s="304"/>
      <c r="FKK1023" s="304"/>
      <c r="FKL1023" s="304"/>
      <c r="FKM1023" s="304"/>
      <c r="FKN1023" s="304"/>
      <c r="FKO1023" s="304"/>
      <c r="FKP1023" s="304"/>
      <c r="FKQ1023" s="304"/>
      <c r="FKR1023" s="304"/>
      <c r="FKS1023" s="304"/>
      <c r="FKT1023" s="304"/>
      <c r="FKU1023" s="304"/>
      <c r="FKV1023" s="304"/>
      <c r="FKW1023" s="304"/>
      <c r="FKX1023" s="304"/>
      <c r="FKY1023" s="304"/>
      <c r="FKZ1023" s="304"/>
      <c r="FLA1023" s="304"/>
      <c r="FLB1023" s="304"/>
      <c r="FLC1023" s="304"/>
      <c r="FLD1023" s="304"/>
      <c r="FLE1023" s="304"/>
      <c r="FLF1023" s="304"/>
      <c r="FLG1023" s="304"/>
      <c r="FLH1023" s="304"/>
      <c r="FLI1023" s="304"/>
      <c r="FLJ1023" s="304"/>
      <c r="FLK1023" s="304"/>
      <c r="FLL1023" s="304"/>
      <c r="FLM1023" s="304"/>
      <c r="FLN1023" s="304"/>
      <c r="FLO1023" s="304"/>
      <c r="FLP1023" s="304"/>
      <c r="FLQ1023" s="304"/>
      <c r="FLR1023" s="304"/>
      <c r="FLS1023" s="304"/>
      <c r="FLT1023" s="304"/>
      <c r="FLU1023" s="304"/>
      <c r="FLV1023" s="304"/>
      <c r="FLW1023" s="304"/>
      <c r="FLX1023" s="304"/>
      <c r="FLY1023" s="304"/>
      <c r="FLZ1023" s="304"/>
      <c r="FMA1023" s="304"/>
      <c r="FMB1023" s="304"/>
      <c r="FMC1023" s="304"/>
      <c r="FMD1023" s="304"/>
      <c r="FME1023" s="304"/>
      <c r="FMF1023" s="304"/>
      <c r="FMG1023" s="304"/>
      <c r="FMH1023" s="304"/>
      <c r="FMI1023" s="304"/>
      <c r="FMJ1023" s="304"/>
      <c r="FMK1023" s="304"/>
      <c r="FML1023" s="304"/>
      <c r="FMM1023" s="304"/>
      <c r="FMN1023" s="304"/>
      <c r="FMO1023" s="304"/>
      <c r="FMP1023" s="304"/>
      <c r="FMQ1023" s="304"/>
      <c r="FMR1023" s="304"/>
      <c r="FMS1023" s="304"/>
      <c r="FMT1023" s="304"/>
      <c r="FMU1023" s="304"/>
      <c r="FMV1023" s="304"/>
      <c r="FMW1023" s="304"/>
      <c r="FMX1023" s="304"/>
      <c r="FMY1023" s="304"/>
      <c r="FMZ1023" s="304"/>
      <c r="FNA1023" s="304"/>
      <c r="FNB1023" s="304"/>
      <c r="FNC1023" s="304"/>
      <c r="FND1023" s="304"/>
      <c r="FNE1023" s="304"/>
      <c r="FNF1023" s="304"/>
      <c r="FNG1023" s="304"/>
      <c r="FNH1023" s="304"/>
      <c r="FNI1023" s="304"/>
      <c r="FNJ1023" s="304"/>
      <c r="FNK1023" s="304"/>
      <c r="FNL1023" s="304"/>
      <c r="FNM1023" s="304"/>
      <c r="FNN1023" s="304"/>
      <c r="FNO1023" s="304"/>
      <c r="FNP1023" s="304"/>
      <c r="FNQ1023" s="304"/>
      <c r="FNR1023" s="304"/>
      <c r="FNS1023" s="304"/>
      <c r="FNT1023" s="304"/>
      <c r="FNU1023" s="304"/>
      <c r="FNV1023" s="304"/>
      <c r="FNW1023" s="304"/>
      <c r="FNX1023" s="304"/>
      <c r="FNY1023" s="304"/>
      <c r="FNZ1023" s="304"/>
      <c r="FOA1023" s="304"/>
      <c r="FOB1023" s="304"/>
      <c r="FOC1023" s="304"/>
      <c r="FOD1023" s="304"/>
      <c r="FOE1023" s="304"/>
      <c r="FOF1023" s="304"/>
      <c r="FOG1023" s="304"/>
      <c r="FOH1023" s="304"/>
      <c r="FOI1023" s="304"/>
      <c r="FOJ1023" s="304"/>
      <c r="FOK1023" s="304"/>
      <c r="FOL1023" s="304"/>
      <c r="FOM1023" s="304"/>
      <c r="FON1023" s="304"/>
      <c r="FOO1023" s="304"/>
      <c r="FOP1023" s="304"/>
      <c r="FOQ1023" s="304"/>
      <c r="FOR1023" s="304"/>
      <c r="FOS1023" s="304"/>
      <c r="FOT1023" s="304"/>
      <c r="FOU1023" s="304"/>
      <c r="FOV1023" s="304"/>
      <c r="FOW1023" s="304"/>
      <c r="FOX1023" s="304"/>
      <c r="FOY1023" s="304"/>
      <c r="FOZ1023" s="304"/>
      <c r="FPA1023" s="304"/>
      <c r="FPB1023" s="304"/>
      <c r="FPC1023" s="304"/>
      <c r="FPD1023" s="304"/>
      <c r="FPE1023" s="304"/>
      <c r="FPF1023" s="304"/>
      <c r="FPG1023" s="304"/>
      <c r="FPH1023" s="304"/>
      <c r="FPI1023" s="304"/>
      <c r="FPJ1023" s="304"/>
      <c r="FPK1023" s="304"/>
      <c r="FPL1023" s="304"/>
      <c r="FPM1023" s="304"/>
      <c r="FPN1023" s="304"/>
      <c r="FPO1023" s="304"/>
      <c r="FPP1023" s="304"/>
      <c r="FPQ1023" s="304"/>
      <c r="FPR1023" s="304"/>
      <c r="FPS1023" s="304"/>
      <c r="FPT1023" s="304"/>
      <c r="FPU1023" s="304"/>
      <c r="FPV1023" s="304"/>
      <c r="FPW1023" s="304"/>
      <c r="FPX1023" s="304"/>
      <c r="FPY1023" s="304"/>
      <c r="FPZ1023" s="304"/>
      <c r="FQA1023" s="304"/>
      <c r="FQB1023" s="304"/>
      <c r="FQC1023" s="304"/>
      <c r="FQD1023" s="304"/>
      <c r="FQE1023" s="304"/>
      <c r="FQF1023" s="304"/>
      <c r="FQG1023" s="304"/>
      <c r="FQH1023" s="304"/>
      <c r="FQI1023" s="304"/>
      <c r="FQJ1023" s="304"/>
      <c r="FQK1023" s="304"/>
      <c r="FQL1023" s="304"/>
      <c r="FQM1023" s="304"/>
      <c r="FQN1023" s="304"/>
      <c r="FQO1023" s="304"/>
      <c r="FQP1023" s="304"/>
      <c r="FQQ1023" s="304"/>
      <c r="FQR1023" s="304"/>
      <c r="FQS1023" s="304"/>
      <c r="FQT1023" s="304"/>
      <c r="FQU1023" s="304"/>
      <c r="FQV1023" s="304"/>
      <c r="FQW1023" s="304"/>
      <c r="FQX1023" s="304"/>
      <c r="FQY1023" s="304"/>
      <c r="FQZ1023" s="304"/>
      <c r="FRA1023" s="304"/>
      <c r="FRB1023" s="304"/>
      <c r="FRC1023" s="304"/>
      <c r="FRD1023" s="304"/>
      <c r="FRE1023" s="304"/>
      <c r="FRF1023" s="304"/>
      <c r="FRG1023" s="304"/>
      <c r="FRH1023" s="304"/>
      <c r="FRI1023" s="304"/>
      <c r="FRJ1023" s="304"/>
      <c r="FRK1023" s="304"/>
      <c r="FRL1023" s="304"/>
      <c r="FRM1023" s="304"/>
      <c r="FRN1023" s="304"/>
      <c r="FRO1023" s="304"/>
      <c r="FRP1023" s="304"/>
      <c r="FRQ1023" s="304"/>
      <c r="FRR1023" s="304"/>
      <c r="FRS1023" s="304"/>
      <c r="FRT1023" s="304"/>
      <c r="FRU1023" s="304"/>
      <c r="FRV1023" s="304"/>
      <c r="FRW1023" s="304"/>
      <c r="FRX1023" s="304"/>
      <c r="FRY1023" s="304"/>
      <c r="FRZ1023" s="304"/>
      <c r="FSA1023" s="304"/>
      <c r="FSB1023" s="304"/>
      <c r="FSC1023" s="304"/>
      <c r="FSD1023" s="304"/>
      <c r="FSE1023" s="304"/>
      <c r="FSF1023" s="304"/>
      <c r="FSG1023" s="304"/>
      <c r="FSH1023" s="304"/>
      <c r="FSI1023" s="304"/>
      <c r="FSJ1023" s="304"/>
      <c r="FSK1023" s="304"/>
      <c r="FSL1023" s="304"/>
      <c r="FSM1023" s="304"/>
      <c r="FSN1023" s="304"/>
      <c r="FSO1023" s="304"/>
      <c r="FSP1023" s="304"/>
      <c r="FSQ1023" s="304"/>
      <c r="FSR1023" s="304"/>
      <c r="FSS1023" s="304"/>
      <c r="FST1023" s="304"/>
      <c r="FSU1023" s="304"/>
      <c r="FSV1023" s="304"/>
      <c r="FSW1023" s="304"/>
      <c r="FSX1023" s="304"/>
      <c r="FSY1023" s="304"/>
      <c r="FSZ1023" s="304"/>
      <c r="FTA1023" s="304"/>
      <c r="FTB1023" s="304"/>
      <c r="FTC1023" s="304"/>
      <c r="FTD1023" s="304"/>
      <c r="FTE1023" s="304"/>
      <c r="FTF1023" s="304"/>
      <c r="FTG1023" s="304"/>
      <c r="FTH1023" s="304"/>
      <c r="FTI1023" s="304"/>
      <c r="FTJ1023" s="304"/>
      <c r="FTK1023" s="304"/>
      <c r="FTL1023" s="304"/>
      <c r="FTM1023" s="304"/>
      <c r="FTN1023" s="304"/>
      <c r="FTO1023" s="304"/>
      <c r="FTP1023" s="304"/>
      <c r="FTQ1023" s="304"/>
      <c r="FTR1023" s="304"/>
      <c r="FTS1023" s="304"/>
      <c r="FTT1023" s="304"/>
      <c r="FTU1023" s="304"/>
      <c r="FTV1023" s="304"/>
      <c r="FTW1023" s="304"/>
      <c r="FTX1023" s="304"/>
      <c r="FTY1023" s="304"/>
      <c r="FTZ1023" s="304"/>
      <c r="FUA1023" s="304"/>
      <c r="FUB1023" s="304"/>
      <c r="FUC1023" s="304"/>
      <c r="FUD1023" s="304"/>
      <c r="FUE1023" s="304"/>
      <c r="FUF1023" s="304"/>
      <c r="FUG1023" s="304"/>
      <c r="FUH1023" s="304"/>
      <c r="FUI1023" s="304"/>
      <c r="FUJ1023" s="304"/>
      <c r="FUK1023" s="304"/>
      <c r="FUL1023" s="304"/>
      <c r="FUM1023" s="304"/>
      <c r="FUN1023" s="304"/>
      <c r="FUO1023" s="304"/>
      <c r="FUP1023" s="304"/>
      <c r="FUQ1023" s="304"/>
      <c r="FUR1023" s="304"/>
      <c r="FUS1023" s="304"/>
      <c r="FUT1023" s="304"/>
      <c r="FUU1023" s="304"/>
      <c r="FUV1023" s="304"/>
      <c r="FUW1023" s="304"/>
      <c r="FUX1023" s="304"/>
      <c r="FUY1023" s="304"/>
      <c r="FUZ1023" s="304"/>
      <c r="FVA1023" s="304"/>
      <c r="FVB1023" s="304"/>
      <c r="FVC1023" s="304"/>
      <c r="FVD1023" s="304"/>
      <c r="FVE1023" s="304"/>
      <c r="FVF1023" s="304"/>
      <c r="FVG1023" s="304"/>
      <c r="FVH1023" s="304"/>
      <c r="FVI1023" s="304"/>
      <c r="FVJ1023" s="304"/>
      <c r="FVK1023" s="304"/>
      <c r="FVL1023" s="304"/>
      <c r="FVM1023" s="304"/>
      <c r="FVN1023" s="304"/>
      <c r="FVO1023" s="304"/>
      <c r="FVP1023" s="304"/>
      <c r="FVQ1023" s="304"/>
      <c r="FVR1023" s="304"/>
      <c r="FVS1023" s="304"/>
      <c r="FVT1023" s="304"/>
      <c r="FVU1023" s="304"/>
      <c r="FVV1023" s="304"/>
      <c r="FVW1023" s="304"/>
      <c r="FVX1023" s="304"/>
      <c r="FVY1023" s="304"/>
      <c r="FVZ1023" s="304"/>
      <c r="FWA1023" s="304"/>
      <c r="FWB1023" s="304"/>
      <c r="FWC1023" s="304"/>
      <c r="FWD1023" s="304"/>
      <c r="FWE1023" s="304"/>
      <c r="FWF1023" s="304"/>
      <c r="FWG1023" s="304"/>
      <c r="FWH1023" s="304"/>
      <c r="FWI1023" s="304"/>
      <c r="FWJ1023" s="304"/>
      <c r="FWK1023" s="304"/>
      <c r="FWL1023" s="304"/>
      <c r="FWM1023" s="304"/>
      <c r="FWN1023" s="304"/>
      <c r="FWO1023" s="304"/>
      <c r="FWP1023" s="304"/>
      <c r="FWQ1023" s="304"/>
      <c r="FWR1023" s="304"/>
      <c r="FWS1023" s="304"/>
      <c r="FWT1023" s="304"/>
      <c r="FWU1023" s="304"/>
      <c r="FWV1023" s="304"/>
      <c r="FWW1023" s="304"/>
      <c r="FWX1023" s="304"/>
      <c r="FWY1023" s="304"/>
      <c r="FWZ1023" s="304"/>
      <c r="FXA1023" s="304"/>
      <c r="FXB1023" s="304"/>
      <c r="FXC1023" s="304"/>
      <c r="FXD1023" s="304"/>
      <c r="FXE1023" s="304"/>
      <c r="FXF1023" s="304"/>
      <c r="FXG1023" s="304"/>
      <c r="FXH1023" s="304"/>
      <c r="FXI1023" s="304"/>
      <c r="FXJ1023" s="304"/>
      <c r="FXK1023" s="304"/>
      <c r="FXL1023" s="304"/>
      <c r="FXM1023" s="304"/>
      <c r="FXN1023" s="304"/>
      <c r="FXO1023" s="304"/>
      <c r="FXP1023" s="304"/>
      <c r="FXQ1023" s="304"/>
      <c r="FXR1023" s="304"/>
      <c r="FXS1023" s="304"/>
      <c r="FXT1023" s="304"/>
      <c r="FXU1023" s="304"/>
      <c r="FXV1023" s="304"/>
      <c r="FXW1023" s="304"/>
      <c r="FXX1023" s="304"/>
      <c r="FXY1023" s="304"/>
      <c r="FXZ1023" s="304"/>
      <c r="FYA1023" s="304"/>
      <c r="FYB1023" s="304"/>
      <c r="FYC1023" s="304"/>
      <c r="FYD1023" s="304"/>
      <c r="FYE1023" s="304"/>
      <c r="FYF1023" s="304"/>
      <c r="FYG1023" s="304"/>
      <c r="FYH1023" s="304"/>
      <c r="FYI1023" s="304"/>
      <c r="FYJ1023" s="304"/>
      <c r="FYK1023" s="304"/>
      <c r="FYL1023" s="304"/>
      <c r="FYM1023" s="304"/>
      <c r="FYN1023" s="304"/>
      <c r="FYO1023" s="304"/>
      <c r="FYP1023" s="304"/>
      <c r="FYQ1023" s="304"/>
      <c r="FYR1023" s="304"/>
      <c r="FYS1023" s="304"/>
      <c r="FYT1023" s="304"/>
      <c r="FYU1023" s="304"/>
      <c r="FYV1023" s="304"/>
      <c r="FYW1023" s="304"/>
      <c r="FYX1023" s="304"/>
      <c r="FYY1023" s="304"/>
      <c r="FYZ1023" s="304"/>
      <c r="FZA1023" s="304"/>
      <c r="FZB1023" s="304"/>
      <c r="FZC1023" s="304"/>
      <c r="FZD1023" s="304"/>
      <c r="FZE1023" s="304"/>
      <c r="FZF1023" s="304"/>
      <c r="FZG1023" s="304"/>
      <c r="FZH1023" s="304"/>
      <c r="FZI1023" s="304"/>
      <c r="FZJ1023" s="304"/>
      <c r="FZK1023" s="304"/>
      <c r="FZL1023" s="304"/>
      <c r="FZM1023" s="304"/>
      <c r="FZN1023" s="304"/>
      <c r="FZO1023" s="304"/>
      <c r="FZP1023" s="304"/>
      <c r="FZQ1023" s="304"/>
      <c r="FZR1023" s="304"/>
      <c r="FZS1023" s="304"/>
      <c r="FZT1023" s="304"/>
      <c r="FZU1023" s="304"/>
      <c r="FZV1023" s="304"/>
      <c r="FZW1023" s="304"/>
      <c r="FZX1023" s="304"/>
      <c r="FZY1023" s="304"/>
      <c r="FZZ1023" s="304"/>
      <c r="GAA1023" s="304"/>
      <c r="GAB1023" s="304"/>
      <c r="GAC1023" s="304"/>
      <c r="GAD1023" s="304"/>
      <c r="GAE1023" s="304"/>
      <c r="GAF1023" s="304"/>
      <c r="GAG1023" s="304"/>
      <c r="GAH1023" s="304"/>
      <c r="GAI1023" s="304"/>
      <c r="GAJ1023" s="304"/>
      <c r="GAK1023" s="304"/>
      <c r="GAL1023" s="304"/>
      <c r="GAM1023" s="304"/>
      <c r="GAN1023" s="304"/>
      <c r="GAO1023" s="304"/>
      <c r="GAP1023" s="304"/>
      <c r="GAQ1023" s="304"/>
      <c r="GAR1023" s="304"/>
      <c r="GAS1023" s="304"/>
      <c r="GAT1023" s="304"/>
      <c r="GAU1023" s="304"/>
      <c r="GAV1023" s="304"/>
      <c r="GAW1023" s="304"/>
      <c r="GAX1023" s="304"/>
      <c r="GAY1023" s="304"/>
      <c r="GAZ1023" s="304"/>
      <c r="GBA1023" s="304"/>
      <c r="GBB1023" s="304"/>
      <c r="GBC1023" s="304"/>
      <c r="GBD1023" s="304"/>
      <c r="GBE1023" s="304"/>
      <c r="GBF1023" s="304"/>
      <c r="GBG1023" s="304"/>
      <c r="GBH1023" s="304"/>
      <c r="GBI1023" s="304"/>
      <c r="GBJ1023" s="304"/>
      <c r="GBK1023" s="304"/>
      <c r="GBL1023" s="304"/>
      <c r="GBM1023" s="304"/>
      <c r="GBN1023" s="304"/>
      <c r="GBO1023" s="304"/>
      <c r="GBP1023" s="304"/>
      <c r="GBQ1023" s="304"/>
      <c r="GBR1023" s="304"/>
      <c r="GBS1023" s="304"/>
      <c r="GBT1023" s="304"/>
      <c r="GBU1023" s="304"/>
      <c r="GBV1023" s="304"/>
      <c r="GBW1023" s="304"/>
      <c r="GBX1023" s="304"/>
      <c r="GBY1023" s="304"/>
      <c r="GBZ1023" s="304"/>
      <c r="GCA1023" s="304"/>
      <c r="GCB1023" s="304"/>
      <c r="GCC1023" s="304"/>
      <c r="GCD1023" s="304"/>
      <c r="GCE1023" s="304"/>
      <c r="GCF1023" s="304"/>
      <c r="GCG1023" s="304"/>
      <c r="GCH1023" s="304"/>
      <c r="GCI1023" s="304"/>
      <c r="GCJ1023" s="304"/>
      <c r="GCK1023" s="304"/>
      <c r="GCL1023" s="304"/>
      <c r="GCM1023" s="304"/>
      <c r="GCN1023" s="304"/>
      <c r="GCO1023" s="304"/>
      <c r="GCP1023" s="304"/>
      <c r="GCQ1023" s="304"/>
      <c r="GCR1023" s="304"/>
      <c r="GCS1023" s="304"/>
      <c r="GCT1023" s="304"/>
      <c r="GCU1023" s="304"/>
      <c r="GCV1023" s="304"/>
      <c r="GCW1023" s="304"/>
      <c r="GCX1023" s="304"/>
      <c r="GCY1023" s="304"/>
      <c r="GCZ1023" s="304"/>
      <c r="GDA1023" s="304"/>
      <c r="GDB1023" s="304"/>
      <c r="GDC1023" s="304"/>
      <c r="GDD1023" s="304"/>
      <c r="GDE1023" s="304"/>
      <c r="GDF1023" s="304"/>
      <c r="GDG1023" s="304"/>
      <c r="GDH1023" s="304"/>
      <c r="GDI1023" s="304"/>
      <c r="GDJ1023" s="304"/>
      <c r="GDK1023" s="304"/>
      <c r="GDL1023" s="304"/>
      <c r="GDM1023" s="304"/>
      <c r="GDN1023" s="304"/>
      <c r="GDO1023" s="304"/>
      <c r="GDP1023" s="304"/>
      <c r="GDQ1023" s="304"/>
      <c r="GDR1023" s="304"/>
      <c r="GDS1023" s="304"/>
      <c r="GDT1023" s="304"/>
      <c r="GDU1023" s="304"/>
      <c r="GDV1023" s="304"/>
      <c r="GDW1023" s="304"/>
      <c r="GDX1023" s="304"/>
      <c r="GDY1023" s="304"/>
      <c r="GDZ1023" s="304"/>
      <c r="GEA1023" s="304"/>
      <c r="GEB1023" s="304"/>
      <c r="GEC1023" s="304"/>
      <c r="GED1023" s="304"/>
      <c r="GEE1023" s="304"/>
      <c r="GEF1023" s="304"/>
      <c r="GEG1023" s="304"/>
      <c r="GEH1023" s="304"/>
      <c r="GEI1023" s="304"/>
      <c r="GEJ1023" s="304"/>
      <c r="GEK1023" s="304"/>
      <c r="GEL1023" s="304"/>
      <c r="GEM1023" s="304"/>
      <c r="GEN1023" s="304"/>
      <c r="GEO1023" s="304"/>
      <c r="GEP1023" s="304"/>
      <c r="GEQ1023" s="304"/>
      <c r="GER1023" s="304"/>
      <c r="GES1023" s="304"/>
      <c r="GET1023" s="304"/>
      <c r="GEU1023" s="304"/>
      <c r="GEV1023" s="304"/>
      <c r="GEW1023" s="304"/>
      <c r="GEX1023" s="304"/>
      <c r="GEY1023" s="304"/>
      <c r="GEZ1023" s="304"/>
      <c r="GFA1023" s="304"/>
      <c r="GFB1023" s="304"/>
      <c r="GFC1023" s="304"/>
      <c r="GFD1023" s="304"/>
      <c r="GFE1023" s="304"/>
      <c r="GFF1023" s="304"/>
      <c r="GFG1023" s="304"/>
      <c r="GFH1023" s="304"/>
      <c r="GFI1023" s="304"/>
      <c r="GFJ1023" s="304"/>
      <c r="GFK1023" s="304"/>
      <c r="GFL1023" s="304"/>
      <c r="GFM1023" s="304"/>
      <c r="GFN1023" s="304"/>
      <c r="GFO1023" s="304"/>
      <c r="GFP1023" s="304"/>
      <c r="GFQ1023" s="304"/>
      <c r="GFR1023" s="304"/>
      <c r="GFS1023" s="304"/>
      <c r="GFT1023" s="304"/>
      <c r="GFU1023" s="304"/>
      <c r="GFV1023" s="304"/>
      <c r="GFW1023" s="304"/>
      <c r="GFX1023" s="304"/>
      <c r="GFY1023" s="304"/>
      <c r="GFZ1023" s="304"/>
      <c r="GGA1023" s="304"/>
      <c r="GGB1023" s="304"/>
      <c r="GGC1023" s="304"/>
      <c r="GGD1023" s="304"/>
      <c r="GGE1023" s="304"/>
      <c r="GGF1023" s="304"/>
      <c r="GGG1023" s="304"/>
      <c r="GGH1023" s="304"/>
      <c r="GGI1023" s="304"/>
      <c r="GGJ1023" s="304"/>
      <c r="GGK1023" s="304"/>
      <c r="GGL1023" s="304"/>
      <c r="GGM1023" s="304"/>
      <c r="GGN1023" s="304"/>
      <c r="GGO1023" s="304"/>
      <c r="GGP1023" s="304"/>
      <c r="GGQ1023" s="304"/>
      <c r="GGR1023" s="304"/>
      <c r="GGS1023" s="304"/>
      <c r="GGT1023" s="304"/>
      <c r="GGU1023" s="304"/>
      <c r="GGV1023" s="304"/>
      <c r="GGW1023" s="304"/>
      <c r="GGX1023" s="304"/>
      <c r="GGY1023" s="304"/>
      <c r="GGZ1023" s="304"/>
      <c r="GHA1023" s="304"/>
      <c r="GHB1023" s="304"/>
      <c r="GHC1023" s="304"/>
      <c r="GHD1023" s="304"/>
      <c r="GHE1023" s="304"/>
      <c r="GHF1023" s="304"/>
      <c r="GHG1023" s="304"/>
      <c r="GHH1023" s="304"/>
      <c r="GHI1023" s="304"/>
      <c r="GHJ1023" s="304"/>
      <c r="GHK1023" s="304"/>
      <c r="GHL1023" s="304"/>
      <c r="GHM1023" s="304"/>
      <c r="GHN1023" s="304"/>
      <c r="GHO1023" s="304"/>
      <c r="GHP1023" s="304"/>
      <c r="GHQ1023" s="304"/>
      <c r="GHR1023" s="304"/>
      <c r="GHS1023" s="304"/>
      <c r="GHT1023" s="304"/>
      <c r="GHU1023" s="304"/>
      <c r="GHV1023" s="304"/>
      <c r="GHW1023" s="304"/>
      <c r="GHX1023" s="304"/>
      <c r="GHY1023" s="304"/>
      <c r="GHZ1023" s="304"/>
      <c r="GIA1023" s="304"/>
      <c r="GIB1023" s="304"/>
      <c r="GIC1023" s="304"/>
      <c r="GID1023" s="304"/>
      <c r="GIE1023" s="304"/>
      <c r="GIF1023" s="304"/>
      <c r="GIG1023" s="304"/>
      <c r="GIH1023" s="304"/>
      <c r="GII1023" s="304"/>
      <c r="GIJ1023" s="304"/>
      <c r="GIK1023" s="304"/>
      <c r="GIL1023" s="304"/>
      <c r="GIM1023" s="304"/>
      <c r="GIN1023" s="304"/>
      <c r="GIO1023" s="304"/>
      <c r="GIP1023" s="304"/>
      <c r="GIQ1023" s="304"/>
      <c r="GIR1023" s="304"/>
      <c r="GIS1023" s="304"/>
      <c r="GIT1023" s="304"/>
      <c r="GIU1023" s="304"/>
      <c r="GIV1023" s="304"/>
      <c r="GIW1023" s="304"/>
      <c r="GIX1023" s="304"/>
      <c r="GIY1023" s="304"/>
      <c r="GIZ1023" s="304"/>
      <c r="GJA1023" s="304"/>
      <c r="GJB1023" s="304"/>
      <c r="GJC1023" s="304"/>
      <c r="GJD1023" s="304"/>
      <c r="GJE1023" s="304"/>
      <c r="GJF1023" s="304"/>
      <c r="GJG1023" s="304"/>
      <c r="GJH1023" s="304"/>
      <c r="GJI1023" s="304"/>
      <c r="GJJ1023" s="304"/>
      <c r="GJK1023" s="304"/>
      <c r="GJL1023" s="304"/>
      <c r="GJM1023" s="304"/>
      <c r="GJN1023" s="304"/>
      <c r="GJO1023" s="304"/>
      <c r="GJP1023" s="304"/>
      <c r="GJQ1023" s="304"/>
      <c r="GJR1023" s="304"/>
      <c r="GJS1023" s="304"/>
      <c r="GJT1023" s="304"/>
      <c r="GJU1023" s="304"/>
      <c r="GJV1023" s="304"/>
      <c r="GJW1023" s="304"/>
      <c r="GJX1023" s="304"/>
      <c r="GJY1023" s="304"/>
      <c r="GJZ1023" s="304"/>
      <c r="GKA1023" s="304"/>
      <c r="GKB1023" s="304"/>
      <c r="GKC1023" s="304"/>
      <c r="GKD1023" s="304"/>
      <c r="GKE1023" s="304"/>
      <c r="GKF1023" s="304"/>
      <c r="GKG1023" s="304"/>
      <c r="GKH1023" s="304"/>
      <c r="GKI1023" s="304"/>
      <c r="GKJ1023" s="304"/>
      <c r="GKK1023" s="304"/>
      <c r="GKL1023" s="304"/>
      <c r="GKM1023" s="304"/>
      <c r="GKN1023" s="304"/>
      <c r="GKO1023" s="304"/>
      <c r="GKP1023" s="304"/>
      <c r="GKQ1023" s="304"/>
      <c r="GKR1023" s="304"/>
      <c r="GKS1023" s="304"/>
      <c r="GKT1023" s="304"/>
      <c r="GKU1023" s="304"/>
      <c r="GKV1023" s="304"/>
      <c r="GKW1023" s="304"/>
      <c r="GKX1023" s="304"/>
      <c r="GKY1023" s="304"/>
      <c r="GKZ1023" s="304"/>
      <c r="GLA1023" s="304"/>
      <c r="GLB1023" s="304"/>
      <c r="GLC1023" s="304"/>
      <c r="GLD1023" s="304"/>
      <c r="GLE1023" s="304"/>
      <c r="GLF1023" s="304"/>
      <c r="GLG1023" s="304"/>
      <c r="GLH1023" s="304"/>
      <c r="GLI1023" s="304"/>
      <c r="GLJ1023" s="304"/>
      <c r="GLK1023" s="304"/>
      <c r="GLL1023" s="304"/>
      <c r="GLM1023" s="304"/>
      <c r="GLN1023" s="304"/>
      <c r="GLO1023" s="304"/>
      <c r="GLP1023" s="304"/>
      <c r="GLQ1023" s="304"/>
      <c r="GLR1023" s="304"/>
      <c r="GLS1023" s="304"/>
      <c r="GLT1023" s="304"/>
      <c r="GLU1023" s="304"/>
      <c r="GLV1023" s="304"/>
      <c r="GLW1023" s="304"/>
      <c r="GLX1023" s="304"/>
      <c r="GLY1023" s="304"/>
      <c r="GLZ1023" s="304"/>
      <c r="GMA1023" s="304"/>
      <c r="GMB1023" s="304"/>
      <c r="GMC1023" s="304"/>
      <c r="GMD1023" s="304"/>
      <c r="GME1023" s="304"/>
      <c r="GMF1023" s="304"/>
      <c r="GMG1023" s="304"/>
      <c r="GMH1023" s="304"/>
      <c r="GMI1023" s="304"/>
      <c r="GMJ1023" s="304"/>
      <c r="GMK1023" s="304"/>
      <c r="GML1023" s="304"/>
      <c r="GMM1023" s="304"/>
      <c r="GMN1023" s="304"/>
      <c r="GMO1023" s="304"/>
      <c r="GMP1023" s="304"/>
      <c r="GMQ1023" s="304"/>
      <c r="GMR1023" s="304"/>
      <c r="GMS1023" s="304"/>
      <c r="GMT1023" s="304"/>
      <c r="GMU1023" s="304"/>
      <c r="GMV1023" s="304"/>
      <c r="GMW1023" s="304"/>
      <c r="GMX1023" s="304"/>
      <c r="GMY1023" s="304"/>
      <c r="GMZ1023" s="304"/>
      <c r="GNA1023" s="304"/>
      <c r="GNB1023" s="304"/>
      <c r="GNC1023" s="304"/>
      <c r="GND1023" s="304"/>
      <c r="GNE1023" s="304"/>
      <c r="GNF1023" s="304"/>
      <c r="GNG1023" s="304"/>
      <c r="GNH1023" s="304"/>
      <c r="GNI1023" s="304"/>
      <c r="GNJ1023" s="304"/>
      <c r="GNK1023" s="304"/>
      <c r="GNL1023" s="304"/>
      <c r="GNM1023" s="304"/>
      <c r="GNN1023" s="304"/>
      <c r="GNO1023" s="304"/>
      <c r="GNP1023" s="304"/>
      <c r="GNQ1023" s="304"/>
      <c r="GNR1023" s="304"/>
      <c r="GNS1023" s="304"/>
      <c r="GNT1023" s="304"/>
      <c r="GNU1023" s="304"/>
      <c r="GNV1023" s="304"/>
      <c r="GNW1023" s="304"/>
      <c r="GNX1023" s="304"/>
      <c r="GNY1023" s="304"/>
      <c r="GNZ1023" s="304"/>
      <c r="GOA1023" s="304"/>
      <c r="GOB1023" s="304"/>
      <c r="GOC1023" s="304"/>
      <c r="GOD1023" s="304"/>
      <c r="GOE1023" s="304"/>
      <c r="GOF1023" s="304"/>
      <c r="GOG1023" s="304"/>
      <c r="GOH1023" s="304"/>
      <c r="GOI1023" s="304"/>
      <c r="GOJ1023" s="304"/>
      <c r="GOK1023" s="304"/>
      <c r="GOL1023" s="304"/>
      <c r="GOM1023" s="304"/>
      <c r="GON1023" s="304"/>
      <c r="GOO1023" s="304"/>
      <c r="GOP1023" s="304"/>
      <c r="GOQ1023" s="304"/>
      <c r="GOR1023" s="304"/>
      <c r="GOS1023" s="304"/>
      <c r="GOT1023" s="304"/>
      <c r="GOU1023" s="304"/>
      <c r="GOV1023" s="304"/>
      <c r="GOW1023" s="304"/>
      <c r="GOX1023" s="304"/>
      <c r="GOY1023" s="304"/>
      <c r="GOZ1023" s="304"/>
      <c r="GPA1023" s="304"/>
      <c r="GPB1023" s="304"/>
      <c r="GPC1023" s="304"/>
      <c r="GPD1023" s="304"/>
      <c r="GPE1023" s="304"/>
      <c r="GPF1023" s="304"/>
      <c r="GPG1023" s="304"/>
      <c r="GPH1023" s="304"/>
      <c r="GPI1023" s="304"/>
      <c r="GPJ1023" s="304"/>
      <c r="GPK1023" s="304"/>
      <c r="GPL1023" s="304"/>
      <c r="GPM1023" s="304"/>
      <c r="GPN1023" s="304"/>
      <c r="GPO1023" s="304"/>
      <c r="GPP1023" s="304"/>
      <c r="GPQ1023" s="304"/>
      <c r="GPR1023" s="304"/>
      <c r="GPS1023" s="304"/>
      <c r="GPT1023" s="304"/>
      <c r="GPU1023" s="304"/>
      <c r="GPV1023" s="304"/>
      <c r="GPW1023" s="304"/>
      <c r="GPX1023" s="304"/>
      <c r="GPY1023" s="304"/>
      <c r="GPZ1023" s="304"/>
      <c r="GQA1023" s="304"/>
      <c r="GQB1023" s="304"/>
      <c r="GQC1023" s="304"/>
      <c r="GQD1023" s="304"/>
      <c r="GQE1023" s="304"/>
      <c r="GQF1023" s="304"/>
      <c r="GQG1023" s="304"/>
      <c r="GQH1023" s="304"/>
      <c r="GQI1023" s="304"/>
      <c r="GQJ1023" s="304"/>
      <c r="GQK1023" s="304"/>
      <c r="GQL1023" s="304"/>
      <c r="GQM1023" s="304"/>
      <c r="GQN1023" s="304"/>
      <c r="GQO1023" s="304"/>
      <c r="GQP1023" s="304"/>
      <c r="GQQ1023" s="304"/>
      <c r="GQR1023" s="304"/>
      <c r="GQS1023" s="304"/>
      <c r="GQT1023" s="304"/>
      <c r="GQU1023" s="304"/>
      <c r="GQV1023" s="304"/>
      <c r="GQW1023" s="304"/>
      <c r="GQX1023" s="304"/>
      <c r="GQY1023" s="304"/>
      <c r="GQZ1023" s="304"/>
      <c r="GRA1023" s="304"/>
      <c r="GRB1023" s="304"/>
      <c r="GRC1023" s="304"/>
      <c r="GRD1023" s="304"/>
      <c r="GRE1023" s="304"/>
      <c r="GRF1023" s="304"/>
      <c r="GRG1023" s="304"/>
      <c r="GRH1023" s="304"/>
      <c r="GRI1023" s="304"/>
      <c r="GRJ1023" s="304"/>
      <c r="GRK1023" s="304"/>
      <c r="GRL1023" s="304"/>
      <c r="GRM1023" s="304"/>
      <c r="GRN1023" s="304"/>
      <c r="GRO1023" s="304"/>
      <c r="GRP1023" s="304"/>
      <c r="GRQ1023" s="304"/>
      <c r="GRR1023" s="304"/>
      <c r="GRS1023" s="304"/>
      <c r="GRT1023" s="304"/>
      <c r="GRU1023" s="304"/>
      <c r="GRV1023" s="304"/>
      <c r="GRW1023" s="304"/>
      <c r="GRX1023" s="304"/>
      <c r="GRY1023" s="304"/>
      <c r="GRZ1023" s="304"/>
      <c r="GSA1023" s="304"/>
      <c r="GSB1023" s="304"/>
      <c r="GSC1023" s="304"/>
      <c r="GSD1023" s="304"/>
      <c r="GSE1023" s="304"/>
      <c r="GSF1023" s="304"/>
      <c r="GSG1023" s="304"/>
      <c r="GSH1023" s="304"/>
      <c r="GSI1023" s="304"/>
      <c r="GSJ1023" s="304"/>
      <c r="GSK1023" s="304"/>
      <c r="GSL1023" s="304"/>
      <c r="GSM1023" s="304"/>
      <c r="GSN1023" s="304"/>
      <c r="GSO1023" s="304"/>
      <c r="GSP1023" s="304"/>
      <c r="GSQ1023" s="304"/>
      <c r="GSR1023" s="304"/>
      <c r="GSS1023" s="304"/>
      <c r="GST1023" s="304"/>
      <c r="GSU1023" s="304"/>
      <c r="GSV1023" s="304"/>
      <c r="GSW1023" s="304"/>
      <c r="GSX1023" s="304"/>
      <c r="GSY1023" s="304"/>
      <c r="GSZ1023" s="304"/>
      <c r="GTA1023" s="304"/>
      <c r="GTB1023" s="304"/>
      <c r="GTC1023" s="304"/>
      <c r="GTD1023" s="304"/>
      <c r="GTE1023" s="304"/>
      <c r="GTF1023" s="304"/>
      <c r="GTG1023" s="304"/>
      <c r="GTH1023" s="304"/>
      <c r="GTI1023" s="304"/>
      <c r="GTJ1023" s="304"/>
      <c r="GTK1023" s="304"/>
      <c r="GTL1023" s="304"/>
      <c r="GTM1023" s="304"/>
      <c r="GTN1023" s="304"/>
      <c r="GTO1023" s="304"/>
      <c r="GTP1023" s="304"/>
      <c r="GTQ1023" s="304"/>
      <c r="GTR1023" s="304"/>
      <c r="GTS1023" s="304"/>
      <c r="GTT1023" s="304"/>
      <c r="GTU1023" s="304"/>
      <c r="GTV1023" s="304"/>
      <c r="GTW1023" s="304"/>
      <c r="GTX1023" s="304"/>
      <c r="GTY1023" s="304"/>
      <c r="GTZ1023" s="304"/>
      <c r="GUA1023" s="304"/>
      <c r="GUB1023" s="304"/>
      <c r="GUC1023" s="304"/>
      <c r="GUD1023" s="304"/>
      <c r="GUE1023" s="304"/>
      <c r="GUF1023" s="304"/>
      <c r="GUG1023" s="304"/>
      <c r="GUH1023" s="304"/>
      <c r="GUI1023" s="304"/>
      <c r="GUJ1023" s="304"/>
      <c r="GUK1023" s="304"/>
      <c r="GUL1023" s="304"/>
      <c r="GUM1023" s="304"/>
      <c r="GUN1023" s="304"/>
      <c r="GUO1023" s="304"/>
      <c r="GUP1023" s="304"/>
      <c r="GUQ1023" s="304"/>
      <c r="GUR1023" s="304"/>
      <c r="GUS1023" s="304"/>
      <c r="GUT1023" s="304"/>
      <c r="GUU1023" s="304"/>
      <c r="GUV1023" s="304"/>
      <c r="GUW1023" s="304"/>
      <c r="GUX1023" s="304"/>
      <c r="GUY1023" s="304"/>
      <c r="GUZ1023" s="304"/>
      <c r="GVA1023" s="304"/>
      <c r="GVB1023" s="304"/>
      <c r="GVC1023" s="304"/>
      <c r="GVD1023" s="304"/>
      <c r="GVE1023" s="304"/>
      <c r="GVF1023" s="304"/>
      <c r="GVG1023" s="304"/>
      <c r="GVH1023" s="304"/>
      <c r="GVI1023" s="304"/>
      <c r="GVJ1023" s="304"/>
      <c r="GVK1023" s="304"/>
      <c r="GVL1023" s="304"/>
      <c r="GVM1023" s="304"/>
      <c r="GVN1023" s="304"/>
      <c r="GVO1023" s="304"/>
      <c r="GVP1023" s="304"/>
      <c r="GVQ1023" s="304"/>
      <c r="GVR1023" s="304"/>
      <c r="GVS1023" s="304"/>
      <c r="GVT1023" s="304"/>
      <c r="GVU1023" s="304"/>
      <c r="GVV1023" s="304"/>
      <c r="GVW1023" s="304"/>
      <c r="GVX1023" s="304"/>
      <c r="GVY1023" s="304"/>
      <c r="GVZ1023" s="304"/>
      <c r="GWA1023" s="304"/>
      <c r="GWB1023" s="304"/>
      <c r="GWC1023" s="304"/>
      <c r="GWD1023" s="304"/>
      <c r="GWE1023" s="304"/>
      <c r="GWF1023" s="304"/>
      <c r="GWG1023" s="304"/>
      <c r="GWH1023" s="304"/>
      <c r="GWI1023" s="304"/>
      <c r="GWJ1023" s="304"/>
      <c r="GWK1023" s="304"/>
      <c r="GWL1023" s="304"/>
      <c r="GWM1023" s="304"/>
      <c r="GWN1023" s="304"/>
      <c r="GWO1023" s="304"/>
      <c r="GWP1023" s="304"/>
      <c r="GWQ1023" s="304"/>
      <c r="GWR1023" s="304"/>
      <c r="GWS1023" s="304"/>
      <c r="GWT1023" s="304"/>
      <c r="GWU1023" s="304"/>
      <c r="GWV1023" s="304"/>
      <c r="GWW1023" s="304"/>
      <c r="GWX1023" s="304"/>
      <c r="GWY1023" s="304"/>
      <c r="GWZ1023" s="304"/>
      <c r="GXA1023" s="304"/>
      <c r="GXB1023" s="304"/>
      <c r="GXC1023" s="304"/>
      <c r="GXD1023" s="304"/>
      <c r="GXE1023" s="304"/>
      <c r="GXF1023" s="304"/>
      <c r="GXG1023" s="304"/>
      <c r="GXH1023" s="304"/>
      <c r="GXI1023" s="304"/>
      <c r="GXJ1023" s="304"/>
      <c r="GXK1023" s="304"/>
      <c r="GXL1023" s="304"/>
      <c r="GXM1023" s="304"/>
      <c r="GXN1023" s="304"/>
      <c r="GXO1023" s="304"/>
      <c r="GXP1023" s="304"/>
      <c r="GXQ1023" s="304"/>
      <c r="GXR1023" s="304"/>
      <c r="GXS1023" s="304"/>
      <c r="GXT1023" s="304"/>
      <c r="GXU1023" s="304"/>
      <c r="GXV1023" s="304"/>
      <c r="GXW1023" s="304"/>
      <c r="GXX1023" s="304"/>
      <c r="GXY1023" s="304"/>
      <c r="GXZ1023" s="304"/>
      <c r="GYA1023" s="304"/>
      <c r="GYB1023" s="304"/>
      <c r="GYC1023" s="304"/>
      <c r="GYD1023" s="304"/>
      <c r="GYE1023" s="304"/>
      <c r="GYF1023" s="304"/>
      <c r="GYG1023" s="304"/>
      <c r="GYH1023" s="304"/>
      <c r="GYI1023" s="304"/>
      <c r="GYJ1023" s="304"/>
      <c r="GYK1023" s="304"/>
      <c r="GYL1023" s="304"/>
      <c r="GYM1023" s="304"/>
      <c r="GYN1023" s="304"/>
      <c r="GYO1023" s="304"/>
      <c r="GYP1023" s="304"/>
      <c r="GYQ1023" s="304"/>
      <c r="GYR1023" s="304"/>
      <c r="GYS1023" s="304"/>
      <c r="GYT1023" s="304"/>
      <c r="GYU1023" s="304"/>
      <c r="GYV1023" s="304"/>
      <c r="GYW1023" s="304"/>
      <c r="GYX1023" s="304"/>
      <c r="GYY1023" s="304"/>
      <c r="GYZ1023" s="304"/>
      <c r="GZA1023" s="304"/>
      <c r="GZB1023" s="304"/>
      <c r="GZC1023" s="304"/>
      <c r="GZD1023" s="304"/>
      <c r="GZE1023" s="304"/>
      <c r="GZF1023" s="304"/>
      <c r="GZG1023" s="304"/>
      <c r="GZH1023" s="304"/>
      <c r="GZI1023" s="304"/>
      <c r="GZJ1023" s="304"/>
      <c r="GZK1023" s="304"/>
      <c r="GZL1023" s="304"/>
      <c r="GZM1023" s="304"/>
      <c r="GZN1023" s="304"/>
      <c r="GZO1023" s="304"/>
      <c r="GZP1023" s="304"/>
      <c r="GZQ1023" s="304"/>
      <c r="GZR1023" s="304"/>
      <c r="GZS1023" s="304"/>
      <c r="GZT1023" s="304"/>
      <c r="GZU1023" s="304"/>
      <c r="GZV1023" s="304"/>
      <c r="GZW1023" s="304"/>
      <c r="GZX1023" s="304"/>
      <c r="GZY1023" s="304"/>
      <c r="GZZ1023" s="304"/>
      <c r="HAA1023" s="304"/>
      <c r="HAB1023" s="304"/>
      <c r="HAC1023" s="304"/>
      <c r="HAD1023" s="304"/>
      <c r="HAE1023" s="304"/>
      <c r="HAF1023" s="304"/>
      <c r="HAG1023" s="304"/>
      <c r="HAH1023" s="304"/>
      <c r="HAI1023" s="304"/>
      <c r="HAJ1023" s="304"/>
      <c r="HAK1023" s="304"/>
      <c r="HAL1023" s="304"/>
      <c r="HAM1023" s="304"/>
      <c r="HAN1023" s="304"/>
      <c r="HAO1023" s="304"/>
      <c r="HAP1023" s="304"/>
      <c r="HAQ1023" s="304"/>
      <c r="HAR1023" s="304"/>
      <c r="HAS1023" s="304"/>
      <c r="HAT1023" s="304"/>
      <c r="HAU1023" s="304"/>
      <c r="HAV1023" s="304"/>
      <c r="HAW1023" s="304"/>
      <c r="HAX1023" s="304"/>
      <c r="HAY1023" s="304"/>
      <c r="HAZ1023" s="304"/>
      <c r="HBA1023" s="304"/>
      <c r="HBB1023" s="304"/>
      <c r="HBC1023" s="304"/>
      <c r="HBD1023" s="304"/>
      <c r="HBE1023" s="304"/>
      <c r="HBF1023" s="304"/>
      <c r="HBG1023" s="304"/>
      <c r="HBH1023" s="304"/>
      <c r="HBI1023" s="304"/>
      <c r="HBJ1023" s="304"/>
      <c r="HBK1023" s="304"/>
      <c r="HBL1023" s="304"/>
      <c r="HBM1023" s="304"/>
      <c r="HBN1023" s="304"/>
      <c r="HBO1023" s="304"/>
      <c r="HBP1023" s="304"/>
      <c r="HBQ1023" s="304"/>
      <c r="HBR1023" s="304"/>
      <c r="HBS1023" s="304"/>
      <c r="HBT1023" s="304"/>
      <c r="HBU1023" s="304"/>
      <c r="HBV1023" s="304"/>
      <c r="HBW1023" s="304"/>
      <c r="HBX1023" s="304"/>
      <c r="HBY1023" s="304"/>
      <c r="HBZ1023" s="304"/>
      <c r="HCA1023" s="304"/>
      <c r="HCB1023" s="304"/>
      <c r="HCC1023" s="304"/>
      <c r="HCD1023" s="304"/>
      <c r="HCE1023" s="304"/>
      <c r="HCF1023" s="304"/>
      <c r="HCG1023" s="304"/>
      <c r="HCH1023" s="304"/>
      <c r="HCI1023" s="304"/>
      <c r="HCJ1023" s="304"/>
      <c r="HCK1023" s="304"/>
      <c r="HCL1023" s="304"/>
      <c r="HCM1023" s="304"/>
      <c r="HCN1023" s="304"/>
      <c r="HCO1023" s="304"/>
      <c r="HCP1023" s="304"/>
      <c r="HCQ1023" s="304"/>
      <c r="HCR1023" s="304"/>
      <c r="HCS1023" s="304"/>
      <c r="HCT1023" s="304"/>
      <c r="HCU1023" s="304"/>
      <c r="HCV1023" s="304"/>
      <c r="HCW1023" s="304"/>
      <c r="HCX1023" s="304"/>
      <c r="HCY1023" s="304"/>
      <c r="HCZ1023" s="304"/>
      <c r="HDA1023" s="304"/>
      <c r="HDB1023" s="304"/>
      <c r="HDC1023" s="304"/>
      <c r="HDD1023" s="304"/>
      <c r="HDE1023" s="304"/>
      <c r="HDF1023" s="304"/>
      <c r="HDG1023" s="304"/>
      <c r="HDH1023" s="304"/>
      <c r="HDI1023" s="304"/>
      <c r="HDJ1023" s="304"/>
      <c r="HDK1023" s="304"/>
      <c r="HDL1023" s="304"/>
      <c r="HDM1023" s="304"/>
      <c r="HDN1023" s="304"/>
      <c r="HDO1023" s="304"/>
      <c r="HDP1023" s="304"/>
      <c r="HDQ1023" s="304"/>
      <c r="HDR1023" s="304"/>
      <c r="HDS1023" s="304"/>
      <c r="HDT1023" s="304"/>
      <c r="HDU1023" s="304"/>
      <c r="HDV1023" s="304"/>
      <c r="HDW1023" s="304"/>
      <c r="HDX1023" s="304"/>
      <c r="HDY1023" s="304"/>
      <c r="HDZ1023" s="304"/>
      <c r="HEA1023" s="304"/>
      <c r="HEB1023" s="304"/>
      <c r="HEC1023" s="304"/>
      <c r="HED1023" s="304"/>
      <c r="HEE1023" s="304"/>
      <c r="HEF1023" s="304"/>
      <c r="HEG1023" s="304"/>
      <c r="HEH1023" s="304"/>
      <c r="HEI1023" s="304"/>
      <c r="HEJ1023" s="304"/>
      <c r="HEK1023" s="304"/>
      <c r="HEL1023" s="304"/>
      <c r="HEM1023" s="304"/>
      <c r="HEN1023" s="304"/>
      <c r="HEO1023" s="304"/>
      <c r="HEP1023" s="304"/>
      <c r="HEQ1023" s="304"/>
      <c r="HER1023" s="304"/>
      <c r="HES1023" s="304"/>
      <c r="HET1023" s="304"/>
      <c r="HEU1023" s="304"/>
      <c r="HEV1023" s="304"/>
      <c r="HEW1023" s="304"/>
      <c r="HEX1023" s="304"/>
      <c r="HEY1023" s="304"/>
      <c r="HEZ1023" s="304"/>
      <c r="HFA1023" s="304"/>
      <c r="HFB1023" s="304"/>
      <c r="HFC1023" s="304"/>
      <c r="HFD1023" s="304"/>
      <c r="HFE1023" s="304"/>
      <c r="HFF1023" s="304"/>
      <c r="HFG1023" s="304"/>
      <c r="HFH1023" s="304"/>
      <c r="HFI1023" s="304"/>
      <c r="HFJ1023" s="304"/>
      <c r="HFK1023" s="304"/>
      <c r="HFL1023" s="304"/>
      <c r="HFM1023" s="304"/>
      <c r="HFN1023" s="304"/>
      <c r="HFO1023" s="304"/>
      <c r="HFP1023" s="304"/>
      <c r="HFQ1023" s="304"/>
      <c r="HFR1023" s="304"/>
      <c r="HFS1023" s="304"/>
      <c r="HFT1023" s="304"/>
      <c r="HFU1023" s="304"/>
      <c r="HFV1023" s="304"/>
      <c r="HFW1023" s="304"/>
      <c r="HFX1023" s="304"/>
      <c r="HFY1023" s="304"/>
      <c r="HFZ1023" s="304"/>
      <c r="HGA1023" s="304"/>
      <c r="HGB1023" s="304"/>
      <c r="HGC1023" s="304"/>
      <c r="HGD1023" s="304"/>
      <c r="HGE1023" s="304"/>
      <c r="HGF1023" s="304"/>
      <c r="HGG1023" s="304"/>
      <c r="HGH1023" s="304"/>
      <c r="HGI1023" s="304"/>
      <c r="HGJ1023" s="304"/>
      <c r="HGK1023" s="304"/>
      <c r="HGL1023" s="304"/>
      <c r="HGM1023" s="304"/>
      <c r="HGN1023" s="304"/>
      <c r="HGO1023" s="304"/>
      <c r="HGP1023" s="304"/>
      <c r="HGQ1023" s="304"/>
      <c r="HGR1023" s="304"/>
      <c r="HGS1023" s="304"/>
      <c r="HGT1023" s="304"/>
      <c r="HGU1023" s="304"/>
      <c r="HGV1023" s="304"/>
      <c r="HGW1023" s="304"/>
      <c r="HGX1023" s="304"/>
      <c r="HGY1023" s="304"/>
      <c r="HGZ1023" s="304"/>
      <c r="HHA1023" s="304"/>
      <c r="HHB1023" s="304"/>
      <c r="HHC1023" s="304"/>
      <c r="HHD1023" s="304"/>
      <c r="HHE1023" s="304"/>
      <c r="HHF1023" s="304"/>
      <c r="HHG1023" s="304"/>
      <c r="HHH1023" s="304"/>
      <c r="HHI1023" s="304"/>
      <c r="HHJ1023" s="304"/>
      <c r="HHK1023" s="304"/>
      <c r="HHL1023" s="304"/>
      <c r="HHM1023" s="304"/>
      <c r="HHN1023" s="304"/>
      <c r="HHO1023" s="304"/>
      <c r="HHP1023" s="304"/>
      <c r="HHQ1023" s="304"/>
      <c r="HHR1023" s="304"/>
      <c r="HHS1023" s="304"/>
      <c r="HHT1023" s="304"/>
      <c r="HHU1023" s="304"/>
      <c r="HHV1023" s="304"/>
      <c r="HHW1023" s="304"/>
      <c r="HHX1023" s="304"/>
      <c r="HHY1023" s="304"/>
      <c r="HHZ1023" s="304"/>
      <c r="HIA1023" s="304"/>
      <c r="HIB1023" s="304"/>
      <c r="HIC1023" s="304"/>
      <c r="HID1023" s="304"/>
      <c r="HIE1023" s="304"/>
      <c r="HIF1023" s="304"/>
      <c r="HIG1023" s="304"/>
      <c r="HIH1023" s="304"/>
      <c r="HII1023" s="304"/>
      <c r="HIJ1023" s="304"/>
      <c r="HIK1023" s="304"/>
      <c r="HIL1023" s="304"/>
      <c r="HIM1023" s="304"/>
      <c r="HIN1023" s="304"/>
      <c r="HIO1023" s="304"/>
      <c r="HIP1023" s="304"/>
      <c r="HIQ1023" s="304"/>
      <c r="HIR1023" s="304"/>
      <c r="HIS1023" s="304"/>
      <c r="HIT1023" s="304"/>
      <c r="HIU1023" s="304"/>
      <c r="HIV1023" s="304"/>
      <c r="HIW1023" s="304"/>
      <c r="HIX1023" s="304"/>
      <c r="HIY1023" s="304"/>
      <c r="HIZ1023" s="304"/>
      <c r="HJA1023" s="304"/>
      <c r="HJB1023" s="304"/>
      <c r="HJC1023" s="304"/>
      <c r="HJD1023" s="304"/>
      <c r="HJE1023" s="304"/>
      <c r="HJF1023" s="304"/>
      <c r="HJG1023" s="304"/>
      <c r="HJH1023" s="304"/>
      <c r="HJI1023" s="304"/>
      <c r="HJJ1023" s="304"/>
      <c r="HJK1023" s="304"/>
      <c r="HJL1023" s="304"/>
      <c r="HJM1023" s="304"/>
      <c r="HJN1023" s="304"/>
      <c r="HJO1023" s="304"/>
      <c r="HJP1023" s="304"/>
      <c r="HJQ1023" s="304"/>
      <c r="HJR1023" s="304"/>
      <c r="HJS1023" s="304"/>
      <c r="HJT1023" s="304"/>
      <c r="HJU1023" s="304"/>
      <c r="HJV1023" s="304"/>
      <c r="HJW1023" s="304"/>
      <c r="HJX1023" s="304"/>
      <c r="HJY1023" s="304"/>
      <c r="HJZ1023" s="304"/>
      <c r="HKA1023" s="304"/>
      <c r="HKB1023" s="304"/>
      <c r="HKC1023" s="304"/>
      <c r="HKD1023" s="304"/>
      <c r="HKE1023" s="304"/>
      <c r="HKF1023" s="304"/>
      <c r="HKG1023" s="304"/>
      <c r="HKH1023" s="304"/>
      <c r="HKI1023" s="304"/>
      <c r="HKJ1023" s="304"/>
      <c r="HKK1023" s="304"/>
      <c r="HKL1023" s="304"/>
      <c r="HKM1023" s="304"/>
      <c r="HKN1023" s="304"/>
      <c r="HKO1023" s="304"/>
      <c r="HKP1023" s="304"/>
      <c r="HKQ1023" s="304"/>
      <c r="HKR1023" s="304"/>
      <c r="HKS1023" s="304"/>
      <c r="HKT1023" s="304"/>
      <c r="HKU1023" s="304"/>
      <c r="HKV1023" s="304"/>
      <c r="HKW1023" s="304"/>
      <c r="HKX1023" s="304"/>
      <c r="HKY1023" s="304"/>
      <c r="HKZ1023" s="304"/>
      <c r="HLA1023" s="304"/>
      <c r="HLB1023" s="304"/>
      <c r="HLC1023" s="304"/>
      <c r="HLD1023" s="304"/>
      <c r="HLE1023" s="304"/>
      <c r="HLF1023" s="304"/>
      <c r="HLG1023" s="304"/>
      <c r="HLH1023" s="304"/>
      <c r="HLI1023" s="304"/>
      <c r="HLJ1023" s="304"/>
      <c r="HLK1023" s="304"/>
      <c r="HLL1023" s="304"/>
      <c r="HLM1023" s="304"/>
      <c r="HLN1023" s="304"/>
      <c r="HLO1023" s="304"/>
      <c r="HLP1023" s="304"/>
      <c r="HLQ1023" s="304"/>
      <c r="HLR1023" s="304"/>
      <c r="HLS1023" s="304"/>
      <c r="HLT1023" s="304"/>
      <c r="HLU1023" s="304"/>
      <c r="HLV1023" s="304"/>
      <c r="HLW1023" s="304"/>
      <c r="HLX1023" s="304"/>
      <c r="HLY1023" s="304"/>
      <c r="HLZ1023" s="304"/>
      <c r="HMA1023" s="304"/>
      <c r="HMB1023" s="304"/>
      <c r="HMC1023" s="304"/>
      <c r="HMD1023" s="304"/>
      <c r="HME1023" s="304"/>
      <c r="HMF1023" s="304"/>
      <c r="HMG1023" s="304"/>
      <c r="HMH1023" s="304"/>
      <c r="HMI1023" s="304"/>
      <c r="HMJ1023" s="304"/>
      <c r="HMK1023" s="304"/>
      <c r="HML1023" s="304"/>
      <c r="HMM1023" s="304"/>
      <c r="HMN1023" s="304"/>
      <c r="HMO1023" s="304"/>
      <c r="HMP1023" s="304"/>
      <c r="HMQ1023" s="304"/>
      <c r="HMR1023" s="304"/>
      <c r="HMS1023" s="304"/>
      <c r="HMT1023" s="304"/>
      <c r="HMU1023" s="304"/>
      <c r="HMV1023" s="304"/>
      <c r="HMW1023" s="304"/>
      <c r="HMX1023" s="304"/>
      <c r="HMY1023" s="304"/>
      <c r="HMZ1023" s="304"/>
      <c r="HNA1023" s="304"/>
      <c r="HNB1023" s="304"/>
      <c r="HNC1023" s="304"/>
      <c r="HND1023" s="304"/>
      <c r="HNE1023" s="304"/>
      <c r="HNF1023" s="304"/>
      <c r="HNG1023" s="304"/>
      <c r="HNH1023" s="304"/>
      <c r="HNI1023" s="304"/>
      <c r="HNJ1023" s="304"/>
      <c r="HNK1023" s="304"/>
      <c r="HNL1023" s="304"/>
      <c r="HNM1023" s="304"/>
      <c r="HNN1023" s="304"/>
      <c r="HNO1023" s="304"/>
      <c r="HNP1023" s="304"/>
      <c r="HNQ1023" s="304"/>
      <c r="HNR1023" s="304"/>
      <c r="HNS1023" s="304"/>
      <c r="HNT1023" s="304"/>
      <c r="HNU1023" s="304"/>
      <c r="HNV1023" s="304"/>
      <c r="HNW1023" s="304"/>
      <c r="HNX1023" s="304"/>
      <c r="HNY1023" s="304"/>
      <c r="HNZ1023" s="304"/>
      <c r="HOA1023" s="304"/>
      <c r="HOB1023" s="304"/>
      <c r="HOC1023" s="304"/>
      <c r="HOD1023" s="304"/>
      <c r="HOE1023" s="304"/>
      <c r="HOF1023" s="304"/>
      <c r="HOG1023" s="304"/>
      <c r="HOH1023" s="304"/>
      <c r="HOI1023" s="304"/>
      <c r="HOJ1023" s="304"/>
      <c r="HOK1023" s="304"/>
      <c r="HOL1023" s="304"/>
      <c r="HOM1023" s="304"/>
      <c r="HON1023" s="304"/>
      <c r="HOO1023" s="304"/>
      <c r="HOP1023" s="304"/>
      <c r="HOQ1023" s="304"/>
      <c r="HOR1023" s="304"/>
      <c r="HOS1023" s="304"/>
      <c r="HOT1023" s="304"/>
      <c r="HOU1023" s="304"/>
      <c r="HOV1023" s="304"/>
      <c r="HOW1023" s="304"/>
      <c r="HOX1023" s="304"/>
      <c r="HOY1023" s="304"/>
      <c r="HOZ1023" s="304"/>
      <c r="HPA1023" s="304"/>
      <c r="HPB1023" s="304"/>
      <c r="HPC1023" s="304"/>
      <c r="HPD1023" s="304"/>
      <c r="HPE1023" s="304"/>
      <c r="HPF1023" s="304"/>
      <c r="HPG1023" s="304"/>
      <c r="HPH1023" s="304"/>
      <c r="HPI1023" s="304"/>
      <c r="HPJ1023" s="304"/>
      <c r="HPK1023" s="304"/>
      <c r="HPL1023" s="304"/>
      <c r="HPM1023" s="304"/>
      <c r="HPN1023" s="304"/>
      <c r="HPO1023" s="304"/>
      <c r="HPP1023" s="304"/>
      <c r="HPQ1023" s="304"/>
      <c r="HPR1023" s="304"/>
      <c r="HPS1023" s="304"/>
      <c r="HPT1023" s="304"/>
      <c r="HPU1023" s="304"/>
      <c r="HPV1023" s="304"/>
      <c r="HPW1023" s="304"/>
      <c r="HPX1023" s="304"/>
      <c r="HPY1023" s="304"/>
      <c r="HPZ1023" s="304"/>
      <c r="HQA1023" s="304"/>
      <c r="HQB1023" s="304"/>
      <c r="HQC1023" s="304"/>
      <c r="HQD1023" s="304"/>
      <c r="HQE1023" s="304"/>
      <c r="HQF1023" s="304"/>
      <c r="HQG1023" s="304"/>
      <c r="HQH1023" s="304"/>
      <c r="HQI1023" s="304"/>
      <c r="HQJ1023" s="304"/>
      <c r="HQK1023" s="304"/>
      <c r="HQL1023" s="304"/>
      <c r="HQM1023" s="304"/>
      <c r="HQN1023" s="304"/>
      <c r="HQO1023" s="304"/>
      <c r="HQP1023" s="304"/>
      <c r="HQQ1023" s="304"/>
      <c r="HQR1023" s="304"/>
      <c r="HQS1023" s="304"/>
      <c r="HQT1023" s="304"/>
      <c r="HQU1023" s="304"/>
      <c r="HQV1023" s="304"/>
      <c r="HQW1023" s="304"/>
      <c r="HQX1023" s="304"/>
      <c r="HQY1023" s="304"/>
      <c r="HQZ1023" s="304"/>
      <c r="HRA1023" s="304"/>
      <c r="HRB1023" s="304"/>
      <c r="HRC1023" s="304"/>
      <c r="HRD1023" s="304"/>
      <c r="HRE1023" s="304"/>
      <c r="HRF1023" s="304"/>
      <c r="HRG1023" s="304"/>
      <c r="HRH1023" s="304"/>
      <c r="HRI1023" s="304"/>
      <c r="HRJ1023" s="304"/>
      <c r="HRK1023" s="304"/>
      <c r="HRL1023" s="304"/>
      <c r="HRM1023" s="304"/>
      <c r="HRN1023" s="304"/>
      <c r="HRO1023" s="304"/>
      <c r="HRP1023" s="304"/>
      <c r="HRQ1023" s="304"/>
      <c r="HRR1023" s="304"/>
      <c r="HRS1023" s="304"/>
      <c r="HRT1023" s="304"/>
      <c r="HRU1023" s="304"/>
      <c r="HRV1023" s="304"/>
      <c r="HRW1023" s="304"/>
      <c r="HRX1023" s="304"/>
      <c r="HRY1023" s="304"/>
      <c r="HRZ1023" s="304"/>
      <c r="HSA1023" s="304"/>
      <c r="HSB1023" s="304"/>
      <c r="HSC1023" s="304"/>
      <c r="HSD1023" s="304"/>
      <c r="HSE1023" s="304"/>
      <c r="HSF1023" s="304"/>
      <c r="HSG1023" s="304"/>
      <c r="HSH1023" s="304"/>
      <c r="HSI1023" s="304"/>
      <c r="HSJ1023" s="304"/>
      <c r="HSK1023" s="304"/>
      <c r="HSL1023" s="304"/>
      <c r="HSM1023" s="304"/>
      <c r="HSN1023" s="304"/>
      <c r="HSO1023" s="304"/>
      <c r="HSP1023" s="304"/>
      <c r="HSQ1023" s="304"/>
      <c r="HSR1023" s="304"/>
      <c r="HSS1023" s="304"/>
      <c r="HST1023" s="304"/>
      <c r="HSU1023" s="304"/>
      <c r="HSV1023" s="304"/>
      <c r="HSW1023" s="304"/>
      <c r="HSX1023" s="304"/>
      <c r="HSY1023" s="304"/>
      <c r="HSZ1023" s="304"/>
      <c r="HTA1023" s="304"/>
      <c r="HTB1023" s="304"/>
      <c r="HTC1023" s="304"/>
      <c r="HTD1023" s="304"/>
      <c r="HTE1023" s="304"/>
      <c r="HTF1023" s="304"/>
      <c r="HTG1023" s="304"/>
      <c r="HTH1023" s="304"/>
      <c r="HTI1023" s="304"/>
      <c r="HTJ1023" s="304"/>
      <c r="HTK1023" s="304"/>
      <c r="HTL1023" s="304"/>
      <c r="HTM1023" s="304"/>
      <c r="HTN1023" s="304"/>
      <c r="HTO1023" s="304"/>
      <c r="HTP1023" s="304"/>
      <c r="HTQ1023" s="304"/>
      <c r="HTR1023" s="304"/>
      <c r="HTS1023" s="304"/>
      <c r="HTT1023" s="304"/>
      <c r="HTU1023" s="304"/>
      <c r="HTV1023" s="304"/>
      <c r="HTW1023" s="304"/>
      <c r="HTX1023" s="304"/>
      <c r="HTY1023" s="304"/>
      <c r="HTZ1023" s="304"/>
      <c r="HUA1023" s="304"/>
      <c r="HUB1023" s="304"/>
      <c r="HUC1023" s="304"/>
      <c r="HUD1023" s="304"/>
      <c r="HUE1023" s="304"/>
      <c r="HUF1023" s="304"/>
      <c r="HUG1023" s="304"/>
      <c r="HUH1023" s="304"/>
      <c r="HUI1023" s="304"/>
      <c r="HUJ1023" s="304"/>
      <c r="HUK1023" s="304"/>
      <c r="HUL1023" s="304"/>
      <c r="HUM1023" s="304"/>
      <c r="HUN1023" s="304"/>
      <c r="HUO1023" s="304"/>
      <c r="HUP1023" s="304"/>
      <c r="HUQ1023" s="304"/>
      <c r="HUR1023" s="304"/>
      <c r="HUS1023" s="304"/>
      <c r="HUT1023" s="304"/>
      <c r="HUU1023" s="304"/>
      <c r="HUV1023" s="304"/>
      <c r="HUW1023" s="304"/>
      <c r="HUX1023" s="304"/>
      <c r="HUY1023" s="304"/>
      <c r="HUZ1023" s="304"/>
      <c r="HVA1023" s="304"/>
      <c r="HVB1023" s="304"/>
      <c r="HVC1023" s="304"/>
      <c r="HVD1023" s="304"/>
      <c r="HVE1023" s="304"/>
      <c r="HVF1023" s="304"/>
      <c r="HVG1023" s="304"/>
      <c r="HVH1023" s="304"/>
      <c r="HVI1023" s="304"/>
      <c r="HVJ1023" s="304"/>
      <c r="HVK1023" s="304"/>
      <c r="HVL1023" s="304"/>
      <c r="HVM1023" s="304"/>
      <c r="HVN1023" s="304"/>
      <c r="HVO1023" s="304"/>
      <c r="HVP1023" s="304"/>
      <c r="HVQ1023" s="304"/>
      <c r="HVR1023" s="304"/>
      <c r="HVS1023" s="304"/>
      <c r="HVT1023" s="304"/>
      <c r="HVU1023" s="304"/>
      <c r="HVV1023" s="304"/>
      <c r="HVW1023" s="304"/>
      <c r="HVX1023" s="304"/>
      <c r="HVY1023" s="304"/>
      <c r="HVZ1023" s="304"/>
      <c r="HWA1023" s="304"/>
      <c r="HWB1023" s="304"/>
      <c r="HWC1023" s="304"/>
      <c r="HWD1023" s="304"/>
      <c r="HWE1023" s="304"/>
      <c r="HWF1023" s="304"/>
      <c r="HWG1023" s="304"/>
      <c r="HWH1023" s="304"/>
      <c r="HWI1023" s="304"/>
      <c r="HWJ1023" s="304"/>
      <c r="HWK1023" s="304"/>
      <c r="HWL1023" s="304"/>
      <c r="HWM1023" s="304"/>
      <c r="HWN1023" s="304"/>
      <c r="HWO1023" s="304"/>
      <c r="HWP1023" s="304"/>
      <c r="HWQ1023" s="304"/>
      <c r="HWR1023" s="304"/>
      <c r="HWS1023" s="304"/>
      <c r="HWT1023" s="304"/>
      <c r="HWU1023" s="304"/>
      <c r="HWV1023" s="304"/>
      <c r="HWW1023" s="304"/>
      <c r="HWX1023" s="304"/>
      <c r="HWY1023" s="304"/>
      <c r="HWZ1023" s="304"/>
      <c r="HXA1023" s="304"/>
      <c r="HXB1023" s="304"/>
      <c r="HXC1023" s="304"/>
      <c r="HXD1023" s="304"/>
      <c r="HXE1023" s="304"/>
      <c r="HXF1023" s="304"/>
      <c r="HXG1023" s="304"/>
      <c r="HXH1023" s="304"/>
      <c r="HXI1023" s="304"/>
      <c r="HXJ1023" s="304"/>
      <c r="HXK1023" s="304"/>
      <c r="HXL1023" s="304"/>
      <c r="HXM1023" s="304"/>
      <c r="HXN1023" s="304"/>
      <c r="HXO1023" s="304"/>
      <c r="HXP1023" s="304"/>
      <c r="HXQ1023" s="304"/>
      <c r="HXR1023" s="304"/>
      <c r="HXS1023" s="304"/>
      <c r="HXT1023" s="304"/>
      <c r="HXU1023" s="304"/>
      <c r="HXV1023" s="304"/>
      <c r="HXW1023" s="304"/>
      <c r="HXX1023" s="304"/>
      <c r="HXY1023" s="304"/>
      <c r="HXZ1023" s="304"/>
      <c r="HYA1023" s="304"/>
      <c r="HYB1023" s="304"/>
      <c r="HYC1023" s="304"/>
      <c r="HYD1023" s="304"/>
      <c r="HYE1023" s="304"/>
      <c r="HYF1023" s="304"/>
      <c r="HYG1023" s="304"/>
      <c r="HYH1023" s="304"/>
      <c r="HYI1023" s="304"/>
      <c r="HYJ1023" s="304"/>
      <c r="HYK1023" s="304"/>
      <c r="HYL1023" s="304"/>
      <c r="HYM1023" s="304"/>
      <c r="HYN1023" s="304"/>
      <c r="HYO1023" s="304"/>
      <c r="HYP1023" s="304"/>
      <c r="HYQ1023" s="304"/>
      <c r="HYR1023" s="304"/>
      <c r="HYS1023" s="304"/>
      <c r="HYT1023" s="304"/>
      <c r="HYU1023" s="304"/>
      <c r="HYV1023" s="304"/>
      <c r="HYW1023" s="304"/>
      <c r="HYX1023" s="304"/>
      <c r="HYY1023" s="304"/>
      <c r="HYZ1023" s="304"/>
      <c r="HZA1023" s="304"/>
      <c r="HZB1023" s="304"/>
      <c r="HZC1023" s="304"/>
      <c r="HZD1023" s="304"/>
      <c r="HZE1023" s="304"/>
      <c r="HZF1023" s="304"/>
      <c r="HZG1023" s="304"/>
      <c r="HZH1023" s="304"/>
      <c r="HZI1023" s="304"/>
      <c r="HZJ1023" s="304"/>
      <c r="HZK1023" s="304"/>
      <c r="HZL1023" s="304"/>
      <c r="HZM1023" s="304"/>
      <c r="HZN1023" s="304"/>
      <c r="HZO1023" s="304"/>
      <c r="HZP1023" s="304"/>
      <c r="HZQ1023" s="304"/>
      <c r="HZR1023" s="304"/>
      <c r="HZS1023" s="304"/>
      <c r="HZT1023" s="304"/>
      <c r="HZU1023" s="304"/>
      <c r="HZV1023" s="304"/>
      <c r="HZW1023" s="304"/>
      <c r="HZX1023" s="304"/>
      <c r="HZY1023" s="304"/>
      <c r="HZZ1023" s="304"/>
      <c r="IAA1023" s="304"/>
      <c r="IAB1023" s="304"/>
      <c r="IAC1023" s="304"/>
      <c r="IAD1023" s="304"/>
      <c r="IAE1023" s="304"/>
      <c r="IAF1023" s="304"/>
      <c r="IAG1023" s="304"/>
      <c r="IAH1023" s="304"/>
      <c r="IAI1023" s="304"/>
      <c r="IAJ1023" s="304"/>
      <c r="IAK1023" s="304"/>
      <c r="IAL1023" s="304"/>
      <c r="IAM1023" s="304"/>
      <c r="IAN1023" s="304"/>
      <c r="IAO1023" s="304"/>
      <c r="IAP1023" s="304"/>
      <c r="IAQ1023" s="304"/>
      <c r="IAR1023" s="304"/>
      <c r="IAS1023" s="304"/>
      <c r="IAT1023" s="304"/>
      <c r="IAU1023" s="304"/>
      <c r="IAV1023" s="304"/>
      <c r="IAW1023" s="304"/>
      <c r="IAX1023" s="304"/>
      <c r="IAY1023" s="304"/>
      <c r="IAZ1023" s="304"/>
      <c r="IBA1023" s="304"/>
      <c r="IBB1023" s="304"/>
      <c r="IBC1023" s="304"/>
      <c r="IBD1023" s="304"/>
      <c r="IBE1023" s="304"/>
      <c r="IBF1023" s="304"/>
      <c r="IBG1023" s="304"/>
      <c r="IBH1023" s="304"/>
      <c r="IBI1023" s="304"/>
      <c r="IBJ1023" s="304"/>
      <c r="IBK1023" s="304"/>
      <c r="IBL1023" s="304"/>
      <c r="IBM1023" s="304"/>
      <c r="IBN1023" s="304"/>
      <c r="IBO1023" s="304"/>
      <c r="IBP1023" s="304"/>
      <c r="IBQ1023" s="304"/>
      <c r="IBR1023" s="304"/>
      <c r="IBS1023" s="304"/>
      <c r="IBT1023" s="304"/>
      <c r="IBU1023" s="304"/>
      <c r="IBV1023" s="304"/>
      <c r="IBW1023" s="304"/>
      <c r="IBX1023" s="304"/>
      <c r="IBY1023" s="304"/>
      <c r="IBZ1023" s="304"/>
      <c r="ICA1023" s="304"/>
      <c r="ICB1023" s="304"/>
      <c r="ICC1023" s="304"/>
      <c r="ICD1023" s="304"/>
      <c r="ICE1023" s="304"/>
      <c r="ICF1023" s="304"/>
      <c r="ICG1023" s="304"/>
      <c r="ICH1023" s="304"/>
      <c r="ICI1023" s="304"/>
      <c r="ICJ1023" s="304"/>
      <c r="ICK1023" s="304"/>
      <c r="ICL1023" s="304"/>
      <c r="ICM1023" s="304"/>
      <c r="ICN1023" s="304"/>
      <c r="ICO1023" s="304"/>
      <c r="ICP1023" s="304"/>
      <c r="ICQ1023" s="304"/>
      <c r="ICR1023" s="304"/>
      <c r="ICS1023" s="304"/>
      <c r="ICT1023" s="304"/>
      <c r="ICU1023" s="304"/>
      <c r="ICV1023" s="304"/>
      <c r="ICW1023" s="304"/>
      <c r="ICX1023" s="304"/>
      <c r="ICY1023" s="304"/>
      <c r="ICZ1023" s="304"/>
      <c r="IDA1023" s="304"/>
      <c r="IDB1023" s="304"/>
      <c r="IDC1023" s="304"/>
      <c r="IDD1023" s="304"/>
      <c r="IDE1023" s="304"/>
      <c r="IDF1023" s="304"/>
      <c r="IDG1023" s="304"/>
      <c r="IDH1023" s="304"/>
      <c r="IDI1023" s="304"/>
      <c r="IDJ1023" s="304"/>
      <c r="IDK1023" s="304"/>
      <c r="IDL1023" s="304"/>
      <c r="IDM1023" s="304"/>
      <c r="IDN1023" s="304"/>
      <c r="IDO1023" s="304"/>
      <c r="IDP1023" s="304"/>
      <c r="IDQ1023" s="304"/>
      <c r="IDR1023" s="304"/>
      <c r="IDS1023" s="304"/>
      <c r="IDT1023" s="304"/>
      <c r="IDU1023" s="304"/>
      <c r="IDV1023" s="304"/>
      <c r="IDW1023" s="304"/>
      <c r="IDX1023" s="304"/>
      <c r="IDY1023" s="304"/>
      <c r="IDZ1023" s="304"/>
      <c r="IEA1023" s="304"/>
      <c r="IEB1023" s="304"/>
      <c r="IEC1023" s="304"/>
      <c r="IED1023" s="304"/>
      <c r="IEE1023" s="304"/>
      <c r="IEF1023" s="304"/>
      <c r="IEG1023" s="304"/>
      <c r="IEH1023" s="304"/>
      <c r="IEI1023" s="304"/>
      <c r="IEJ1023" s="304"/>
      <c r="IEK1023" s="304"/>
      <c r="IEL1023" s="304"/>
      <c r="IEM1023" s="304"/>
      <c r="IEN1023" s="304"/>
      <c r="IEO1023" s="304"/>
      <c r="IEP1023" s="304"/>
      <c r="IEQ1023" s="304"/>
      <c r="IER1023" s="304"/>
      <c r="IES1023" s="304"/>
      <c r="IET1023" s="304"/>
      <c r="IEU1023" s="304"/>
      <c r="IEV1023" s="304"/>
      <c r="IEW1023" s="304"/>
      <c r="IEX1023" s="304"/>
      <c r="IEY1023" s="304"/>
      <c r="IEZ1023" s="304"/>
      <c r="IFA1023" s="304"/>
      <c r="IFB1023" s="304"/>
      <c r="IFC1023" s="304"/>
      <c r="IFD1023" s="304"/>
      <c r="IFE1023" s="304"/>
      <c r="IFF1023" s="304"/>
      <c r="IFG1023" s="304"/>
      <c r="IFH1023" s="304"/>
      <c r="IFI1023" s="304"/>
      <c r="IFJ1023" s="304"/>
      <c r="IFK1023" s="304"/>
      <c r="IFL1023" s="304"/>
      <c r="IFM1023" s="304"/>
      <c r="IFN1023" s="304"/>
      <c r="IFO1023" s="304"/>
      <c r="IFP1023" s="304"/>
      <c r="IFQ1023" s="304"/>
      <c r="IFR1023" s="304"/>
      <c r="IFS1023" s="304"/>
      <c r="IFT1023" s="304"/>
      <c r="IFU1023" s="304"/>
      <c r="IFV1023" s="304"/>
      <c r="IFW1023" s="304"/>
      <c r="IFX1023" s="304"/>
      <c r="IFY1023" s="304"/>
      <c r="IFZ1023" s="304"/>
      <c r="IGA1023" s="304"/>
      <c r="IGB1023" s="304"/>
      <c r="IGC1023" s="304"/>
      <c r="IGD1023" s="304"/>
      <c r="IGE1023" s="304"/>
      <c r="IGF1023" s="304"/>
      <c r="IGG1023" s="304"/>
      <c r="IGH1023" s="304"/>
      <c r="IGI1023" s="304"/>
      <c r="IGJ1023" s="304"/>
      <c r="IGK1023" s="304"/>
      <c r="IGL1023" s="304"/>
      <c r="IGM1023" s="304"/>
      <c r="IGN1023" s="304"/>
      <c r="IGO1023" s="304"/>
      <c r="IGP1023" s="304"/>
      <c r="IGQ1023" s="304"/>
      <c r="IGR1023" s="304"/>
      <c r="IGS1023" s="304"/>
      <c r="IGT1023" s="304"/>
      <c r="IGU1023" s="304"/>
      <c r="IGV1023" s="304"/>
      <c r="IGW1023" s="304"/>
      <c r="IGX1023" s="304"/>
      <c r="IGY1023" s="304"/>
      <c r="IGZ1023" s="304"/>
      <c r="IHA1023" s="304"/>
      <c r="IHB1023" s="304"/>
      <c r="IHC1023" s="304"/>
      <c r="IHD1023" s="304"/>
      <c r="IHE1023" s="304"/>
      <c r="IHF1023" s="304"/>
      <c r="IHG1023" s="304"/>
      <c r="IHH1023" s="304"/>
      <c r="IHI1023" s="304"/>
      <c r="IHJ1023" s="304"/>
      <c r="IHK1023" s="304"/>
      <c r="IHL1023" s="304"/>
      <c r="IHM1023" s="304"/>
      <c r="IHN1023" s="304"/>
      <c r="IHO1023" s="304"/>
      <c r="IHP1023" s="304"/>
      <c r="IHQ1023" s="304"/>
      <c r="IHR1023" s="304"/>
      <c r="IHS1023" s="304"/>
      <c r="IHT1023" s="304"/>
      <c r="IHU1023" s="304"/>
      <c r="IHV1023" s="304"/>
      <c r="IHW1023" s="304"/>
      <c r="IHX1023" s="304"/>
      <c r="IHY1023" s="304"/>
      <c r="IHZ1023" s="304"/>
      <c r="IIA1023" s="304"/>
      <c r="IIB1023" s="304"/>
      <c r="IIC1023" s="304"/>
      <c r="IID1023" s="304"/>
      <c r="IIE1023" s="304"/>
      <c r="IIF1023" s="304"/>
      <c r="IIG1023" s="304"/>
      <c r="IIH1023" s="304"/>
      <c r="III1023" s="304"/>
      <c r="IIJ1023" s="304"/>
      <c r="IIK1023" s="304"/>
      <c r="IIL1023" s="304"/>
      <c r="IIM1023" s="304"/>
      <c r="IIN1023" s="304"/>
      <c r="IIO1023" s="304"/>
      <c r="IIP1023" s="304"/>
      <c r="IIQ1023" s="304"/>
      <c r="IIR1023" s="304"/>
      <c r="IIS1023" s="304"/>
      <c r="IIT1023" s="304"/>
      <c r="IIU1023" s="304"/>
      <c r="IIV1023" s="304"/>
      <c r="IIW1023" s="304"/>
      <c r="IIX1023" s="304"/>
      <c r="IIY1023" s="304"/>
      <c r="IIZ1023" s="304"/>
      <c r="IJA1023" s="304"/>
      <c r="IJB1023" s="304"/>
      <c r="IJC1023" s="304"/>
      <c r="IJD1023" s="304"/>
      <c r="IJE1023" s="304"/>
      <c r="IJF1023" s="304"/>
      <c r="IJG1023" s="304"/>
      <c r="IJH1023" s="304"/>
      <c r="IJI1023" s="304"/>
      <c r="IJJ1023" s="304"/>
      <c r="IJK1023" s="304"/>
      <c r="IJL1023" s="304"/>
      <c r="IJM1023" s="304"/>
      <c r="IJN1023" s="304"/>
      <c r="IJO1023" s="304"/>
      <c r="IJP1023" s="304"/>
      <c r="IJQ1023" s="304"/>
      <c r="IJR1023" s="304"/>
      <c r="IJS1023" s="304"/>
      <c r="IJT1023" s="304"/>
      <c r="IJU1023" s="304"/>
      <c r="IJV1023" s="304"/>
      <c r="IJW1023" s="304"/>
      <c r="IJX1023" s="304"/>
      <c r="IJY1023" s="304"/>
      <c r="IJZ1023" s="304"/>
      <c r="IKA1023" s="304"/>
      <c r="IKB1023" s="304"/>
      <c r="IKC1023" s="304"/>
      <c r="IKD1023" s="304"/>
      <c r="IKE1023" s="304"/>
      <c r="IKF1023" s="304"/>
      <c r="IKG1023" s="304"/>
      <c r="IKH1023" s="304"/>
      <c r="IKI1023" s="304"/>
      <c r="IKJ1023" s="304"/>
      <c r="IKK1023" s="304"/>
      <c r="IKL1023" s="304"/>
      <c r="IKM1023" s="304"/>
      <c r="IKN1023" s="304"/>
      <c r="IKO1023" s="304"/>
      <c r="IKP1023" s="304"/>
      <c r="IKQ1023" s="304"/>
      <c r="IKR1023" s="304"/>
      <c r="IKS1023" s="304"/>
      <c r="IKT1023" s="304"/>
      <c r="IKU1023" s="304"/>
      <c r="IKV1023" s="304"/>
      <c r="IKW1023" s="304"/>
      <c r="IKX1023" s="304"/>
      <c r="IKY1023" s="304"/>
      <c r="IKZ1023" s="304"/>
      <c r="ILA1023" s="304"/>
      <c r="ILB1023" s="304"/>
      <c r="ILC1023" s="304"/>
      <c r="ILD1023" s="304"/>
      <c r="ILE1023" s="304"/>
      <c r="ILF1023" s="304"/>
      <c r="ILG1023" s="304"/>
      <c r="ILH1023" s="304"/>
      <c r="ILI1023" s="304"/>
      <c r="ILJ1023" s="304"/>
      <c r="ILK1023" s="304"/>
      <c r="ILL1023" s="304"/>
      <c r="ILM1023" s="304"/>
      <c r="ILN1023" s="304"/>
      <c r="ILO1023" s="304"/>
      <c r="ILP1023" s="304"/>
      <c r="ILQ1023" s="304"/>
      <c r="ILR1023" s="304"/>
      <c r="ILS1023" s="304"/>
      <c r="ILT1023" s="304"/>
      <c r="ILU1023" s="304"/>
      <c r="ILV1023" s="304"/>
      <c r="ILW1023" s="304"/>
      <c r="ILX1023" s="304"/>
      <c r="ILY1023" s="304"/>
      <c r="ILZ1023" s="304"/>
      <c r="IMA1023" s="304"/>
      <c r="IMB1023" s="304"/>
      <c r="IMC1023" s="304"/>
      <c r="IMD1023" s="304"/>
      <c r="IME1023" s="304"/>
      <c r="IMF1023" s="304"/>
      <c r="IMG1023" s="304"/>
      <c r="IMH1023" s="304"/>
      <c r="IMI1023" s="304"/>
      <c r="IMJ1023" s="304"/>
      <c r="IMK1023" s="304"/>
      <c r="IML1023" s="304"/>
      <c r="IMM1023" s="304"/>
      <c r="IMN1023" s="304"/>
      <c r="IMO1023" s="304"/>
      <c r="IMP1023" s="304"/>
      <c r="IMQ1023" s="304"/>
      <c r="IMR1023" s="304"/>
      <c r="IMS1023" s="304"/>
      <c r="IMT1023" s="304"/>
      <c r="IMU1023" s="304"/>
      <c r="IMV1023" s="304"/>
      <c r="IMW1023" s="304"/>
      <c r="IMX1023" s="304"/>
      <c r="IMY1023" s="304"/>
      <c r="IMZ1023" s="304"/>
      <c r="INA1023" s="304"/>
      <c r="INB1023" s="304"/>
      <c r="INC1023" s="304"/>
      <c r="IND1023" s="304"/>
      <c r="INE1023" s="304"/>
      <c r="INF1023" s="304"/>
      <c r="ING1023" s="304"/>
      <c r="INH1023" s="304"/>
      <c r="INI1023" s="304"/>
      <c r="INJ1023" s="304"/>
      <c r="INK1023" s="304"/>
      <c r="INL1023" s="304"/>
      <c r="INM1023" s="304"/>
      <c r="INN1023" s="304"/>
      <c r="INO1023" s="304"/>
      <c r="INP1023" s="304"/>
      <c r="INQ1023" s="304"/>
      <c r="INR1023" s="304"/>
      <c r="INS1023" s="304"/>
      <c r="INT1023" s="304"/>
      <c r="INU1023" s="304"/>
      <c r="INV1023" s="304"/>
      <c r="INW1023" s="304"/>
      <c r="INX1023" s="304"/>
      <c r="INY1023" s="304"/>
      <c r="INZ1023" s="304"/>
      <c r="IOA1023" s="304"/>
      <c r="IOB1023" s="304"/>
      <c r="IOC1023" s="304"/>
      <c r="IOD1023" s="304"/>
      <c r="IOE1023" s="304"/>
      <c r="IOF1023" s="304"/>
      <c r="IOG1023" s="304"/>
      <c r="IOH1023" s="304"/>
      <c r="IOI1023" s="304"/>
      <c r="IOJ1023" s="304"/>
      <c r="IOK1023" s="304"/>
      <c r="IOL1023" s="304"/>
      <c r="IOM1023" s="304"/>
      <c r="ION1023" s="304"/>
      <c r="IOO1023" s="304"/>
      <c r="IOP1023" s="304"/>
      <c r="IOQ1023" s="304"/>
      <c r="IOR1023" s="304"/>
      <c r="IOS1023" s="304"/>
      <c r="IOT1023" s="304"/>
      <c r="IOU1023" s="304"/>
      <c r="IOV1023" s="304"/>
      <c r="IOW1023" s="304"/>
      <c r="IOX1023" s="304"/>
      <c r="IOY1023" s="304"/>
      <c r="IOZ1023" s="304"/>
      <c r="IPA1023" s="304"/>
      <c r="IPB1023" s="304"/>
      <c r="IPC1023" s="304"/>
      <c r="IPD1023" s="304"/>
      <c r="IPE1023" s="304"/>
      <c r="IPF1023" s="304"/>
      <c r="IPG1023" s="304"/>
      <c r="IPH1023" s="304"/>
      <c r="IPI1023" s="304"/>
      <c r="IPJ1023" s="304"/>
      <c r="IPK1023" s="304"/>
      <c r="IPL1023" s="304"/>
      <c r="IPM1023" s="304"/>
      <c r="IPN1023" s="304"/>
      <c r="IPO1023" s="304"/>
      <c r="IPP1023" s="304"/>
      <c r="IPQ1023" s="304"/>
      <c r="IPR1023" s="304"/>
      <c r="IPS1023" s="304"/>
      <c r="IPT1023" s="304"/>
      <c r="IPU1023" s="304"/>
      <c r="IPV1023" s="304"/>
      <c r="IPW1023" s="304"/>
      <c r="IPX1023" s="304"/>
      <c r="IPY1023" s="304"/>
      <c r="IPZ1023" s="304"/>
      <c r="IQA1023" s="304"/>
      <c r="IQB1023" s="304"/>
      <c r="IQC1023" s="304"/>
      <c r="IQD1023" s="304"/>
      <c r="IQE1023" s="304"/>
      <c r="IQF1023" s="304"/>
      <c r="IQG1023" s="304"/>
      <c r="IQH1023" s="304"/>
      <c r="IQI1023" s="304"/>
      <c r="IQJ1023" s="304"/>
      <c r="IQK1023" s="304"/>
      <c r="IQL1023" s="304"/>
      <c r="IQM1023" s="304"/>
      <c r="IQN1023" s="304"/>
      <c r="IQO1023" s="304"/>
      <c r="IQP1023" s="304"/>
      <c r="IQQ1023" s="304"/>
      <c r="IQR1023" s="304"/>
      <c r="IQS1023" s="304"/>
      <c r="IQT1023" s="304"/>
      <c r="IQU1023" s="304"/>
      <c r="IQV1023" s="304"/>
      <c r="IQW1023" s="304"/>
      <c r="IQX1023" s="304"/>
      <c r="IQY1023" s="304"/>
      <c r="IQZ1023" s="304"/>
      <c r="IRA1023" s="304"/>
      <c r="IRB1023" s="304"/>
      <c r="IRC1023" s="304"/>
      <c r="IRD1023" s="304"/>
      <c r="IRE1023" s="304"/>
      <c r="IRF1023" s="304"/>
      <c r="IRG1023" s="304"/>
      <c r="IRH1023" s="304"/>
      <c r="IRI1023" s="304"/>
      <c r="IRJ1023" s="304"/>
      <c r="IRK1023" s="304"/>
      <c r="IRL1023" s="304"/>
      <c r="IRM1023" s="304"/>
      <c r="IRN1023" s="304"/>
      <c r="IRO1023" s="304"/>
      <c r="IRP1023" s="304"/>
      <c r="IRQ1023" s="304"/>
      <c r="IRR1023" s="304"/>
      <c r="IRS1023" s="304"/>
      <c r="IRT1023" s="304"/>
      <c r="IRU1023" s="304"/>
      <c r="IRV1023" s="304"/>
      <c r="IRW1023" s="304"/>
      <c r="IRX1023" s="304"/>
      <c r="IRY1023" s="304"/>
      <c r="IRZ1023" s="304"/>
      <c r="ISA1023" s="304"/>
      <c r="ISB1023" s="304"/>
      <c r="ISC1023" s="304"/>
      <c r="ISD1023" s="304"/>
      <c r="ISE1023" s="304"/>
      <c r="ISF1023" s="304"/>
      <c r="ISG1023" s="304"/>
      <c r="ISH1023" s="304"/>
      <c r="ISI1023" s="304"/>
      <c r="ISJ1023" s="304"/>
      <c r="ISK1023" s="304"/>
      <c r="ISL1023" s="304"/>
      <c r="ISM1023" s="304"/>
      <c r="ISN1023" s="304"/>
      <c r="ISO1023" s="304"/>
      <c r="ISP1023" s="304"/>
      <c r="ISQ1023" s="304"/>
      <c r="ISR1023" s="304"/>
      <c r="ISS1023" s="304"/>
      <c r="IST1023" s="304"/>
      <c r="ISU1023" s="304"/>
      <c r="ISV1023" s="304"/>
      <c r="ISW1023" s="304"/>
      <c r="ISX1023" s="304"/>
      <c r="ISY1023" s="304"/>
      <c r="ISZ1023" s="304"/>
      <c r="ITA1023" s="304"/>
      <c r="ITB1023" s="304"/>
      <c r="ITC1023" s="304"/>
      <c r="ITD1023" s="304"/>
      <c r="ITE1023" s="304"/>
      <c r="ITF1023" s="304"/>
      <c r="ITG1023" s="304"/>
      <c r="ITH1023" s="304"/>
      <c r="ITI1023" s="304"/>
      <c r="ITJ1023" s="304"/>
      <c r="ITK1023" s="304"/>
      <c r="ITL1023" s="304"/>
      <c r="ITM1023" s="304"/>
      <c r="ITN1023" s="304"/>
      <c r="ITO1023" s="304"/>
      <c r="ITP1023" s="304"/>
      <c r="ITQ1023" s="304"/>
      <c r="ITR1023" s="304"/>
      <c r="ITS1023" s="304"/>
      <c r="ITT1023" s="304"/>
      <c r="ITU1023" s="304"/>
      <c r="ITV1023" s="304"/>
      <c r="ITW1023" s="304"/>
      <c r="ITX1023" s="304"/>
      <c r="ITY1023" s="304"/>
      <c r="ITZ1023" s="304"/>
      <c r="IUA1023" s="304"/>
      <c r="IUB1023" s="304"/>
      <c r="IUC1023" s="304"/>
      <c r="IUD1023" s="304"/>
      <c r="IUE1023" s="304"/>
      <c r="IUF1023" s="304"/>
      <c r="IUG1023" s="304"/>
      <c r="IUH1023" s="304"/>
      <c r="IUI1023" s="304"/>
      <c r="IUJ1023" s="304"/>
      <c r="IUK1023" s="304"/>
      <c r="IUL1023" s="304"/>
      <c r="IUM1023" s="304"/>
      <c r="IUN1023" s="304"/>
      <c r="IUO1023" s="304"/>
      <c r="IUP1023" s="304"/>
      <c r="IUQ1023" s="304"/>
      <c r="IUR1023" s="304"/>
      <c r="IUS1023" s="304"/>
      <c r="IUT1023" s="304"/>
      <c r="IUU1023" s="304"/>
      <c r="IUV1023" s="304"/>
      <c r="IUW1023" s="304"/>
      <c r="IUX1023" s="304"/>
      <c r="IUY1023" s="304"/>
      <c r="IUZ1023" s="304"/>
      <c r="IVA1023" s="304"/>
      <c r="IVB1023" s="304"/>
      <c r="IVC1023" s="304"/>
      <c r="IVD1023" s="304"/>
      <c r="IVE1023" s="304"/>
      <c r="IVF1023" s="304"/>
      <c r="IVG1023" s="304"/>
      <c r="IVH1023" s="304"/>
      <c r="IVI1023" s="304"/>
      <c r="IVJ1023" s="304"/>
      <c r="IVK1023" s="304"/>
      <c r="IVL1023" s="304"/>
      <c r="IVM1023" s="304"/>
      <c r="IVN1023" s="304"/>
      <c r="IVO1023" s="304"/>
      <c r="IVP1023" s="304"/>
      <c r="IVQ1023" s="304"/>
      <c r="IVR1023" s="304"/>
      <c r="IVS1023" s="304"/>
      <c r="IVT1023" s="304"/>
      <c r="IVU1023" s="304"/>
      <c r="IVV1023" s="304"/>
      <c r="IVW1023" s="304"/>
      <c r="IVX1023" s="304"/>
      <c r="IVY1023" s="304"/>
      <c r="IVZ1023" s="304"/>
      <c r="IWA1023" s="304"/>
      <c r="IWB1023" s="304"/>
      <c r="IWC1023" s="304"/>
      <c r="IWD1023" s="304"/>
      <c r="IWE1023" s="304"/>
      <c r="IWF1023" s="304"/>
      <c r="IWG1023" s="304"/>
      <c r="IWH1023" s="304"/>
      <c r="IWI1023" s="304"/>
      <c r="IWJ1023" s="304"/>
      <c r="IWK1023" s="304"/>
      <c r="IWL1023" s="304"/>
      <c r="IWM1023" s="304"/>
      <c r="IWN1023" s="304"/>
      <c r="IWO1023" s="304"/>
      <c r="IWP1023" s="304"/>
      <c r="IWQ1023" s="304"/>
      <c r="IWR1023" s="304"/>
      <c r="IWS1023" s="304"/>
      <c r="IWT1023" s="304"/>
      <c r="IWU1023" s="304"/>
      <c r="IWV1023" s="304"/>
      <c r="IWW1023" s="304"/>
      <c r="IWX1023" s="304"/>
      <c r="IWY1023" s="304"/>
      <c r="IWZ1023" s="304"/>
      <c r="IXA1023" s="304"/>
      <c r="IXB1023" s="304"/>
      <c r="IXC1023" s="304"/>
      <c r="IXD1023" s="304"/>
      <c r="IXE1023" s="304"/>
      <c r="IXF1023" s="304"/>
      <c r="IXG1023" s="304"/>
      <c r="IXH1023" s="304"/>
      <c r="IXI1023" s="304"/>
      <c r="IXJ1023" s="304"/>
      <c r="IXK1023" s="304"/>
      <c r="IXL1023" s="304"/>
      <c r="IXM1023" s="304"/>
      <c r="IXN1023" s="304"/>
      <c r="IXO1023" s="304"/>
      <c r="IXP1023" s="304"/>
      <c r="IXQ1023" s="304"/>
      <c r="IXR1023" s="304"/>
      <c r="IXS1023" s="304"/>
      <c r="IXT1023" s="304"/>
      <c r="IXU1023" s="304"/>
      <c r="IXV1023" s="304"/>
      <c r="IXW1023" s="304"/>
      <c r="IXX1023" s="304"/>
      <c r="IXY1023" s="304"/>
      <c r="IXZ1023" s="304"/>
      <c r="IYA1023" s="304"/>
      <c r="IYB1023" s="304"/>
      <c r="IYC1023" s="304"/>
      <c r="IYD1023" s="304"/>
      <c r="IYE1023" s="304"/>
      <c r="IYF1023" s="304"/>
      <c r="IYG1023" s="304"/>
      <c r="IYH1023" s="304"/>
      <c r="IYI1023" s="304"/>
      <c r="IYJ1023" s="304"/>
      <c r="IYK1023" s="304"/>
      <c r="IYL1023" s="304"/>
      <c r="IYM1023" s="304"/>
      <c r="IYN1023" s="304"/>
      <c r="IYO1023" s="304"/>
      <c r="IYP1023" s="304"/>
      <c r="IYQ1023" s="304"/>
      <c r="IYR1023" s="304"/>
      <c r="IYS1023" s="304"/>
      <c r="IYT1023" s="304"/>
      <c r="IYU1023" s="304"/>
      <c r="IYV1023" s="304"/>
      <c r="IYW1023" s="304"/>
      <c r="IYX1023" s="304"/>
      <c r="IYY1023" s="304"/>
      <c r="IYZ1023" s="304"/>
      <c r="IZA1023" s="304"/>
      <c r="IZB1023" s="304"/>
      <c r="IZC1023" s="304"/>
      <c r="IZD1023" s="304"/>
      <c r="IZE1023" s="304"/>
      <c r="IZF1023" s="304"/>
      <c r="IZG1023" s="304"/>
      <c r="IZH1023" s="304"/>
      <c r="IZI1023" s="304"/>
      <c r="IZJ1023" s="304"/>
      <c r="IZK1023" s="304"/>
      <c r="IZL1023" s="304"/>
      <c r="IZM1023" s="304"/>
      <c r="IZN1023" s="304"/>
      <c r="IZO1023" s="304"/>
      <c r="IZP1023" s="304"/>
      <c r="IZQ1023" s="304"/>
      <c r="IZR1023" s="304"/>
      <c r="IZS1023" s="304"/>
      <c r="IZT1023" s="304"/>
      <c r="IZU1023" s="304"/>
      <c r="IZV1023" s="304"/>
      <c r="IZW1023" s="304"/>
      <c r="IZX1023" s="304"/>
      <c r="IZY1023" s="304"/>
      <c r="IZZ1023" s="304"/>
      <c r="JAA1023" s="304"/>
      <c r="JAB1023" s="304"/>
      <c r="JAC1023" s="304"/>
      <c r="JAD1023" s="304"/>
      <c r="JAE1023" s="304"/>
      <c r="JAF1023" s="304"/>
      <c r="JAG1023" s="304"/>
      <c r="JAH1023" s="304"/>
      <c r="JAI1023" s="304"/>
      <c r="JAJ1023" s="304"/>
      <c r="JAK1023" s="304"/>
      <c r="JAL1023" s="304"/>
      <c r="JAM1023" s="304"/>
      <c r="JAN1023" s="304"/>
      <c r="JAO1023" s="304"/>
      <c r="JAP1023" s="304"/>
      <c r="JAQ1023" s="304"/>
      <c r="JAR1023" s="304"/>
      <c r="JAS1023" s="304"/>
      <c r="JAT1023" s="304"/>
      <c r="JAU1023" s="304"/>
      <c r="JAV1023" s="304"/>
      <c r="JAW1023" s="304"/>
      <c r="JAX1023" s="304"/>
      <c r="JAY1023" s="304"/>
      <c r="JAZ1023" s="304"/>
      <c r="JBA1023" s="304"/>
      <c r="JBB1023" s="304"/>
      <c r="JBC1023" s="304"/>
      <c r="JBD1023" s="304"/>
      <c r="JBE1023" s="304"/>
      <c r="JBF1023" s="304"/>
      <c r="JBG1023" s="304"/>
      <c r="JBH1023" s="304"/>
      <c r="JBI1023" s="304"/>
      <c r="JBJ1023" s="304"/>
      <c r="JBK1023" s="304"/>
      <c r="JBL1023" s="304"/>
      <c r="JBM1023" s="304"/>
      <c r="JBN1023" s="304"/>
      <c r="JBO1023" s="304"/>
      <c r="JBP1023" s="304"/>
      <c r="JBQ1023" s="304"/>
      <c r="JBR1023" s="304"/>
      <c r="JBS1023" s="304"/>
      <c r="JBT1023" s="304"/>
      <c r="JBU1023" s="304"/>
      <c r="JBV1023" s="304"/>
      <c r="JBW1023" s="304"/>
      <c r="JBX1023" s="304"/>
      <c r="JBY1023" s="304"/>
      <c r="JBZ1023" s="304"/>
      <c r="JCA1023" s="304"/>
      <c r="JCB1023" s="304"/>
      <c r="JCC1023" s="304"/>
      <c r="JCD1023" s="304"/>
      <c r="JCE1023" s="304"/>
      <c r="JCF1023" s="304"/>
      <c r="JCG1023" s="304"/>
      <c r="JCH1023" s="304"/>
      <c r="JCI1023" s="304"/>
      <c r="JCJ1023" s="304"/>
      <c r="JCK1023" s="304"/>
      <c r="JCL1023" s="304"/>
      <c r="JCM1023" s="304"/>
      <c r="JCN1023" s="304"/>
      <c r="JCO1023" s="304"/>
      <c r="JCP1023" s="304"/>
      <c r="JCQ1023" s="304"/>
      <c r="JCR1023" s="304"/>
      <c r="JCS1023" s="304"/>
      <c r="JCT1023" s="304"/>
      <c r="JCU1023" s="304"/>
      <c r="JCV1023" s="304"/>
      <c r="JCW1023" s="304"/>
      <c r="JCX1023" s="304"/>
      <c r="JCY1023" s="304"/>
      <c r="JCZ1023" s="304"/>
      <c r="JDA1023" s="304"/>
      <c r="JDB1023" s="304"/>
      <c r="JDC1023" s="304"/>
      <c r="JDD1023" s="304"/>
      <c r="JDE1023" s="304"/>
      <c r="JDF1023" s="304"/>
      <c r="JDG1023" s="304"/>
      <c r="JDH1023" s="304"/>
      <c r="JDI1023" s="304"/>
      <c r="JDJ1023" s="304"/>
      <c r="JDK1023" s="304"/>
      <c r="JDL1023" s="304"/>
      <c r="JDM1023" s="304"/>
      <c r="JDN1023" s="304"/>
      <c r="JDO1023" s="304"/>
      <c r="JDP1023" s="304"/>
      <c r="JDQ1023" s="304"/>
      <c r="JDR1023" s="304"/>
      <c r="JDS1023" s="304"/>
      <c r="JDT1023" s="304"/>
      <c r="JDU1023" s="304"/>
      <c r="JDV1023" s="304"/>
      <c r="JDW1023" s="304"/>
      <c r="JDX1023" s="304"/>
      <c r="JDY1023" s="304"/>
      <c r="JDZ1023" s="304"/>
      <c r="JEA1023" s="304"/>
      <c r="JEB1023" s="304"/>
      <c r="JEC1023" s="304"/>
      <c r="JED1023" s="304"/>
      <c r="JEE1023" s="304"/>
      <c r="JEF1023" s="304"/>
      <c r="JEG1023" s="304"/>
      <c r="JEH1023" s="304"/>
      <c r="JEI1023" s="304"/>
      <c r="JEJ1023" s="304"/>
      <c r="JEK1023" s="304"/>
      <c r="JEL1023" s="304"/>
      <c r="JEM1023" s="304"/>
      <c r="JEN1023" s="304"/>
      <c r="JEO1023" s="304"/>
      <c r="JEP1023" s="304"/>
      <c r="JEQ1023" s="304"/>
      <c r="JER1023" s="304"/>
      <c r="JES1023" s="304"/>
      <c r="JET1023" s="304"/>
      <c r="JEU1023" s="304"/>
      <c r="JEV1023" s="304"/>
      <c r="JEW1023" s="304"/>
      <c r="JEX1023" s="304"/>
      <c r="JEY1023" s="304"/>
      <c r="JEZ1023" s="304"/>
      <c r="JFA1023" s="304"/>
      <c r="JFB1023" s="304"/>
      <c r="JFC1023" s="304"/>
      <c r="JFD1023" s="304"/>
      <c r="JFE1023" s="304"/>
      <c r="JFF1023" s="304"/>
      <c r="JFG1023" s="304"/>
      <c r="JFH1023" s="304"/>
      <c r="JFI1023" s="304"/>
      <c r="JFJ1023" s="304"/>
      <c r="JFK1023" s="304"/>
      <c r="JFL1023" s="304"/>
      <c r="JFM1023" s="304"/>
      <c r="JFN1023" s="304"/>
      <c r="JFO1023" s="304"/>
      <c r="JFP1023" s="304"/>
      <c r="JFQ1023" s="304"/>
      <c r="JFR1023" s="304"/>
      <c r="JFS1023" s="304"/>
      <c r="JFT1023" s="304"/>
      <c r="JFU1023" s="304"/>
      <c r="JFV1023" s="304"/>
      <c r="JFW1023" s="304"/>
      <c r="JFX1023" s="304"/>
      <c r="JFY1023" s="304"/>
      <c r="JFZ1023" s="304"/>
      <c r="JGA1023" s="304"/>
      <c r="JGB1023" s="304"/>
      <c r="JGC1023" s="304"/>
      <c r="JGD1023" s="304"/>
      <c r="JGE1023" s="304"/>
      <c r="JGF1023" s="304"/>
      <c r="JGG1023" s="304"/>
      <c r="JGH1023" s="304"/>
      <c r="JGI1023" s="304"/>
      <c r="JGJ1023" s="304"/>
      <c r="JGK1023" s="304"/>
      <c r="JGL1023" s="304"/>
      <c r="JGM1023" s="304"/>
      <c r="JGN1023" s="304"/>
      <c r="JGO1023" s="304"/>
      <c r="JGP1023" s="304"/>
      <c r="JGQ1023" s="304"/>
      <c r="JGR1023" s="304"/>
      <c r="JGS1023" s="304"/>
      <c r="JGT1023" s="304"/>
      <c r="JGU1023" s="304"/>
      <c r="JGV1023" s="304"/>
      <c r="JGW1023" s="304"/>
      <c r="JGX1023" s="304"/>
      <c r="JGY1023" s="304"/>
      <c r="JGZ1023" s="304"/>
      <c r="JHA1023" s="304"/>
      <c r="JHB1023" s="304"/>
      <c r="JHC1023" s="304"/>
      <c r="JHD1023" s="304"/>
      <c r="JHE1023" s="304"/>
      <c r="JHF1023" s="304"/>
      <c r="JHG1023" s="304"/>
      <c r="JHH1023" s="304"/>
      <c r="JHI1023" s="304"/>
      <c r="JHJ1023" s="304"/>
      <c r="JHK1023" s="304"/>
      <c r="JHL1023" s="304"/>
      <c r="JHM1023" s="304"/>
      <c r="JHN1023" s="304"/>
      <c r="JHO1023" s="304"/>
      <c r="JHP1023" s="304"/>
      <c r="JHQ1023" s="304"/>
      <c r="JHR1023" s="304"/>
      <c r="JHS1023" s="304"/>
      <c r="JHT1023" s="304"/>
      <c r="JHU1023" s="304"/>
      <c r="JHV1023" s="304"/>
      <c r="JHW1023" s="304"/>
      <c r="JHX1023" s="304"/>
      <c r="JHY1023" s="304"/>
      <c r="JHZ1023" s="304"/>
      <c r="JIA1023" s="304"/>
      <c r="JIB1023" s="304"/>
      <c r="JIC1023" s="304"/>
      <c r="JID1023" s="304"/>
      <c r="JIE1023" s="304"/>
      <c r="JIF1023" s="304"/>
      <c r="JIG1023" s="304"/>
      <c r="JIH1023" s="304"/>
      <c r="JII1023" s="304"/>
      <c r="JIJ1023" s="304"/>
      <c r="JIK1023" s="304"/>
      <c r="JIL1023" s="304"/>
      <c r="JIM1023" s="304"/>
      <c r="JIN1023" s="304"/>
      <c r="JIO1023" s="304"/>
      <c r="JIP1023" s="304"/>
      <c r="JIQ1023" s="304"/>
      <c r="JIR1023" s="304"/>
      <c r="JIS1023" s="304"/>
      <c r="JIT1023" s="304"/>
      <c r="JIU1023" s="304"/>
      <c r="JIV1023" s="304"/>
      <c r="JIW1023" s="304"/>
      <c r="JIX1023" s="304"/>
      <c r="JIY1023" s="304"/>
      <c r="JIZ1023" s="304"/>
      <c r="JJA1023" s="304"/>
      <c r="JJB1023" s="304"/>
      <c r="JJC1023" s="304"/>
      <c r="JJD1023" s="304"/>
      <c r="JJE1023" s="304"/>
      <c r="JJF1023" s="304"/>
      <c r="JJG1023" s="304"/>
      <c r="JJH1023" s="304"/>
      <c r="JJI1023" s="304"/>
      <c r="JJJ1023" s="304"/>
      <c r="JJK1023" s="304"/>
      <c r="JJL1023" s="304"/>
      <c r="JJM1023" s="304"/>
      <c r="JJN1023" s="304"/>
      <c r="JJO1023" s="304"/>
      <c r="JJP1023" s="304"/>
      <c r="JJQ1023" s="304"/>
      <c r="JJR1023" s="304"/>
      <c r="JJS1023" s="304"/>
      <c r="JJT1023" s="304"/>
      <c r="JJU1023" s="304"/>
      <c r="JJV1023" s="304"/>
      <c r="JJW1023" s="304"/>
      <c r="JJX1023" s="304"/>
      <c r="JJY1023" s="304"/>
      <c r="JJZ1023" s="304"/>
      <c r="JKA1023" s="304"/>
      <c r="JKB1023" s="304"/>
      <c r="JKC1023" s="304"/>
      <c r="JKD1023" s="304"/>
      <c r="JKE1023" s="304"/>
      <c r="JKF1023" s="304"/>
      <c r="JKG1023" s="304"/>
      <c r="JKH1023" s="304"/>
      <c r="JKI1023" s="304"/>
      <c r="JKJ1023" s="304"/>
      <c r="JKK1023" s="304"/>
      <c r="JKL1023" s="304"/>
      <c r="JKM1023" s="304"/>
      <c r="JKN1023" s="304"/>
      <c r="JKO1023" s="304"/>
      <c r="JKP1023" s="304"/>
      <c r="JKQ1023" s="304"/>
      <c r="JKR1023" s="304"/>
      <c r="JKS1023" s="304"/>
      <c r="JKT1023" s="304"/>
      <c r="JKU1023" s="304"/>
      <c r="JKV1023" s="304"/>
      <c r="JKW1023" s="304"/>
      <c r="JKX1023" s="304"/>
      <c r="JKY1023" s="304"/>
      <c r="JKZ1023" s="304"/>
      <c r="JLA1023" s="304"/>
      <c r="JLB1023" s="304"/>
      <c r="JLC1023" s="304"/>
      <c r="JLD1023" s="304"/>
      <c r="JLE1023" s="304"/>
      <c r="JLF1023" s="304"/>
      <c r="JLG1023" s="304"/>
      <c r="JLH1023" s="304"/>
      <c r="JLI1023" s="304"/>
      <c r="JLJ1023" s="304"/>
      <c r="JLK1023" s="304"/>
      <c r="JLL1023" s="304"/>
      <c r="JLM1023" s="304"/>
      <c r="JLN1023" s="304"/>
      <c r="JLO1023" s="304"/>
      <c r="JLP1023" s="304"/>
      <c r="JLQ1023" s="304"/>
      <c r="JLR1023" s="304"/>
      <c r="JLS1023" s="304"/>
      <c r="JLT1023" s="304"/>
      <c r="JLU1023" s="304"/>
      <c r="JLV1023" s="304"/>
      <c r="JLW1023" s="304"/>
      <c r="JLX1023" s="304"/>
      <c r="JLY1023" s="304"/>
      <c r="JLZ1023" s="304"/>
      <c r="JMA1023" s="304"/>
      <c r="JMB1023" s="304"/>
      <c r="JMC1023" s="304"/>
      <c r="JMD1023" s="304"/>
      <c r="JME1023" s="304"/>
      <c r="JMF1023" s="304"/>
      <c r="JMG1023" s="304"/>
      <c r="JMH1023" s="304"/>
      <c r="JMI1023" s="304"/>
      <c r="JMJ1023" s="304"/>
      <c r="JMK1023" s="304"/>
      <c r="JML1023" s="304"/>
      <c r="JMM1023" s="304"/>
      <c r="JMN1023" s="304"/>
      <c r="JMO1023" s="304"/>
      <c r="JMP1023" s="304"/>
      <c r="JMQ1023" s="304"/>
      <c r="JMR1023" s="304"/>
      <c r="JMS1023" s="304"/>
      <c r="JMT1023" s="304"/>
      <c r="JMU1023" s="304"/>
      <c r="JMV1023" s="304"/>
      <c r="JMW1023" s="304"/>
      <c r="JMX1023" s="304"/>
      <c r="JMY1023" s="304"/>
      <c r="JMZ1023" s="304"/>
      <c r="JNA1023" s="304"/>
      <c r="JNB1023" s="304"/>
      <c r="JNC1023" s="304"/>
      <c r="JND1023" s="304"/>
      <c r="JNE1023" s="304"/>
      <c r="JNF1023" s="304"/>
      <c r="JNG1023" s="304"/>
      <c r="JNH1023" s="304"/>
      <c r="JNI1023" s="304"/>
      <c r="JNJ1023" s="304"/>
      <c r="JNK1023" s="304"/>
      <c r="JNL1023" s="304"/>
      <c r="JNM1023" s="304"/>
      <c r="JNN1023" s="304"/>
      <c r="JNO1023" s="304"/>
      <c r="JNP1023" s="304"/>
      <c r="JNQ1023" s="304"/>
      <c r="JNR1023" s="304"/>
      <c r="JNS1023" s="304"/>
      <c r="JNT1023" s="304"/>
      <c r="JNU1023" s="304"/>
      <c r="JNV1023" s="304"/>
      <c r="JNW1023" s="304"/>
      <c r="JNX1023" s="304"/>
      <c r="JNY1023" s="304"/>
      <c r="JNZ1023" s="304"/>
      <c r="JOA1023" s="304"/>
      <c r="JOB1023" s="304"/>
      <c r="JOC1023" s="304"/>
      <c r="JOD1023" s="304"/>
      <c r="JOE1023" s="304"/>
      <c r="JOF1023" s="304"/>
      <c r="JOG1023" s="304"/>
      <c r="JOH1023" s="304"/>
      <c r="JOI1023" s="304"/>
      <c r="JOJ1023" s="304"/>
      <c r="JOK1023" s="304"/>
      <c r="JOL1023" s="304"/>
      <c r="JOM1023" s="304"/>
      <c r="JON1023" s="304"/>
      <c r="JOO1023" s="304"/>
      <c r="JOP1023" s="304"/>
      <c r="JOQ1023" s="304"/>
      <c r="JOR1023" s="304"/>
      <c r="JOS1023" s="304"/>
      <c r="JOT1023" s="304"/>
      <c r="JOU1023" s="304"/>
      <c r="JOV1023" s="304"/>
      <c r="JOW1023" s="304"/>
      <c r="JOX1023" s="304"/>
      <c r="JOY1023" s="304"/>
      <c r="JOZ1023" s="304"/>
      <c r="JPA1023" s="304"/>
      <c r="JPB1023" s="304"/>
      <c r="JPC1023" s="304"/>
      <c r="JPD1023" s="304"/>
      <c r="JPE1023" s="304"/>
      <c r="JPF1023" s="304"/>
      <c r="JPG1023" s="304"/>
      <c r="JPH1023" s="304"/>
      <c r="JPI1023" s="304"/>
      <c r="JPJ1023" s="304"/>
      <c r="JPK1023" s="304"/>
      <c r="JPL1023" s="304"/>
      <c r="JPM1023" s="304"/>
      <c r="JPN1023" s="304"/>
      <c r="JPO1023" s="304"/>
      <c r="JPP1023" s="304"/>
      <c r="JPQ1023" s="304"/>
      <c r="JPR1023" s="304"/>
      <c r="JPS1023" s="304"/>
      <c r="JPT1023" s="304"/>
      <c r="JPU1023" s="304"/>
      <c r="JPV1023" s="304"/>
      <c r="JPW1023" s="304"/>
      <c r="JPX1023" s="304"/>
      <c r="JPY1023" s="304"/>
      <c r="JPZ1023" s="304"/>
      <c r="JQA1023" s="304"/>
      <c r="JQB1023" s="304"/>
      <c r="JQC1023" s="304"/>
      <c r="JQD1023" s="304"/>
      <c r="JQE1023" s="304"/>
      <c r="JQF1023" s="304"/>
      <c r="JQG1023" s="304"/>
      <c r="JQH1023" s="304"/>
      <c r="JQI1023" s="304"/>
      <c r="JQJ1023" s="304"/>
      <c r="JQK1023" s="304"/>
      <c r="JQL1023" s="304"/>
      <c r="JQM1023" s="304"/>
      <c r="JQN1023" s="304"/>
      <c r="JQO1023" s="304"/>
      <c r="JQP1023" s="304"/>
      <c r="JQQ1023" s="304"/>
      <c r="JQR1023" s="304"/>
      <c r="JQS1023" s="304"/>
      <c r="JQT1023" s="304"/>
      <c r="JQU1023" s="304"/>
      <c r="JQV1023" s="304"/>
      <c r="JQW1023" s="304"/>
      <c r="JQX1023" s="304"/>
      <c r="JQY1023" s="304"/>
      <c r="JQZ1023" s="304"/>
      <c r="JRA1023" s="304"/>
      <c r="JRB1023" s="304"/>
      <c r="JRC1023" s="304"/>
      <c r="JRD1023" s="304"/>
      <c r="JRE1023" s="304"/>
      <c r="JRF1023" s="304"/>
      <c r="JRG1023" s="304"/>
      <c r="JRH1023" s="304"/>
      <c r="JRI1023" s="304"/>
      <c r="JRJ1023" s="304"/>
      <c r="JRK1023" s="304"/>
      <c r="JRL1023" s="304"/>
      <c r="JRM1023" s="304"/>
      <c r="JRN1023" s="304"/>
      <c r="JRO1023" s="304"/>
      <c r="JRP1023" s="304"/>
      <c r="JRQ1023" s="304"/>
      <c r="JRR1023" s="304"/>
      <c r="JRS1023" s="304"/>
      <c r="JRT1023" s="304"/>
      <c r="JRU1023" s="304"/>
      <c r="JRV1023" s="304"/>
      <c r="JRW1023" s="304"/>
      <c r="JRX1023" s="304"/>
      <c r="JRY1023" s="304"/>
      <c r="JRZ1023" s="304"/>
      <c r="JSA1023" s="304"/>
      <c r="JSB1023" s="304"/>
      <c r="JSC1023" s="304"/>
      <c r="JSD1023" s="304"/>
      <c r="JSE1023" s="304"/>
      <c r="JSF1023" s="304"/>
      <c r="JSG1023" s="304"/>
      <c r="JSH1023" s="304"/>
      <c r="JSI1023" s="304"/>
      <c r="JSJ1023" s="304"/>
      <c r="JSK1023" s="304"/>
      <c r="JSL1023" s="304"/>
      <c r="JSM1023" s="304"/>
      <c r="JSN1023" s="304"/>
      <c r="JSO1023" s="304"/>
      <c r="JSP1023" s="304"/>
      <c r="JSQ1023" s="304"/>
      <c r="JSR1023" s="304"/>
      <c r="JSS1023" s="304"/>
      <c r="JST1023" s="304"/>
      <c r="JSU1023" s="304"/>
      <c r="JSV1023" s="304"/>
      <c r="JSW1023" s="304"/>
      <c r="JSX1023" s="304"/>
      <c r="JSY1023" s="304"/>
      <c r="JSZ1023" s="304"/>
      <c r="JTA1023" s="304"/>
      <c r="JTB1023" s="304"/>
      <c r="JTC1023" s="304"/>
      <c r="JTD1023" s="304"/>
      <c r="JTE1023" s="304"/>
      <c r="JTF1023" s="304"/>
      <c r="JTG1023" s="304"/>
      <c r="JTH1023" s="304"/>
      <c r="JTI1023" s="304"/>
      <c r="JTJ1023" s="304"/>
      <c r="JTK1023" s="304"/>
      <c r="JTL1023" s="304"/>
      <c r="JTM1023" s="304"/>
      <c r="JTN1023" s="304"/>
      <c r="JTO1023" s="304"/>
      <c r="JTP1023" s="304"/>
      <c r="JTQ1023" s="304"/>
      <c r="JTR1023" s="304"/>
      <c r="JTS1023" s="304"/>
      <c r="JTT1023" s="304"/>
      <c r="JTU1023" s="304"/>
      <c r="JTV1023" s="304"/>
      <c r="JTW1023" s="304"/>
      <c r="JTX1023" s="304"/>
      <c r="JTY1023" s="304"/>
      <c r="JTZ1023" s="304"/>
      <c r="JUA1023" s="304"/>
      <c r="JUB1023" s="304"/>
      <c r="JUC1023" s="304"/>
      <c r="JUD1023" s="304"/>
      <c r="JUE1023" s="304"/>
      <c r="JUF1023" s="304"/>
      <c r="JUG1023" s="304"/>
      <c r="JUH1023" s="304"/>
      <c r="JUI1023" s="304"/>
      <c r="JUJ1023" s="304"/>
      <c r="JUK1023" s="304"/>
      <c r="JUL1023" s="304"/>
      <c r="JUM1023" s="304"/>
      <c r="JUN1023" s="304"/>
      <c r="JUO1023" s="304"/>
      <c r="JUP1023" s="304"/>
      <c r="JUQ1023" s="304"/>
      <c r="JUR1023" s="304"/>
      <c r="JUS1023" s="304"/>
      <c r="JUT1023" s="304"/>
      <c r="JUU1023" s="304"/>
      <c r="JUV1023" s="304"/>
      <c r="JUW1023" s="304"/>
      <c r="JUX1023" s="304"/>
      <c r="JUY1023" s="304"/>
      <c r="JUZ1023" s="304"/>
      <c r="JVA1023" s="304"/>
      <c r="JVB1023" s="304"/>
      <c r="JVC1023" s="304"/>
      <c r="JVD1023" s="304"/>
      <c r="JVE1023" s="304"/>
      <c r="JVF1023" s="304"/>
      <c r="JVG1023" s="304"/>
      <c r="JVH1023" s="304"/>
      <c r="JVI1023" s="304"/>
      <c r="JVJ1023" s="304"/>
      <c r="JVK1023" s="304"/>
      <c r="JVL1023" s="304"/>
      <c r="JVM1023" s="304"/>
      <c r="JVN1023" s="304"/>
      <c r="JVO1023" s="304"/>
      <c r="JVP1023" s="304"/>
      <c r="JVQ1023" s="304"/>
      <c r="JVR1023" s="304"/>
      <c r="JVS1023" s="304"/>
      <c r="JVT1023" s="304"/>
      <c r="JVU1023" s="304"/>
      <c r="JVV1023" s="304"/>
      <c r="JVW1023" s="304"/>
      <c r="JVX1023" s="304"/>
      <c r="JVY1023" s="304"/>
      <c r="JVZ1023" s="304"/>
      <c r="JWA1023" s="304"/>
      <c r="JWB1023" s="304"/>
      <c r="JWC1023" s="304"/>
      <c r="JWD1023" s="304"/>
      <c r="JWE1023" s="304"/>
      <c r="JWF1023" s="304"/>
      <c r="JWG1023" s="304"/>
      <c r="JWH1023" s="304"/>
      <c r="JWI1023" s="304"/>
      <c r="JWJ1023" s="304"/>
      <c r="JWK1023" s="304"/>
      <c r="JWL1023" s="304"/>
      <c r="JWM1023" s="304"/>
      <c r="JWN1023" s="304"/>
      <c r="JWO1023" s="304"/>
      <c r="JWP1023" s="304"/>
      <c r="JWQ1023" s="304"/>
      <c r="JWR1023" s="304"/>
      <c r="JWS1023" s="304"/>
      <c r="JWT1023" s="304"/>
      <c r="JWU1023" s="304"/>
      <c r="JWV1023" s="304"/>
      <c r="JWW1023" s="304"/>
      <c r="JWX1023" s="304"/>
      <c r="JWY1023" s="304"/>
      <c r="JWZ1023" s="304"/>
      <c r="JXA1023" s="304"/>
      <c r="JXB1023" s="304"/>
      <c r="JXC1023" s="304"/>
      <c r="JXD1023" s="304"/>
      <c r="JXE1023" s="304"/>
      <c r="JXF1023" s="304"/>
      <c r="JXG1023" s="304"/>
      <c r="JXH1023" s="304"/>
      <c r="JXI1023" s="304"/>
      <c r="JXJ1023" s="304"/>
      <c r="JXK1023" s="304"/>
      <c r="JXL1023" s="304"/>
      <c r="JXM1023" s="304"/>
      <c r="JXN1023" s="304"/>
      <c r="JXO1023" s="304"/>
      <c r="JXP1023" s="304"/>
      <c r="JXQ1023" s="304"/>
      <c r="JXR1023" s="304"/>
      <c r="JXS1023" s="304"/>
      <c r="JXT1023" s="304"/>
      <c r="JXU1023" s="304"/>
      <c r="JXV1023" s="304"/>
      <c r="JXW1023" s="304"/>
      <c r="JXX1023" s="304"/>
      <c r="JXY1023" s="304"/>
      <c r="JXZ1023" s="304"/>
      <c r="JYA1023" s="304"/>
      <c r="JYB1023" s="304"/>
      <c r="JYC1023" s="304"/>
      <c r="JYD1023" s="304"/>
      <c r="JYE1023" s="304"/>
      <c r="JYF1023" s="304"/>
      <c r="JYG1023" s="304"/>
      <c r="JYH1023" s="304"/>
      <c r="JYI1023" s="304"/>
      <c r="JYJ1023" s="304"/>
      <c r="JYK1023" s="304"/>
      <c r="JYL1023" s="304"/>
      <c r="JYM1023" s="304"/>
      <c r="JYN1023" s="304"/>
      <c r="JYO1023" s="304"/>
      <c r="JYP1023" s="304"/>
      <c r="JYQ1023" s="304"/>
      <c r="JYR1023" s="304"/>
      <c r="JYS1023" s="304"/>
      <c r="JYT1023" s="304"/>
      <c r="JYU1023" s="304"/>
      <c r="JYV1023" s="304"/>
      <c r="JYW1023" s="304"/>
      <c r="JYX1023" s="304"/>
      <c r="JYY1023" s="304"/>
      <c r="JYZ1023" s="304"/>
      <c r="JZA1023" s="304"/>
      <c r="JZB1023" s="304"/>
      <c r="JZC1023" s="304"/>
      <c r="JZD1023" s="304"/>
      <c r="JZE1023" s="304"/>
      <c r="JZF1023" s="304"/>
      <c r="JZG1023" s="304"/>
      <c r="JZH1023" s="304"/>
      <c r="JZI1023" s="304"/>
      <c r="JZJ1023" s="304"/>
      <c r="JZK1023" s="304"/>
      <c r="JZL1023" s="304"/>
      <c r="JZM1023" s="304"/>
      <c r="JZN1023" s="304"/>
      <c r="JZO1023" s="304"/>
      <c r="JZP1023" s="304"/>
      <c r="JZQ1023" s="304"/>
      <c r="JZR1023" s="304"/>
      <c r="JZS1023" s="304"/>
      <c r="JZT1023" s="304"/>
      <c r="JZU1023" s="304"/>
      <c r="JZV1023" s="304"/>
      <c r="JZW1023" s="304"/>
      <c r="JZX1023" s="304"/>
      <c r="JZY1023" s="304"/>
      <c r="JZZ1023" s="304"/>
      <c r="KAA1023" s="304"/>
      <c r="KAB1023" s="304"/>
      <c r="KAC1023" s="304"/>
      <c r="KAD1023" s="304"/>
      <c r="KAE1023" s="304"/>
      <c r="KAF1023" s="304"/>
      <c r="KAG1023" s="304"/>
      <c r="KAH1023" s="304"/>
      <c r="KAI1023" s="304"/>
      <c r="KAJ1023" s="304"/>
      <c r="KAK1023" s="304"/>
      <c r="KAL1023" s="304"/>
      <c r="KAM1023" s="304"/>
      <c r="KAN1023" s="304"/>
      <c r="KAO1023" s="304"/>
      <c r="KAP1023" s="304"/>
      <c r="KAQ1023" s="304"/>
      <c r="KAR1023" s="304"/>
      <c r="KAS1023" s="304"/>
      <c r="KAT1023" s="304"/>
      <c r="KAU1023" s="304"/>
      <c r="KAV1023" s="304"/>
      <c r="KAW1023" s="304"/>
      <c r="KAX1023" s="304"/>
      <c r="KAY1023" s="304"/>
      <c r="KAZ1023" s="304"/>
      <c r="KBA1023" s="304"/>
      <c r="KBB1023" s="304"/>
      <c r="KBC1023" s="304"/>
      <c r="KBD1023" s="304"/>
      <c r="KBE1023" s="304"/>
      <c r="KBF1023" s="304"/>
      <c r="KBG1023" s="304"/>
      <c r="KBH1023" s="304"/>
      <c r="KBI1023" s="304"/>
      <c r="KBJ1023" s="304"/>
      <c r="KBK1023" s="304"/>
      <c r="KBL1023" s="304"/>
      <c r="KBM1023" s="304"/>
      <c r="KBN1023" s="304"/>
      <c r="KBO1023" s="304"/>
      <c r="KBP1023" s="304"/>
      <c r="KBQ1023" s="304"/>
      <c r="KBR1023" s="304"/>
      <c r="KBS1023" s="304"/>
      <c r="KBT1023" s="304"/>
      <c r="KBU1023" s="304"/>
      <c r="KBV1023" s="304"/>
      <c r="KBW1023" s="304"/>
      <c r="KBX1023" s="304"/>
      <c r="KBY1023" s="304"/>
      <c r="KBZ1023" s="304"/>
      <c r="KCA1023" s="304"/>
      <c r="KCB1023" s="304"/>
      <c r="KCC1023" s="304"/>
      <c r="KCD1023" s="304"/>
      <c r="KCE1023" s="304"/>
      <c r="KCF1023" s="304"/>
      <c r="KCG1023" s="304"/>
      <c r="KCH1023" s="304"/>
      <c r="KCI1023" s="304"/>
      <c r="KCJ1023" s="304"/>
      <c r="KCK1023" s="304"/>
      <c r="KCL1023" s="304"/>
      <c r="KCM1023" s="304"/>
      <c r="KCN1023" s="304"/>
      <c r="KCO1023" s="304"/>
      <c r="KCP1023" s="304"/>
      <c r="KCQ1023" s="304"/>
      <c r="KCR1023" s="304"/>
      <c r="KCS1023" s="304"/>
      <c r="KCT1023" s="304"/>
      <c r="KCU1023" s="304"/>
      <c r="KCV1023" s="304"/>
      <c r="KCW1023" s="304"/>
      <c r="KCX1023" s="304"/>
      <c r="KCY1023" s="304"/>
      <c r="KCZ1023" s="304"/>
      <c r="KDA1023" s="304"/>
      <c r="KDB1023" s="304"/>
      <c r="KDC1023" s="304"/>
      <c r="KDD1023" s="304"/>
      <c r="KDE1023" s="304"/>
      <c r="KDF1023" s="304"/>
      <c r="KDG1023" s="304"/>
      <c r="KDH1023" s="304"/>
      <c r="KDI1023" s="304"/>
      <c r="KDJ1023" s="304"/>
      <c r="KDK1023" s="304"/>
      <c r="KDL1023" s="304"/>
      <c r="KDM1023" s="304"/>
      <c r="KDN1023" s="304"/>
      <c r="KDO1023" s="304"/>
      <c r="KDP1023" s="304"/>
      <c r="KDQ1023" s="304"/>
      <c r="KDR1023" s="304"/>
      <c r="KDS1023" s="304"/>
      <c r="KDT1023" s="304"/>
      <c r="KDU1023" s="304"/>
      <c r="KDV1023" s="304"/>
      <c r="KDW1023" s="304"/>
      <c r="KDX1023" s="304"/>
      <c r="KDY1023" s="304"/>
      <c r="KDZ1023" s="304"/>
      <c r="KEA1023" s="304"/>
      <c r="KEB1023" s="304"/>
      <c r="KEC1023" s="304"/>
      <c r="KED1023" s="304"/>
      <c r="KEE1023" s="304"/>
      <c r="KEF1023" s="304"/>
      <c r="KEG1023" s="304"/>
      <c r="KEH1023" s="304"/>
      <c r="KEI1023" s="304"/>
      <c r="KEJ1023" s="304"/>
      <c r="KEK1023" s="304"/>
      <c r="KEL1023" s="304"/>
      <c r="KEM1023" s="304"/>
      <c r="KEN1023" s="304"/>
      <c r="KEO1023" s="304"/>
      <c r="KEP1023" s="304"/>
      <c r="KEQ1023" s="304"/>
      <c r="KER1023" s="304"/>
      <c r="KES1023" s="304"/>
      <c r="KET1023" s="304"/>
      <c r="KEU1023" s="304"/>
      <c r="KEV1023" s="304"/>
      <c r="KEW1023" s="304"/>
      <c r="KEX1023" s="304"/>
      <c r="KEY1023" s="304"/>
      <c r="KEZ1023" s="304"/>
      <c r="KFA1023" s="304"/>
      <c r="KFB1023" s="304"/>
      <c r="KFC1023" s="304"/>
      <c r="KFD1023" s="304"/>
      <c r="KFE1023" s="304"/>
      <c r="KFF1023" s="304"/>
      <c r="KFG1023" s="304"/>
      <c r="KFH1023" s="304"/>
      <c r="KFI1023" s="304"/>
      <c r="KFJ1023" s="304"/>
      <c r="KFK1023" s="304"/>
      <c r="KFL1023" s="304"/>
      <c r="KFM1023" s="304"/>
      <c r="KFN1023" s="304"/>
      <c r="KFO1023" s="304"/>
      <c r="KFP1023" s="304"/>
      <c r="KFQ1023" s="304"/>
      <c r="KFR1023" s="304"/>
      <c r="KFS1023" s="304"/>
      <c r="KFT1023" s="304"/>
      <c r="KFU1023" s="304"/>
      <c r="KFV1023" s="304"/>
      <c r="KFW1023" s="304"/>
      <c r="KFX1023" s="304"/>
      <c r="KFY1023" s="304"/>
      <c r="KFZ1023" s="304"/>
      <c r="KGA1023" s="304"/>
      <c r="KGB1023" s="304"/>
      <c r="KGC1023" s="304"/>
      <c r="KGD1023" s="304"/>
      <c r="KGE1023" s="304"/>
      <c r="KGF1023" s="304"/>
      <c r="KGG1023" s="304"/>
      <c r="KGH1023" s="304"/>
      <c r="KGI1023" s="304"/>
      <c r="KGJ1023" s="304"/>
      <c r="KGK1023" s="304"/>
      <c r="KGL1023" s="304"/>
      <c r="KGM1023" s="304"/>
      <c r="KGN1023" s="304"/>
      <c r="KGO1023" s="304"/>
      <c r="KGP1023" s="304"/>
      <c r="KGQ1023" s="304"/>
      <c r="KGR1023" s="304"/>
      <c r="KGS1023" s="304"/>
      <c r="KGT1023" s="304"/>
      <c r="KGU1023" s="304"/>
      <c r="KGV1023" s="304"/>
      <c r="KGW1023" s="304"/>
      <c r="KGX1023" s="304"/>
      <c r="KGY1023" s="304"/>
      <c r="KGZ1023" s="304"/>
      <c r="KHA1023" s="304"/>
      <c r="KHB1023" s="304"/>
      <c r="KHC1023" s="304"/>
      <c r="KHD1023" s="304"/>
      <c r="KHE1023" s="304"/>
      <c r="KHF1023" s="304"/>
      <c r="KHG1023" s="304"/>
      <c r="KHH1023" s="304"/>
      <c r="KHI1023" s="304"/>
      <c r="KHJ1023" s="304"/>
      <c r="KHK1023" s="304"/>
      <c r="KHL1023" s="304"/>
      <c r="KHM1023" s="304"/>
      <c r="KHN1023" s="304"/>
      <c r="KHO1023" s="304"/>
      <c r="KHP1023" s="304"/>
      <c r="KHQ1023" s="304"/>
      <c r="KHR1023" s="304"/>
      <c r="KHS1023" s="304"/>
      <c r="KHT1023" s="304"/>
      <c r="KHU1023" s="304"/>
      <c r="KHV1023" s="304"/>
      <c r="KHW1023" s="304"/>
      <c r="KHX1023" s="304"/>
      <c r="KHY1023" s="304"/>
      <c r="KHZ1023" s="304"/>
      <c r="KIA1023" s="304"/>
      <c r="KIB1023" s="304"/>
      <c r="KIC1023" s="304"/>
      <c r="KID1023" s="304"/>
      <c r="KIE1023" s="304"/>
      <c r="KIF1023" s="304"/>
      <c r="KIG1023" s="304"/>
      <c r="KIH1023" s="304"/>
      <c r="KII1023" s="304"/>
      <c r="KIJ1023" s="304"/>
      <c r="KIK1023" s="304"/>
      <c r="KIL1023" s="304"/>
      <c r="KIM1023" s="304"/>
      <c r="KIN1023" s="304"/>
      <c r="KIO1023" s="304"/>
      <c r="KIP1023" s="304"/>
      <c r="KIQ1023" s="304"/>
      <c r="KIR1023" s="304"/>
      <c r="KIS1023" s="304"/>
      <c r="KIT1023" s="304"/>
      <c r="KIU1023" s="304"/>
      <c r="KIV1023" s="304"/>
      <c r="KIW1023" s="304"/>
      <c r="KIX1023" s="304"/>
      <c r="KIY1023" s="304"/>
      <c r="KIZ1023" s="304"/>
      <c r="KJA1023" s="304"/>
      <c r="KJB1023" s="304"/>
      <c r="KJC1023" s="304"/>
      <c r="KJD1023" s="304"/>
      <c r="KJE1023" s="304"/>
      <c r="KJF1023" s="304"/>
      <c r="KJG1023" s="304"/>
      <c r="KJH1023" s="304"/>
      <c r="KJI1023" s="304"/>
      <c r="KJJ1023" s="304"/>
      <c r="KJK1023" s="304"/>
      <c r="KJL1023" s="304"/>
      <c r="KJM1023" s="304"/>
      <c r="KJN1023" s="304"/>
      <c r="KJO1023" s="304"/>
      <c r="KJP1023" s="304"/>
      <c r="KJQ1023" s="304"/>
      <c r="KJR1023" s="304"/>
      <c r="KJS1023" s="304"/>
      <c r="KJT1023" s="304"/>
      <c r="KJU1023" s="304"/>
      <c r="KJV1023" s="304"/>
      <c r="KJW1023" s="304"/>
      <c r="KJX1023" s="304"/>
      <c r="KJY1023" s="304"/>
      <c r="KJZ1023" s="304"/>
      <c r="KKA1023" s="304"/>
      <c r="KKB1023" s="304"/>
      <c r="KKC1023" s="304"/>
      <c r="KKD1023" s="304"/>
      <c r="KKE1023" s="304"/>
      <c r="KKF1023" s="304"/>
      <c r="KKG1023" s="304"/>
      <c r="KKH1023" s="304"/>
      <c r="KKI1023" s="304"/>
      <c r="KKJ1023" s="304"/>
      <c r="KKK1023" s="304"/>
      <c r="KKL1023" s="304"/>
      <c r="KKM1023" s="304"/>
      <c r="KKN1023" s="304"/>
      <c r="KKO1023" s="304"/>
      <c r="KKP1023" s="304"/>
      <c r="KKQ1023" s="304"/>
      <c r="KKR1023" s="304"/>
      <c r="KKS1023" s="304"/>
      <c r="KKT1023" s="304"/>
      <c r="KKU1023" s="304"/>
      <c r="KKV1023" s="304"/>
      <c r="KKW1023" s="304"/>
      <c r="KKX1023" s="304"/>
      <c r="KKY1023" s="304"/>
      <c r="KKZ1023" s="304"/>
      <c r="KLA1023" s="304"/>
      <c r="KLB1023" s="304"/>
      <c r="KLC1023" s="304"/>
      <c r="KLD1023" s="304"/>
      <c r="KLE1023" s="304"/>
      <c r="KLF1023" s="304"/>
      <c r="KLG1023" s="304"/>
      <c r="KLH1023" s="304"/>
      <c r="KLI1023" s="304"/>
      <c r="KLJ1023" s="304"/>
      <c r="KLK1023" s="304"/>
      <c r="KLL1023" s="304"/>
      <c r="KLM1023" s="304"/>
      <c r="KLN1023" s="304"/>
      <c r="KLO1023" s="304"/>
      <c r="KLP1023" s="304"/>
      <c r="KLQ1023" s="304"/>
      <c r="KLR1023" s="304"/>
      <c r="KLS1023" s="304"/>
      <c r="KLT1023" s="304"/>
      <c r="KLU1023" s="304"/>
      <c r="KLV1023" s="304"/>
      <c r="KLW1023" s="304"/>
      <c r="KLX1023" s="304"/>
      <c r="KLY1023" s="304"/>
      <c r="KLZ1023" s="304"/>
      <c r="KMA1023" s="304"/>
      <c r="KMB1023" s="304"/>
      <c r="KMC1023" s="304"/>
      <c r="KMD1023" s="304"/>
      <c r="KME1023" s="304"/>
      <c r="KMF1023" s="304"/>
      <c r="KMG1023" s="304"/>
      <c r="KMH1023" s="304"/>
      <c r="KMI1023" s="304"/>
      <c r="KMJ1023" s="304"/>
      <c r="KMK1023" s="304"/>
      <c r="KML1023" s="304"/>
      <c r="KMM1023" s="304"/>
      <c r="KMN1023" s="304"/>
      <c r="KMO1023" s="304"/>
      <c r="KMP1023" s="304"/>
      <c r="KMQ1023" s="304"/>
      <c r="KMR1023" s="304"/>
      <c r="KMS1023" s="304"/>
      <c r="KMT1023" s="304"/>
      <c r="KMU1023" s="304"/>
      <c r="KMV1023" s="304"/>
      <c r="KMW1023" s="304"/>
      <c r="KMX1023" s="304"/>
      <c r="KMY1023" s="304"/>
      <c r="KMZ1023" s="304"/>
      <c r="KNA1023" s="304"/>
      <c r="KNB1023" s="304"/>
      <c r="KNC1023" s="304"/>
      <c r="KND1023" s="304"/>
      <c r="KNE1023" s="304"/>
      <c r="KNF1023" s="304"/>
      <c r="KNG1023" s="304"/>
      <c r="KNH1023" s="304"/>
      <c r="KNI1023" s="304"/>
      <c r="KNJ1023" s="304"/>
      <c r="KNK1023" s="304"/>
      <c r="KNL1023" s="304"/>
      <c r="KNM1023" s="304"/>
      <c r="KNN1023" s="304"/>
      <c r="KNO1023" s="304"/>
      <c r="KNP1023" s="304"/>
      <c r="KNQ1023" s="304"/>
      <c r="KNR1023" s="304"/>
      <c r="KNS1023" s="304"/>
      <c r="KNT1023" s="304"/>
      <c r="KNU1023" s="304"/>
      <c r="KNV1023" s="304"/>
      <c r="KNW1023" s="304"/>
      <c r="KNX1023" s="304"/>
      <c r="KNY1023" s="304"/>
      <c r="KNZ1023" s="304"/>
      <c r="KOA1023" s="304"/>
      <c r="KOB1023" s="304"/>
      <c r="KOC1023" s="304"/>
      <c r="KOD1023" s="304"/>
      <c r="KOE1023" s="304"/>
      <c r="KOF1023" s="304"/>
      <c r="KOG1023" s="304"/>
      <c r="KOH1023" s="304"/>
      <c r="KOI1023" s="304"/>
      <c r="KOJ1023" s="304"/>
      <c r="KOK1023" s="304"/>
      <c r="KOL1023" s="304"/>
      <c r="KOM1023" s="304"/>
      <c r="KON1023" s="304"/>
      <c r="KOO1023" s="304"/>
      <c r="KOP1023" s="304"/>
      <c r="KOQ1023" s="304"/>
      <c r="KOR1023" s="304"/>
      <c r="KOS1023" s="304"/>
      <c r="KOT1023" s="304"/>
      <c r="KOU1023" s="304"/>
      <c r="KOV1023" s="304"/>
      <c r="KOW1023" s="304"/>
      <c r="KOX1023" s="304"/>
      <c r="KOY1023" s="304"/>
      <c r="KOZ1023" s="304"/>
      <c r="KPA1023" s="304"/>
      <c r="KPB1023" s="304"/>
      <c r="KPC1023" s="304"/>
      <c r="KPD1023" s="304"/>
      <c r="KPE1023" s="304"/>
      <c r="KPF1023" s="304"/>
      <c r="KPG1023" s="304"/>
      <c r="KPH1023" s="304"/>
      <c r="KPI1023" s="304"/>
      <c r="KPJ1023" s="304"/>
      <c r="KPK1023" s="304"/>
      <c r="KPL1023" s="304"/>
      <c r="KPM1023" s="304"/>
      <c r="KPN1023" s="304"/>
      <c r="KPO1023" s="304"/>
      <c r="KPP1023" s="304"/>
      <c r="KPQ1023" s="304"/>
      <c r="KPR1023" s="304"/>
      <c r="KPS1023" s="304"/>
      <c r="KPT1023" s="304"/>
      <c r="KPU1023" s="304"/>
      <c r="KPV1023" s="304"/>
      <c r="KPW1023" s="304"/>
      <c r="KPX1023" s="304"/>
      <c r="KPY1023" s="304"/>
      <c r="KPZ1023" s="304"/>
      <c r="KQA1023" s="304"/>
      <c r="KQB1023" s="304"/>
      <c r="KQC1023" s="304"/>
      <c r="KQD1023" s="304"/>
      <c r="KQE1023" s="304"/>
      <c r="KQF1023" s="304"/>
      <c r="KQG1023" s="304"/>
      <c r="KQH1023" s="304"/>
      <c r="KQI1023" s="304"/>
      <c r="KQJ1023" s="304"/>
      <c r="KQK1023" s="304"/>
      <c r="KQL1023" s="304"/>
      <c r="KQM1023" s="304"/>
      <c r="KQN1023" s="304"/>
      <c r="KQO1023" s="304"/>
      <c r="KQP1023" s="304"/>
      <c r="KQQ1023" s="304"/>
      <c r="KQR1023" s="304"/>
      <c r="KQS1023" s="304"/>
      <c r="KQT1023" s="304"/>
      <c r="KQU1023" s="304"/>
      <c r="KQV1023" s="304"/>
      <c r="KQW1023" s="304"/>
      <c r="KQX1023" s="304"/>
      <c r="KQY1023" s="304"/>
      <c r="KQZ1023" s="304"/>
      <c r="KRA1023" s="304"/>
      <c r="KRB1023" s="304"/>
      <c r="KRC1023" s="304"/>
      <c r="KRD1023" s="304"/>
      <c r="KRE1023" s="304"/>
      <c r="KRF1023" s="304"/>
      <c r="KRG1023" s="304"/>
      <c r="KRH1023" s="304"/>
      <c r="KRI1023" s="304"/>
      <c r="KRJ1023" s="304"/>
      <c r="KRK1023" s="304"/>
      <c r="KRL1023" s="304"/>
      <c r="KRM1023" s="304"/>
      <c r="KRN1023" s="304"/>
      <c r="KRO1023" s="304"/>
      <c r="KRP1023" s="304"/>
      <c r="KRQ1023" s="304"/>
      <c r="KRR1023" s="304"/>
      <c r="KRS1023" s="304"/>
      <c r="KRT1023" s="304"/>
      <c r="KRU1023" s="304"/>
      <c r="KRV1023" s="304"/>
      <c r="KRW1023" s="304"/>
      <c r="KRX1023" s="304"/>
      <c r="KRY1023" s="304"/>
      <c r="KRZ1023" s="304"/>
      <c r="KSA1023" s="304"/>
      <c r="KSB1023" s="304"/>
      <c r="KSC1023" s="304"/>
      <c r="KSD1023" s="304"/>
      <c r="KSE1023" s="304"/>
      <c r="KSF1023" s="304"/>
      <c r="KSG1023" s="304"/>
      <c r="KSH1023" s="304"/>
      <c r="KSI1023" s="304"/>
      <c r="KSJ1023" s="304"/>
      <c r="KSK1023" s="304"/>
      <c r="KSL1023" s="304"/>
      <c r="KSM1023" s="304"/>
      <c r="KSN1023" s="304"/>
      <c r="KSO1023" s="304"/>
      <c r="KSP1023" s="304"/>
      <c r="KSQ1023" s="304"/>
      <c r="KSR1023" s="304"/>
      <c r="KSS1023" s="304"/>
      <c r="KST1023" s="304"/>
      <c r="KSU1023" s="304"/>
      <c r="KSV1023" s="304"/>
      <c r="KSW1023" s="304"/>
      <c r="KSX1023" s="304"/>
      <c r="KSY1023" s="304"/>
      <c r="KSZ1023" s="304"/>
      <c r="KTA1023" s="304"/>
      <c r="KTB1023" s="304"/>
      <c r="KTC1023" s="304"/>
      <c r="KTD1023" s="304"/>
      <c r="KTE1023" s="304"/>
      <c r="KTF1023" s="304"/>
      <c r="KTG1023" s="304"/>
      <c r="KTH1023" s="304"/>
      <c r="KTI1023" s="304"/>
      <c r="KTJ1023" s="304"/>
      <c r="KTK1023" s="304"/>
      <c r="KTL1023" s="304"/>
      <c r="KTM1023" s="304"/>
      <c r="KTN1023" s="304"/>
      <c r="KTO1023" s="304"/>
      <c r="KTP1023" s="304"/>
      <c r="KTQ1023" s="304"/>
      <c r="KTR1023" s="304"/>
      <c r="KTS1023" s="304"/>
      <c r="KTT1023" s="304"/>
      <c r="KTU1023" s="304"/>
      <c r="KTV1023" s="304"/>
      <c r="KTW1023" s="304"/>
      <c r="KTX1023" s="304"/>
      <c r="KTY1023" s="304"/>
      <c r="KTZ1023" s="304"/>
      <c r="KUA1023" s="304"/>
      <c r="KUB1023" s="304"/>
      <c r="KUC1023" s="304"/>
      <c r="KUD1023" s="304"/>
      <c r="KUE1023" s="304"/>
      <c r="KUF1023" s="304"/>
      <c r="KUG1023" s="304"/>
      <c r="KUH1023" s="304"/>
      <c r="KUI1023" s="304"/>
      <c r="KUJ1023" s="304"/>
      <c r="KUK1023" s="304"/>
      <c r="KUL1023" s="304"/>
      <c r="KUM1023" s="304"/>
      <c r="KUN1023" s="304"/>
      <c r="KUO1023" s="304"/>
      <c r="KUP1023" s="304"/>
      <c r="KUQ1023" s="304"/>
      <c r="KUR1023" s="304"/>
      <c r="KUS1023" s="304"/>
      <c r="KUT1023" s="304"/>
      <c r="KUU1023" s="304"/>
      <c r="KUV1023" s="304"/>
      <c r="KUW1023" s="304"/>
      <c r="KUX1023" s="304"/>
      <c r="KUY1023" s="304"/>
      <c r="KUZ1023" s="304"/>
      <c r="KVA1023" s="304"/>
      <c r="KVB1023" s="304"/>
      <c r="KVC1023" s="304"/>
      <c r="KVD1023" s="304"/>
      <c r="KVE1023" s="304"/>
      <c r="KVF1023" s="304"/>
      <c r="KVG1023" s="304"/>
      <c r="KVH1023" s="304"/>
      <c r="KVI1023" s="304"/>
      <c r="KVJ1023" s="304"/>
      <c r="KVK1023" s="304"/>
      <c r="KVL1023" s="304"/>
      <c r="KVM1023" s="304"/>
      <c r="KVN1023" s="304"/>
      <c r="KVO1023" s="304"/>
      <c r="KVP1023" s="304"/>
      <c r="KVQ1023" s="304"/>
      <c r="KVR1023" s="304"/>
      <c r="KVS1023" s="304"/>
      <c r="KVT1023" s="304"/>
      <c r="KVU1023" s="304"/>
      <c r="KVV1023" s="304"/>
      <c r="KVW1023" s="304"/>
      <c r="KVX1023" s="304"/>
      <c r="KVY1023" s="304"/>
      <c r="KVZ1023" s="304"/>
      <c r="KWA1023" s="304"/>
      <c r="KWB1023" s="304"/>
      <c r="KWC1023" s="304"/>
      <c r="KWD1023" s="304"/>
      <c r="KWE1023" s="304"/>
      <c r="KWF1023" s="304"/>
      <c r="KWG1023" s="304"/>
      <c r="KWH1023" s="304"/>
      <c r="KWI1023" s="304"/>
      <c r="KWJ1023" s="304"/>
      <c r="KWK1023" s="304"/>
      <c r="KWL1023" s="304"/>
      <c r="KWM1023" s="304"/>
      <c r="KWN1023" s="304"/>
      <c r="KWO1023" s="304"/>
      <c r="KWP1023" s="304"/>
      <c r="KWQ1023" s="304"/>
      <c r="KWR1023" s="304"/>
      <c r="KWS1023" s="304"/>
      <c r="KWT1023" s="304"/>
      <c r="KWU1023" s="304"/>
      <c r="KWV1023" s="304"/>
      <c r="KWW1023" s="304"/>
      <c r="KWX1023" s="304"/>
      <c r="KWY1023" s="304"/>
      <c r="KWZ1023" s="304"/>
      <c r="KXA1023" s="304"/>
      <c r="KXB1023" s="304"/>
      <c r="KXC1023" s="304"/>
      <c r="KXD1023" s="304"/>
      <c r="KXE1023" s="304"/>
      <c r="KXF1023" s="304"/>
      <c r="KXG1023" s="304"/>
      <c r="KXH1023" s="304"/>
      <c r="KXI1023" s="304"/>
      <c r="KXJ1023" s="304"/>
      <c r="KXK1023" s="304"/>
      <c r="KXL1023" s="304"/>
      <c r="KXM1023" s="304"/>
      <c r="KXN1023" s="304"/>
      <c r="KXO1023" s="304"/>
      <c r="KXP1023" s="304"/>
      <c r="KXQ1023" s="304"/>
      <c r="KXR1023" s="304"/>
      <c r="KXS1023" s="304"/>
      <c r="KXT1023" s="304"/>
      <c r="KXU1023" s="304"/>
      <c r="KXV1023" s="304"/>
      <c r="KXW1023" s="304"/>
      <c r="KXX1023" s="304"/>
      <c r="KXY1023" s="304"/>
      <c r="KXZ1023" s="304"/>
      <c r="KYA1023" s="304"/>
      <c r="KYB1023" s="304"/>
      <c r="KYC1023" s="304"/>
      <c r="KYD1023" s="304"/>
      <c r="KYE1023" s="304"/>
      <c r="KYF1023" s="304"/>
      <c r="KYG1023" s="304"/>
      <c r="KYH1023" s="304"/>
      <c r="KYI1023" s="304"/>
      <c r="KYJ1023" s="304"/>
      <c r="KYK1023" s="304"/>
      <c r="KYL1023" s="304"/>
      <c r="KYM1023" s="304"/>
      <c r="KYN1023" s="304"/>
      <c r="KYO1023" s="304"/>
      <c r="KYP1023" s="304"/>
      <c r="KYQ1023" s="304"/>
      <c r="KYR1023" s="304"/>
      <c r="KYS1023" s="304"/>
      <c r="KYT1023" s="304"/>
      <c r="KYU1023" s="304"/>
      <c r="KYV1023" s="304"/>
      <c r="KYW1023" s="304"/>
      <c r="KYX1023" s="304"/>
      <c r="KYY1023" s="304"/>
      <c r="KYZ1023" s="304"/>
      <c r="KZA1023" s="304"/>
      <c r="KZB1023" s="304"/>
      <c r="KZC1023" s="304"/>
      <c r="KZD1023" s="304"/>
      <c r="KZE1023" s="304"/>
      <c r="KZF1023" s="304"/>
      <c r="KZG1023" s="304"/>
      <c r="KZH1023" s="304"/>
      <c r="KZI1023" s="304"/>
      <c r="KZJ1023" s="304"/>
      <c r="KZK1023" s="304"/>
      <c r="KZL1023" s="304"/>
      <c r="KZM1023" s="304"/>
      <c r="KZN1023" s="304"/>
      <c r="KZO1023" s="304"/>
      <c r="KZP1023" s="304"/>
      <c r="KZQ1023" s="304"/>
      <c r="KZR1023" s="304"/>
      <c r="KZS1023" s="304"/>
      <c r="KZT1023" s="304"/>
      <c r="KZU1023" s="304"/>
      <c r="KZV1023" s="304"/>
      <c r="KZW1023" s="304"/>
      <c r="KZX1023" s="304"/>
      <c r="KZY1023" s="304"/>
      <c r="KZZ1023" s="304"/>
      <c r="LAA1023" s="304"/>
      <c r="LAB1023" s="304"/>
      <c r="LAC1023" s="304"/>
      <c r="LAD1023" s="304"/>
      <c r="LAE1023" s="304"/>
      <c r="LAF1023" s="304"/>
      <c r="LAG1023" s="304"/>
      <c r="LAH1023" s="304"/>
      <c r="LAI1023" s="304"/>
      <c r="LAJ1023" s="304"/>
      <c r="LAK1023" s="304"/>
      <c r="LAL1023" s="304"/>
      <c r="LAM1023" s="304"/>
      <c r="LAN1023" s="304"/>
      <c r="LAO1023" s="304"/>
      <c r="LAP1023" s="304"/>
      <c r="LAQ1023" s="304"/>
      <c r="LAR1023" s="304"/>
      <c r="LAS1023" s="304"/>
      <c r="LAT1023" s="304"/>
      <c r="LAU1023" s="304"/>
      <c r="LAV1023" s="304"/>
      <c r="LAW1023" s="304"/>
      <c r="LAX1023" s="304"/>
      <c r="LAY1023" s="304"/>
      <c r="LAZ1023" s="304"/>
      <c r="LBA1023" s="304"/>
      <c r="LBB1023" s="304"/>
      <c r="LBC1023" s="304"/>
      <c r="LBD1023" s="304"/>
      <c r="LBE1023" s="304"/>
      <c r="LBF1023" s="304"/>
      <c r="LBG1023" s="304"/>
      <c r="LBH1023" s="304"/>
      <c r="LBI1023" s="304"/>
      <c r="LBJ1023" s="304"/>
      <c r="LBK1023" s="304"/>
      <c r="LBL1023" s="304"/>
      <c r="LBM1023" s="304"/>
      <c r="LBN1023" s="304"/>
      <c r="LBO1023" s="304"/>
      <c r="LBP1023" s="304"/>
      <c r="LBQ1023" s="304"/>
      <c r="LBR1023" s="304"/>
      <c r="LBS1023" s="304"/>
      <c r="LBT1023" s="304"/>
      <c r="LBU1023" s="304"/>
      <c r="LBV1023" s="304"/>
      <c r="LBW1023" s="304"/>
      <c r="LBX1023" s="304"/>
      <c r="LBY1023" s="304"/>
      <c r="LBZ1023" s="304"/>
      <c r="LCA1023" s="304"/>
      <c r="LCB1023" s="304"/>
      <c r="LCC1023" s="304"/>
      <c r="LCD1023" s="304"/>
      <c r="LCE1023" s="304"/>
      <c r="LCF1023" s="304"/>
      <c r="LCG1023" s="304"/>
      <c r="LCH1023" s="304"/>
      <c r="LCI1023" s="304"/>
      <c r="LCJ1023" s="304"/>
      <c r="LCK1023" s="304"/>
      <c r="LCL1023" s="304"/>
      <c r="LCM1023" s="304"/>
      <c r="LCN1023" s="304"/>
      <c r="LCO1023" s="304"/>
      <c r="LCP1023" s="304"/>
      <c r="LCQ1023" s="304"/>
      <c r="LCR1023" s="304"/>
      <c r="LCS1023" s="304"/>
      <c r="LCT1023" s="304"/>
      <c r="LCU1023" s="304"/>
      <c r="LCV1023" s="304"/>
      <c r="LCW1023" s="304"/>
      <c r="LCX1023" s="304"/>
      <c r="LCY1023" s="304"/>
      <c r="LCZ1023" s="304"/>
      <c r="LDA1023" s="304"/>
      <c r="LDB1023" s="304"/>
      <c r="LDC1023" s="304"/>
      <c r="LDD1023" s="304"/>
      <c r="LDE1023" s="304"/>
      <c r="LDF1023" s="304"/>
      <c r="LDG1023" s="304"/>
      <c r="LDH1023" s="304"/>
      <c r="LDI1023" s="304"/>
      <c r="LDJ1023" s="304"/>
      <c r="LDK1023" s="304"/>
      <c r="LDL1023" s="304"/>
      <c r="LDM1023" s="304"/>
      <c r="LDN1023" s="304"/>
      <c r="LDO1023" s="304"/>
      <c r="LDP1023" s="304"/>
      <c r="LDQ1023" s="304"/>
      <c r="LDR1023" s="304"/>
      <c r="LDS1023" s="304"/>
      <c r="LDT1023" s="304"/>
      <c r="LDU1023" s="304"/>
      <c r="LDV1023" s="304"/>
      <c r="LDW1023" s="304"/>
      <c r="LDX1023" s="304"/>
      <c r="LDY1023" s="304"/>
      <c r="LDZ1023" s="304"/>
      <c r="LEA1023" s="304"/>
      <c r="LEB1023" s="304"/>
      <c r="LEC1023" s="304"/>
      <c r="LED1023" s="304"/>
      <c r="LEE1023" s="304"/>
      <c r="LEF1023" s="304"/>
      <c r="LEG1023" s="304"/>
      <c r="LEH1023" s="304"/>
      <c r="LEI1023" s="304"/>
      <c r="LEJ1023" s="304"/>
      <c r="LEK1023" s="304"/>
      <c r="LEL1023" s="304"/>
      <c r="LEM1023" s="304"/>
      <c r="LEN1023" s="304"/>
      <c r="LEO1023" s="304"/>
      <c r="LEP1023" s="304"/>
      <c r="LEQ1023" s="304"/>
      <c r="LER1023" s="304"/>
      <c r="LES1023" s="304"/>
      <c r="LET1023" s="304"/>
      <c r="LEU1023" s="304"/>
      <c r="LEV1023" s="304"/>
      <c r="LEW1023" s="304"/>
      <c r="LEX1023" s="304"/>
      <c r="LEY1023" s="304"/>
      <c r="LEZ1023" s="304"/>
      <c r="LFA1023" s="304"/>
      <c r="LFB1023" s="304"/>
      <c r="LFC1023" s="304"/>
      <c r="LFD1023" s="304"/>
      <c r="LFE1023" s="304"/>
      <c r="LFF1023" s="304"/>
      <c r="LFG1023" s="304"/>
      <c r="LFH1023" s="304"/>
      <c r="LFI1023" s="304"/>
      <c r="LFJ1023" s="304"/>
      <c r="LFK1023" s="304"/>
      <c r="LFL1023" s="304"/>
      <c r="LFM1023" s="304"/>
      <c r="LFN1023" s="304"/>
      <c r="LFO1023" s="304"/>
      <c r="LFP1023" s="304"/>
      <c r="LFQ1023" s="304"/>
      <c r="LFR1023" s="304"/>
      <c r="LFS1023" s="304"/>
      <c r="LFT1023" s="304"/>
      <c r="LFU1023" s="304"/>
      <c r="LFV1023" s="304"/>
      <c r="LFW1023" s="304"/>
      <c r="LFX1023" s="304"/>
      <c r="LFY1023" s="304"/>
      <c r="LFZ1023" s="304"/>
      <c r="LGA1023" s="304"/>
      <c r="LGB1023" s="304"/>
      <c r="LGC1023" s="304"/>
      <c r="LGD1023" s="304"/>
      <c r="LGE1023" s="304"/>
      <c r="LGF1023" s="304"/>
      <c r="LGG1023" s="304"/>
      <c r="LGH1023" s="304"/>
      <c r="LGI1023" s="304"/>
      <c r="LGJ1023" s="304"/>
      <c r="LGK1023" s="304"/>
      <c r="LGL1023" s="304"/>
      <c r="LGM1023" s="304"/>
      <c r="LGN1023" s="304"/>
      <c r="LGO1023" s="304"/>
      <c r="LGP1023" s="304"/>
      <c r="LGQ1023" s="304"/>
      <c r="LGR1023" s="304"/>
      <c r="LGS1023" s="304"/>
      <c r="LGT1023" s="304"/>
      <c r="LGU1023" s="304"/>
      <c r="LGV1023" s="304"/>
      <c r="LGW1023" s="304"/>
      <c r="LGX1023" s="304"/>
      <c r="LGY1023" s="304"/>
      <c r="LGZ1023" s="304"/>
      <c r="LHA1023" s="304"/>
      <c r="LHB1023" s="304"/>
      <c r="LHC1023" s="304"/>
      <c r="LHD1023" s="304"/>
      <c r="LHE1023" s="304"/>
      <c r="LHF1023" s="304"/>
      <c r="LHG1023" s="304"/>
      <c r="LHH1023" s="304"/>
      <c r="LHI1023" s="304"/>
      <c r="LHJ1023" s="304"/>
      <c r="LHK1023" s="304"/>
      <c r="LHL1023" s="304"/>
      <c r="LHM1023" s="304"/>
      <c r="LHN1023" s="304"/>
      <c r="LHO1023" s="304"/>
      <c r="LHP1023" s="304"/>
      <c r="LHQ1023" s="304"/>
      <c r="LHR1023" s="304"/>
      <c r="LHS1023" s="304"/>
      <c r="LHT1023" s="304"/>
      <c r="LHU1023" s="304"/>
      <c r="LHV1023" s="304"/>
      <c r="LHW1023" s="304"/>
      <c r="LHX1023" s="304"/>
      <c r="LHY1023" s="304"/>
      <c r="LHZ1023" s="304"/>
      <c r="LIA1023" s="304"/>
      <c r="LIB1023" s="304"/>
      <c r="LIC1023" s="304"/>
      <c r="LID1023" s="304"/>
      <c r="LIE1023" s="304"/>
      <c r="LIF1023" s="304"/>
      <c r="LIG1023" s="304"/>
      <c r="LIH1023" s="304"/>
      <c r="LII1023" s="304"/>
      <c r="LIJ1023" s="304"/>
      <c r="LIK1023" s="304"/>
      <c r="LIL1023" s="304"/>
      <c r="LIM1023" s="304"/>
      <c r="LIN1023" s="304"/>
      <c r="LIO1023" s="304"/>
      <c r="LIP1023" s="304"/>
      <c r="LIQ1023" s="304"/>
      <c r="LIR1023" s="304"/>
      <c r="LIS1023" s="304"/>
      <c r="LIT1023" s="304"/>
      <c r="LIU1023" s="304"/>
      <c r="LIV1023" s="304"/>
      <c r="LIW1023" s="304"/>
      <c r="LIX1023" s="304"/>
      <c r="LIY1023" s="304"/>
      <c r="LIZ1023" s="304"/>
      <c r="LJA1023" s="304"/>
      <c r="LJB1023" s="304"/>
      <c r="LJC1023" s="304"/>
      <c r="LJD1023" s="304"/>
      <c r="LJE1023" s="304"/>
      <c r="LJF1023" s="304"/>
      <c r="LJG1023" s="304"/>
      <c r="LJH1023" s="304"/>
      <c r="LJI1023" s="304"/>
      <c r="LJJ1023" s="304"/>
      <c r="LJK1023" s="304"/>
      <c r="LJL1023" s="304"/>
      <c r="LJM1023" s="304"/>
      <c r="LJN1023" s="304"/>
      <c r="LJO1023" s="304"/>
      <c r="LJP1023" s="304"/>
      <c r="LJQ1023" s="304"/>
      <c r="LJR1023" s="304"/>
      <c r="LJS1023" s="304"/>
      <c r="LJT1023" s="304"/>
      <c r="LJU1023" s="304"/>
      <c r="LJV1023" s="304"/>
      <c r="LJW1023" s="304"/>
      <c r="LJX1023" s="304"/>
      <c r="LJY1023" s="304"/>
      <c r="LJZ1023" s="304"/>
      <c r="LKA1023" s="304"/>
      <c r="LKB1023" s="304"/>
      <c r="LKC1023" s="304"/>
      <c r="LKD1023" s="304"/>
      <c r="LKE1023" s="304"/>
      <c r="LKF1023" s="304"/>
      <c r="LKG1023" s="304"/>
      <c r="LKH1023" s="304"/>
      <c r="LKI1023" s="304"/>
      <c r="LKJ1023" s="304"/>
      <c r="LKK1023" s="304"/>
      <c r="LKL1023" s="304"/>
      <c r="LKM1023" s="304"/>
      <c r="LKN1023" s="304"/>
      <c r="LKO1023" s="304"/>
      <c r="LKP1023" s="304"/>
      <c r="LKQ1023" s="304"/>
      <c r="LKR1023" s="304"/>
      <c r="LKS1023" s="304"/>
      <c r="LKT1023" s="304"/>
      <c r="LKU1023" s="304"/>
      <c r="LKV1023" s="304"/>
      <c r="LKW1023" s="304"/>
      <c r="LKX1023" s="304"/>
      <c r="LKY1023" s="304"/>
      <c r="LKZ1023" s="304"/>
      <c r="LLA1023" s="304"/>
      <c r="LLB1023" s="304"/>
      <c r="LLC1023" s="304"/>
      <c r="LLD1023" s="304"/>
      <c r="LLE1023" s="304"/>
      <c r="LLF1023" s="304"/>
      <c r="LLG1023" s="304"/>
      <c r="LLH1023" s="304"/>
      <c r="LLI1023" s="304"/>
      <c r="LLJ1023" s="304"/>
      <c r="LLK1023" s="304"/>
      <c r="LLL1023" s="304"/>
      <c r="LLM1023" s="304"/>
      <c r="LLN1023" s="304"/>
      <c r="LLO1023" s="304"/>
      <c r="LLP1023" s="304"/>
      <c r="LLQ1023" s="304"/>
      <c r="LLR1023" s="304"/>
      <c r="LLS1023" s="304"/>
      <c r="LLT1023" s="304"/>
      <c r="LLU1023" s="304"/>
      <c r="LLV1023" s="304"/>
      <c r="LLW1023" s="304"/>
      <c r="LLX1023" s="304"/>
      <c r="LLY1023" s="304"/>
      <c r="LLZ1023" s="304"/>
      <c r="LMA1023" s="304"/>
      <c r="LMB1023" s="304"/>
      <c r="LMC1023" s="304"/>
      <c r="LMD1023" s="304"/>
      <c r="LME1023" s="304"/>
      <c r="LMF1023" s="304"/>
      <c r="LMG1023" s="304"/>
      <c r="LMH1023" s="304"/>
      <c r="LMI1023" s="304"/>
      <c r="LMJ1023" s="304"/>
      <c r="LMK1023" s="304"/>
      <c r="LML1023" s="304"/>
      <c r="LMM1023" s="304"/>
      <c r="LMN1023" s="304"/>
      <c r="LMO1023" s="304"/>
      <c r="LMP1023" s="304"/>
      <c r="LMQ1023" s="304"/>
      <c r="LMR1023" s="304"/>
      <c r="LMS1023" s="304"/>
      <c r="LMT1023" s="304"/>
      <c r="LMU1023" s="304"/>
      <c r="LMV1023" s="304"/>
      <c r="LMW1023" s="304"/>
      <c r="LMX1023" s="304"/>
      <c r="LMY1023" s="304"/>
      <c r="LMZ1023" s="304"/>
      <c r="LNA1023" s="304"/>
      <c r="LNB1023" s="304"/>
      <c r="LNC1023" s="304"/>
      <c r="LND1023" s="304"/>
      <c r="LNE1023" s="304"/>
      <c r="LNF1023" s="304"/>
      <c r="LNG1023" s="304"/>
      <c r="LNH1023" s="304"/>
      <c r="LNI1023" s="304"/>
      <c r="LNJ1023" s="304"/>
      <c r="LNK1023" s="304"/>
      <c r="LNL1023" s="304"/>
      <c r="LNM1023" s="304"/>
      <c r="LNN1023" s="304"/>
      <c r="LNO1023" s="304"/>
      <c r="LNP1023" s="304"/>
      <c r="LNQ1023" s="304"/>
      <c r="LNR1023" s="304"/>
      <c r="LNS1023" s="304"/>
      <c r="LNT1023" s="304"/>
      <c r="LNU1023" s="304"/>
      <c r="LNV1023" s="304"/>
      <c r="LNW1023" s="304"/>
      <c r="LNX1023" s="304"/>
      <c r="LNY1023" s="304"/>
      <c r="LNZ1023" s="304"/>
      <c r="LOA1023" s="304"/>
      <c r="LOB1023" s="304"/>
      <c r="LOC1023" s="304"/>
      <c r="LOD1023" s="304"/>
      <c r="LOE1023" s="304"/>
      <c r="LOF1023" s="304"/>
      <c r="LOG1023" s="304"/>
      <c r="LOH1023" s="304"/>
      <c r="LOI1023" s="304"/>
      <c r="LOJ1023" s="304"/>
      <c r="LOK1023" s="304"/>
      <c r="LOL1023" s="304"/>
      <c r="LOM1023" s="304"/>
      <c r="LON1023" s="304"/>
      <c r="LOO1023" s="304"/>
      <c r="LOP1023" s="304"/>
      <c r="LOQ1023" s="304"/>
      <c r="LOR1023" s="304"/>
      <c r="LOS1023" s="304"/>
      <c r="LOT1023" s="304"/>
      <c r="LOU1023" s="304"/>
      <c r="LOV1023" s="304"/>
      <c r="LOW1023" s="304"/>
      <c r="LOX1023" s="304"/>
      <c r="LOY1023" s="304"/>
      <c r="LOZ1023" s="304"/>
      <c r="LPA1023" s="304"/>
      <c r="LPB1023" s="304"/>
      <c r="LPC1023" s="304"/>
      <c r="LPD1023" s="304"/>
      <c r="LPE1023" s="304"/>
      <c r="LPF1023" s="304"/>
      <c r="LPG1023" s="304"/>
      <c r="LPH1023" s="304"/>
      <c r="LPI1023" s="304"/>
      <c r="LPJ1023" s="304"/>
      <c r="LPK1023" s="304"/>
      <c r="LPL1023" s="304"/>
      <c r="LPM1023" s="304"/>
      <c r="LPN1023" s="304"/>
      <c r="LPO1023" s="304"/>
      <c r="LPP1023" s="304"/>
      <c r="LPQ1023" s="304"/>
      <c r="LPR1023" s="304"/>
      <c r="LPS1023" s="304"/>
      <c r="LPT1023" s="304"/>
      <c r="LPU1023" s="304"/>
      <c r="LPV1023" s="304"/>
      <c r="LPW1023" s="304"/>
      <c r="LPX1023" s="304"/>
      <c r="LPY1023" s="304"/>
      <c r="LPZ1023" s="304"/>
      <c r="LQA1023" s="304"/>
      <c r="LQB1023" s="304"/>
      <c r="LQC1023" s="304"/>
      <c r="LQD1023" s="304"/>
      <c r="LQE1023" s="304"/>
      <c r="LQF1023" s="304"/>
      <c r="LQG1023" s="304"/>
      <c r="LQH1023" s="304"/>
      <c r="LQI1023" s="304"/>
      <c r="LQJ1023" s="304"/>
      <c r="LQK1023" s="304"/>
      <c r="LQL1023" s="304"/>
      <c r="LQM1023" s="304"/>
      <c r="LQN1023" s="304"/>
      <c r="LQO1023" s="304"/>
      <c r="LQP1023" s="304"/>
      <c r="LQQ1023" s="304"/>
      <c r="LQR1023" s="304"/>
      <c r="LQS1023" s="304"/>
      <c r="LQT1023" s="304"/>
      <c r="LQU1023" s="304"/>
      <c r="LQV1023" s="304"/>
      <c r="LQW1023" s="304"/>
      <c r="LQX1023" s="304"/>
      <c r="LQY1023" s="304"/>
      <c r="LQZ1023" s="304"/>
      <c r="LRA1023" s="304"/>
      <c r="LRB1023" s="304"/>
      <c r="LRC1023" s="304"/>
      <c r="LRD1023" s="304"/>
      <c r="LRE1023" s="304"/>
      <c r="LRF1023" s="304"/>
      <c r="LRG1023" s="304"/>
      <c r="LRH1023" s="304"/>
      <c r="LRI1023" s="304"/>
      <c r="LRJ1023" s="304"/>
      <c r="LRK1023" s="304"/>
      <c r="LRL1023" s="304"/>
      <c r="LRM1023" s="304"/>
      <c r="LRN1023" s="304"/>
      <c r="LRO1023" s="304"/>
      <c r="LRP1023" s="304"/>
      <c r="LRQ1023" s="304"/>
      <c r="LRR1023" s="304"/>
      <c r="LRS1023" s="304"/>
      <c r="LRT1023" s="304"/>
      <c r="LRU1023" s="304"/>
      <c r="LRV1023" s="304"/>
      <c r="LRW1023" s="304"/>
      <c r="LRX1023" s="304"/>
      <c r="LRY1023" s="304"/>
      <c r="LRZ1023" s="304"/>
      <c r="LSA1023" s="304"/>
      <c r="LSB1023" s="304"/>
      <c r="LSC1023" s="304"/>
      <c r="LSD1023" s="304"/>
      <c r="LSE1023" s="304"/>
      <c r="LSF1023" s="304"/>
      <c r="LSG1023" s="304"/>
      <c r="LSH1023" s="304"/>
      <c r="LSI1023" s="304"/>
      <c r="LSJ1023" s="304"/>
      <c r="LSK1023" s="304"/>
      <c r="LSL1023" s="304"/>
      <c r="LSM1023" s="304"/>
      <c r="LSN1023" s="304"/>
      <c r="LSO1023" s="304"/>
      <c r="LSP1023" s="304"/>
      <c r="LSQ1023" s="304"/>
      <c r="LSR1023" s="304"/>
      <c r="LSS1023" s="304"/>
      <c r="LST1023" s="304"/>
      <c r="LSU1023" s="304"/>
      <c r="LSV1023" s="304"/>
      <c r="LSW1023" s="304"/>
      <c r="LSX1023" s="304"/>
      <c r="LSY1023" s="304"/>
      <c r="LSZ1023" s="304"/>
      <c r="LTA1023" s="304"/>
      <c r="LTB1023" s="304"/>
      <c r="LTC1023" s="304"/>
      <c r="LTD1023" s="304"/>
      <c r="LTE1023" s="304"/>
      <c r="LTF1023" s="304"/>
      <c r="LTG1023" s="304"/>
      <c r="LTH1023" s="304"/>
      <c r="LTI1023" s="304"/>
      <c r="LTJ1023" s="304"/>
      <c r="LTK1023" s="304"/>
      <c r="LTL1023" s="304"/>
      <c r="LTM1023" s="304"/>
      <c r="LTN1023" s="304"/>
      <c r="LTO1023" s="304"/>
      <c r="LTP1023" s="304"/>
      <c r="LTQ1023" s="304"/>
      <c r="LTR1023" s="304"/>
      <c r="LTS1023" s="304"/>
      <c r="LTT1023" s="304"/>
      <c r="LTU1023" s="304"/>
      <c r="LTV1023" s="304"/>
      <c r="LTW1023" s="304"/>
      <c r="LTX1023" s="304"/>
      <c r="LTY1023" s="304"/>
      <c r="LTZ1023" s="304"/>
      <c r="LUA1023" s="304"/>
      <c r="LUB1023" s="304"/>
      <c r="LUC1023" s="304"/>
      <c r="LUD1023" s="304"/>
      <c r="LUE1023" s="304"/>
      <c r="LUF1023" s="304"/>
      <c r="LUG1023" s="304"/>
      <c r="LUH1023" s="304"/>
      <c r="LUI1023" s="304"/>
      <c r="LUJ1023" s="304"/>
      <c r="LUK1023" s="304"/>
      <c r="LUL1023" s="304"/>
      <c r="LUM1023" s="304"/>
      <c r="LUN1023" s="304"/>
      <c r="LUO1023" s="304"/>
      <c r="LUP1023" s="304"/>
      <c r="LUQ1023" s="304"/>
      <c r="LUR1023" s="304"/>
      <c r="LUS1023" s="304"/>
      <c r="LUT1023" s="304"/>
      <c r="LUU1023" s="304"/>
      <c r="LUV1023" s="304"/>
      <c r="LUW1023" s="304"/>
      <c r="LUX1023" s="304"/>
      <c r="LUY1023" s="304"/>
      <c r="LUZ1023" s="304"/>
      <c r="LVA1023" s="304"/>
      <c r="LVB1023" s="304"/>
      <c r="LVC1023" s="304"/>
      <c r="LVD1023" s="304"/>
      <c r="LVE1023" s="304"/>
      <c r="LVF1023" s="304"/>
      <c r="LVG1023" s="304"/>
      <c r="LVH1023" s="304"/>
      <c r="LVI1023" s="304"/>
      <c r="LVJ1023" s="304"/>
      <c r="LVK1023" s="304"/>
      <c r="LVL1023" s="304"/>
      <c r="LVM1023" s="304"/>
      <c r="LVN1023" s="304"/>
      <c r="LVO1023" s="304"/>
      <c r="LVP1023" s="304"/>
      <c r="LVQ1023" s="304"/>
      <c r="LVR1023" s="304"/>
      <c r="LVS1023" s="304"/>
      <c r="LVT1023" s="304"/>
      <c r="LVU1023" s="304"/>
      <c r="LVV1023" s="304"/>
      <c r="LVW1023" s="304"/>
      <c r="LVX1023" s="304"/>
      <c r="LVY1023" s="304"/>
      <c r="LVZ1023" s="304"/>
      <c r="LWA1023" s="304"/>
      <c r="LWB1023" s="304"/>
      <c r="LWC1023" s="304"/>
      <c r="LWD1023" s="304"/>
      <c r="LWE1023" s="304"/>
      <c r="LWF1023" s="304"/>
      <c r="LWG1023" s="304"/>
      <c r="LWH1023" s="304"/>
      <c r="LWI1023" s="304"/>
      <c r="LWJ1023" s="304"/>
      <c r="LWK1023" s="304"/>
      <c r="LWL1023" s="304"/>
      <c r="LWM1023" s="304"/>
      <c r="LWN1023" s="304"/>
      <c r="LWO1023" s="304"/>
      <c r="LWP1023" s="304"/>
      <c r="LWQ1023" s="304"/>
      <c r="LWR1023" s="304"/>
      <c r="LWS1023" s="304"/>
      <c r="LWT1023" s="304"/>
      <c r="LWU1023" s="304"/>
      <c r="LWV1023" s="304"/>
      <c r="LWW1023" s="304"/>
      <c r="LWX1023" s="304"/>
      <c r="LWY1023" s="304"/>
      <c r="LWZ1023" s="304"/>
      <c r="LXA1023" s="304"/>
      <c r="LXB1023" s="304"/>
      <c r="LXC1023" s="304"/>
      <c r="LXD1023" s="304"/>
      <c r="LXE1023" s="304"/>
      <c r="LXF1023" s="304"/>
      <c r="LXG1023" s="304"/>
      <c r="LXH1023" s="304"/>
      <c r="LXI1023" s="304"/>
      <c r="LXJ1023" s="304"/>
      <c r="LXK1023" s="304"/>
      <c r="LXL1023" s="304"/>
      <c r="LXM1023" s="304"/>
      <c r="LXN1023" s="304"/>
      <c r="LXO1023" s="304"/>
      <c r="LXP1023" s="304"/>
      <c r="LXQ1023" s="304"/>
      <c r="LXR1023" s="304"/>
      <c r="LXS1023" s="304"/>
      <c r="LXT1023" s="304"/>
      <c r="LXU1023" s="304"/>
      <c r="LXV1023" s="304"/>
      <c r="LXW1023" s="304"/>
      <c r="LXX1023" s="304"/>
      <c r="LXY1023" s="304"/>
      <c r="LXZ1023" s="304"/>
      <c r="LYA1023" s="304"/>
      <c r="LYB1023" s="304"/>
      <c r="LYC1023" s="304"/>
      <c r="LYD1023" s="304"/>
      <c r="LYE1023" s="304"/>
      <c r="LYF1023" s="304"/>
      <c r="LYG1023" s="304"/>
      <c r="LYH1023" s="304"/>
      <c r="LYI1023" s="304"/>
      <c r="LYJ1023" s="304"/>
      <c r="LYK1023" s="304"/>
      <c r="LYL1023" s="304"/>
      <c r="LYM1023" s="304"/>
      <c r="LYN1023" s="304"/>
      <c r="LYO1023" s="304"/>
      <c r="LYP1023" s="304"/>
      <c r="LYQ1023" s="304"/>
      <c r="LYR1023" s="304"/>
      <c r="LYS1023" s="304"/>
      <c r="LYT1023" s="304"/>
      <c r="LYU1023" s="304"/>
      <c r="LYV1023" s="304"/>
      <c r="LYW1023" s="304"/>
      <c r="LYX1023" s="304"/>
      <c r="LYY1023" s="304"/>
      <c r="LYZ1023" s="304"/>
      <c r="LZA1023" s="304"/>
      <c r="LZB1023" s="304"/>
      <c r="LZC1023" s="304"/>
      <c r="LZD1023" s="304"/>
      <c r="LZE1023" s="304"/>
      <c r="LZF1023" s="304"/>
      <c r="LZG1023" s="304"/>
      <c r="LZH1023" s="304"/>
      <c r="LZI1023" s="304"/>
      <c r="LZJ1023" s="304"/>
      <c r="LZK1023" s="304"/>
      <c r="LZL1023" s="304"/>
      <c r="LZM1023" s="304"/>
      <c r="LZN1023" s="304"/>
      <c r="LZO1023" s="304"/>
      <c r="LZP1023" s="304"/>
      <c r="LZQ1023" s="304"/>
      <c r="LZR1023" s="304"/>
      <c r="LZS1023" s="304"/>
      <c r="LZT1023" s="304"/>
      <c r="LZU1023" s="304"/>
      <c r="LZV1023" s="304"/>
      <c r="LZW1023" s="304"/>
      <c r="LZX1023" s="304"/>
      <c r="LZY1023" s="304"/>
      <c r="LZZ1023" s="304"/>
      <c r="MAA1023" s="304"/>
      <c r="MAB1023" s="304"/>
      <c r="MAC1023" s="304"/>
      <c r="MAD1023" s="304"/>
      <c r="MAE1023" s="304"/>
      <c r="MAF1023" s="304"/>
      <c r="MAG1023" s="304"/>
      <c r="MAH1023" s="304"/>
      <c r="MAI1023" s="304"/>
      <c r="MAJ1023" s="304"/>
      <c r="MAK1023" s="304"/>
      <c r="MAL1023" s="304"/>
      <c r="MAM1023" s="304"/>
      <c r="MAN1023" s="304"/>
      <c r="MAO1023" s="304"/>
      <c r="MAP1023" s="304"/>
      <c r="MAQ1023" s="304"/>
      <c r="MAR1023" s="304"/>
      <c r="MAS1023" s="304"/>
      <c r="MAT1023" s="304"/>
      <c r="MAU1023" s="304"/>
      <c r="MAV1023" s="304"/>
      <c r="MAW1023" s="304"/>
      <c r="MAX1023" s="304"/>
      <c r="MAY1023" s="304"/>
      <c r="MAZ1023" s="304"/>
      <c r="MBA1023" s="304"/>
      <c r="MBB1023" s="304"/>
      <c r="MBC1023" s="304"/>
      <c r="MBD1023" s="304"/>
      <c r="MBE1023" s="304"/>
      <c r="MBF1023" s="304"/>
      <c r="MBG1023" s="304"/>
      <c r="MBH1023" s="304"/>
      <c r="MBI1023" s="304"/>
      <c r="MBJ1023" s="304"/>
      <c r="MBK1023" s="304"/>
      <c r="MBL1023" s="304"/>
      <c r="MBM1023" s="304"/>
      <c r="MBN1023" s="304"/>
      <c r="MBO1023" s="304"/>
      <c r="MBP1023" s="304"/>
      <c r="MBQ1023" s="304"/>
      <c r="MBR1023" s="304"/>
      <c r="MBS1023" s="304"/>
      <c r="MBT1023" s="304"/>
      <c r="MBU1023" s="304"/>
      <c r="MBV1023" s="304"/>
      <c r="MBW1023" s="304"/>
      <c r="MBX1023" s="304"/>
      <c r="MBY1023" s="304"/>
      <c r="MBZ1023" s="304"/>
      <c r="MCA1023" s="304"/>
      <c r="MCB1023" s="304"/>
      <c r="MCC1023" s="304"/>
      <c r="MCD1023" s="304"/>
      <c r="MCE1023" s="304"/>
      <c r="MCF1023" s="304"/>
      <c r="MCG1023" s="304"/>
      <c r="MCH1023" s="304"/>
      <c r="MCI1023" s="304"/>
      <c r="MCJ1023" s="304"/>
      <c r="MCK1023" s="304"/>
      <c r="MCL1023" s="304"/>
      <c r="MCM1023" s="304"/>
      <c r="MCN1023" s="304"/>
      <c r="MCO1023" s="304"/>
      <c r="MCP1023" s="304"/>
      <c r="MCQ1023" s="304"/>
      <c r="MCR1023" s="304"/>
      <c r="MCS1023" s="304"/>
      <c r="MCT1023" s="304"/>
      <c r="MCU1023" s="304"/>
      <c r="MCV1023" s="304"/>
      <c r="MCW1023" s="304"/>
      <c r="MCX1023" s="304"/>
      <c r="MCY1023" s="304"/>
      <c r="MCZ1023" s="304"/>
      <c r="MDA1023" s="304"/>
      <c r="MDB1023" s="304"/>
      <c r="MDC1023" s="304"/>
      <c r="MDD1023" s="304"/>
      <c r="MDE1023" s="304"/>
      <c r="MDF1023" s="304"/>
      <c r="MDG1023" s="304"/>
      <c r="MDH1023" s="304"/>
      <c r="MDI1023" s="304"/>
      <c r="MDJ1023" s="304"/>
      <c r="MDK1023" s="304"/>
      <c r="MDL1023" s="304"/>
      <c r="MDM1023" s="304"/>
      <c r="MDN1023" s="304"/>
      <c r="MDO1023" s="304"/>
      <c r="MDP1023" s="304"/>
      <c r="MDQ1023" s="304"/>
      <c r="MDR1023" s="304"/>
      <c r="MDS1023" s="304"/>
      <c r="MDT1023" s="304"/>
      <c r="MDU1023" s="304"/>
      <c r="MDV1023" s="304"/>
      <c r="MDW1023" s="304"/>
      <c r="MDX1023" s="304"/>
      <c r="MDY1023" s="304"/>
      <c r="MDZ1023" s="304"/>
      <c r="MEA1023" s="304"/>
      <c r="MEB1023" s="304"/>
      <c r="MEC1023" s="304"/>
      <c r="MED1023" s="304"/>
      <c r="MEE1023" s="304"/>
      <c r="MEF1023" s="304"/>
      <c r="MEG1023" s="304"/>
      <c r="MEH1023" s="304"/>
      <c r="MEI1023" s="304"/>
      <c r="MEJ1023" s="304"/>
      <c r="MEK1023" s="304"/>
      <c r="MEL1023" s="304"/>
      <c r="MEM1023" s="304"/>
      <c r="MEN1023" s="304"/>
      <c r="MEO1023" s="304"/>
      <c r="MEP1023" s="304"/>
      <c r="MEQ1023" s="304"/>
      <c r="MER1023" s="304"/>
      <c r="MES1023" s="304"/>
      <c r="MET1023" s="304"/>
      <c r="MEU1023" s="304"/>
      <c r="MEV1023" s="304"/>
      <c r="MEW1023" s="304"/>
      <c r="MEX1023" s="304"/>
      <c r="MEY1023" s="304"/>
      <c r="MEZ1023" s="304"/>
      <c r="MFA1023" s="304"/>
      <c r="MFB1023" s="304"/>
      <c r="MFC1023" s="304"/>
      <c r="MFD1023" s="304"/>
      <c r="MFE1023" s="304"/>
      <c r="MFF1023" s="304"/>
      <c r="MFG1023" s="304"/>
      <c r="MFH1023" s="304"/>
      <c r="MFI1023" s="304"/>
      <c r="MFJ1023" s="304"/>
      <c r="MFK1023" s="304"/>
      <c r="MFL1023" s="304"/>
      <c r="MFM1023" s="304"/>
      <c r="MFN1023" s="304"/>
      <c r="MFO1023" s="304"/>
      <c r="MFP1023" s="304"/>
      <c r="MFQ1023" s="304"/>
      <c r="MFR1023" s="304"/>
      <c r="MFS1023" s="304"/>
      <c r="MFT1023" s="304"/>
      <c r="MFU1023" s="304"/>
      <c r="MFV1023" s="304"/>
      <c r="MFW1023" s="304"/>
      <c r="MFX1023" s="304"/>
      <c r="MFY1023" s="304"/>
      <c r="MFZ1023" s="304"/>
      <c r="MGA1023" s="304"/>
      <c r="MGB1023" s="304"/>
      <c r="MGC1023" s="304"/>
      <c r="MGD1023" s="304"/>
      <c r="MGE1023" s="304"/>
      <c r="MGF1023" s="304"/>
      <c r="MGG1023" s="304"/>
      <c r="MGH1023" s="304"/>
      <c r="MGI1023" s="304"/>
      <c r="MGJ1023" s="304"/>
      <c r="MGK1023" s="304"/>
      <c r="MGL1023" s="304"/>
      <c r="MGM1023" s="304"/>
      <c r="MGN1023" s="304"/>
      <c r="MGO1023" s="304"/>
      <c r="MGP1023" s="304"/>
      <c r="MGQ1023" s="304"/>
      <c r="MGR1023" s="304"/>
      <c r="MGS1023" s="304"/>
      <c r="MGT1023" s="304"/>
      <c r="MGU1023" s="304"/>
      <c r="MGV1023" s="304"/>
      <c r="MGW1023" s="304"/>
      <c r="MGX1023" s="304"/>
      <c r="MGY1023" s="304"/>
      <c r="MGZ1023" s="304"/>
      <c r="MHA1023" s="304"/>
      <c r="MHB1023" s="304"/>
      <c r="MHC1023" s="304"/>
      <c r="MHD1023" s="304"/>
      <c r="MHE1023" s="304"/>
      <c r="MHF1023" s="304"/>
      <c r="MHG1023" s="304"/>
      <c r="MHH1023" s="304"/>
      <c r="MHI1023" s="304"/>
      <c r="MHJ1023" s="304"/>
      <c r="MHK1023" s="304"/>
      <c r="MHL1023" s="304"/>
      <c r="MHM1023" s="304"/>
      <c r="MHN1023" s="304"/>
      <c r="MHO1023" s="304"/>
      <c r="MHP1023" s="304"/>
      <c r="MHQ1023" s="304"/>
      <c r="MHR1023" s="304"/>
      <c r="MHS1023" s="304"/>
      <c r="MHT1023" s="304"/>
      <c r="MHU1023" s="304"/>
      <c r="MHV1023" s="304"/>
      <c r="MHW1023" s="304"/>
      <c r="MHX1023" s="304"/>
      <c r="MHY1023" s="304"/>
      <c r="MHZ1023" s="304"/>
      <c r="MIA1023" s="304"/>
      <c r="MIB1023" s="304"/>
      <c r="MIC1023" s="304"/>
      <c r="MID1023" s="304"/>
      <c r="MIE1023" s="304"/>
      <c r="MIF1023" s="304"/>
      <c r="MIG1023" s="304"/>
      <c r="MIH1023" s="304"/>
      <c r="MII1023" s="304"/>
      <c r="MIJ1023" s="304"/>
      <c r="MIK1023" s="304"/>
      <c r="MIL1023" s="304"/>
      <c r="MIM1023" s="304"/>
      <c r="MIN1023" s="304"/>
      <c r="MIO1023" s="304"/>
      <c r="MIP1023" s="304"/>
      <c r="MIQ1023" s="304"/>
      <c r="MIR1023" s="304"/>
      <c r="MIS1023" s="304"/>
      <c r="MIT1023" s="304"/>
      <c r="MIU1023" s="304"/>
      <c r="MIV1023" s="304"/>
      <c r="MIW1023" s="304"/>
      <c r="MIX1023" s="304"/>
      <c r="MIY1023" s="304"/>
      <c r="MIZ1023" s="304"/>
      <c r="MJA1023" s="304"/>
      <c r="MJB1023" s="304"/>
      <c r="MJC1023" s="304"/>
      <c r="MJD1023" s="304"/>
      <c r="MJE1023" s="304"/>
      <c r="MJF1023" s="304"/>
      <c r="MJG1023" s="304"/>
      <c r="MJH1023" s="304"/>
      <c r="MJI1023" s="304"/>
      <c r="MJJ1023" s="304"/>
      <c r="MJK1023" s="304"/>
      <c r="MJL1023" s="304"/>
      <c r="MJM1023" s="304"/>
      <c r="MJN1023" s="304"/>
      <c r="MJO1023" s="304"/>
      <c r="MJP1023" s="304"/>
      <c r="MJQ1023" s="304"/>
      <c r="MJR1023" s="304"/>
      <c r="MJS1023" s="304"/>
      <c r="MJT1023" s="304"/>
      <c r="MJU1023" s="304"/>
      <c r="MJV1023" s="304"/>
      <c r="MJW1023" s="304"/>
      <c r="MJX1023" s="304"/>
      <c r="MJY1023" s="304"/>
      <c r="MJZ1023" s="304"/>
      <c r="MKA1023" s="304"/>
      <c r="MKB1023" s="304"/>
      <c r="MKC1023" s="304"/>
      <c r="MKD1023" s="304"/>
      <c r="MKE1023" s="304"/>
      <c r="MKF1023" s="304"/>
      <c r="MKG1023" s="304"/>
      <c r="MKH1023" s="304"/>
      <c r="MKI1023" s="304"/>
      <c r="MKJ1023" s="304"/>
      <c r="MKK1023" s="304"/>
      <c r="MKL1023" s="304"/>
      <c r="MKM1023" s="304"/>
      <c r="MKN1023" s="304"/>
      <c r="MKO1023" s="304"/>
      <c r="MKP1023" s="304"/>
      <c r="MKQ1023" s="304"/>
      <c r="MKR1023" s="304"/>
      <c r="MKS1023" s="304"/>
      <c r="MKT1023" s="304"/>
      <c r="MKU1023" s="304"/>
      <c r="MKV1023" s="304"/>
      <c r="MKW1023" s="304"/>
      <c r="MKX1023" s="304"/>
      <c r="MKY1023" s="304"/>
      <c r="MKZ1023" s="304"/>
      <c r="MLA1023" s="304"/>
      <c r="MLB1023" s="304"/>
      <c r="MLC1023" s="304"/>
      <c r="MLD1023" s="304"/>
      <c r="MLE1023" s="304"/>
      <c r="MLF1023" s="304"/>
      <c r="MLG1023" s="304"/>
      <c r="MLH1023" s="304"/>
      <c r="MLI1023" s="304"/>
      <c r="MLJ1023" s="304"/>
      <c r="MLK1023" s="304"/>
      <c r="MLL1023" s="304"/>
      <c r="MLM1023" s="304"/>
      <c r="MLN1023" s="304"/>
      <c r="MLO1023" s="304"/>
      <c r="MLP1023" s="304"/>
      <c r="MLQ1023" s="304"/>
      <c r="MLR1023" s="304"/>
      <c r="MLS1023" s="304"/>
      <c r="MLT1023" s="304"/>
      <c r="MLU1023" s="304"/>
      <c r="MLV1023" s="304"/>
      <c r="MLW1023" s="304"/>
      <c r="MLX1023" s="304"/>
      <c r="MLY1023" s="304"/>
      <c r="MLZ1023" s="304"/>
      <c r="MMA1023" s="304"/>
      <c r="MMB1023" s="304"/>
      <c r="MMC1023" s="304"/>
      <c r="MMD1023" s="304"/>
      <c r="MME1023" s="304"/>
      <c r="MMF1023" s="304"/>
      <c r="MMG1023" s="304"/>
      <c r="MMH1023" s="304"/>
      <c r="MMI1023" s="304"/>
      <c r="MMJ1023" s="304"/>
      <c r="MMK1023" s="304"/>
      <c r="MML1023" s="304"/>
      <c r="MMM1023" s="304"/>
      <c r="MMN1023" s="304"/>
      <c r="MMO1023" s="304"/>
      <c r="MMP1023" s="304"/>
      <c r="MMQ1023" s="304"/>
      <c r="MMR1023" s="304"/>
      <c r="MMS1023" s="304"/>
      <c r="MMT1023" s="304"/>
      <c r="MMU1023" s="304"/>
      <c r="MMV1023" s="304"/>
      <c r="MMW1023" s="304"/>
      <c r="MMX1023" s="304"/>
      <c r="MMY1023" s="304"/>
      <c r="MMZ1023" s="304"/>
      <c r="MNA1023" s="304"/>
      <c r="MNB1023" s="304"/>
      <c r="MNC1023" s="304"/>
      <c r="MND1023" s="304"/>
      <c r="MNE1023" s="304"/>
      <c r="MNF1023" s="304"/>
      <c r="MNG1023" s="304"/>
      <c r="MNH1023" s="304"/>
      <c r="MNI1023" s="304"/>
      <c r="MNJ1023" s="304"/>
      <c r="MNK1023" s="304"/>
      <c r="MNL1023" s="304"/>
      <c r="MNM1023" s="304"/>
      <c r="MNN1023" s="304"/>
      <c r="MNO1023" s="304"/>
      <c r="MNP1023" s="304"/>
      <c r="MNQ1023" s="304"/>
      <c r="MNR1023" s="304"/>
      <c r="MNS1023" s="304"/>
      <c r="MNT1023" s="304"/>
      <c r="MNU1023" s="304"/>
      <c r="MNV1023" s="304"/>
      <c r="MNW1023" s="304"/>
      <c r="MNX1023" s="304"/>
      <c r="MNY1023" s="304"/>
      <c r="MNZ1023" s="304"/>
      <c r="MOA1023" s="304"/>
      <c r="MOB1023" s="304"/>
      <c r="MOC1023" s="304"/>
      <c r="MOD1023" s="304"/>
      <c r="MOE1023" s="304"/>
      <c r="MOF1023" s="304"/>
      <c r="MOG1023" s="304"/>
      <c r="MOH1023" s="304"/>
      <c r="MOI1023" s="304"/>
      <c r="MOJ1023" s="304"/>
      <c r="MOK1023" s="304"/>
      <c r="MOL1023" s="304"/>
      <c r="MOM1023" s="304"/>
      <c r="MON1023" s="304"/>
      <c r="MOO1023" s="304"/>
      <c r="MOP1023" s="304"/>
      <c r="MOQ1023" s="304"/>
      <c r="MOR1023" s="304"/>
      <c r="MOS1023" s="304"/>
      <c r="MOT1023" s="304"/>
      <c r="MOU1023" s="304"/>
      <c r="MOV1023" s="304"/>
      <c r="MOW1023" s="304"/>
      <c r="MOX1023" s="304"/>
      <c r="MOY1023" s="304"/>
      <c r="MOZ1023" s="304"/>
      <c r="MPA1023" s="304"/>
      <c r="MPB1023" s="304"/>
      <c r="MPC1023" s="304"/>
      <c r="MPD1023" s="304"/>
      <c r="MPE1023" s="304"/>
      <c r="MPF1023" s="304"/>
      <c r="MPG1023" s="304"/>
      <c r="MPH1023" s="304"/>
      <c r="MPI1023" s="304"/>
      <c r="MPJ1023" s="304"/>
      <c r="MPK1023" s="304"/>
      <c r="MPL1023" s="304"/>
      <c r="MPM1023" s="304"/>
      <c r="MPN1023" s="304"/>
      <c r="MPO1023" s="304"/>
      <c r="MPP1023" s="304"/>
      <c r="MPQ1023" s="304"/>
      <c r="MPR1023" s="304"/>
      <c r="MPS1023" s="304"/>
      <c r="MPT1023" s="304"/>
      <c r="MPU1023" s="304"/>
      <c r="MPV1023" s="304"/>
      <c r="MPW1023" s="304"/>
      <c r="MPX1023" s="304"/>
      <c r="MPY1023" s="304"/>
      <c r="MPZ1023" s="304"/>
      <c r="MQA1023" s="304"/>
      <c r="MQB1023" s="304"/>
      <c r="MQC1023" s="304"/>
      <c r="MQD1023" s="304"/>
      <c r="MQE1023" s="304"/>
      <c r="MQF1023" s="304"/>
      <c r="MQG1023" s="304"/>
      <c r="MQH1023" s="304"/>
      <c r="MQI1023" s="304"/>
      <c r="MQJ1023" s="304"/>
      <c r="MQK1023" s="304"/>
      <c r="MQL1023" s="304"/>
      <c r="MQM1023" s="304"/>
      <c r="MQN1023" s="304"/>
      <c r="MQO1023" s="304"/>
      <c r="MQP1023" s="304"/>
      <c r="MQQ1023" s="304"/>
      <c r="MQR1023" s="304"/>
      <c r="MQS1023" s="304"/>
      <c r="MQT1023" s="304"/>
      <c r="MQU1023" s="304"/>
      <c r="MQV1023" s="304"/>
      <c r="MQW1023" s="304"/>
      <c r="MQX1023" s="304"/>
      <c r="MQY1023" s="304"/>
      <c r="MQZ1023" s="304"/>
      <c r="MRA1023" s="304"/>
      <c r="MRB1023" s="304"/>
      <c r="MRC1023" s="304"/>
      <c r="MRD1023" s="304"/>
      <c r="MRE1023" s="304"/>
      <c r="MRF1023" s="304"/>
      <c r="MRG1023" s="304"/>
      <c r="MRH1023" s="304"/>
      <c r="MRI1023" s="304"/>
      <c r="MRJ1023" s="304"/>
      <c r="MRK1023" s="304"/>
      <c r="MRL1023" s="304"/>
      <c r="MRM1023" s="304"/>
      <c r="MRN1023" s="304"/>
      <c r="MRO1023" s="304"/>
      <c r="MRP1023" s="304"/>
      <c r="MRQ1023" s="304"/>
      <c r="MRR1023" s="304"/>
      <c r="MRS1023" s="304"/>
      <c r="MRT1023" s="304"/>
      <c r="MRU1023" s="304"/>
      <c r="MRV1023" s="304"/>
      <c r="MRW1023" s="304"/>
      <c r="MRX1023" s="304"/>
      <c r="MRY1023" s="304"/>
      <c r="MRZ1023" s="304"/>
      <c r="MSA1023" s="304"/>
      <c r="MSB1023" s="304"/>
      <c r="MSC1023" s="304"/>
      <c r="MSD1023" s="304"/>
      <c r="MSE1023" s="304"/>
      <c r="MSF1023" s="304"/>
      <c r="MSG1023" s="304"/>
      <c r="MSH1023" s="304"/>
      <c r="MSI1023" s="304"/>
      <c r="MSJ1023" s="304"/>
      <c r="MSK1023" s="304"/>
      <c r="MSL1023" s="304"/>
      <c r="MSM1023" s="304"/>
      <c r="MSN1023" s="304"/>
      <c r="MSO1023" s="304"/>
      <c r="MSP1023" s="304"/>
      <c r="MSQ1023" s="304"/>
      <c r="MSR1023" s="304"/>
      <c r="MSS1023" s="304"/>
      <c r="MST1023" s="304"/>
      <c r="MSU1023" s="304"/>
      <c r="MSV1023" s="304"/>
      <c r="MSW1023" s="304"/>
      <c r="MSX1023" s="304"/>
      <c r="MSY1023" s="304"/>
      <c r="MSZ1023" s="304"/>
      <c r="MTA1023" s="304"/>
      <c r="MTB1023" s="304"/>
      <c r="MTC1023" s="304"/>
      <c r="MTD1023" s="304"/>
      <c r="MTE1023" s="304"/>
      <c r="MTF1023" s="304"/>
      <c r="MTG1023" s="304"/>
      <c r="MTH1023" s="304"/>
      <c r="MTI1023" s="304"/>
      <c r="MTJ1023" s="304"/>
      <c r="MTK1023" s="304"/>
      <c r="MTL1023" s="304"/>
      <c r="MTM1023" s="304"/>
      <c r="MTN1023" s="304"/>
      <c r="MTO1023" s="304"/>
      <c r="MTP1023" s="304"/>
      <c r="MTQ1023" s="304"/>
      <c r="MTR1023" s="304"/>
      <c r="MTS1023" s="304"/>
      <c r="MTT1023" s="304"/>
      <c r="MTU1023" s="304"/>
      <c r="MTV1023" s="304"/>
      <c r="MTW1023" s="304"/>
      <c r="MTX1023" s="304"/>
      <c r="MTY1023" s="304"/>
      <c r="MTZ1023" s="304"/>
      <c r="MUA1023" s="304"/>
      <c r="MUB1023" s="304"/>
      <c r="MUC1023" s="304"/>
      <c r="MUD1023" s="304"/>
      <c r="MUE1023" s="304"/>
      <c r="MUF1023" s="304"/>
      <c r="MUG1023" s="304"/>
      <c r="MUH1023" s="304"/>
      <c r="MUI1023" s="304"/>
      <c r="MUJ1023" s="304"/>
      <c r="MUK1023" s="304"/>
      <c r="MUL1023" s="304"/>
      <c r="MUM1023" s="304"/>
      <c r="MUN1023" s="304"/>
      <c r="MUO1023" s="304"/>
      <c r="MUP1023" s="304"/>
      <c r="MUQ1023" s="304"/>
      <c r="MUR1023" s="304"/>
      <c r="MUS1023" s="304"/>
      <c r="MUT1023" s="304"/>
      <c r="MUU1023" s="304"/>
      <c r="MUV1023" s="304"/>
      <c r="MUW1023" s="304"/>
      <c r="MUX1023" s="304"/>
      <c r="MUY1023" s="304"/>
      <c r="MUZ1023" s="304"/>
      <c r="MVA1023" s="304"/>
      <c r="MVB1023" s="304"/>
      <c r="MVC1023" s="304"/>
      <c r="MVD1023" s="304"/>
      <c r="MVE1023" s="304"/>
      <c r="MVF1023" s="304"/>
      <c r="MVG1023" s="304"/>
      <c r="MVH1023" s="304"/>
      <c r="MVI1023" s="304"/>
      <c r="MVJ1023" s="304"/>
      <c r="MVK1023" s="304"/>
      <c r="MVL1023" s="304"/>
      <c r="MVM1023" s="304"/>
      <c r="MVN1023" s="304"/>
      <c r="MVO1023" s="304"/>
      <c r="MVP1023" s="304"/>
      <c r="MVQ1023" s="304"/>
      <c r="MVR1023" s="304"/>
      <c r="MVS1023" s="304"/>
      <c r="MVT1023" s="304"/>
      <c r="MVU1023" s="304"/>
      <c r="MVV1023" s="304"/>
      <c r="MVW1023" s="304"/>
      <c r="MVX1023" s="304"/>
      <c r="MVY1023" s="304"/>
      <c r="MVZ1023" s="304"/>
      <c r="MWA1023" s="304"/>
      <c r="MWB1023" s="304"/>
      <c r="MWC1023" s="304"/>
      <c r="MWD1023" s="304"/>
      <c r="MWE1023" s="304"/>
      <c r="MWF1023" s="304"/>
      <c r="MWG1023" s="304"/>
      <c r="MWH1023" s="304"/>
      <c r="MWI1023" s="304"/>
      <c r="MWJ1023" s="304"/>
      <c r="MWK1023" s="304"/>
      <c r="MWL1023" s="304"/>
      <c r="MWM1023" s="304"/>
      <c r="MWN1023" s="304"/>
      <c r="MWO1023" s="304"/>
      <c r="MWP1023" s="304"/>
      <c r="MWQ1023" s="304"/>
      <c r="MWR1023" s="304"/>
      <c r="MWS1023" s="304"/>
      <c r="MWT1023" s="304"/>
      <c r="MWU1023" s="304"/>
      <c r="MWV1023" s="304"/>
      <c r="MWW1023" s="304"/>
      <c r="MWX1023" s="304"/>
      <c r="MWY1023" s="304"/>
      <c r="MWZ1023" s="304"/>
      <c r="MXA1023" s="304"/>
      <c r="MXB1023" s="304"/>
      <c r="MXC1023" s="304"/>
      <c r="MXD1023" s="304"/>
      <c r="MXE1023" s="304"/>
      <c r="MXF1023" s="304"/>
      <c r="MXG1023" s="304"/>
      <c r="MXH1023" s="304"/>
      <c r="MXI1023" s="304"/>
      <c r="MXJ1023" s="304"/>
      <c r="MXK1023" s="304"/>
      <c r="MXL1023" s="304"/>
      <c r="MXM1023" s="304"/>
      <c r="MXN1023" s="304"/>
      <c r="MXO1023" s="304"/>
      <c r="MXP1023" s="304"/>
      <c r="MXQ1023" s="304"/>
      <c r="MXR1023" s="304"/>
      <c r="MXS1023" s="304"/>
      <c r="MXT1023" s="304"/>
      <c r="MXU1023" s="304"/>
      <c r="MXV1023" s="304"/>
      <c r="MXW1023" s="304"/>
      <c r="MXX1023" s="304"/>
      <c r="MXY1023" s="304"/>
      <c r="MXZ1023" s="304"/>
      <c r="MYA1023" s="304"/>
      <c r="MYB1023" s="304"/>
      <c r="MYC1023" s="304"/>
      <c r="MYD1023" s="304"/>
      <c r="MYE1023" s="304"/>
      <c r="MYF1023" s="304"/>
      <c r="MYG1023" s="304"/>
      <c r="MYH1023" s="304"/>
      <c r="MYI1023" s="304"/>
      <c r="MYJ1023" s="304"/>
      <c r="MYK1023" s="304"/>
      <c r="MYL1023" s="304"/>
      <c r="MYM1023" s="304"/>
      <c r="MYN1023" s="304"/>
      <c r="MYO1023" s="304"/>
      <c r="MYP1023" s="304"/>
      <c r="MYQ1023" s="304"/>
      <c r="MYR1023" s="304"/>
      <c r="MYS1023" s="304"/>
      <c r="MYT1023" s="304"/>
      <c r="MYU1023" s="304"/>
      <c r="MYV1023" s="304"/>
      <c r="MYW1023" s="304"/>
      <c r="MYX1023" s="304"/>
      <c r="MYY1023" s="304"/>
      <c r="MYZ1023" s="304"/>
      <c r="MZA1023" s="304"/>
      <c r="MZB1023" s="304"/>
      <c r="MZC1023" s="304"/>
      <c r="MZD1023" s="304"/>
      <c r="MZE1023" s="304"/>
      <c r="MZF1023" s="304"/>
      <c r="MZG1023" s="304"/>
      <c r="MZH1023" s="304"/>
      <c r="MZI1023" s="304"/>
      <c r="MZJ1023" s="304"/>
      <c r="MZK1023" s="304"/>
      <c r="MZL1023" s="304"/>
      <c r="MZM1023" s="304"/>
      <c r="MZN1023" s="304"/>
      <c r="MZO1023" s="304"/>
      <c r="MZP1023" s="304"/>
      <c r="MZQ1023" s="304"/>
      <c r="MZR1023" s="304"/>
      <c r="MZS1023" s="304"/>
      <c r="MZT1023" s="304"/>
      <c r="MZU1023" s="304"/>
      <c r="MZV1023" s="304"/>
      <c r="MZW1023" s="304"/>
      <c r="MZX1023" s="304"/>
      <c r="MZY1023" s="304"/>
      <c r="MZZ1023" s="304"/>
      <c r="NAA1023" s="304"/>
      <c r="NAB1023" s="304"/>
      <c r="NAC1023" s="304"/>
      <c r="NAD1023" s="304"/>
      <c r="NAE1023" s="304"/>
      <c r="NAF1023" s="304"/>
      <c r="NAG1023" s="304"/>
      <c r="NAH1023" s="304"/>
      <c r="NAI1023" s="304"/>
      <c r="NAJ1023" s="304"/>
      <c r="NAK1023" s="304"/>
      <c r="NAL1023" s="304"/>
      <c r="NAM1023" s="304"/>
      <c r="NAN1023" s="304"/>
      <c r="NAO1023" s="304"/>
      <c r="NAP1023" s="304"/>
      <c r="NAQ1023" s="304"/>
      <c r="NAR1023" s="304"/>
      <c r="NAS1023" s="304"/>
      <c r="NAT1023" s="304"/>
      <c r="NAU1023" s="304"/>
      <c r="NAV1023" s="304"/>
      <c r="NAW1023" s="304"/>
      <c r="NAX1023" s="304"/>
      <c r="NAY1023" s="304"/>
      <c r="NAZ1023" s="304"/>
      <c r="NBA1023" s="304"/>
      <c r="NBB1023" s="304"/>
      <c r="NBC1023" s="304"/>
      <c r="NBD1023" s="304"/>
      <c r="NBE1023" s="304"/>
      <c r="NBF1023" s="304"/>
      <c r="NBG1023" s="304"/>
      <c r="NBH1023" s="304"/>
      <c r="NBI1023" s="304"/>
      <c r="NBJ1023" s="304"/>
      <c r="NBK1023" s="304"/>
      <c r="NBL1023" s="304"/>
      <c r="NBM1023" s="304"/>
      <c r="NBN1023" s="304"/>
      <c r="NBO1023" s="304"/>
      <c r="NBP1023" s="304"/>
      <c r="NBQ1023" s="304"/>
      <c r="NBR1023" s="304"/>
      <c r="NBS1023" s="304"/>
      <c r="NBT1023" s="304"/>
      <c r="NBU1023" s="304"/>
      <c r="NBV1023" s="304"/>
      <c r="NBW1023" s="304"/>
      <c r="NBX1023" s="304"/>
      <c r="NBY1023" s="304"/>
      <c r="NBZ1023" s="304"/>
      <c r="NCA1023" s="304"/>
      <c r="NCB1023" s="304"/>
      <c r="NCC1023" s="304"/>
      <c r="NCD1023" s="304"/>
      <c r="NCE1023" s="304"/>
      <c r="NCF1023" s="304"/>
      <c r="NCG1023" s="304"/>
      <c r="NCH1023" s="304"/>
      <c r="NCI1023" s="304"/>
      <c r="NCJ1023" s="304"/>
      <c r="NCK1023" s="304"/>
      <c r="NCL1023" s="304"/>
      <c r="NCM1023" s="304"/>
      <c r="NCN1023" s="304"/>
      <c r="NCO1023" s="304"/>
      <c r="NCP1023" s="304"/>
      <c r="NCQ1023" s="304"/>
      <c r="NCR1023" s="304"/>
      <c r="NCS1023" s="304"/>
      <c r="NCT1023" s="304"/>
      <c r="NCU1023" s="304"/>
      <c r="NCV1023" s="304"/>
      <c r="NCW1023" s="304"/>
      <c r="NCX1023" s="304"/>
      <c r="NCY1023" s="304"/>
      <c r="NCZ1023" s="304"/>
      <c r="NDA1023" s="304"/>
      <c r="NDB1023" s="304"/>
      <c r="NDC1023" s="304"/>
      <c r="NDD1023" s="304"/>
      <c r="NDE1023" s="304"/>
      <c r="NDF1023" s="304"/>
      <c r="NDG1023" s="304"/>
      <c r="NDH1023" s="304"/>
      <c r="NDI1023" s="304"/>
      <c r="NDJ1023" s="304"/>
      <c r="NDK1023" s="304"/>
      <c r="NDL1023" s="304"/>
      <c r="NDM1023" s="304"/>
      <c r="NDN1023" s="304"/>
      <c r="NDO1023" s="304"/>
      <c r="NDP1023" s="304"/>
      <c r="NDQ1023" s="304"/>
      <c r="NDR1023" s="304"/>
      <c r="NDS1023" s="304"/>
      <c r="NDT1023" s="304"/>
      <c r="NDU1023" s="304"/>
      <c r="NDV1023" s="304"/>
      <c r="NDW1023" s="304"/>
      <c r="NDX1023" s="304"/>
      <c r="NDY1023" s="304"/>
      <c r="NDZ1023" s="304"/>
      <c r="NEA1023" s="304"/>
      <c r="NEB1023" s="304"/>
      <c r="NEC1023" s="304"/>
      <c r="NED1023" s="304"/>
      <c r="NEE1023" s="304"/>
      <c r="NEF1023" s="304"/>
      <c r="NEG1023" s="304"/>
      <c r="NEH1023" s="304"/>
      <c r="NEI1023" s="304"/>
      <c r="NEJ1023" s="304"/>
      <c r="NEK1023" s="304"/>
      <c r="NEL1023" s="304"/>
      <c r="NEM1023" s="304"/>
      <c r="NEN1023" s="304"/>
      <c r="NEO1023" s="304"/>
      <c r="NEP1023" s="304"/>
      <c r="NEQ1023" s="304"/>
      <c r="NER1023" s="304"/>
      <c r="NES1023" s="304"/>
      <c r="NET1023" s="304"/>
      <c r="NEU1023" s="304"/>
      <c r="NEV1023" s="304"/>
      <c r="NEW1023" s="304"/>
      <c r="NEX1023" s="304"/>
      <c r="NEY1023" s="304"/>
      <c r="NEZ1023" s="304"/>
      <c r="NFA1023" s="304"/>
      <c r="NFB1023" s="304"/>
      <c r="NFC1023" s="304"/>
      <c r="NFD1023" s="304"/>
      <c r="NFE1023" s="304"/>
      <c r="NFF1023" s="304"/>
      <c r="NFG1023" s="304"/>
      <c r="NFH1023" s="304"/>
      <c r="NFI1023" s="304"/>
      <c r="NFJ1023" s="304"/>
      <c r="NFK1023" s="304"/>
      <c r="NFL1023" s="304"/>
      <c r="NFM1023" s="304"/>
      <c r="NFN1023" s="304"/>
      <c r="NFO1023" s="304"/>
      <c r="NFP1023" s="304"/>
      <c r="NFQ1023" s="304"/>
      <c r="NFR1023" s="304"/>
      <c r="NFS1023" s="304"/>
      <c r="NFT1023" s="304"/>
      <c r="NFU1023" s="304"/>
      <c r="NFV1023" s="304"/>
      <c r="NFW1023" s="304"/>
      <c r="NFX1023" s="304"/>
      <c r="NFY1023" s="304"/>
      <c r="NFZ1023" s="304"/>
      <c r="NGA1023" s="304"/>
      <c r="NGB1023" s="304"/>
      <c r="NGC1023" s="304"/>
      <c r="NGD1023" s="304"/>
      <c r="NGE1023" s="304"/>
      <c r="NGF1023" s="304"/>
      <c r="NGG1023" s="304"/>
      <c r="NGH1023" s="304"/>
      <c r="NGI1023" s="304"/>
      <c r="NGJ1023" s="304"/>
      <c r="NGK1023" s="304"/>
      <c r="NGL1023" s="304"/>
      <c r="NGM1023" s="304"/>
      <c r="NGN1023" s="304"/>
      <c r="NGO1023" s="304"/>
      <c r="NGP1023" s="304"/>
      <c r="NGQ1023" s="304"/>
      <c r="NGR1023" s="304"/>
      <c r="NGS1023" s="304"/>
      <c r="NGT1023" s="304"/>
      <c r="NGU1023" s="304"/>
      <c r="NGV1023" s="304"/>
      <c r="NGW1023" s="304"/>
      <c r="NGX1023" s="304"/>
      <c r="NGY1023" s="304"/>
      <c r="NGZ1023" s="304"/>
      <c r="NHA1023" s="304"/>
      <c r="NHB1023" s="304"/>
      <c r="NHC1023" s="304"/>
      <c r="NHD1023" s="304"/>
      <c r="NHE1023" s="304"/>
      <c r="NHF1023" s="304"/>
      <c r="NHG1023" s="304"/>
      <c r="NHH1023" s="304"/>
      <c r="NHI1023" s="304"/>
      <c r="NHJ1023" s="304"/>
      <c r="NHK1023" s="304"/>
      <c r="NHL1023" s="304"/>
      <c r="NHM1023" s="304"/>
      <c r="NHN1023" s="304"/>
      <c r="NHO1023" s="304"/>
      <c r="NHP1023" s="304"/>
      <c r="NHQ1023" s="304"/>
      <c r="NHR1023" s="304"/>
      <c r="NHS1023" s="304"/>
      <c r="NHT1023" s="304"/>
      <c r="NHU1023" s="304"/>
      <c r="NHV1023" s="304"/>
      <c r="NHW1023" s="304"/>
      <c r="NHX1023" s="304"/>
      <c r="NHY1023" s="304"/>
      <c r="NHZ1023" s="304"/>
      <c r="NIA1023" s="304"/>
      <c r="NIB1023" s="304"/>
      <c r="NIC1023" s="304"/>
      <c r="NID1023" s="304"/>
      <c r="NIE1023" s="304"/>
      <c r="NIF1023" s="304"/>
      <c r="NIG1023" s="304"/>
      <c r="NIH1023" s="304"/>
      <c r="NII1023" s="304"/>
      <c r="NIJ1023" s="304"/>
      <c r="NIK1023" s="304"/>
      <c r="NIL1023" s="304"/>
      <c r="NIM1023" s="304"/>
      <c r="NIN1023" s="304"/>
      <c r="NIO1023" s="304"/>
      <c r="NIP1023" s="304"/>
      <c r="NIQ1023" s="304"/>
      <c r="NIR1023" s="304"/>
      <c r="NIS1023" s="304"/>
      <c r="NIT1023" s="304"/>
      <c r="NIU1023" s="304"/>
      <c r="NIV1023" s="304"/>
      <c r="NIW1023" s="304"/>
      <c r="NIX1023" s="304"/>
      <c r="NIY1023" s="304"/>
      <c r="NIZ1023" s="304"/>
      <c r="NJA1023" s="304"/>
      <c r="NJB1023" s="304"/>
      <c r="NJC1023" s="304"/>
      <c r="NJD1023" s="304"/>
      <c r="NJE1023" s="304"/>
      <c r="NJF1023" s="304"/>
      <c r="NJG1023" s="304"/>
      <c r="NJH1023" s="304"/>
      <c r="NJI1023" s="304"/>
      <c r="NJJ1023" s="304"/>
      <c r="NJK1023" s="304"/>
      <c r="NJL1023" s="304"/>
      <c r="NJM1023" s="304"/>
      <c r="NJN1023" s="304"/>
      <c r="NJO1023" s="304"/>
      <c r="NJP1023" s="304"/>
      <c r="NJQ1023" s="304"/>
      <c r="NJR1023" s="304"/>
      <c r="NJS1023" s="304"/>
      <c r="NJT1023" s="304"/>
      <c r="NJU1023" s="304"/>
      <c r="NJV1023" s="304"/>
      <c r="NJW1023" s="304"/>
      <c r="NJX1023" s="304"/>
      <c r="NJY1023" s="304"/>
      <c r="NJZ1023" s="304"/>
      <c r="NKA1023" s="304"/>
      <c r="NKB1023" s="304"/>
      <c r="NKC1023" s="304"/>
      <c r="NKD1023" s="304"/>
      <c r="NKE1023" s="304"/>
      <c r="NKF1023" s="304"/>
      <c r="NKG1023" s="304"/>
      <c r="NKH1023" s="304"/>
      <c r="NKI1023" s="304"/>
      <c r="NKJ1023" s="304"/>
      <c r="NKK1023" s="304"/>
      <c r="NKL1023" s="304"/>
      <c r="NKM1023" s="304"/>
      <c r="NKN1023" s="304"/>
      <c r="NKO1023" s="304"/>
      <c r="NKP1023" s="304"/>
      <c r="NKQ1023" s="304"/>
      <c r="NKR1023" s="304"/>
      <c r="NKS1023" s="304"/>
      <c r="NKT1023" s="304"/>
      <c r="NKU1023" s="304"/>
      <c r="NKV1023" s="304"/>
      <c r="NKW1023" s="304"/>
      <c r="NKX1023" s="304"/>
      <c r="NKY1023" s="304"/>
      <c r="NKZ1023" s="304"/>
      <c r="NLA1023" s="304"/>
      <c r="NLB1023" s="304"/>
      <c r="NLC1023" s="304"/>
      <c r="NLD1023" s="304"/>
      <c r="NLE1023" s="304"/>
      <c r="NLF1023" s="304"/>
      <c r="NLG1023" s="304"/>
      <c r="NLH1023" s="304"/>
      <c r="NLI1023" s="304"/>
      <c r="NLJ1023" s="304"/>
      <c r="NLK1023" s="304"/>
      <c r="NLL1023" s="304"/>
      <c r="NLM1023" s="304"/>
      <c r="NLN1023" s="304"/>
      <c r="NLO1023" s="304"/>
      <c r="NLP1023" s="304"/>
      <c r="NLQ1023" s="304"/>
      <c r="NLR1023" s="304"/>
      <c r="NLS1023" s="304"/>
      <c r="NLT1023" s="304"/>
      <c r="NLU1023" s="304"/>
      <c r="NLV1023" s="304"/>
      <c r="NLW1023" s="304"/>
      <c r="NLX1023" s="304"/>
      <c r="NLY1023" s="304"/>
      <c r="NLZ1023" s="304"/>
      <c r="NMA1023" s="304"/>
      <c r="NMB1023" s="304"/>
      <c r="NMC1023" s="304"/>
      <c r="NMD1023" s="304"/>
      <c r="NME1023" s="304"/>
      <c r="NMF1023" s="304"/>
      <c r="NMG1023" s="304"/>
      <c r="NMH1023" s="304"/>
      <c r="NMI1023" s="304"/>
      <c r="NMJ1023" s="304"/>
      <c r="NMK1023" s="304"/>
      <c r="NML1023" s="304"/>
      <c r="NMM1023" s="304"/>
      <c r="NMN1023" s="304"/>
      <c r="NMO1023" s="304"/>
      <c r="NMP1023" s="304"/>
      <c r="NMQ1023" s="304"/>
      <c r="NMR1023" s="304"/>
      <c r="NMS1023" s="304"/>
      <c r="NMT1023" s="304"/>
      <c r="NMU1023" s="304"/>
      <c r="NMV1023" s="304"/>
      <c r="NMW1023" s="304"/>
      <c r="NMX1023" s="304"/>
      <c r="NMY1023" s="304"/>
      <c r="NMZ1023" s="304"/>
      <c r="NNA1023" s="304"/>
      <c r="NNB1023" s="304"/>
      <c r="NNC1023" s="304"/>
      <c r="NND1023" s="304"/>
      <c r="NNE1023" s="304"/>
      <c r="NNF1023" s="304"/>
      <c r="NNG1023" s="304"/>
      <c r="NNH1023" s="304"/>
      <c r="NNI1023" s="304"/>
      <c r="NNJ1023" s="304"/>
      <c r="NNK1023" s="304"/>
      <c r="NNL1023" s="304"/>
      <c r="NNM1023" s="304"/>
      <c r="NNN1023" s="304"/>
      <c r="NNO1023" s="304"/>
      <c r="NNP1023" s="304"/>
      <c r="NNQ1023" s="304"/>
      <c r="NNR1023" s="304"/>
      <c r="NNS1023" s="304"/>
      <c r="NNT1023" s="304"/>
      <c r="NNU1023" s="304"/>
      <c r="NNV1023" s="304"/>
      <c r="NNW1023" s="304"/>
      <c r="NNX1023" s="304"/>
      <c r="NNY1023" s="304"/>
      <c r="NNZ1023" s="304"/>
      <c r="NOA1023" s="304"/>
      <c r="NOB1023" s="304"/>
      <c r="NOC1023" s="304"/>
      <c r="NOD1023" s="304"/>
      <c r="NOE1023" s="304"/>
      <c r="NOF1023" s="304"/>
      <c r="NOG1023" s="304"/>
      <c r="NOH1023" s="304"/>
      <c r="NOI1023" s="304"/>
      <c r="NOJ1023" s="304"/>
      <c r="NOK1023" s="304"/>
      <c r="NOL1023" s="304"/>
      <c r="NOM1023" s="304"/>
      <c r="NON1023" s="304"/>
      <c r="NOO1023" s="304"/>
      <c r="NOP1023" s="304"/>
      <c r="NOQ1023" s="304"/>
      <c r="NOR1023" s="304"/>
      <c r="NOS1023" s="304"/>
      <c r="NOT1023" s="304"/>
      <c r="NOU1023" s="304"/>
      <c r="NOV1023" s="304"/>
      <c r="NOW1023" s="304"/>
      <c r="NOX1023" s="304"/>
      <c r="NOY1023" s="304"/>
      <c r="NOZ1023" s="304"/>
      <c r="NPA1023" s="304"/>
      <c r="NPB1023" s="304"/>
      <c r="NPC1023" s="304"/>
      <c r="NPD1023" s="304"/>
      <c r="NPE1023" s="304"/>
      <c r="NPF1023" s="304"/>
      <c r="NPG1023" s="304"/>
      <c r="NPH1023" s="304"/>
      <c r="NPI1023" s="304"/>
      <c r="NPJ1023" s="304"/>
      <c r="NPK1023" s="304"/>
      <c r="NPL1023" s="304"/>
      <c r="NPM1023" s="304"/>
      <c r="NPN1023" s="304"/>
      <c r="NPO1023" s="304"/>
      <c r="NPP1023" s="304"/>
      <c r="NPQ1023" s="304"/>
      <c r="NPR1023" s="304"/>
      <c r="NPS1023" s="304"/>
      <c r="NPT1023" s="304"/>
      <c r="NPU1023" s="304"/>
      <c r="NPV1023" s="304"/>
      <c r="NPW1023" s="304"/>
      <c r="NPX1023" s="304"/>
      <c r="NPY1023" s="304"/>
      <c r="NPZ1023" s="304"/>
      <c r="NQA1023" s="304"/>
      <c r="NQB1023" s="304"/>
      <c r="NQC1023" s="304"/>
      <c r="NQD1023" s="304"/>
      <c r="NQE1023" s="304"/>
      <c r="NQF1023" s="304"/>
      <c r="NQG1023" s="304"/>
      <c r="NQH1023" s="304"/>
      <c r="NQI1023" s="304"/>
      <c r="NQJ1023" s="304"/>
      <c r="NQK1023" s="304"/>
      <c r="NQL1023" s="304"/>
      <c r="NQM1023" s="304"/>
      <c r="NQN1023" s="304"/>
      <c r="NQO1023" s="304"/>
      <c r="NQP1023" s="304"/>
      <c r="NQQ1023" s="304"/>
      <c r="NQR1023" s="304"/>
      <c r="NQS1023" s="304"/>
      <c r="NQT1023" s="304"/>
      <c r="NQU1023" s="304"/>
      <c r="NQV1023" s="304"/>
      <c r="NQW1023" s="304"/>
      <c r="NQX1023" s="304"/>
      <c r="NQY1023" s="304"/>
      <c r="NQZ1023" s="304"/>
      <c r="NRA1023" s="304"/>
      <c r="NRB1023" s="304"/>
      <c r="NRC1023" s="304"/>
      <c r="NRD1023" s="304"/>
      <c r="NRE1023" s="304"/>
      <c r="NRF1023" s="304"/>
      <c r="NRG1023" s="304"/>
      <c r="NRH1023" s="304"/>
      <c r="NRI1023" s="304"/>
      <c r="NRJ1023" s="304"/>
      <c r="NRK1023" s="304"/>
      <c r="NRL1023" s="304"/>
      <c r="NRM1023" s="304"/>
      <c r="NRN1023" s="304"/>
      <c r="NRO1023" s="304"/>
      <c r="NRP1023" s="304"/>
      <c r="NRQ1023" s="304"/>
      <c r="NRR1023" s="304"/>
      <c r="NRS1023" s="304"/>
      <c r="NRT1023" s="304"/>
      <c r="NRU1023" s="304"/>
      <c r="NRV1023" s="304"/>
      <c r="NRW1023" s="304"/>
      <c r="NRX1023" s="304"/>
      <c r="NRY1023" s="304"/>
      <c r="NRZ1023" s="304"/>
      <c r="NSA1023" s="304"/>
      <c r="NSB1023" s="304"/>
      <c r="NSC1023" s="304"/>
      <c r="NSD1023" s="304"/>
      <c r="NSE1023" s="304"/>
      <c r="NSF1023" s="304"/>
      <c r="NSG1023" s="304"/>
      <c r="NSH1023" s="304"/>
      <c r="NSI1023" s="304"/>
      <c r="NSJ1023" s="304"/>
      <c r="NSK1023" s="304"/>
      <c r="NSL1023" s="304"/>
      <c r="NSM1023" s="304"/>
      <c r="NSN1023" s="304"/>
      <c r="NSO1023" s="304"/>
      <c r="NSP1023" s="304"/>
      <c r="NSQ1023" s="304"/>
      <c r="NSR1023" s="304"/>
      <c r="NSS1023" s="304"/>
      <c r="NST1023" s="304"/>
      <c r="NSU1023" s="304"/>
      <c r="NSV1023" s="304"/>
      <c r="NSW1023" s="304"/>
      <c r="NSX1023" s="304"/>
      <c r="NSY1023" s="304"/>
      <c r="NSZ1023" s="304"/>
      <c r="NTA1023" s="304"/>
      <c r="NTB1023" s="304"/>
      <c r="NTC1023" s="304"/>
      <c r="NTD1023" s="304"/>
      <c r="NTE1023" s="304"/>
      <c r="NTF1023" s="304"/>
      <c r="NTG1023" s="304"/>
      <c r="NTH1023" s="304"/>
      <c r="NTI1023" s="304"/>
      <c r="NTJ1023" s="304"/>
      <c r="NTK1023" s="304"/>
      <c r="NTL1023" s="304"/>
      <c r="NTM1023" s="304"/>
      <c r="NTN1023" s="304"/>
      <c r="NTO1023" s="304"/>
      <c r="NTP1023" s="304"/>
      <c r="NTQ1023" s="304"/>
      <c r="NTR1023" s="304"/>
      <c r="NTS1023" s="304"/>
      <c r="NTT1023" s="304"/>
      <c r="NTU1023" s="304"/>
      <c r="NTV1023" s="304"/>
      <c r="NTW1023" s="304"/>
      <c r="NTX1023" s="304"/>
      <c r="NTY1023" s="304"/>
      <c r="NTZ1023" s="304"/>
      <c r="NUA1023" s="304"/>
      <c r="NUB1023" s="304"/>
      <c r="NUC1023" s="304"/>
      <c r="NUD1023" s="304"/>
      <c r="NUE1023" s="304"/>
      <c r="NUF1023" s="304"/>
      <c r="NUG1023" s="304"/>
      <c r="NUH1023" s="304"/>
      <c r="NUI1023" s="304"/>
      <c r="NUJ1023" s="304"/>
      <c r="NUK1023" s="304"/>
      <c r="NUL1023" s="304"/>
      <c r="NUM1023" s="304"/>
      <c r="NUN1023" s="304"/>
      <c r="NUO1023" s="304"/>
      <c r="NUP1023" s="304"/>
      <c r="NUQ1023" s="304"/>
      <c r="NUR1023" s="304"/>
      <c r="NUS1023" s="304"/>
      <c r="NUT1023" s="304"/>
      <c r="NUU1023" s="304"/>
      <c r="NUV1023" s="304"/>
      <c r="NUW1023" s="304"/>
      <c r="NUX1023" s="304"/>
      <c r="NUY1023" s="304"/>
      <c r="NUZ1023" s="304"/>
      <c r="NVA1023" s="304"/>
      <c r="NVB1023" s="304"/>
      <c r="NVC1023" s="304"/>
      <c r="NVD1023" s="304"/>
      <c r="NVE1023" s="304"/>
      <c r="NVF1023" s="304"/>
      <c r="NVG1023" s="304"/>
      <c r="NVH1023" s="304"/>
      <c r="NVI1023" s="304"/>
      <c r="NVJ1023" s="304"/>
      <c r="NVK1023" s="304"/>
      <c r="NVL1023" s="304"/>
      <c r="NVM1023" s="304"/>
      <c r="NVN1023" s="304"/>
      <c r="NVO1023" s="304"/>
      <c r="NVP1023" s="304"/>
      <c r="NVQ1023" s="304"/>
      <c r="NVR1023" s="304"/>
      <c r="NVS1023" s="304"/>
      <c r="NVT1023" s="304"/>
      <c r="NVU1023" s="304"/>
      <c r="NVV1023" s="304"/>
      <c r="NVW1023" s="304"/>
      <c r="NVX1023" s="304"/>
      <c r="NVY1023" s="304"/>
      <c r="NVZ1023" s="304"/>
      <c r="NWA1023" s="304"/>
      <c r="NWB1023" s="304"/>
      <c r="NWC1023" s="304"/>
      <c r="NWD1023" s="304"/>
      <c r="NWE1023" s="304"/>
      <c r="NWF1023" s="304"/>
      <c r="NWG1023" s="304"/>
      <c r="NWH1023" s="304"/>
      <c r="NWI1023" s="304"/>
      <c r="NWJ1023" s="304"/>
      <c r="NWK1023" s="304"/>
      <c r="NWL1023" s="304"/>
      <c r="NWM1023" s="304"/>
      <c r="NWN1023" s="304"/>
      <c r="NWO1023" s="304"/>
      <c r="NWP1023" s="304"/>
      <c r="NWQ1023" s="304"/>
      <c r="NWR1023" s="304"/>
      <c r="NWS1023" s="304"/>
      <c r="NWT1023" s="304"/>
      <c r="NWU1023" s="304"/>
      <c r="NWV1023" s="304"/>
      <c r="NWW1023" s="304"/>
      <c r="NWX1023" s="304"/>
      <c r="NWY1023" s="304"/>
      <c r="NWZ1023" s="304"/>
      <c r="NXA1023" s="304"/>
      <c r="NXB1023" s="304"/>
      <c r="NXC1023" s="304"/>
      <c r="NXD1023" s="304"/>
      <c r="NXE1023" s="304"/>
      <c r="NXF1023" s="304"/>
      <c r="NXG1023" s="304"/>
      <c r="NXH1023" s="304"/>
      <c r="NXI1023" s="304"/>
      <c r="NXJ1023" s="304"/>
      <c r="NXK1023" s="304"/>
      <c r="NXL1023" s="304"/>
      <c r="NXM1023" s="304"/>
      <c r="NXN1023" s="304"/>
      <c r="NXO1023" s="304"/>
      <c r="NXP1023" s="304"/>
      <c r="NXQ1023" s="304"/>
      <c r="NXR1023" s="304"/>
      <c r="NXS1023" s="304"/>
      <c r="NXT1023" s="304"/>
      <c r="NXU1023" s="304"/>
      <c r="NXV1023" s="304"/>
      <c r="NXW1023" s="304"/>
      <c r="NXX1023" s="304"/>
      <c r="NXY1023" s="304"/>
      <c r="NXZ1023" s="304"/>
      <c r="NYA1023" s="304"/>
      <c r="NYB1023" s="304"/>
      <c r="NYC1023" s="304"/>
      <c r="NYD1023" s="304"/>
      <c r="NYE1023" s="304"/>
      <c r="NYF1023" s="304"/>
      <c r="NYG1023" s="304"/>
      <c r="NYH1023" s="304"/>
      <c r="NYI1023" s="304"/>
      <c r="NYJ1023" s="304"/>
      <c r="NYK1023" s="304"/>
      <c r="NYL1023" s="304"/>
      <c r="NYM1023" s="304"/>
      <c r="NYN1023" s="304"/>
      <c r="NYO1023" s="304"/>
      <c r="NYP1023" s="304"/>
      <c r="NYQ1023" s="304"/>
      <c r="NYR1023" s="304"/>
      <c r="NYS1023" s="304"/>
      <c r="NYT1023" s="304"/>
      <c r="NYU1023" s="304"/>
      <c r="NYV1023" s="304"/>
      <c r="NYW1023" s="304"/>
      <c r="NYX1023" s="304"/>
      <c r="NYY1023" s="304"/>
      <c r="NYZ1023" s="304"/>
      <c r="NZA1023" s="304"/>
      <c r="NZB1023" s="304"/>
      <c r="NZC1023" s="304"/>
      <c r="NZD1023" s="304"/>
      <c r="NZE1023" s="304"/>
      <c r="NZF1023" s="304"/>
      <c r="NZG1023" s="304"/>
      <c r="NZH1023" s="304"/>
      <c r="NZI1023" s="304"/>
      <c r="NZJ1023" s="304"/>
      <c r="NZK1023" s="304"/>
      <c r="NZL1023" s="304"/>
      <c r="NZM1023" s="304"/>
      <c r="NZN1023" s="304"/>
      <c r="NZO1023" s="304"/>
      <c r="NZP1023" s="304"/>
      <c r="NZQ1023" s="304"/>
      <c r="NZR1023" s="304"/>
      <c r="NZS1023" s="304"/>
      <c r="NZT1023" s="304"/>
      <c r="NZU1023" s="304"/>
      <c r="NZV1023" s="304"/>
      <c r="NZW1023" s="304"/>
      <c r="NZX1023" s="304"/>
      <c r="NZY1023" s="304"/>
      <c r="NZZ1023" s="304"/>
      <c r="OAA1023" s="304"/>
      <c r="OAB1023" s="304"/>
      <c r="OAC1023" s="304"/>
      <c r="OAD1023" s="304"/>
      <c r="OAE1023" s="304"/>
      <c r="OAF1023" s="304"/>
      <c r="OAG1023" s="304"/>
      <c r="OAH1023" s="304"/>
      <c r="OAI1023" s="304"/>
      <c r="OAJ1023" s="304"/>
      <c r="OAK1023" s="304"/>
      <c r="OAL1023" s="304"/>
      <c r="OAM1023" s="304"/>
      <c r="OAN1023" s="304"/>
      <c r="OAO1023" s="304"/>
      <c r="OAP1023" s="304"/>
      <c r="OAQ1023" s="304"/>
      <c r="OAR1023" s="304"/>
      <c r="OAS1023" s="304"/>
      <c r="OAT1023" s="304"/>
      <c r="OAU1023" s="304"/>
      <c r="OAV1023" s="304"/>
      <c r="OAW1023" s="304"/>
      <c r="OAX1023" s="304"/>
      <c r="OAY1023" s="304"/>
      <c r="OAZ1023" s="304"/>
      <c r="OBA1023" s="304"/>
      <c r="OBB1023" s="304"/>
      <c r="OBC1023" s="304"/>
      <c r="OBD1023" s="304"/>
      <c r="OBE1023" s="304"/>
      <c r="OBF1023" s="304"/>
      <c r="OBG1023" s="304"/>
      <c r="OBH1023" s="304"/>
      <c r="OBI1023" s="304"/>
      <c r="OBJ1023" s="304"/>
      <c r="OBK1023" s="304"/>
      <c r="OBL1023" s="304"/>
      <c r="OBM1023" s="304"/>
      <c r="OBN1023" s="304"/>
      <c r="OBO1023" s="304"/>
      <c r="OBP1023" s="304"/>
      <c r="OBQ1023" s="304"/>
      <c r="OBR1023" s="304"/>
      <c r="OBS1023" s="304"/>
      <c r="OBT1023" s="304"/>
      <c r="OBU1023" s="304"/>
      <c r="OBV1023" s="304"/>
      <c r="OBW1023" s="304"/>
      <c r="OBX1023" s="304"/>
      <c r="OBY1023" s="304"/>
      <c r="OBZ1023" s="304"/>
      <c r="OCA1023" s="304"/>
      <c r="OCB1023" s="304"/>
      <c r="OCC1023" s="304"/>
      <c r="OCD1023" s="304"/>
      <c r="OCE1023" s="304"/>
      <c r="OCF1023" s="304"/>
      <c r="OCG1023" s="304"/>
      <c r="OCH1023" s="304"/>
      <c r="OCI1023" s="304"/>
      <c r="OCJ1023" s="304"/>
      <c r="OCK1023" s="304"/>
      <c r="OCL1023" s="304"/>
      <c r="OCM1023" s="304"/>
      <c r="OCN1023" s="304"/>
      <c r="OCO1023" s="304"/>
      <c r="OCP1023" s="304"/>
      <c r="OCQ1023" s="304"/>
      <c r="OCR1023" s="304"/>
      <c r="OCS1023" s="304"/>
      <c r="OCT1023" s="304"/>
      <c r="OCU1023" s="304"/>
      <c r="OCV1023" s="304"/>
      <c r="OCW1023" s="304"/>
      <c r="OCX1023" s="304"/>
      <c r="OCY1023" s="304"/>
      <c r="OCZ1023" s="304"/>
      <c r="ODA1023" s="304"/>
      <c r="ODB1023" s="304"/>
      <c r="ODC1023" s="304"/>
      <c r="ODD1023" s="304"/>
      <c r="ODE1023" s="304"/>
      <c r="ODF1023" s="304"/>
      <c r="ODG1023" s="304"/>
      <c r="ODH1023" s="304"/>
      <c r="ODI1023" s="304"/>
      <c r="ODJ1023" s="304"/>
      <c r="ODK1023" s="304"/>
      <c r="ODL1023" s="304"/>
      <c r="ODM1023" s="304"/>
      <c r="ODN1023" s="304"/>
      <c r="ODO1023" s="304"/>
      <c r="ODP1023" s="304"/>
      <c r="ODQ1023" s="304"/>
      <c r="ODR1023" s="304"/>
      <c r="ODS1023" s="304"/>
      <c r="ODT1023" s="304"/>
      <c r="ODU1023" s="304"/>
      <c r="ODV1023" s="304"/>
      <c r="ODW1023" s="304"/>
      <c r="ODX1023" s="304"/>
      <c r="ODY1023" s="304"/>
      <c r="ODZ1023" s="304"/>
      <c r="OEA1023" s="304"/>
      <c r="OEB1023" s="304"/>
      <c r="OEC1023" s="304"/>
      <c r="OED1023" s="304"/>
      <c r="OEE1023" s="304"/>
      <c r="OEF1023" s="304"/>
      <c r="OEG1023" s="304"/>
      <c r="OEH1023" s="304"/>
      <c r="OEI1023" s="304"/>
      <c r="OEJ1023" s="304"/>
      <c r="OEK1023" s="304"/>
      <c r="OEL1023" s="304"/>
      <c r="OEM1023" s="304"/>
      <c r="OEN1023" s="304"/>
      <c r="OEO1023" s="304"/>
      <c r="OEP1023" s="304"/>
      <c r="OEQ1023" s="304"/>
      <c r="OER1023" s="304"/>
      <c r="OES1023" s="304"/>
      <c r="OET1023" s="304"/>
      <c r="OEU1023" s="304"/>
      <c r="OEV1023" s="304"/>
      <c r="OEW1023" s="304"/>
      <c r="OEX1023" s="304"/>
      <c r="OEY1023" s="304"/>
      <c r="OEZ1023" s="304"/>
      <c r="OFA1023" s="304"/>
      <c r="OFB1023" s="304"/>
      <c r="OFC1023" s="304"/>
      <c r="OFD1023" s="304"/>
      <c r="OFE1023" s="304"/>
      <c r="OFF1023" s="304"/>
      <c r="OFG1023" s="304"/>
      <c r="OFH1023" s="304"/>
      <c r="OFI1023" s="304"/>
      <c r="OFJ1023" s="304"/>
      <c r="OFK1023" s="304"/>
      <c r="OFL1023" s="304"/>
      <c r="OFM1023" s="304"/>
      <c r="OFN1023" s="304"/>
      <c r="OFO1023" s="304"/>
      <c r="OFP1023" s="304"/>
      <c r="OFQ1023" s="304"/>
      <c r="OFR1023" s="304"/>
      <c r="OFS1023" s="304"/>
      <c r="OFT1023" s="304"/>
      <c r="OFU1023" s="304"/>
      <c r="OFV1023" s="304"/>
      <c r="OFW1023" s="304"/>
      <c r="OFX1023" s="304"/>
      <c r="OFY1023" s="304"/>
      <c r="OFZ1023" s="304"/>
      <c r="OGA1023" s="304"/>
      <c r="OGB1023" s="304"/>
      <c r="OGC1023" s="304"/>
      <c r="OGD1023" s="304"/>
      <c r="OGE1023" s="304"/>
      <c r="OGF1023" s="304"/>
      <c r="OGG1023" s="304"/>
      <c r="OGH1023" s="304"/>
      <c r="OGI1023" s="304"/>
      <c r="OGJ1023" s="304"/>
      <c r="OGK1023" s="304"/>
      <c r="OGL1023" s="304"/>
      <c r="OGM1023" s="304"/>
      <c r="OGN1023" s="304"/>
      <c r="OGO1023" s="304"/>
      <c r="OGP1023" s="304"/>
      <c r="OGQ1023" s="304"/>
      <c r="OGR1023" s="304"/>
      <c r="OGS1023" s="304"/>
      <c r="OGT1023" s="304"/>
      <c r="OGU1023" s="304"/>
      <c r="OGV1023" s="304"/>
      <c r="OGW1023" s="304"/>
      <c r="OGX1023" s="304"/>
      <c r="OGY1023" s="304"/>
      <c r="OGZ1023" s="304"/>
      <c r="OHA1023" s="304"/>
      <c r="OHB1023" s="304"/>
      <c r="OHC1023" s="304"/>
      <c r="OHD1023" s="304"/>
      <c r="OHE1023" s="304"/>
      <c r="OHF1023" s="304"/>
      <c r="OHG1023" s="304"/>
      <c r="OHH1023" s="304"/>
      <c r="OHI1023" s="304"/>
      <c r="OHJ1023" s="304"/>
      <c r="OHK1023" s="304"/>
      <c r="OHL1023" s="304"/>
      <c r="OHM1023" s="304"/>
      <c r="OHN1023" s="304"/>
      <c r="OHO1023" s="304"/>
      <c r="OHP1023" s="304"/>
      <c r="OHQ1023" s="304"/>
      <c r="OHR1023" s="304"/>
      <c r="OHS1023" s="304"/>
      <c r="OHT1023" s="304"/>
      <c r="OHU1023" s="304"/>
      <c r="OHV1023" s="304"/>
      <c r="OHW1023" s="304"/>
      <c r="OHX1023" s="304"/>
      <c r="OHY1023" s="304"/>
      <c r="OHZ1023" s="304"/>
      <c r="OIA1023" s="304"/>
      <c r="OIB1023" s="304"/>
      <c r="OIC1023" s="304"/>
      <c r="OID1023" s="304"/>
      <c r="OIE1023" s="304"/>
      <c r="OIF1023" s="304"/>
      <c r="OIG1023" s="304"/>
      <c r="OIH1023" s="304"/>
      <c r="OII1023" s="304"/>
      <c r="OIJ1023" s="304"/>
      <c r="OIK1023" s="304"/>
      <c r="OIL1023" s="304"/>
      <c r="OIM1023" s="304"/>
      <c r="OIN1023" s="304"/>
      <c r="OIO1023" s="304"/>
      <c r="OIP1023" s="304"/>
      <c r="OIQ1023" s="304"/>
      <c r="OIR1023" s="304"/>
      <c r="OIS1023" s="304"/>
      <c r="OIT1023" s="304"/>
      <c r="OIU1023" s="304"/>
      <c r="OIV1023" s="304"/>
      <c r="OIW1023" s="304"/>
      <c r="OIX1023" s="304"/>
      <c r="OIY1023" s="304"/>
      <c r="OIZ1023" s="304"/>
      <c r="OJA1023" s="304"/>
      <c r="OJB1023" s="304"/>
      <c r="OJC1023" s="304"/>
      <c r="OJD1023" s="304"/>
      <c r="OJE1023" s="304"/>
      <c r="OJF1023" s="304"/>
      <c r="OJG1023" s="304"/>
      <c r="OJH1023" s="304"/>
      <c r="OJI1023" s="304"/>
      <c r="OJJ1023" s="304"/>
      <c r="OJK1023" s="304"/>
      <c r="OJL1023" s="304"/>
      <c r="OJM1023" s="304"/>
      <c r="OJN1023" s="304"/>
      <c r="OJO1023" s="304"/>
      <c r="OJP1023" s="304"/>
      <c r="OJQ1023" s="304"/>
      <c r="OJR1023" s="304"/>
      <c r="OJS1023" s="304"/>
      <c r="OJT1023" s="304"/>
      <c r="OJU1023" s="304"/>
      <c r="OJV1023" s="304"/>
      <c r="OJW1023" s="304"/>
      <c r="OJX1023" s="304"/>
      <c r="OJY1023" s="304"/>
      <c r="OJZ1023" s="304"/>
      <c r="OKA1023" s="304"/>
      <c r="OKB1023" s="304"/>
      <c r="OKC1023" s="304"/>
      <c r="OKD1023" s="304"/>
      <c r="OKE1023" s="304"/>
      <c r="OKF1023" s="304"/>
      <c r="OKG1023" s="304"/>
      <c r="OKH1023" s="304"/>
      <c r="OKI1023" s="304"/>
      <c r="OKJ1023" s="304"/>
      <c r="OKK1023" s="304"/>
      <c r="OKL1023" s="304"/>
      <c r="OKM1023" s="304"/>
      <c r="OKN1023" s="304"/>
      <c r="OKO1023" s="304"/>
      <c r="OKP1023" s="304"/>
      <c r="OKQ1023" s="304"/>
      <c r="OKR1023" s="304"/>
      <c r="OKS1023" s="304"/>
      <c r="OKT1023" s="304"/>
      <c r="OKU1023" s="304"/>
      <c r="OKV1023" s="304"/>
      <c r="OKW1023" s="304"/>
      <c r="OKX1023" s="304"/>
      <c r="OKY1023" s="304"/>
      <c r="OKZ1023" s="304"/>
      <c r="OLA1023" s="304"/>
      <c r="OLB1023" s="304"/>
      <c r="OLC1023" s="304"/>
      <c r="OLD1023" s="304"/>
      <c r="OLE1023" s="304"/>
      <c r="OLF1023" s="304"/>
      <c r="OLG1023" s="304"/>
      <c r="OLH1023" s="304"/>
      <c r="OLI1023" s="304"/>
      <c r="OLJ1023" s="304"/>
      <c r="OLK1023" s="304"/>
      <c r="OLL1023" s="304"/>
      <c r="OLM1023" s="304"/>
      <c r="OLN1023" s="304"/>
      <c r="OLO1023" s="304"/>
      <c r="OLP1023" s="304"/>
      <c r="OLQ1023" s="304"/>
      <c r="OLR1023" s="304"/>
      <c r="OLS1023" s="304"/>
      <c r="OLT1023" s="304"/>
      <c r="OLU1023" s="304"/>
      <c r="OLV1023" s="304"/>
      <c r="OLW1023" s="304"/>
      <c r="OLX1023" s="304"/>
      <c r="OLY1023" s="304"/>
      <c r="OLZ1023" s="304"/>
      <c r="OMA1023" s="304"/>
      <c r="OMB1023" s="304"/>
      <c r="OMC1023" s="304"/>
      <c r="OMD1023" s="304"/>
      <c r="OME1023" s="304"/>
      <c r="OMF1023" s="304"/>
      <c r="OMG1023" s="304"/>
      <c r="OMH1023" s="304"/>
      <c r="OMI1023" s="304"/>
      <c r="OMJ1023" s="304"/>
      <c r="OMK1023" s="304"/>
      <c r="OML1023" s="304"/>
      <c r="OMM1023" s="304"/>
      <c r="OMN1023" s="304"/>
      <c r="OMO1023" s="304"/>
      <c r="OMP1023" s="304"/>
      <c r="OMQ1023" s="304"/>
      <c r="OMR1023" s="304"/>
      <c r="OMS1023" s="304"/>
      <c r="OMT1023" s="304"/>
      <c r="OMU1023" s="304"/>
      <c r="OMV1023" s="304"/>
      <c r="OMW1023" s="304"/>
      <c r="OMX1023" s="304"/>
      <c r="OMY1023" s="304"/>
      <c r="OMZ1023" s="304"/>
      <c r="ONA1023" s="304"/>
      <c r="ONB1023" s="304"/>
      <c r="ONC1023" s="304"/>
      <c r="OND1023" s="304"/>
      <c r="ONE1023" s="304"/>
      <c r="ONF1023" s="304"/>
      <c r="ONG1023" s="304"/>
      <c r="ONH1023" s="304"/>
      <c r="ONI1023" s="304"/>
      <c r="ONJ1023" s="304"/>
      <c r="ONK1023" s="304"/>
      <c r="ONL1023" s="304"/>
      <c r="ONM1023" s="304"/>
      <c r="ONN1023" s="304"/>
      <c r="ONO1023" s="304"/>
      <c r="ONP1023" s="304"/>
      <c r="ONQ1023" s="304"/>
      <c r="ONR1023" s="304"/>
      <c r="ONS1023" s="304"/>
      <c r="ONT1023" s="304"/>
      <c r="ONU1023" s="304"/>
      <c r="ONV1023" s="304"/>
      <c r="ONW1023" s="304"/>
      <c r="ONX1023" s="304"/>
      <c r="ONY1023" s="304"/>
      <c r="ONZ1023" s="304"/>
      <c r="OOA1023" s="304"/>
      <c r="OOB1023" s="304"/>
      <c r="OOC1023" s="304"/>
      <c r="OOD1023" s="304"/>
      <c r="OOE1023" s="304"/>
      <c r="OOF1023" s="304"/>
      <c r="OOG1023" s="304"/>
      <c r="OOH1023" s="304"/>
      <c r="OOI1023" s="304"/>
      <c r="OOJ1023" s="304"/>
      <c r="OOK1023" s="304"/>
      <c r="OOL1023" s="304"/>
      <c r="OOM1023" s="304"/>
      <c r="OON1023" s="304"/>
      <c r="OOO1023" s="304"/>
      <c r="OOP1023" s="304"/>
      <c r="OOQ1023" s="304"/>
      <c r="OOR1023" s="304"/>
      <c r="OOS1023" s="304"/>
      <c r="OOT1023" s="304"/>
      <c r="OOU1023" s="304"/>
      <c r="OOV1023" s="304"/>
      <c r="OOW1023" s="304"/>
      <c r="OOX1023" s="304"/>
      <c r="OOY1023" s="304"/>
      <c r="OOZ1023" s="304"/>
      <c r="OPA1023" s="304"/>
      <c r="OPB1023" s="304"/>
      <c r="OPC1023" s="304"/>
      <c r="OPD1023" s="304"/>
      <c r="OPE1023" s="304"/>
      <c r="OPF1023" s="304"/>
      <c r="OPG1023" s="304"/>
      <c r="OPH1023" s="304"/>
      <c r="OPI1023" s="304"/>
      <c r="OPJ1023" s="304"/>
      <c r="OPK1023" s="304"/>
      <c r="OPL1023" s="304"/>
      <c r="OPM1023" s="304"/>
      <c r="OPN1023" s="304"/>
      <c r="OPO1023" s="304"/>
      <c r="OPP1023" s="304"/>
      <c r="OPQ1023" s="304"/>
      <c r="OPR1023" s="304"/>
      <c r="OPS1023" s="304"/>
      <c r="OPT1023" s="304"/>
      <c r="OPU1023" s="304"/>
      <c r="OPV1023" s="304"/>
      <c r="OPW1023" s="304"/>
      <c r="OPX1023" s="304"/>
      <c r="OPY1023" s="304"/>
      <c r="OPZ1023" s="304"/>
      <c r="OQA1023" s="304"/>
      <c r="OQB1023" s="304"/>
      <c r="OQC1023" s="304"/>
      <c r="OQD1023" s="304"/>
      <c r="OQE1023" s="304"/>
      <c r="OQF1023" s="304"/>
      <c r="OQG1023" s="304"/>
      <c r="OQH1023" s="304"/>
      <c r="OQI1023" s="304"/>
      <c r="OQJ1023" s="304"/>
      <c r="OQK1023" s="304"/>
      <c r="OQL1023" s="304"/>
      <c r="OQM1023" s="304"/>
      <c r="OQN1023" s="304"/>
      <c r="OQO1023" s="304"/>
      <c r="OQP1023" s="304"/>
      <c r="OQQ1023" s="304"/>
      <c r="OQR1023" s="304"/>
      <c r="OQS1023" s="304"/>
      <c r="OQT1023" s="304"/>
      <c r="OQU1023" s="304"/>
      <c r="OQV1023" s="304"/>
      <c r="OQW1023" s="304"/>
      <c r="OQX1023" s="304"/>
      <c r="OQY1023" s="304"/>
      <c r="OQZ1023" s="304"/>
      <c r="ORA1023" s="304"/>
      <c r="ORB1023" s="304"/>
      <c r="ORC1023" s="304"/>
      <c r="ORD1023" s="304"/>
      <c r="ORE1023" s="304"/>
      <c r="ORF1023" s="304"/>
      <c r="ORG1023" s="304"/>
      <c r="ORH1023" s="304"/>
      <c r="ORI1023" s="304"/>
      <c r="ORJ1023" s="304"/>
      <c r="ORK1023" s="304"/>
      <c r="ORL1023" s="304"/>
      <c r="ORM1023" s="304"/>
      <c r="ORN1023" s="304"/>
      <c r="ORO1023" s="304"/>
      <c r="ORP1023" s="304"/>
      <c r="ORQ1023" s="304"/>
      <c r="ORR1023" s="304"/>
      <c r="ORS1023" s="304"/>
      <c r="ORT1023" s="304"/>
      <c r="ORU1023" s="304"/>
      <c r="ORV1023" s="304"/>
      <c r="ORW1023" s="304"/>
      <c r="ORX1023" s="304"/>
      <c r="ORY1023" s="304"/>
      <c r="ORZ1023" s="304"/>
      <c r="OSA1023" s="304"/>
      <c r="OSB1023" s="304"/>
      <c r="OSC1023" s="304"/>
      <c r="OSD1023" s="304"/>
      <c r="OSE1023" s="304"/>
      <c r="OSF1023" s="304"/>
      <c r="OSG1023" s="304"/>
      <c r="OSH1023" s="304"/>
      <c r="OSI1023" s="304"/>
      <c r="OSJ1023" s="304"/>
      <c r="OSK1023" s="304"/>
      <c r="OSL1023" s="304"/>
      <c r="OSM1023" s="304"/>
      <c r="OSN1023" s="304"/>
      <c r="OSO1023" s="304"/>
      <c r="OSP1023" s="304"/>
      <c r="OSQ1023" s="304"/>
      <c r="OSR1023" s="304"/>
      <c r="OSS1023" s="304"/>
      <c r="OST1023" s="304"/>
      <c r="OSU1023" s="304"/>
      <c r="OSV1023" s="304"/>
      <c r="OSW1023" s="304"/>
      <c r="OSX1023" s="304"/>
      <c r="OSY1023" s="304"/>
      <c r="OSZ1023" s="304"/>
      <c r="OTA1023" s="304"/>
      <c r="OTB1023" s="304"/>
      <c r="OTC1023" s="304"/>
      <c r="OTD1023" s="304"/>
      <c r="OTE1023" s="304"/>
      <c r="OTF1023" s="304"/>
      <c r="OTG1023" s="304"/>
      <c r="OTH1023" s="304"/>
      <c r="OTI1023" s="304"/>
      <c r="OTJ1023" s="304"/>
      <c r="OTK1023" s="304"/>
      <c r="OTL1023" s="304"/>
      <c r="OTM1023" s="304"/>
      <c r="OTN1023" s="304"/>
      <c r="OTO1023" s="304"/>
      <c r="OTP1023" s="304"/>
      <c r="OTQ1023" s="304"/>
      <c r="OTR1023" s="304"/>
      <c r="OTS1023" s="304"/>
      <c r="OTT1023" s="304"/>
      <c r="OTU1023" s="304"/>
      <c r="OTV1023" s="304"/>
      <c r="OTW1023" s="304"/>
      <c r="OTX1023" s="304"/>
      <c r="OTY1023" s="304"/>
      <c r="OTZ1023" s="304"/>
      <c r="OUA1023" s="304"/>
      <c r="OUB1023" s="304"/>
      <c r="OUC1023" s="304"/>
      <c r="OUD1023" s="304"/>
      <c r="OUE1023" s="304"/>
      <c r="OUF1023" s="304"/>
      <c r="OUG1023" s="304"/>
      <c r="OUH1023" s="304"/>
      <c r="OUI1023" s="304"/>
      <c r="OUJ1023" s="304"/>
      <c r="OUK1023" s="304"/>
      <c r="OUL1023" s="304"/>
      <c r="OUM1023" s="304"/>
      <c r="OUN1023" s="304"/>
      <c r="OUO1023" s="304"/>
      <c r="OUP1023" s="304"/>
      <c r="OUQ1023" s="304"/>
      <c r="OUR1023" s="304"/>
      <c r="OUS1023" s="304"/>
      <c r="OUT1023" s="304"/>
      <c r="OUU1023" s="304"/>
      <c r="OUV1023" s="304"/>
      <c r="OUW1023" s="304"/>
      <c r="OUX1023" s="304"/>
      <c r="OUY1023" s="304"/>
      <c r="OUZ1023" s="304"/>
      <c r="OVA1023" s="304"/>
      <c r="OVB1023" s="304"/>
      <c r="OVC1023" s="304"/>
      <c r="OVD1023" s="304"/>
      <c r="OVE1023" s="304"/>
      <c r="OVF1023" s="304"/>
      <c r="OVG1023" s="304"/>
      <c r="OVH1023" s="304"/>
      <c r="OVI1023" s="304"/>
      <c r="OVJ1023" s="304"/>
      <c r="OVK1023" s="304"/>
      <c r="OVL1023" s="304"/>
      <c r="OVM1023" s="304"/>
      <c r="OVN1023" s="304"/>
      <c r="OVO1023" s="304"/>
      <c r="OVP1023" s="304"/>
      <c r="OVQ1023" s="304"/>
      <c r="OVR1023" s="304"/>
      <c r="OVS1023" s="304"/>
      <c r="OVT1023" s="304"/>
      <c r="OVU1023" s="304"/>
      <c r="OVV1023" s="304"/>
      <c r="OVW1023" s="304"/>
      <c r="OVX1023" s="304"/>
      <c r="OVY1023" s="304"/>
      <c r="OVZ1023" s="304"/>
      <c r="OWA1023" s="304"/>
      <c r="OWB1023" s="304"/>
      <c r="OWC1023" s="304"/>
      <c r="OWD1023" s="304"/>
      <c r="OWE1023" s="304"/>
      <c r="OWF1023" s="304"/>
      <c r="OWG1023" s="304"/>
      <c r="OWH1023" s="304"/>
      <c r="OWI1023" s="304"/>
      <c r="OWJ1023" s="304"/>
      <c r="OWK1023" s="304"/>
      <c r="OWL1023" s="304"/>
      <c r="OWM1023" s="304"/>
      <c r="OWN1023" s="304"/>
      <c r="OWO1023" s="304"/>
      <c r="OWP1023" s="304"/>
      <c r="OWQ1023" s="304"/>
      <c r="OWR1023" s="304"/>
      <c r="OWS1023" s="304"/>
      <c r="OWT1023" s="304"/>
      <c r="OWU1023" s="304"/>
      <c r="OWV1023" s="304"/>
      <c r="OWW1023" s="304"/>
      <c r="OWX1023" s="304"/>
      <c r="OWY1023" s="304"/>
      <c r="OWZ1023" s="304"/>
      <c r="OXA1023" s="304"/>
      <c r="OXB1023" s="304"/>
      <c r="OXC1023" s="304"/>
      <c r="OXD1023" s="304"/>
      <c r="OXE1023" s="304"/>
      <c r="OXF1023" s="304"/>
      <c r="OXG1023" s="304"/>
      <c r="OXH1023" s="304"/>
      <c r="OXI1023" s="304"/>
      <c r="OXJ1023" s="304"/>
      <c r="OXK1023" s="304"/>
      <c r="OXL1023" s="304"/>
      <c r="OXM1023" s="304"/>
      <c r="OXN1023" s="304"/>
      <c r="OXO1023" s="304"/>
      <c r="OXP1023" s="304"/>
      <c r="OXQ1023" s="304"/>
      <c r="OXR1023" s="304"/>
      <c r="OXS1023" s="304"/>
      <c r="OXT1023" s="304"/>
      <c r="OXU1023" s="304"/>
      <c r="OXV1023" s="304"/>
      <c r="OXW1023" s="304"/>
      <c r="OXX1023" s="304"/>
      <c r="OXY1023" s="304"/>
      <c r="OXZ1023" s="304"/>
      <c r="OYA1023" s="304"/>
      <c r="OYB1023" s="304"/>
      <c r="OYC1023" s="304"/>
      <c r="OYD1023" s="304"/>
      <c r="OYE1023" s="304"/>
      <c r="OYF1023" s="304"/>
      <c r="OYG1023" s="304"/>
      <c r="OYH1023" s="304"/>
      <c r="OYI1023" s="304"/>
      <c r="OYJ1023" s="304"/>
      <c r="OYK1023" s="304"/>
      <c r="OYL1023" s="304"/>
      <c r="OYM1023" s="304"/>
      <c r="OYN1023" s="304"/>
      <c r="OYO1023" s="304"/>
      <c r="OYP1023" s="304"/>
      <c r="OYQ1023" s="304"/>
      <c r="OYR1023" s="304"/>
      <c r="OYS1023" s="304"/>
      <c r="OYT1023" s="304"/>
      <c r="OYU1023" s="304"/>
      <c r="OYV1023" s="304"/>
      <c r="OYW1023" s="304"/>
      <c r="OYX1023" s="304"/>
      <c r="OYY1023" s="304"/>
      <c r="OYZ1023" s="304"/>
      <c r="OZA1023" s="304"/>
      <c r="OZB1023" s="304"/>
      <c r="OZC1023" s="304"/>
      <c r="OZD1023" s="304"/>
      <c r="OZE1023" s="304"/>
      <c r="OZF1023" s="304"/>
      <c r="OZG1023" s="304"/>
      <c r="OZH1023" s="304"/>
      <c r="OZI1023" s="304"/>
      <c r="OZJ1023" s="304"/>
      <c r="OZK1023" s="304"/>
      <c r="OZL1023" s="304"/>
      <c r="OZM1023" s="304"/>
      <c r="OZN1023" s="304"/>
      <c r="OZO1023" s="304"/>
      <c r="OZP1023" s="304"/>
      <c r="OZQ1023" s="304"/>
      <c r="OZR1023" s="304"/>
      <c r="OZS1023" s="304"/>
      <c r="OZT1023" s="304"/>
      <c r="OZU1023" s="304"/>
      <c r="OZV1023" s="304"/>
      <c r="OZW1023" s="304"/>
      <c r="OZX1023" s="304"/>
      <c r="OZY1023" s="304"/>
      <c r="OZZ1023" s="304"/>
      <c r="PAA1023" s="304"/>
      <c r="PAB1023" s="304"/>
      <c r="PAC1023" s="304"/>
      <c r="PAD1023" s="304"/>
      <c r="PAE1023" s="304"/>
      <c r="PAF1023" s="304"/>
      <c r="PAG1023" s="304"/>
      <c r="PAH1023" s="304"/>
      <c r="PAI1023" s="304"/>
      <c r="PAJ1023" s="304"/>
      <c r="PAK1023" s="304"/>
      <c r="PAL1023" s="304"/>
      <c r="PAM1023" s="304"/>
      <c r="PAN1023" s="304"/>
      <c r="PAO1023" s="304"/>
      <c r="PAP1023" s="304"/>
      <c r="PAQ1023" s="304"/>
      <c r="PAR1023" s="304"/>
      <c r="PAS1023" s="304"/>
      <c r="PAT1023" s="304"/>
      <c r="PAU1023" s="304"/>
      <c r="PAV1023" s="304"/>
      <c r="PAW1023" s="304"/>
      <c r="PAX1023" s="304"/>
      <c r="PAY1023" s="304"/>
      <c r="PAZ1023" s="304"/>
      <c r="PBA1023" s="304"/>
      <c r="PBB1023" s="304"/>
      <c r="PBC1023" s="304"/>
      <c r="PBD1023" s="304"/>
      <c r="PBE1023" s="304"/>
      <c r="PBF1023" s="304"/>
      <c r="PBG1023" s="304"/>
      <c r="PBH1023" s="304"/>
      <c r="PBI1023" s="304"/>
      <c r="PBJ1023" s="304"/>
      <c r="PBK1023" s="304"/>
      <c r="PBL1023" s="304"/>
      <c r="PBM1023" s="304"/>
      <c r="PBN1023" s="304"/>
      <c r="PBO1023" s="304"/>
      <c r="PBP1023" s="304"/>
      <c r="PBQ1023" s="304"/>
      <c r="PBR1023" s="304"/>
      <c r="PBS1023" s="304"/>
      <c r="PBT1023" s="304"/>
      <c r="PBU1023" s="304"/>
      <c r="PBV1023" s="304"/>
      <c r="PBW1023" s="304"/>
      <c r="PBX1023" s="304"/>
      <c r="PBY1023" s="304"/>
      <c r="PBZ1023" s="304"/>
      <c r="PCA1023" s="304"/>
      <c r="PCB1023" s="304"/>
      <c r="PCC1023" s="304"/>
      <c r="PCD1023" s="304"/>
      <c r="PCE1023" s="304"/>
      <c r="PCF1023" s="304"/>
      <c r="PCG1023" s="304"/>
      <c r="PCH1023" s="304"/>
      <c r="PCI1023" s="304"/>
      <c r="PCJ1023" s="304"/>
      <c r="PCK1023" s="304"/>
      <c r="PCL1023" s="304"/>
      <c r="PCM1023" s="304"/>
      <c r="PCN1023" s="304"/>
      <c r="PCO1023" s="304"/>
      <c r="PCP1023" s="304"/>
      <c r="PCQ1023" s="304"/>
      <c r="PCR1023" s="304"/>
      <c r="PCS1023" s="304"/>
      <c r="PCT1023" s="304"/>
      <c r="PCU1023" s="304"/>
      <c r="PCV1023" s="304"/>
      <c r="PCW1023" s="304"/>
      <c r="PCX1023" s="304"/>
      <c r="PCY1023" s="304"/>
      <c r="PCZ1023" s="304"/>
      <c r="PDA1023" s="304"/>
      <c r="PDB1023" s="304"/>
      <c r="PDC1023" s="304"/>
      <c r="PDD1023" s="304"/>
      <c r="PDE1023" s="304"/>
      <c r="PDF1023" s="304"/>
      <c r="PDG1023" s="304"/>
      <c r="PDH1023" s="304"/>
      <c r="PDI1023" s="304"/>
      <c r="PDJ1023" s="304"/>
      <c r="PDK1023" s="304"/>
      <c r="PDL1023" s="304"/>
      <c r="PDM1023" s="304"/>
      <c r="PDN1023" s="304"/>
      <c r="PDO1023" s="304"/>
      <c r="PDP1023" s="304"/>
      <c r="PDQ1023" s="304"/>
      <c r="PDR1023" s="304"/>
      <c r="PDS1023" s="304"/>
      <c r="PDT1023" s="304"/>
      <c r="PDU1023" s="304"/>
      <c r="PDV1023" s="304"/>
      <c r="PDW1023" s="304"/>
      <c r="PDX1023" s="304"/>
      <c r="PDY1023" s="304"/>
      <c r="PDZ1023" s="304"/>
      <c r="PEA1023" s="304"/>
      <c r="PEB1023" s="304"/>
      <c r="PEC1023" s="304"/>
      <c r="PED1023" s="304"/>
      <c r="PEE1023" s="304"/>
      <c r="PEF1023" s="304"/>
      <c r="PEG1023" s="304"/>
      <c r="PEH1023" s="304"/>
      <c r="PEI1023" s="304"/>
      <c r="PEJ1023" s="304"/>
      <c r="PEK1023" s="304"/>
      <c r="PEL1023" s="304"/>
      <c r="PEM1023" s="304"/>
      <c r="PEN1023" s="304"/>
      <c r="PEO1023" s="304"/>
      <c r="PEP1023" s="304"/>
      <c r="PEQ1023" s="304"/>
      <c r="PER1023" s="304"/>
      <c r="PES1023" s="304"/>
      <c r="PET1023" s="304"/>
      <c r="PEU1023" s="304"/>
      <c r="PEV1023" s="304"/>
      <c r="PEW1023" s="304"/>
      <c r="PEX1023" s="304"/>
      <c r="PEY1023" s="304"/>
      <c r="PEZ1023" s="304"/>
      <c r="PFA1023" s="304"/>
      <c r="PFB1023" s="304"/>
      <c r="PFC1023" s="304"/>
      <c r="PFD1023" s="304"/>
      <c r="PFE1023" s="304"/>
      <c r="PFF1023" s="304"/>
      <c r="PFG1023" s="304"/>
      <c r="PFH1023" s="304"/>
      <c r="PFI1023" s="304"/>
      <c r="PFJ1023" s="304"/>
      <c r="PFK1023" s="304"/>
      <c r="PFL1023" s="304"/>
      <c r="PFM1023" s="304"/>
      <c r="PFN1023" s="304"/>
      <c r="PFO1023" s="304"/>
      <c r="PFP1023" s="304"/>
      <c r="PFQ1023" s="304"/>
      <c r="PFR1023" s="304"/>
      <c r="PFS1023" s="304"/>
      <c r="PFT1023" s="304"/>
      <c r="PFU1023" s="304"/>
      <c r="PFV1023" s="304"/>
      <c r="PFW1023" s="304"/>
      <c r="PFX1023" s="304"/>
      <c r="PFY1023" s="304"/>
      <c r="PFZ1023" s="304"/>
      <c r="PGA1023" s="304"/>
      <c r="PGB1023" s="304"/>
      <c r="PGC1023" s="304"/>
      <c r="PGD1023" s="304"/>
      <c r="PGE1023" s="304"/>
      <c r="PGF1023" s="304"/>
      <c r="PGG1023" s="304"/>
      <c r="PGH1023" s="304"/>
      <c r="PGI1023" s="304"/>
      <c r="PGJ1023" s="304"/>
      <c r="PGK1023" s="304"/>
      <c r="PGL1023" s="304"/>
      <c r="PGM1023" s="304"/>
      <c r="PGN1023" s="304"/>
      <c r="PGO1023" s="304"/>
      <c r="PGP1023" s="304"/>
      <c r="PGQ1023" s="304"/>
      <c r="PGR1023" s="304"/>
      <c r="PGS1023" s="304"/>
      <c r="PGT1023" s="304"/>
      <c r="PGU1023" s="304"/>
      <c r="PGV1023" s="304"/>
      <c r="PGW1023" s="304"/>
      <c r="PGX1023" s="304"/>
      <c r="PGY1023" s="304"/>
      <c r="PGZ1023" s="304"/>
      <c r="PHA1023" s="304"/>
      <c r="PHB1023" s="304"/>
      <c r="PHC1023" s="304"/>
      <c r="PHD1023" s="304"/>
      <c r="PHE1023" s="304"/>
      <c r="PHF1023" s="304"/>
      <c r="PHG1023" s="304"/>
      <c r="PHH1023" s="304"/>
      <c r="PHI1023" s="304"/>
      <c r="PHJ1023" s="304"/>
      <c r="PHK1023" s="304"/>
      <c r="PHL1023" s="304"/>
      <c r="PHM1023" s="304"/>
      <c r="PHN1023" s="304"/>
      <c r="PHO1023" s="304"/>
      <c r="PHP1023" s="304"/>
      <c r="PHQ1023" s="304"/>
      <c r="PHR1023" s="304"/>
      <c r="PHS1023" s="304"/>
      <c r="PHT1023" s="304"/>
      <c r="PHU1023" s="304"/>
      <c r="PHV1023" s="304"/>
      <c r="PHW1023" s="304"/>
      <c r="PHX1023" s="304"/>
      <c r="PHY1023" s="304"/>
      <c r="PHZ1023" s="304"/>
      <c r="PIA1023" s="304"/>
      <c r="PIB1023" s="304"/>
      <c r="PIC1023" s="304"/>
      <c r="PID1023" s="304"/>
      <c r="PIE1023" s="304"/>
      <c r="PIF1023" s="304"/>
      <c r="PIG1023" s="304"/>
      <c r="PIH1023" s="304"/>
      <c r="PII1023" s="304"/>
      <c r="PIJ1023" s="304"/>
      <c r="PIK1023" s="304"/>
      <c r="PIL1023" s="304"/>
      <c r="PIM1023" s="304"/>
      <c r="PIN1023" s="304"/>
      <c r="PIO1023" s="304"/>
      <c r="PIP1023" s="304"/>
      <c r="PIQ1023" s="304"/>
      <c r="PIR1023" s="304"/>
      <c r="PIS1023" s="304"/>
      <c r="PIT1023" s="304"/>
      <c r="PIU1023" s="304"/>
      <c r="PIV1023" s="304"/>
      <c r="PIW1023" s="304"/>
      <c r="PIX1023" s="304"/>
      <c r="PIY1023" s="304"/>
      <c r="PIZ1023" s="304"/>
      <c r="PJA1023" s="304"/>
      <c r="PJB1023" s="304"/>
      <c r="PJC1023" s="304"/>
      <c r="PJD1023" s="304"/>
      <c r="PJE1023" s="304"/>
      <c r="PJF1023" s="304"/>
      <c r="PJG1023" s="304"/>
      <c r="PJH1023" s="304"/>
      <c r="PJI1023" s="304"/>
      <c r="PJJ1023" s="304"/>
      <c r="PJK1023" s="304"/>
      <c r="PJL1023" s="304"/>
      <c r="PJM1023" s="304"/>
      <c r="PJN1023" s="304"/>
      <c r="PJO1023" s="304"/>
      <c r="PJP1023" s="304"/>
      <c r="PJQ1023" s="304"/>
      <c r="PJR1023" s="304"/>
      <c r="PJS1023" s="304"/>
      <c r="PJT1023" s="304"/>
      <c r="PJU1023" s="304"/>
      <c r="PJV1023" s="304"/>
      <c r="PJW1023" s="304"/>
      <c r="PJX1023" s="304"/>
      <c r="PJY1023" s="304"/>
      <c r="PJZ1023" s="304"/>
      <c r="PKA1023" s="304"/>
      <c r="PKB1023" s="304"/>
      <c r="PKC1023" s="304"/>
      <c r="PKD1023" s="304"/>
      <c r="PKE1023" s="304"/>
      <c r="PKF1023" s="304"/>
      <c r="PKG1023" s="304"/>
      <c r="PKH1023" s="304"/>
      <c r="PKI1023" s="304"/>
      <c r="PKJ1023" s="304"/>
      <c r="PKK1023" s="304"/>
      <c r="PKL1023" s="304"/>
      <c r="PKM1023" s="304"/>
      <c r="PKN1023" s="304"/>
      <c r="PKO1023" s="304"/>
      <c r="PKP1023" s="304"/>
      <c r="PKQ1023" s="304"/>
      <c r="PKR1023" s="304"/>
      <c r="PKS1023" s="304"/>
      <c r="PKT1023" s="304"/>
      <c r="PKU1023" s="304"/>
      <c r="PKV1023" s="304"/>
      <c r="PKW1023" s="304"/>
      <c r="PKX1023" s="304"/>
      <c r="PKY1023" s="304"/>
      <c r="PKZ1023" s="304"/>
      <c r="PLA1023" s="304"/>
      <c r="PLB1023" s="304"/>
      <c r="PLC1023" s="304"/>
      <c r="PLD1023" s="304"/>
      <c r="PLE1023" s="304"/>
      <c r="PLF1023" s="304"/>
      <c r="PLG1023" s="304"/>
      <c r="PLH1023" s="304"/>
      <c r="PLI1023" s="304"/>
      <c r="PLJ1023" s="304"/>
      <c r="PLK1023" s="304"/>
      <c r="PLL1023" s="304"/>
      <c r="PLM1023" s="304"/>
      <c r="PLN1023" s="304"/>
      <c r="PLO1023" s="304"/>
      <c r="PLP1023" s="304"/>
      <c r="PLQ1023" s="304"/>
      <c r="PLR1023" s="304"/>
      <c r="PLS1023" s="304"/>
      <c r="PLT1023" s="304"/>
      <c r="PLU1023" s="304"/>
      <c r="PLV1023" s="304"/>
      <c r="PLW1023" s="304"/>
      <c r="PLX1023" s="304"/>
      <c r="PLY1023" s="304"/>
      <c r="PLZ1023" s="304"/>
      <c r="PMA1023" s="304"/>
      <c r="PMB1023" s="304"/>
      <c r="PMC1023" s="304"/>
      <c r="PMD1023" s="304"/>
      <c r="PME1023" s="304"/>
      <c r="PMF1023" s="304"/>
      <c r="PMG1023" s="304"/>
      <c r="PMH1023" s="304"/>
      <c r="PMI1023" s="304"/>
      <c r="PMJ1023" s="304"/>
      <c r="PMK1023" s="304"/>
      <c r="PML1023" s="304"/>
      <c r="PMM1023" s="304"/>
      <c r="PMN1023" s="304"/>
      <c r="PMO1023" s="304"/>
      <c r="PMP1023" s="304"/>
      <c r="PMQ1023" s="304"/>
      <c r="PMR1023" s="304"/>
      <c r="PMS1023" s="304"/>
      <c r="PMT1023" s="304"/>
      <c r="PMU1023" s="304"/>
      <c r="PMV1023" s="304"/>
      <c r="PMW1023" s="304"/>
      <c r="PMX1023" s="304"/>
      <c r="PMY1023" s="304"/>
      <c r="PMZ1023" s="304"/>
      <c r="PNA1023" s="304"/>
      <c r="PNB1023" s="304"/>
      <c r="PNC1023" s="304"/>
      <c r="PND1023" s="304"/>
      <c r="PNE1023" s="304"/>
      <c r="PNF1023" s="304"/>
      <c r="PNG1023" s="304"/>
      <c r="PNH1023" s="304"/>
      <c r="PNI1023" s="304"/>
      <c r="PNJ1023" s="304"/>
      <c r="PNK1023" s="304"/>
      <c r="PNL1023" s="304"/>
      <c r="PNM1023" s="304"/>
      <c r="PNN1023" s="304"/>
      <c r="PNO1023" s="304"/>
      <c r="PNP1023" s="304"/>
      <c r="PNQ1023" s="304"/>
      <c r="PNR1023" s="304"/>
      <c r="PNS1023" s="304"/>
      <c r="PNT1023" s="304"/>
      <c r="PNU1023" s="304"/>
      <c r="PNV1023" s="304"/>
      <c r="PNW1023" s="304"/>
      <c r="PNX1023" s="304"/>
      <c r="PNY1023" s="304"/>
      <c r="PNZ1023" s="304"/>
      <c r="POA1023" s="304"/>
      <c r="POB1023" s="304"/>
      <c r="POC1023" s="304"/>
      <c r="POD1023" s="304"/>
      <c r="POE1023" s="304"/>
      <c r="POF1023" s="304"/>
      <c r="POG1023" s="304"/>
      <c r="POH1023" s="304"/>
      <c r="POI1023" s="304"/>
      <c r="POJ1023" s="304"/>
      <c r="POK1023" s="304"/>
      <c r="POL1023" s="304"/>
      <c r="POM1023" s="304"/>
      <c r="PON1023" s="304"/>
      <c r="POO1023" s="304"/>
      <c r="POP1023" s="304"/>
      <c r="POQ1023" s="304"/>
      <c r="POR1023" s="304"/>
      <c r="POS1023" s="304"/>
      <c r="POT1023" s="304"/>
      <c r="POU1023" s="304"/>
      <c r="POV1023" s="304"/>
      <c r="POW1023" s="304"/>
      <c r="POX1023" s="304"/>
      <c r="POY1023" s="304"/>
      <c r="POZ1023" s="304"/>
      <c r="PPA1023" s="304"/>
      <c r="PPB1023" s="304"/>
      <c r="PPC1023" s="304"/>
      <c r="PPD1023" s="304"/>
      <c r="PPE1023" s="304"/>
      <c r="PPF1023" s="304"/>
      <c r="PPG1023" s="304"/>
      <c r="PPH1023" s="304"/>
      <c r="PPI1023" s="304"/>
      <c r="PPJ1023" s="304"/>
      <c r="PPK1023" s="304"/>
      <c r="PPL1023" s="304"/>
      <c r="PPM1023" s="304"/>
      <c r="PPN1023" s="304"/>
      <c r="PPO1023" s="304"/>
      <c r="PPP1023" s="304"/>
      <c r="PPQ1023" s="304"/>
      <c r="PPR1023" s="304"/>
      <c r="PPS1023" s="304"/>
      <c r="PPT1023" s="304"/>
      <c r="PPU1023" s="304"/>
      <c r="PPV1023" s="304"/>
      <c r="PPW1023" s="304"/>
      <c r="PPX1023" s="304"/>
      <c r="PPY1023" s="304"/>
      <c r="PPZ1023" s="304"/>
      <c r="PQA1023" s="304"/>
      <c r="PQB1023" s="304"/>
      <c r="PQC1023" s="304"/>
      <c r="PQD1023" s="304"/>
      <c r="PQE1023" s="304"/>
      <c r="PQF1023" s="304"/>
      <c r="PQG1023" s="304"/>
      <c r="PQH1023" s="304"/>
      <c r="PQI1023" s="304"/>
      <c r="PQJ1023" s="304"/>
      <c r="PQK1023" s="304"/>
      <c r="PQL1023" s="304"/>
      <c r="PQM1023" s="304"/>
      <c r="PQN1023" s="304"/>
      <c r="PQO1023" s="304"/>
      <c r="PQP1023" s="304"/>
      <c r="PQQ1023" s="304"/>
      <c r="PQR1023" s="304"/>
      <c r="PQS1023" s="304"/>
      <c r="PQT1023" s="304"/>
      <c r="PQU1023" s="304"/>
      <c r="PQV1023" s="304"/>
      <c r="PQW1023" s="304"/>
      <c r="PQX1023" s="304"/>
      <c r="PQY1023" s="304"/>
      <c r="PQZ1023" s="304"/>
      <c r="PRA1023" s="304"/>
      <c r="PRB1023" s="304"/>
      <c r="PRC1023" s="304"/>
      <c r="PRD1023" s="304"/>
      <c r="PRE1023" s="304"/>
      <c r="PRF1023" s="304"/>
      <c r="PRG1023" s="304"/>
      <c r="PRH1023" s="304"/>
      <c r="PRI1023" s="304"/>
      <c r="PRJ1023" s="304"/>
      <c r="PRK1023" s="304"/>
      <c r="PRL1023" s="304"/>
      <c r="PRM1023" s="304"/>
      <c r="PRN1023" s="304"/>
      <c r="PRO1023" s="304"/>
      <c r="PRP1023" s="304"/>
      <c r="PRQ1023" s="304"/>
      <c r="PRR1023" s="304"/>
      <c r="PRS1023" s="304"/>
      <c r="PRT1023" s="304"/>
      <c r="PRU1023" s="304"/>
      <c r="PRV1023" s="304"/>
      <c r="PRW1023" s="304"/>
      <c r="PRX1023" s="304"/>
      <c r="PRY1023" s="304"/>
      <c r="PRZ1023" s="304"/>
      <c r="PSA1023" s="304"/>
      <c r="PSB1023" s="304"/>
      <c r="PSC1023" s="304"/>
      <c r="PSD1023" s="304"/>
      <c r="PSE1023" s="304"/>
      <c r="PSF1023" s="304"/>
      <c r="PSG1023" s="304"/>
      <c r="PSH1023" s="304"/>
      <c r="PSI1023" s="304"/>
      <c r="PSJ1023" s="304"/>
      <c r="PSK1023" s="304"/>
      <c r="PSL1023" s="304"/>
      <c r="PSM1023" s="304"/>
      <c r="PSN1023" s="304"/>
      <c r="PSO1023" s="304"/>
      <c r="PSP1023" s="304"/>
      <c r="PSQ1023" s="304"/>
      <c r="PSR1023" s="304"/>
      <c r="PSS1023" s="304"/>
      <c r="PST1023" s="304"/>
      <c r="PSU1023" s="304"/>
      <c r="PSV1023" s="304"/>
      <c r="PSW1023" s="304"/>
      <c r="PSX1023" s="304"/>
      <c r="PSY1023" s="304"/>
      <c r="PSZ1023" s="304"/>
      <c r="PTA1023" s="304"/>
      <c r="PTB1023" s="304"/>
      <c r="PTC1023" s="304"/>
      <c r="PTD1023" s="304"/>
      <c r="PTE1023" s="304"/>
      <c r="PTF1023" s="304"/>
      <c r="PTG1023" s="304"/>
      <c r="PTH1023" s="304"/>
      <c r="PTI1023" s="304"/>
      <c r="PTJ1023" s="304"/>
      <c r="PTK1023" s="304"/>
      <c r="PTL1023" s="304"/>
      <c r="PTM1023" s="304"/>
      <c r="PTN1023" s="304"/>
      <c r="PTO1023" s="304"/>
      <c r="PTP1023" s="304"/>
      <c r="PTQ1023" s="304"/>
      <c r="PTR1023" s="304"/>
      <c r="PTS1023" s="304"/>
      <c r="PTT1023" s="304"/>
      <c r="PTU1023" s="304"/>
      <c r="PTV1023" s="304"/>
      <c r="PTW1023" s="304"/>
      <c r="PTX1023" s="304"/>
      <c r="PTY1023" s="304"/>
      <c r="PTZ1023" s="304"/>
      <c r="PUA1023" s="304"/>
      <c r="PUB1023" s="304"/>
      <c r="PUC1023" s="304"/>
      <c r="PUD1023" s="304"/>
      <c r="PUE1023" s="304"/>
      <c r="PUF1023" s="304"/>
      <c r="PUG1023" s="304"/>
      <c r="PUH1023" s="304"/>
      <c r="PUI1023" s="304"/>
      <c r="PUJ1023" s="304"/>
      <c r="PUK1023" s="304"/>
      <c r="PUL1023" s="304"/>
      <c r="PUM1023" s="304"/>
      <c r="PUN1023" s="304"/>
      <c r="PUO1023" s="304"/>
      <c r="PUP1023" s="304"/>
      <c r="PUQ1023" s="304"/>
      <c r="PUR1023" s="304"/>
      <c r="PUS1023" s="304"/>
      <c r="PUT1023" s="304"/>
      <c r="PUU1023" s="304"/>
      <c r="PUV1023" s="304"/>
      <c r="PUW1023" s="304"/>
      <c r="PUX1023" s="304"/>
      <c r="PUY1023" s="304"/>
      <c r="PUZ1023" s="304"/>
      <c r="PVA1023" s="304"/>
      <c r="PVB1023" s="304"/>
      <c r="PVC1023" s="304"/>
      <c r="PVD1023" s="304"/>
      <c r="PVE1023" s="304"/>
      <c r="PVF1023" s="304"/>
      <c r="PVG1023" s="304"/>
      <c r="PVH1023" s="304"/>
      <c r="PVI1023" s="304"/>
      <c r="PVJ1023" s="304"/>
      <c r="PVK1023" s="304"/>
      <c r="PVL1023" s="304"/>
      <c r="PVM1023" s="304"/>
      <c r="PVN1023" s="304"/>
      <c r="PVO1023" s="304"/>
      <c r="PVP1023" s="304"/>
      <c r="PVQ1023" s="304"/>
      <c r="PVR1023" s="304"/>
      <c r="PVS1023" s="304"/>
      <c r="PVT1023" s="304"/>
      <c r="PVU1023" s="304"/>
      <c r="PVV1023" s="304"/>
      <c r="PVW1023" s="304"/>
      <c r="PVX1023" s="304"/>
      <c r="PVY1023" s="304"/>
      <c r="PVZ1023" s="304"/>
      <c r="PWA1023" s="304"/>
      <c r="PWB1023" s="304"/>
      <c r="PWC1023" s="304"/>
      <c r="PWD1023" s="304"/>
      <c r="PWE1023" s="304"/>
      <c r="PWF1023" s="304"/>
      <c r="PWG1023" s="304"/>
      <c r="PWH1023" s="304"/>
      <c r="PWI1023" s="304"/>
      <c r="PWJ1023" s="304"/>
      <c r="PWK1023" s="304"/>
      <c r="PWL1023" s="304"/>
      <c r="PWM1023" s="304"/>
      <c r="PWN1023" s="304"/>
      <c r="PWO1023" s="304"/>
      <c r="PWP1023" s="304"/>
      <c r="PWQ1023" s="304"/>
      <c r="PWR1023" s="304"/>
      <c r="PWS1023" s="304"/>
      <c r="PWT1023" s="304"/>
      <c r="PWU1023" s="304"/>
      <c r="PWV1023" s="304"/>
      <c r="PWW1023" s="304"/>
      <c r="PWX1023" s="304"/>
      <c r="PWY1023" s="304"/>
      <c r="PWZ1023" s="304"/>
      <c r="PXA1023" s="304"/>
      <c r="PXB1023" s="304"/>
      <c r="PXC1023" s="304"/>
      <c r="PXD1023" s="304"/>
      <c r="PXE1023" s="304"/>
      <c r="PXF1023" s="304"/>
      <c r="PXG1023" s="304"/>
      <c r="PXH1023" s="304"/>
      <c r="PXI1023" s="304"/>
      <c r="PXJ1023" s="304"/>
      <c r="PXK1023" s="304"/>
      <c r="PXL1023" s="304"/>
      <c r="PXM1023" s="304"/>
      <c r="PXN1023" s="304"/>
      <c r="PXO1023" s="304"/>
      <c r="PXP1023" s="304"/>
      <c r="PXQ1023" s="304"/>
      <c r="PXR1023" s="304"/>
      <c r="PXS1023" s="304"/>
      <c r="PXT1023" s="304"/>
      <c r="PXU1023" s="304"/>
      <c r="PXV1023" s="304"/>
      <c r="PXW1023" s="304"/>
      <c r="PXX1023" s="304"/>
      <c r="PXY1023" s="304"/>
      <c r="PXZ1023" s="304"/>
      <c r="PYA1023" s="304"/>
      <c r="PYB1023" s="304"/>
      <c r="PYC1023" s="304"/>
      <c r="PYD1023" s="304"/>
      <c r="PYE1023" s="304"/>
      <c r="PYF1023" s="304"/>
      <c r="PYG1023" s="304"/>
      <c r="PYH1023" s="304"/>
      <c r="PYI1023" s="304"/>
      <c r="PYJ1023" s="304"/>
      <c r="PYK1023" s="304"/>
      <c r="PYL1023" s="304"/>
      <c r="PYM1023" s="304"/>
      <c r="PYN1023" s="304"/>
      <c r="PYO1023" s="304"/>
      <c r="PYP1023" s="304"/>
      <c r="PYQ1023" s="304"/>
      <c r="PYR1023" s="304"/>
      <c r="PYS1023" s="304"/>
      <c r="PYT1023" s="304"/>
      <c r="PYU1023" s="304"/>
      <c r="PYV1023" s="304"/>
      <c r="PYW1023" s="304"/>
      <c r="PYX1023" s="304"/>
      <c r="PYY1023" s="304"/>
      <c r="PYZ1023" s="304"/>
      <c r="PZA1023" s="304"/>
      <c r="PZB1023" s="304"/>
      <c r="PZC1023" s="304"/>
      <c r="PZD1023" s="304"/>
      <c r="PZE1023" s="304"/>
      <c r="PZF1023" s="304"/>
      <c r="PZG1023" s="304"/>
      <c r="PZH1023" s="304"/>
      <c r="PZI1023" s="304"/>
      <c r="PZJ1023" s="304"/>
      <c r="PZK1023" s="304"/>
      <c r="PZL1023" s="304"/>
      <c r="PZM1023" s="304"/>
      <c r="PZN1023" s="304"/>
      <c r="PZO1023" s="304"/>
      <c r="PZP1023" s="304"/>
      <c r="PZQ1023" s="304"/>
      <c r="PZR1023" s="304"/>
      <c r="PZS1023" s="304"/>
      <c r="PZT1023" s="304"/>
      <c r="PZU1023" s="304"/>
      <c r="PZV1023" s="304"/>
      <c r="PZW1023" s="304"/>
      <c r="PZX1023" s="304"/>
      <c r="PZY1023" s="304"/>
      <c r="PZZ1023" s="304"/>
      <c r="QAA1023" s="304"/>
      <c r="QAB1023" s="304"/>
      <c r="QAC1023" s="304"/>
      <c r="QAD1023" s="304"/>
      <c r="QAE1023" s="304"/>
      <c r="QAF1023" s="304"/>
      <c r="QAG1023" s="304"/>
      <c r="QAH1023" s="304"/>
      <c r="QAI1023" s="304"/>
      <c r="QAJ1023" s="304"/>
      <c r="QAK1023" s="304"/>
      <c r="QAL1023" s="304"/>
      <c r="QAM1023" s="304"/>
      <c r="QAN1023" s="304"/>
      <c r="QAO1023" s="304"/>
      <c r="QAP1023" s="304"/>
      <c r="QAQ1023" s="304"/>
      <c r="QAR1023" s="304"/>
      <c r="QAS1023" s="304"/>
      <c r="QAT1023" s="304"/>
      <c r="QAU1023" s="304"/>
      <c r="QAV1023" s="304"/>
      <c r="QAW1023" s="304"/>
      <c r="QAX1023" s="304"/>
      <c r="QAY1023" s="304"/>
      <c r="QAZ1023" s="304"/>
      <c r="QBA1023" s="304"/>
      <c r="QBB1023" s="304"/>
      <c r="QBC1023" s="304"/>
      <c r="QBD1023" s="304"/>
      <c r="QBE1023" s="304"/>
      <c r="QBF1023" s="304"/>
      <c r="QBG1023" s="304"/>
      <c r="QBH1023" s="304"/>
      <c r="QBI1023" s="304"/>
      <c r="QBJ1023" s="304"/>
      <c r="QBK1023" s="304"/>
      <c r="QBL1023" s="304"/>
      <c r="QBM1023" s="304"/>
      <c r="QBN1023" s="304"/>
      <c r="QBO1023" s="304"/>
      <c r="QBP1023" s="304"/>
      <c r="QBQ1023" s="304"/>
      <c r="QBR1023" s="304"/>
      <c r="QBS1023" s="304"/>
      <c r="QBT1023" s="304"/>
      <c r="QBU1023" s="304"/>
      <c r="QBV1023" s="304"/>
      <c r="QBW1023" s="304"/>
      <c r="QBX1023" s="304"/>
      <c r="QBY1023" s="304"/>
      <c r="QBZ1023" s="304"/>
      <c r="QCA1023" s="304"/>
      <c r="QCB1023" s="304"/>
      <c r="QCC1023" s="304"/>
      <c r="QCD1023" s="304"/>
      <c r="QCE1023" s="304"/>
      <c r="QCF1023" s="304"/>
      <c r="QCG1023" s="304"/>
      <c r="QCH1023" s="304"/>
      <c r="QCI1023" s="304"/>
      <c r="QCJ1023" s="304"/>
      <c r="QCK1023" s="304"/>
      <c r="QCL1023" s="304"/>
      <c r="QCM1023" s="304"/>
      <c r="QCN1023" s="304"/>
      <c r="QCO1023" s="304"/>
      <c r="QCP1023" s="304"/>
      <c r="QCQ1023" s="304"/>
      <c r="QCR1023" s="304"/>
      <c r="QCS1023" s="304"/>
      <c r="QCT1023" s="304"/>
      <c r="QCU1023" s="304"/>
      <c r="QCV1023" s="304"/>
      <c r="QCW1023" s="304"/>
      <c r="QCX1023" s="304"/>
      <c r="QCY1023" s="304"/>
      <c r="QCZ1023" s="304"/>
      <c r="QDA1023" s="304"/>
      <c r="QDB1023" s="304"/>
      <c r="QDC1023" s="304"/>
      <c r="QDD1023" s="304"/>
      <c r="QDE1023" s="304"/>
      <c r="QDF1023" s="304"/>
      <c r="QDG1023" s="304"/>
      <c r="QDH1023" s="304"/>
      <c r="QDI1023" s="304"/>
      <c r="QDJ1023" s="304"/>
      <c r="QDK1023" s="304"/>
      <c r="QDL1023" s="304"/>
      <c r="QDM1023" s="304"/>
      <c r="QDN1023" s="304"/>
      <c r="QDO1023" s="304"/>
      <c r="QDP1023" s="304"/>
      <c r="QDQ1023" s="304"/>
      <c r="QDR1023" s="304"/>
      <c r="QDS1023" s="304"/>
      <c r="QDT1023" s="304"/>
      <c r="QDU1023" s="304"/>
      <c r="QDV1023" s="304"/>
      <c r="QDW1023" s="304"/>
      <c r="QDX1023" s="304"/>
      <c r="QDY1023" s="304"/>
      <c r="QDZ1023" s="304"/>
      <c r="QEA1023" s="304"/>
      <c r="QEB1023" s="304"/>
      <c r="QEC1023" s="304"/>
      <c r="QED1023" s="304"/>
      <c r="QEE1023" s="304"/>
      <c r="QEF1023" s="304"/>
      <c r="QEG1023" s="304"/>
      <c r="QEH1023" s="304"/>
      <c r="QEI1023" s="304"/>
      <c r="QEJ1023" s="304"/>
      <c r="QEK1023" s="304"/>
      <c r="QEL1023" s="304"/>
      <c r="QEM1023" s="304"/>
      <c r="QEN1023" s="304"/>
      <c r="QEO1023" s="304"/>
      <c r="QEP1023" s="304"/>
      <c r="QEQ1023" s="304"/>
      <c r="QER1023" s="304"/>
      <c r="QES1023" s="304"/>
      <c r="QET1023" s="304"/>
      <c r="QEU1023" s="304"/>
      <c r="QEV1023" s="304"/>
      <c r="QEW1023" s="304"/>
      <c r="QEX1023" s="304"/>
      <c r="QEY1023" s="304"/>
      <c r="QEZ1023" s="304"/>
      <c r="QFA1023" s="304"/>
      <c r="QFB1023" s="304"/>
      <c r="QFC1023" s="304"/>
      <c r="QFD1023" s="304"/>
      <c r="QFE1023" s="304"/>
      <c r="QFF1023" s="304"/>
      <c r="QFG1023" s="304"/>
      <c r="QFH1023" s="304"/>
      <c r="QFI1023" s="304"/>
      <c r="QFJ1023" s="304"/>
      <c r="QFK1023" s="304"/>
      <c r="QFL1023" s="304"/>
      <c r="QFM1023" s="304"/>
      <c r="QFN1023" s="304"/>
      <c r="QFO1023" s="304"/>
      <c r="QFP1023" s="304"/>
      <c r="QFQ1023" s="304"/>
      <c r="QFR1023" s="304"/>
      <c r="QFS1023" s="304"/>
      <c r="QFT1023" s="304"/>
      <c r="QFU1023" s="304"/>
      <c r="QFV1023" s="304"/>
      <c r="QFW1023" s="304"/>
      <c r="QFX1023" s="304"/>
      <c r="QFY1023" s="304"/>
      <c r="QFZ1023" s="304"/>
      <c r="QGA1023" s="304"/>
      <c r="QGB1023" s="304"/>
      <c r="QGC1023" s="304"/>
      <c r="QGD1023" s="304"/>
      <c r="QGE1023" s="304"/>
      <c r="QGF1023" s="304"/>
      <c r="QGG1023" s="304"/>
      <c r="QGH1023" s="304"/>
      <c r="QGI1023" s="304"/>
      <c r="QGJ1023" s="304"/>
      <c r="QGK1023" s="304"/>
      <c r="QGL1023" s="304"/>
      <c r="QGM1023" s="304"/>
      <c r="QGN1023" s="304"/>
      <c r="QGO1023" s="304"/>
      <c r="QGP1023" s="304"/>
      <c r="QGQ1023" s="304"/>
      <c r="QGR1023" s="304"/>
      <c r="QGS1023" s="304"/>
      <c r="QGT1023" s="304"/>
      <c r="QGU1023" s="304"/>
      <c r="QGV1023" s="304"/>
      <c r="QGW1023" s="304"/>
      <c r="QGX1023" s="304"/>
      <c r="QGY1023" s="304"/>
      <c r="QGZ1023" s="304"/>
      <c r="QHA1023" s="304"/>
      <c r="QHB1023" s="304"/>
      <c r="QHC1023" s="304"/>
      <c r="QHD1023" s="304"/>
      <c r="QHE1023" s="304"/>
      <c r="QHF1023" s="304"/>
      <c r="QHG1023" s="304"/>
      <c r="QHH1023" s="304"/>
      <c r="QHI1023" s="304"/>
      <c r="QHJ1023" s="304"/>
      <c r="QHK1023" s="304"/>
      <c r="QHL1023" s="304"/>
      <c r="QHM1023" s="304"/>
      <c r="QHN1023" s="304"/>
      <c r="QHO1023" s="304"/>
      <c r="QHP1023" s="304"/>
      <c r="QHQ1023" s="304"/>
      <c r="QHR1023" s="304"/>
      <c r="QHS1023" s="304"/>
      <c r="QHT1023" s="304"/>
      <c r="QHU1023" s="304"/>
      <c r="QHV1023" s="304"/>
      <c r="QHW1023" s="304"/>
      <c r="QHX1023" s="304"/>
      <c r="QHY1023" s="304"/>
      <c r="QHZ1023" s="304"/>
      <c r="QIA1023" s="304"/>
      <c r="QIB1023" s="304"/>
      <c r="QIC1023" s="304"/>
      <c r="QID1023" s="304"/>
      <c r="QIE1023" s="304"/>
      <c r="QIF1023" s="304"/>
      <c r="QIG1023" s="304"/>
      <c r="QIH1023" s="304"/>
      <c r="QII1023" s="304"/>
      <c r="QIJ1023" s="304"/>
      <c r="QIK1023" s="304"/>
      <c r="QIL1023" s="304"/>
      <c r="QIM1023" s="304"/>
      <c r="QIN1023" s="304"/>
      <c r="QIO1023" s="304"/>
      <c r="QIP1023" s="304"/>
      <c r="QIQ1023" s="304"/>
      <c r="QIR1023" s="304"/>
      <c r="QIS1023" s="304"/>
      <c r="QIT1023" s="304"/>
      <c r="QIU1023" s="304"/>
      <c r="QIV1023" s="304"/>
      <c r="QIW1023" s="304"/>
      <c r="QIX1023" s="304"/>
      <c r="QIY1023" s="304"/>
      <c r="QIZ1023" s="304"/>
      <c r="QJA1023" s="304"/>
      <c r="QJB1023" s="304"/>
      <c r="QJC1023" s="304"/>
      <c r="QJD1023" s="304"/>
      <c r="QJE1023" s="304"/>
      <c r="QJF1023" s="304"/>
      <c r="QJG1023" s="304"/>
      <c r="QJH1023" s="304"/>
      <c r="QJI1023" s="304"/>
      <c r="QJJ1023" s="304"/>
      <c r="QJK1023" s="304"/>
      <c r="QJL1023" s="304"/>
      <c r="QJM1023" s="304"/>
      <c r="QJN1023" s="304"/>
      <c r="QJO1023" s="304"/>
      <c r="QJP1023" s="304"/>
      <c r="QJQ1023" s="304"/>
      <c r="QJR1023" s="304"/>
      <c r="QJS1023" s="304"/>
      <c r="QJT1023" s="304"/>
      <c r="QJU1023" s="304"/>
      <c r="QJV1023" s="304"/>
      <c r="QJW1023" s="304"/>
      <c r="QJX1023" s="304"/>
      <c r="QJY1023" s="304"/>
      <c r="QJZ1023" s="304"/>
      <c r="QKA1023" s="304"/>
      <c r="QKB1023" s="304"/>
      <c r="QKC1023" s="304"/>
      <c r="QKD1023" s="304"/>
      <c r="QKE1023" s="304"/>
      <c r="QKF1023" s="304"/>
      <c r="QKG1023" s="304"/>
      <c r="QKH1023" s="304"/>
      <c r="QKI1023" s="304"/>
      <c r="QKJ1023" s="304"/>
      <c r="QKK1023" s="304"/>
      <c r="QKL1023" s="304"/>
      <c r="QKM1023" s="304"/>
      <c r="QKN1023" s="304"/>
      <c r="QKO1023" s="304"/>
      <c r="QKP1023" s="304"/>
      <c r="QKQ1023" s="304"/>
      <c r="QKR1023" s="304"/>
      <c r="QKS1023" s="304"/>
      <c r="QKT1023" s="304"/>
      <c r="QKU1023" s="304"/>
      <c r="QKV1023" s="304"/>
      <c r="QKW1023" s="304"/>
      <c r="QKX1023" s="304"/>
      <c r="QKY1023" s="304"/>
      <c r="QKZ1023" s="304"/>
      <c r="QLA1023" s="304"/>
      <c r="QLB1023" s="304"/>
      <c r="QLC1023" s="304"/>
      <c r="QLD1023" s="304"/>
      <c r="QLE1023" s="304"/>
      <c r="QLF1023" s="304"/>
      <c r="QLG1023" s="304"/>
      <c r="QLH1023" s="304"/>
      <c r="QLI1023" s="304"/>
      <c r="QLJ1023" s="304"/>
      <c r="QLK1023" s="304"/>
      <c r="QLL1023" s="304"/>
      <c r="QLM1023" s="304"/>
      <c r="QLN1023" s="304"/>
      <c r="QLO1023" s="304"/>
      <c r="QLP1023" s="304"/>
      <c r="QLQ1023" s="304"/>
      <c r="QLR1023" s="304"/>
      <c r="QLS1023" s="304"/>
      <c r="QLT1023" s="304"/>
      <c r="QLU1023" s="304"/>
      <c r="QLV1023" s="304"/>
      <c r="QLW1023" s="304"/>
      <c r="QLX1023" s="304"/>
      <c r="QLY1023" s="304"/>
      <c r="QLZ1023" s="304"/>
      <c r="QMA1023" s="304"/>
      <c r="QMB1023" s="304"/>
      <c r="QMC1023" s="304"/>
      <c r="QMD1023" s="304"/>
      <c r="QME1023" s="304"/>
      <c r="QMF1023" s="304"/>
      <c r="QMG1023" s="304"/>
      <c r="QMH1023" s="304"/>
      <c r="QMI1023" s="304"/>
      <c r="QMJ1023" s="304"/>
      <c r="QMK1023" s="304"/>
      <c r="QML1023" s="304"/>
      <c r="QMM1023" s="304"/>
      <c r="QMN1023" s="304"/>
      <c r="QMO1023" s="304"/>
      <c r="QMP1023" s="304"/>
      <c r="QMQ1023" s="304"/>
      <c r="QMR1023" s="304"/>
      <c r="QMS1023" s="304"/>
      <c r="QMT1023" s="304"/>
      <c r="QMU1023" s="304"/>
      <c r="QMV1023" s="304"/>
      <c r="QMW1023" s="304"/>
      <c r="QMX1023" s="304"/>
      <c r="QMY1023" s="304"/>
      <c r="QMZ1023" s="304"/>
      <c r="QNA1023" s="304"/>
      <c r="QNB1023" s="304"/>
      <c r="QNC1023" s="304"/>
      <c r="QND1023" s="304"/>
      <c r="QNE1023" s="304"/>
      <c r="QNF1023" s="304"/>
      <c r="QNG1023" s="304"/>
      <c r="QNH1023" s="304"/>
      <c r="QNI1023" s="304"/>
      <c r="QNJ1023" s="304"/>
      <c r="QNK1023" s="304"/>
      <c r="QNL1023" s="304"/>
      <c r="QNM1023" s="304"/>
      <c r="QNN1023" s="304"/>
      <c r="QNO1023" s="304"/>
      <c r="QNP1023" s="304"/>
      <c r="QNQ1023" s="304"/>
      <c r="QNR1023" s="304"/>
      <c r="QNS1023" s="304"/>
      <c r="QNT1023" s="304"/>
      <c r="QNU1023" s="304"/>
      <c r="QNV1023" s="304"/>
      <c r="QNW1023" s="304"/>
      <c r="QNX1023" s="304"/>
      <c r="QNY1023" s="304"/>
      <c r="QNZ1023" s="304"/>
      <c r="QOA1023" s="304"/>
      <c r="QOB1023" s="304"/>
      <c r="QOC1023" s="304"/>
      <c r="QOD1023" s="304"/>
      <c r="QOE1023" s="304"/>
      <c r="QOF1023" s="304"/>
      <c r="QOG1023" s="304"/>
      <c r="QOH1023" s="304"/>
      <c r="QOI1023" s="304"/>
      <c r="QOJ1023" s="304"/>
      <c r="QOK1023" s="304"/>
      <c r="QOL1023" s="304"/>
      <c r="QOM1023" s="304"/>
      <c r="QON1023" s="304"/>
      <c r="QOO1023" s="304"/>
      <c r="QOP1023" s="304"/>
      <c r="QOQ1023" s="304"/>
      <c r="QOR1023" s="304"/>
      <c r="QOS1023" s="304"/>
      <c r="QOT1023" s="304"/>
      <c r="QOU1023" s="304"/>
      <c r="QOV1023" s="304"/>
      <c r="QOW1023" s="304"/>
      <c r="QOX1023" s="304"/>
      <c r="QOY1023" s="304"/>
      <c r="QOZ1023" s="304"/>
      <c r="QPA1023" s="304"/>
      <c r="QPB1023" s="304"/>
      <c r="QPC1023" s="304"/>
      <c r="QPD1023" s="304"/>
      <c r="QPE1023" s="304"/>
      <c r="QPF1023" s="304"/>
      <c r="QPG1023" s="304"/>
      <c r="QPH1023" s="304"/>
      <c r="QPI1023" s="304"/>
      <c r="QPJ1023" s="304"/>
      <c r="QPK1023" s="304"/>
      <c r="QPL1023" s="304"/>
      <c r="QPM1023" s="304"/>
      <c r="QPN1023" s="304"/>
      <c r="QPO1023" s="304"/>
      <c r="QPP1023" s="304"/>
      <c r="QPQ1023" s="304"/>
      <c r="QPR1023" s="304"/>
      <c r="QPS1023" s="304"/>
      <c r="QPT1023" s="304"/>
      <c r="QPU1023" s="304"/>
      <c r="QPV1023" s="304"/>
      <c r="QPW1023" s="304"/>
      <c r="QPX1023" s="304"/>
      <c r="QPY1023" s="304"/>
      <c r="QPZ1023" s="304"/>
      <c r="QQA1023" s="304"/>
      <c r="QQB1023" s="304"/>
      <c r="QQC1023" s="304"/>
      <c r="QQD1023" s="304"/>
      <c r="QQE1023" s="304"/>
      <c r="QQF1023" s="304"/>
      <c r="QQG1023" s="304"/>
      <c r="QQH1023" s="304"/>
      <c r="QQI1023" s="304"/>
      <c r="QQJ1023" s="304"/>
      <c r="QQK1023" s="304"/>
      <c r="QQL1023" s="304"/>
      <c r="QQM1023" s="304"/>
      <c r="QQN1023" s="304"/>
      <c r="QQO1023" s="304"/>
      <c r="QQP1023" s="304"/>
      <c r="QQQ1023" s="304"/>
      <c r="QQR1023" s="304"/>
      <c r="QQS1023" s="304"/>
      <c r="QQT1023" s="304"/>
      <c r="QQU1023" s="304"/>
      <c r="QQV1023" s="304"/>
      <c r="QQW1023" s="304"/>
      <c r="QQX1023" s="304"/>
      <c r="QQY1023" s="304"/>
      <c r="QQZ1023" s="304"/>
      <c r="QRA1023" s="304"/>
      <c r="QRB1023" s="304"/>
      <c r="QRC1023" s="304"/>
      <c r="QRD1023" s="304"/>
      <c r="QRE1023" s="304"/>
      <c r="QRF1023" s="304"/>
      <c r="QRG1023" s="304"/>
      <c r="QRH1023" s="304"/>
      <c r="QRI1023" s="304"/>
      <c r="QRJ1023" s="304"/>
      <c r="QRK1023" s="304"/>
      <c r="QRL1023" s="304"/>
      <c r="QRM1023" s="304"/>
      <c r="QRN1023" s="304"/>
      <c r="QRO1023" s="304"/>
      <c r="QRP1023" s="304"/>
      <c r="QRQ1023" s="304"/>
      <c r="QRR1023" s="304"/>
      <c r="QRS1023" s="304"/>
      <c r="QRT1023" s="304"/>
      <c r="QRU1023" s="304"/>
      <c r="QRV1023" s="304"/>
      <c r="QRW1023" s="304"/>
      <c r="QRX1023" s="304"/>
      <c r="QRY1023" s="304"/>
      <c r="QRZ1023" s="304"/>
      <c r="QSA1023" s="304"/>
      <c r="QSB1023" s="304"/>
      <c r="QSC1023" s="304"/>
      <c r="QSD1023" s="304"/>
      <c r="QSE1023" s="304"/>
      <c r="QSF1023" s="304"/>
      <c r="QSG1023" s="304"/>
      <c r="QSH1023" s="304"/>
      <c r="QSI1023" s="304"/>
      <c r="QSJ1023" s="304"/>
      <c r="QSK1023" s="304"/>
      <c r="QSL1023" s="304"/>
      <c r="QSM1023" s="304"/>
      <c r="QSN1023" s="304"/>
      <c r="QSO1023" s="304"/>
      <c r="QSP1023" s="304"/>
      <c r="QSQ1023" s="304"/>
      <c r="QSR1023" s="304"/>
      <c r="QSS1023" s="304"/>
      <c r="QST1023" s="304"/>
      <c r="QSU1023" s="304"/>
      <c r="QSV1023" s="304"/>
      <c r="QSW1023" s="304"/>
      <c r="QSX1023" s="304"/>
      <c r="QSY1023" s="304"/>
      <c r="QSZ1023" s="304"/>
      <c r="QTA1023" s="304"/>
      <c r="QTB1023" s="304"/>
      <c r="QTC1023" s="304"/>
      <c r="QTD1023" s="304"/>
      <c r="QTE1023" s="304"/>
      <c r="QTF1023" s="304"/>
      <c r="QTG1023" s="304"/>
      <c r="QTH1023" s="304"/>
      <c r="QTI1023" s="304"/>
      <c r="QTJ1023" s="304"/>
      <c r="QTK1023" s="304"/>
      <c r="QTL1023" s="304"/>
      <c r="QTM1023" s="304"/>
      <c r="QTN1023" s="304"/>
      <c r="QTO1023" s="304"/>
      <c r="QTP1023" s="304"/>
      <c r="QTQ1023" s="304"/>
      <c r="QTR1023" s="304"/>
      <c r="QTS1023" s="304"/>
      <c r="QTT1023" s="304"/>
      <c r="QTU1023" s="304"/>
      <c r="QTV1023" s="304"/>
      <c r="QTW1023" s="304"/>
      <c r="QTX1023" s="304"/>
      <c r="QTY1023" s="304"/>
      <c r="QTZ1023" s="304"/>
      <c r="QUA1023" s="304"/>
      <c r="QUB1023" s="304"/>
      <c r="QUC1023" s="304"/>
      <c r="QUD1023" s="304"/>
      <c r="QUE1023" s="304"/>
      <c r="QUF1023" s="304"/>
      <c r="QUG1023" s="304"/>
      <c r="QUH1023" s="304"/>
      <c r="QUI1023" s="304"/>
      <c r="QUJ1023" s="304"/>
      <c r="QUK1023" s="304"/>
      <c r="QUL1023" s="304"/>
      <c r="QUM1023" s="304"/>
      <c r="QUN1023" s="304"/>
      <c r="QUO1023" s="304"/>
      <c r="QUP1023" s="304"/>
      <c r="QUQ1023" s="304"/>
      <c r="QUR1023" s="304"/>
      <c r="QUS1023" s="304"/>
      <c r="QUT1023" s="304"/>
      <c r="QUU1023" s="304"/>
      <c r="QUV1023" s="304"/>
      <c r="QUW1023" s="304"/>
      <c r="QUX1023" s="304"/>
      <c r="QUY1023" s="304"/>
      <c r="QUZ1023" s="304"/>
      <c r="QVA1023" s="304"/>
      <c r="QVB1023" s="304"/>
      <c r="QVC1023" s="304"/>
      <c r="QVD1023" s="304"/>
      <c r="QVE1023" s="304"/>
      <c r="QVF1023" s="304"/>
      <c r="QVG1023" s="304"/>
      <c r="QVH1023" s="304"/>
      <c r="QVI1023" s="304"/>
      <c r="QVJ1023" s="304"/>
      <c r="QVK1023" s="304"/>
      <c r="QVL1023" s="304"/>
      <c r="QVM1023" s="304"/>
      <c r="QVN1023" s="304"/>
      <c r="QVO1023" s="304"/>
      <c r="QVP1023" s="304"/>
      <c r="QVQ1023" s="304"/>
      <c r="QVR1023" s="304"/>
      <c r="QVS1023" s="304"/>
      <c r="QVT1023" s="304"/>
      <c r="QVU1023" s="304"/>
      <c r="QVV1023" s="304"/>
      <c r="QVW1023" s="304"/>
      <c r="QVX1023" s="304"/>
      <c r="QVY1023" s="304"/>
      <c r="QVZ1023" s="304"/>
      <c r="QWA1023" s="304"/>
      <c r="QWB1023" s="304"/>
      <c r="QWC1023" s="304"/>
      <c r="QWD1023" s="304"/>
      <c r="QWE1023" s="304"/>
      <c r="QWF1023" s="304"/>
      <c r="QWG1023" s="304"/>
      <c r="QWH1023" s="304"/>
      <c r="QWI1023" s="304"/>
      <c r="QWJ1023" s="304"/>
      <c r="QWK1023" s="304"/>
      <c r="QWL1023" s="304"/>
      <c r="QWM1023" s="304"/>
      <c r="QWN1023" s="304"/>
      <c r="QWO1023" s="304"/>
      <c r="QWP1023" s="304"/>
      <c r="QWQ1023" s="304"/>
      <c r="QWR1023" s="304"/>
      <c r="QWS1023" s="304"/>
      <c r="QWT1023" s="304"/>
      <c r="QWU1023" s="304"/>
      <c r="QWV1023" s="304"/>
      <c r="QWW1023" s="304"/>
      <c r="QWX1023" s="304"/>
      <c r="QWY1023" s="304"/>
      <c r="QWZ1023" s="304"/>
      <c r="QXA1023" s="304"/>
      <c r="QXB1023" s="304"/>
      <c r="QXC1023" s="304"/>
      <c r="QXD1023" s="304"/>
      <c r="QXE1023" s="304"/>
      <c r="QXF1023" s="304"/>
      <c r="QXG1023" s="304"/>
      <c r="QXH1023" s="304"/>
      <c r="QXI1023" s="304"/>
      <c r="QXJ1023" s="304"/>
      <c r="QXK1023" s="304"/>
      <c r="QXL1023" s="304"/>
      <c r="QXM1023" s="304"/>
      <c r="QXN1023" s="304"/>
      <c r="QXO1023" s="304"/>
      <c r="QXP1023" s="304"/>
      <c r="QXQ1023" s="304"/>
      <c r="QXR1023" s="304"/>
      <c r="QXS1023" s="304"/>
      <c r="QXT1023" s="304"/>
      <c r="QXU1023" s="304"/>
      <c r="QXV1023" s="304"/>
      <c r="QXW1023" s="304"/>
      <c r="QXX1023" s="304"/>
      <c r="QXY1023" s="304"/>
      <c r="QXZ1023" s="304"/>
      <c r="QYA1023" s="304"/>
      <c r="QYB1023" s="304"/>
      <c r="QYC1023" s="304"/>
      <c r="QYD1023" s="304"/>
      <c r="QYE1023" s="304"/>
      <c r="QYF1023" s="304"/>
      <c r="QYG1023" s="304"/>
      <c r="QYH1023" s="304"/>
      <c r="QYI1023" s="304"/>
      <c r="QYJ1023" s="304"/>
      <c r="QYK1023" s="304"/>
      <c r="QYL1023" s="304"/>
      <c r="QYM1023" s="304"/>
      <c r="QYN1023" s="304"/>
      <c r="QYO1023" s="304"/>
      <c r="QYP1023" s="304"/>
      <c r="QYQ1023" s="304"/>
      <c r="QYR1023" s="304"/>
      <c r="QYS1023" s="304"/>
      <c r="QYT1023" s="304"/>
      <c r="QYU1023" s="304"/>
      <c r="QYV1023" s="304"/>
      <c r="QYW1023" s="304"/>
      <c r="QYX1023" s="304"/>
      <c r="QYY1023" s="304"/>
      <c r="QYZ1023" s="304"/>
      <c r="QZA1023" s="304"/>
      <c r="QZB1023" s="304"/>
      <c r="QZC1023" s="304"/>
      <c r="QZD1023" s="304"/>
      <c r="QZE1023" s="304"/>
      <c r="QZF1023" s="304"/>
      <c r="QZG1023" s="304"/>
      <c r="QZH1023" s="304"/>
      <c r="QZI1023" s="304"/>
      <c r="QZJ1023" s="304"/>
      <c r="QZK1023" s="304"/>
      <c r="QZL1023" s="304"/>
      <c r="QZM1023" s="304"/>
      <c r="QZN1023" s="304"/>
      <c r="QZO1023" s="304"/>
      <c r="QZP1023" s="304"/>
      <c r="QZQ1023" s="304"/>
      <c r="QZR1023" s="304"/>
      <c r="QZS1023" s="304"/>
      <c r="QZT1023" s="304"/>
      <c r="QZU1023" s="304"/>
      <c r="QZV1023" s="304"/>
      <c r="QZW1023" s="304"/>
      <c r="QZX1023" s="304"/>
      <c r="QZY1023" s="304"/>
      <c r="QZZ1023" s="304"/>
      <c r="RAA1023" s="304"/>
      <c r="RAB1023" s="304"/>
      <c r="RAC1023" s="304"/>
      <c r="RAD1023" s="304"/>
      <c r="RAE1023" s="304"/>
      <c r="RAF1023" s="304"/>
      <c r="RAG1023" s="304"/>
      <c r="RAH1023" s="304"/>
      <c r="RAI1023" s="304"/>
      <c r="RAJ1023" s="304"/>
      <c r="RAK1023" s="304"/>
      <c r="RAL1023" s="304"/>
      <c r="RAM1023" s="304"/>
      <c r="RAN1023" s="304"/>
      <c r="RAO1023" s="304"/>
      <c r="RAP1023" s="304"/>
      <c r="RAQ1023" s="304"/>
      <c r="RAR1023" s="304"/>
      <c r="RAS1023" s="304"/>
      <c r="RAT1023" s="304"/>
      <c r="RAU1023" s="304"/>
      <c r="RAV1023" s="304"/>
      <c r="RAW1023" s="304"/>
      <c r="RAX1023" s="304"/>
      <c r="RAY1023" s="304"/>
      <c r="RAZ1023" s="304"/>
      <c r="RBA1023" s="304"/>
      <c r="RBB1023" s="304"/>
      <c r="RBC1023" s="304"/>
      <c r="RBD1023" s="304"/>
      <c r="RBE1023" s="304"/>
      <c r="RBF1023" s="304"/>
      <c r="RBG1023" s="304"/>
      <c r="RBH1023" s="304"/>
      <c r="RBI1023" s="304"/>
      <c r="RBJ1023" s="304"/>
      <c r="RBK1023" s="304"/>
      <c r="RBL1023" s="304"/>
      <c r="RBM1023" s="304"/>
      <c r="RBN1023" s="304"/>
      <c r="RBO1023" s="304"/>
      <c r="RBP1023" s="304"/>
      <c r="RBQ1023" s="304"/>
      <c r="RBR1023" s="304"/>
      <c r="RBS1023" s="304"/>
      <c r="RBT1023" s="304"/>
      <c r="RBU1023" s="304"/>
      <c r="RBV1023" s="304"/>
      <c r="RBW1023" s="304"/>
      <c r="RBX1023" s="304"/>
      <c r="RBY1023" s="304"/>
      <c r="RBZ1023" s="304"/>
      <c r="RCA1023" s="304"/>
      <c r="RCB1023" s="304"/>
      <c r="RCC1023" s="304"/>
      <c r="RCD1023" s="304"/>
      <c r="RCE1023" s="304"/>
      <c r="RCF1023" s="304"/>
      <c r="RCG1023" s="304"/>
      <c r="RCH1023" s="304"/>
      <c r="RCI1023" s="304"/>
      <c r="RCJ1023" s="304"/>
      <c r="RCK1023" s="304"/>
      <c r="RCL1023" s="304"/>
      <c r="RCM1023" s="304"/>
      <c r="RCN1023" s="304"/>
      <c r="RCO1023" s="304"/>
      <c r="RCP1023" s="304"/>
      <c r="RCQ1023" s="304"/>
      <c r="RCR1023" s="304"/>
      <c r="RCS1023" s="304"/>
      <c r="RCT1023" s="304"/>
      <c r="RCU1023" s="304"/>
      <c r="RCV1023" s="304"/>
      <c r="RCW1023" s="304"/>
      <c r="RCX1023" s="304"/>
      <c r="RCY1023" s="304"/>
      <c r="RCZ1023" s="304"/>
      <c r="RDA1023" s="304"/>
      <c r="RDB1023" s="304"/>
      <c r="RDC1023" s="304"/>
      <c r="RDD1023" s="304"/>
      <c r="RDE1023" s="304"/>
      <c r="RDF1023" s="304"/>
      <c r="RDG1023" s="304"/>
      <c r="RDH1023" s="304"/>
      <c r="RDI1023" s="304"/>
      <c r="RDJ1023" s="304"/>
      <c r="RDK1023" s="304"/>
      <c r="RDL1023" s="304"/>
      <c r="RDM1023" s="304"/>
      <c r="RDN1023" s="304"/>
      <c r="RDO1023" s="304"/>
      <c r="RDP1023" s="304"/>
      <c r="RDQ1023" s="304"/>
      <c r="RDR1023" s="304"/>
      <c r="RDS1023" s="304"/>
      <c r="RDT1023" s="304"/>
      <c r="RDU1023" s="304"/>
      <c r="RDV1023" s="304"/>
      <c r="RDW1023" s="304"/>
      <c r="RDX1023" s="304"/>
      <c r="RDY1023" s="304"/>
      <c r="RDZ1023" s="304"/>
      <c r="REA1023" s="304"/>
      <c r="REB1023" s="304"/>
      <c r="REC1023" s="304"/>
      <c r="RED1023" s="304"/>
      <c r="REE1023" s="304"/>
      <c r="REF1023" s="304"/>
      <c r="REG1023" s="304"/>
      <c r="REH1023" s="304"/>
      <c r="REI1023" s="304"/>
      <c r="REJ1023" s="304"/>
      <c r="REK1023" s="304"/>
      <c r="REL1023" s="304"/>
      <c r="REM1023" s="304"/>
      <c r="REN1023" s="304"/>
      <c r="REO1023" s="304"/>
      <c r="REP1023" s="304"/>
      <c r="REQ1023" s="304"/>
      <c r="RER1023" s="304"/>
      <c r="RES1023" s="304"/>
      <c r="RET1023" s="304"/>
      <c r="REU1023" s="304"/>
      <c r="REV1023" s="304"/>
      <c r="REW1023" s="304"/>
      <c r="REX1023" s="304"/>
      <c r="REY1023" s="304"/>
      <c r="REZ1023" s="304"/>
      <c r="RFA1023" s="304"/>
      <c r="RFB1023" s="304"/>
      <c r="RFC1023" s="304"/>
      <c r="RFD1023" s="304"/>
      <c r="RFE1023" s="304"/>
      <c r="RFF1023" s="304"/>
      <c r="RFG1023" s="304"/>
      <c r="RFH1023" s="304"/>
      <c r="RFI1023" s="304"/>
      <c r="RFJ1023" s="304"/>
      <c r="RFK1023" s="304"/>
      <c r="RFL1023" s="304"/>
      <c r="RFM1023" s="304"/>
      <c r="RFN1023" s="304"/>
      <c r="RFO1023" s="304"/>
      <c r="RFP1023" s="304"/>
      <c r="RFQ1023" s="304"/>
      <c r="RFR1023" s="304"/>
      <c r="RFS1023" s="304"/>
      <c r="RFT1023" s="304"/>
      <c r="RFU1023" s="304"/>
      <c r="RFV1023" s="304"/>
      <c r="RFW1023" s="304"/>
      <c r="RFX1023" s="304"/>
      <c r="RFY1023" s="304"/>
      <c r="RFZ1023" s="304"/>
      <c r="RGA1023" s="304"/>
      <c r="RGB1023" s="304"/>
      <c r="RGC1023" s="304"/>
      <c r="RGD1023" s="304"/>
      <c r="RGE1023" s="304"/>
      <c r="RGF1023" s="304"/>
      <c r="RGG1023" s="304"/>
      <c r="RGH1023" s="304"/>
      <c r="RGI1023" s="304"/>
      <c r="RGJ1023" s="304"/>
      <c r="RGK1023" s="304"/>
      <c r="RGL1023" s="304"/>
      <c r="RGM1023" s="304"/>
      <c r="RGN1023" s="304"/>
      <c r="RGO1023" s="304"/>
      <c r="RGP1023" s="304"/>
      <c r="RGQ1023" s="304"/>
      <c r="RGR1023" s="304"/>
      <c r="RGS1023" s="304"/>
      <c r="RGT1023" s="304"/>
      <c r="RGU1023" s="304"/>
      <c r="RGV1023" s="304"/>
      <c r="RGW1023" s="304"/>
      <c r="RGX1023" s="304"/>
      <c r="RGY1023" s="304"/>
      <c r="RGZ1023" s="304"/>
      <c r="RHA1023" s="304"/>
      <c r="RHB1023" s="304"/>
      <c r="RHC1023" s="304"/>
      <c r="RHD1023" s="304"/>
      <c r="RHE1023" s="304"/>
      <c r="RHF1023" s="304"/>
      <c r="RHG1023" s="304"/>
      <c r="RHH1023" s="304"/>
      <c r="RHI1023" s="304"/>
      <c r="RHJ1023" s="304"/>
      <c r="RHK1023" s="304"/>
      <c r="RHL1023" s="304"/>
      <c r="RHM1023" s="304"/>
      <c r="RHN1023" s="304"/>
      <c r="RHO1023" s="304"/>
      <c r="RHP1023" s="304"/>
      <c r="RHQ1023" s="304"/>
      <c r="RHR1023" s="304"/>
      <c r="RHS1023" s="304"/>
      <c r="RHT1023" s="304"/>
      <c r="RHU1023" s="304"/>
      <c r="RHV1023" s="304"/>
      <c r="RHW1023" s="304"/>
      <c r="RHX1023" s="304"/>
      <c r="RHY1023" s="304"/>
      <c r="RHZ1023" s="304"/>
      <c r="RIA1023" s="304"/>
      <c r="RIB1023" s="304"/>
      <c r="RIC1023" s="304"/>
      <c r="RID1023" s="304"/>
      <c r="RIE1023" s="304"/>
      <c r="RIF1023" s="304"/>
      <c r="RIG1023" s="304"/>
      <c r="RIH1023" s="304"/>
      <c r="RII1023" s="304"/>
      <c r="RIJ1023" s="304"/>
      <c r="RIK1023" s="304"/>
      <c r="RIL1023" s="304"/>
      <c r="RIM1023" s="304"/>
      <c r="RIN1023" s="304"/>
      <c r="RIO1023" s="304"/>
      <c r="RIP1023" s="304"/>
      <c r="RIQ1023" s="304"/>
      <c r="RIR1023" s="304"/>
      <c r="RIS1023" s="304"/>
      <c r="RIT1023" s="304"/>
      <c r="RIU1023" s="304"/>
      <c r="RIV1023" s="304"/>
      <c r="RIW1023" s="304"/>
      <c r="RIX1023" s="304"/>
      <c r="RIY1023" s="304"/>
      <c r="RIZ1023" s="304"/>
      <c r="RJA1023" s="304"/>
      <c r="RJB1023" s="304"/>
      <c r="RJC1023" s="304"/>
      <c r="RJD1023" s="304"/>
      <c r="RJE1023" s="304"/>
      <c r="RJF1023" s="304"/>
      <c r="RJG1023" s="304"/>
      <c r="RJH1023" s="304"/>
      <c r="RJI1023" s="304"/>
      <c r="RJJ1023" s="304"/>
      <c r="RJK1023" s="304"/>
      <c r="RJL1023" s="304"/>
      <c r="RJM1023" s="304"/>
      <c r="RJN1023" s="304"/>
      <c r="RJO1023" s="304"/>
      <c r="RJP1023" s="304"/>
      <c r="RJQ1023" s="304"/>
      <c r="RJR1023" s="304"/>
      <c r="RJS1023" s="304"/>
      <c r="RJT1023" s="304"/>
      <c r="RJU1023" s="304"/>
      <c r="RJV1023" s="304"/>
      <c r="RJW1023" s="304"/>
      <c r="RJX1023" s="304"/>
      <c r="RJY1023" s="304"/>
      <c r="RJZ1023" s="304"/>
      <c r="RKA1023" s="304"/>
      <c r="RKB1023" s="304"/>
      <c r="RKC1023" s="304"/>
      <c r="RKD1023" s="304"/>
      <c r="RKE1023" s="304"/>
      <c r="RKF1023" s="304"/>
      <c r="RKG1023" s="304"/>
      <c r="RKH1023" s="304"/>
      <c r="RKI1023" s="304"/>
      <c r="RKJ1023" s="304"/>
      <c r="RKK1023" s="304"/>
      <c r="RKL1023" s="304"/>
      <c r="RKM1023" s="304"/>
      <c r="RKN1023" s="304"/>
      <c r="RKO1023" s="304"/>
      <c r="RKP1023" s="304"/>
      <c r="RKQ1023" s="304"/>
      <c r="RKR1023" s="304"/>
      <c r="RKS1023" s="304"/>
      <c r="RKT1023" s="304"/>
      <c r="RKU1023" s="304"/>
      <c r="RKV1023" s="304"/>
      <c r="RKW1023" s="304"/>
      <c r="RKX1023" s="304"/>
      <c r="RKY1023" s="304"/>
      <c r="RKZ1023" s="304"/>
      <c r="RLA1023" s="304"/>
      <c r="RLB1023" s="304"/>
      <c r="RLC1023" s="304"/>
      <c r="RLD1023" s="304"/>
      <c r="RLE1023" s="304"/>
      <c r="RLF1023" s="304"/>
      <c r="RLG1023" s="304"/>
      <c r="RLH1023" s="304"/>
      <c r="RLI1023" s="304"/>
      <c r="RLJ1023" s="304"/>
      <c r="RLK1023" s="304"/>
      <c r="RLL1023" s="304"/>
      <c r="RLM1023" s="304"/>
      <c r="RLN1023" s="304"/>
      <c r="RLO1023" s="304"/>
      <c r="RLP1023" s="304"/>
      <c r="RLQ1023" s="304"/>
      <c r="RLR1023" s="304"/>
      <c r="RLS1023" s="304"/>
      <c r="RLT1023" s="304"/>
      <c r="RLU1023" s="304"/>
      <c r="RLV1023" s="304"/>
      <c r="RLW1023" s="304"/>
      <c r="RLX1023" s="304"/>
      <c r="RLY1023" s="304"/>
      <c r="RLZ1023" s="304"/>
      <c r="RMA1023" s="304"/>
      <c r="RMB1023" s="304"/>
      <c r="RMC1023" s="304"/>
      <c r="RMD1023" s="304"/>
      <c r="RME1023" s="304"/>
      <c r="RMF1023" s="304"/>
      <c r="RMG1023" s="304"/>
      <c r="RMH1023" s="304"/>
      <c r="RMI1023" s="304"/>
      <c r="RMJ1023" s="304"/>
      <c r="RMK1023" s="304"/>
      <c r="RML1023" s="304"/>
      <c r="RMM1023" s="304"/>
      <c r="RMN1023" s="304"/>
      <c r="RMO1023" s="304"/>
      <c r="RMP1023" s="304"/>
      <c r="RMQ1023" s="304"/>
      <c r="RMR1023" s="304"/>
      <c r="RMS1023" s="304"/>
      <c r="RMT1023" s="304"/>
      <c r="RMU1023" s="304"/>
      <c r="RMV1023" s="304"/>
      <c r="RMW1023" s="304"/>
      <c r="RMX1023" s="304"/>
      <c r="RMY1023" s="304"/>
      <c r="RMZ1023" s="304"/>
      <c r="RNA1023" s="304"/>
      <c r="RNB1023" s="304"/>
      <c r="RNC1023" s="304"/>
      <c r="RND1023" s="304"/>
      <c r="RNE1023" s="304"/>
      <c r="RNF1023" s="304"/>
      <c r="RNG1023" s="304"/>
      <c r="RNH1023" s="304"/>
      <c r="RNI1023" s="304"/>
      <c r="RNJ1023" s="304"/>
      <c r="RNK1023" s="304"/>
      <c r="RNL1023" s="304"/>
      <c r="RNM1023" s="304"/>
      <c r="RNN1023" s="304"/>
      <c r="RNO1023" s="304"/>
      <c r="RNP1023" s="304"/>
      <c r="RNQ1023" s="304"/>
      <c r="RNR1023" s="304"/>
      <c r="RNS1023" s="304"/>
      <c r="RNT1023" s="304"/>
      <c r="RNU1023" s="304"/>
      <c r="RNV1023" s="304"/>
      <c r="RNW1023" s="304"/>
      <c r="RNX1023" s="304"/>
      <c r="RNY1023" s="304"/>
      <c r="RNZ1023" s="304"/>
      <c r="ROA1023" s="304"/>
      <c r="ROB1023" s="304"/>
      <c r="ROC1023" s="304"/>
      <c r="ROD1023" s="304"/>
      <c r="ROE1023" s="304"/>
      <c r="ROF1023" s="304"/>
      <c r="ROG1023" s="304"/>
      <c r="ROH1023" s="304"/>
      <c r="ROI1023" s="304"/>
      <c r="ROJ1023" s="304"/>
      <c r="ROK1023" s="304"/>
      <c r="ROL1023" s="304"/>
      <c r="ROM1023" s="304"/>
      <c r="RON1023" s="304"/>
      <c r="ROO1023" s="304"/>
      <c r="ROP1023" s="304"/>
      <c r="ROQ1023" s="304"/>
      <c r="ROR1023" s="304"/>
      <c r="ROS1023" s="304"/>
      <c r="ROT1023" s="304"/>
      <c r="ROU1023" s="304"/>
      <c r="ROV1023" s="304"/>
      <c r="ROW1023" s="304"/>
      <c r="ROX1023" s="304"/>
      <c r="ROY1023" s="304"/>
      <c r="ROZ1023" s="304"/>
      <c r="RPA1023" s="304"/>
      <c r="RPB1023" s="304"/>
      <c r="RPC1023" s="304"/>
      <c r="RPD1023" s="304"/>
      <c r="RPE1023" s="304"/>
      <c r="RPF1023" s="304"/>
      <c r="RPG1023" s="304"/>
      <c r="RPH1023" s="304"/>
      <c r="RPI1023" s="304"/>
      <c r="RPJ1023" s="304"/>
      <c r="RPK1023" s="304"/>
      <c r="RPL1023" s="304"/>
      <c r="RPM1023" s="304"/>
      <c r="RPN1023" s="304"/>
      <c r="RPO1023" s="304"/>
      <c r="RPP1023" s="304"/>
      <c r="RPQ1023" s="304"/>
      <c r="RPR1023" s="304"/>
      <c r="RPS1023" s="304"/>
      <c r="RPT1023" s="304"/>
      <c r="RPU1023" s="304"/>
      <c r="RPV1023" s="304"/>
      <c r="RPW1023" s="304"/>
      <c r="RPX1023" s="304"/>
      <c r="RPY1023" s="304"/>
      <c r="RPZ1023" s="304"/>
      <c r="RQA1023" s="304"/>
      <c r="RQB1023" s="304"/>
      <c r="RQC1023" s="304"/>
      <c r="RQD1023" s="304"/>
      <c r="RQE1023" s="304"/>
      <c r="RQF1023" s="304"/>
      <c r="RQG1023" s="304"/>
      <c r="RQH1023" s="304"/>
      <c r="RQI1023" s="304"/>
      <c r="RQJ1023" s="304"/>
      <c r="RQK1023" s="304"/>
      <c r="RQL1023" s="304"/>
      <c r="RQM1023" s="304"/>
      <c r="RQN1023" s="304"/>
      <c r="RQO1023" s="304"/>
      <c r="RQP1023" s="304"/>
      <c r="RQQ1023" s="304"/>
      <c r="RQR1023" s="304"/>
      <c r="RQS1023" s="304"/>
      <c r="RQT1023" s="304"/>
      <c r="RQU1023" s="304"/>
      <c r="RQV1023" s="304"/>
      <c r="RQW1023" s="304"/>
      <c r="RQX1023" s="304"/>
      <c r="RQY1023" s="304"/>
      <c r="RQZ1023" s="304"/>
      <c r="RRA1023" s="304"/>
      <c r="RRB1023" s="304"/>
      <c r="RRC1023" s="304"/>
      <c r="RRD1023" s="304"/>
      <c r="RRE1023" s="304"/>
      <c r="RRF1023" s="304"/>
      <c r="RRG1023" s="304"/>
      <c r="RRH1023" s="304"/>
      <c r="RRI1023" s="304"/>
      <c r="RRJ1023" s="304"/>
      <c r="RRK1023" s="304"/>
      <c r="RRL1023" s="304"/>
      <c r="RRM1023" s="304"/>
      <c r="RRN1023" s="304"/>
      <c r="RRO1023" s="304"/>
      <c r="RRP1023" s="304"/>
      <c r="RRQ1023" s="304"/>
      <c r="RRR1023" s="304"/>
      <c r="RRS1023" s="304"/>
      <c r="RRT1023" s="304"/>
      <c r="RRU1023" s="304"/>
      <c r="RRV1023" s="304"/>
      <c r="RRW1023" s="304"/>
      <c r="RRX1023" s="304"/>
      <c r="RRY1023" s="304"/>
      <c r="RRZ1023" s="304"/>
      <c r="RSA1023" s="304"/>
      <c r="RSB1023" s="304"/>
      <c r="RSC1023" s="304"/>
      <c r="RSD1023" s="304"/>
      <c r="RSE1023" s="304"/>
      <c r="RSF1023" s="304"/>
      <c r="RSG1023" s="304"/>
      <c r="RSH1023" s="304"/>
      <c r="RSI1023" s="304"/>
      <c r="RSJ1023" s="304"/>
      <c r="RSK1023" s="304"/>
      <c r="RSL1023" s="304"/>
      <c r="RSM1023" s="304"/>
      <c r="RSN1023" s="304"/>
      <c r="RSO1023" s="304"/>
      <c r="RSP1023" s="304"/>
      <c r="RSQ1023" s="304"/>
      <c r="RSR1023" s="304"/>
      <c r="RSS1023" s="304"/>
      <c r="RST1023" s="304"/>
      <c r="RSU1023" s="304"/>
      <c r="RSV1023" s="304"/>
      <c r="RSW1023" s="304"/>
      <c r="RSX1023" s="304"/>
      <c r="RSY1023" s="304"/>
      <c r="RSZ1023" s="304"/>
      <c r="RTA1023" s="304"/>
      <c r="RTB1023" s="304"/>
      <c r="RTC1023" s="304"/>
      <c r="RTD1023" s="304"/>
      <c r="RTE1023" s="304"/>
      <c r="RTF1023" s="304"/>
      <c r="RTG1023" s="304"/>
      <c r="RTH1023" s="304"/>
      <c r="RTI1023" s="304"/>
      <c r="RTJ1023" s="304"/>
      <c r="RTK1023" s="304"/>
      <c r="RTL1023" s="304"/>
      <c r="RTM1023" s="304"/>
      <c r="RTN1023" s="304"/>
      <c r="RTO1023" s="304"/>
      <c r="RTP1023" s="304"/>
      <c r="RTQ1023" s="304"/>
      <c r="RTR1023" s="304"/>
      <c r="RTS1023" s="304"/>
      <c r="RTT1023" s="304"/>
      <c r="RTU1023" s="304"/>
      <c r="RTV1023" s="304"/>
      <c r="RTW1023" s="304"/>
      <c r="RTX1023" s="304"/>
      <c r="RTY1023" s="304"/>
      <c r="RTZ1023" s="304"/>
      <c r="RUA1023" s="304"/>
      <c r="RUB1023" s="304"/>
      <c r="RUC1023" s="304"/>
      <c r="RUD1023" s="304"/>
      <c r="RUE1023" s="304"/>
      <c r="RUF1023" s="304"/>
      <c r="RUG1023" s="304"/>
      <c r="RUH1023" s="304"/>
      <c r="RUI1023" s="304"/>
      <c r="RUJ1023" s="304"/>
      <c r="RUK1023" s="304"/>
      <c r="RUL1023" s="304"/>
      <c r="RUM1023" s="304"/>
      <c r="RUN1023" s="304"/>
      <c r="RUO1023" s="304"/>
      <c r="RUP1023" s="304"/>
      <c r="RUQ1023" s="304"/>
      <c r="RUR1023" s="304"/>
      <c r="RUS1023" s="304"/>
      <c r="RUT1023" s="304"/>
      <c r="RUU1023" s="304"/>
      <c r="RUV1023" s="304"/>
      <c r="RUW1023" s="304"/>
      <c r="RUX1023" s="304"/>
      <c r="RUY1023" s="304"/>
      <c r="RUZ1023" s="304"/>
      <c r="RVA1023" s="304"/>
      <c r="RVB1023" s="304"/>
      <c r="RVC1023" s="304"/>
      <c r="RVD1023" s="304"/>
      <c r="RVE1023" s="304"/>
      <c r="RVF1023" s="304"/>
      <c r="RVG1023" s="304"/>
      <c r="RVH1023" s="304"/>
      <c r="RVI1023" s="304"/>
      <c r="RVJ1023" s="304"/>
      <c r="RVK1023" s="304"/>
      <c r="RVL1023" s="304"/>
      <c r="RVM1023" s="304"/>
      <c r="RVN1023" s="304"/>
      <c r="RVO1023" s="304"/>
      <c r="RVP1023" s="304"/>
      <c r="RVQ1023" s="304"/>
      <c r="RVR1023" s="304"/>
      <c r="RVS1023" s="304"/>
      <c r="RVT1023" s="304"/>
      <c r="RVU1023" s="304"/>
      <c r="RVV1023" s="304"/>
      <c r="RVW1023" s="304"/>
      <c r="RVX1023" s="304"/>
      <c r="RVY1023" s="304"/>
      <c r="RVZ1023" s="304"/>
      <c r="RWA1023" s="304"/>
      <c r="RWB1023" s="304"/>
      <c r="RWC1023" s="304"/>
      <c r="RWD1023" s="304"/>
      <c r="RWE1023" s="304"/>
      <c r="RWF1023" s="304"/>
      <c r="RWG1023" s="304"/>
      <c r="RWH1023" s="304"/>
      <c r="RWI1023" s="304"/>
      <c r="RWJ1023" s="304"/>
      <c r="RWK1023" s="304"/>
      <c r="RWL1023" s="304"/>
      <c r="RWM1023" s="304"/>
      <c r="RWN1023" s="304"/>
      <c r="RWO1023" s="304"/>
      <c r="RWP1023" s="304"/>
      <c r="RWQ1023" s="304"/>
      <c r="RWR1023" s="304"/>
      <c r="RWS1023" s="304"/>
      <c r="RWT1023" s="304"/>
      <c r="RWU1023" s="304"/>
      <c r="RWV1023" s="304"/>
      <c r="RWW1023" s="304"/>
      <c r="RWX1023" s="304"/>
      <c r="RWY1023" s="304"/>
      <c r="RWZ1023" s="304"/>
      <c r="RXA1023" s="304"/>
      <c r="RXB1023" s="304"/>
      <c r="RXC1023" s="304"/>
      <c r="RXD1023" s="304"/>
      <c r="RXE1023" s="304"/>
      <c r="RXF1023" s="304"/>
      <c r="RXG1023" s="304"/>
      <c r="RXH1023" s="304"/>
      <c r="RXI1023" s="304"/>
      <c r="RXJ1023" s="304"/>
      <c r="RXK1023" s="304"/>
      <c r="RXL1023" s="304"/>
      <c r="RXM1023" s="304"/>
      <c r="RXN1023" s="304"/>
      <c r="RXO1023" s="304"/>
      <c r="RXP1023" s="304"/>
      <c r="RXQ1023" s="304"/>
      <c r="RXR1023" s="304"/>
      <c r="RXS1023" s="304"/>
      <c r="RXT1023" s="304"/>
      <c r="RXU1023" s="304"/>
      <c r="RXV1023" s="304"/>
      <c r="RXW1023" s="304"/>
      <c r="RXX1023" s="304"/>
      <c r="RXY1023" s="304"/>
      <c r="RXZ1023" s="304"/>
      <c r="RYA1023" s="304"/>
      <c r="RYB1023" s="304"/>
      <c r="RYC1023" s="304"/>
      <c r="RYD1023" s="304"/>
      <c r="RYE1023" s="304"/>
      <c r="RYF1023" s="304"/>
      <c r="RYG1023" s="304"/>
      <c r="RYH1023" s="304"/>
      <c r="RYI1023" s="304"/>
      <c r="RYJ1023" s="304"/>
      <c r="RYK1023" s="304"/>
      <c r="RYL1023" s="304"/>
      <c r="RYM1023" s="304"/>
      <c r="RYN1023" s="304"/>
      <c r="RYO1023" s="304"/>
      <c r="RYP1023" s="304"/>
      <c r="RYQ1023" s="304"/>
      <c r="RYR1023" s="304"/>
      <c r="RYS1023" s="304"/>
      <c r="RYT1023" s="304"/>
      <c r="RYU1023" s="304"/>
      <c r="RYV1023" s="304"/>
      <c r="RYW1023" s="304"/>
      <c r="RYX1023" s="304"/>
      <c r="RYY1023" s="304"/>
      <c r="RYZ1023" s="304"/>
      <c r="RZA1023" s="304"/>
      <c r="RZB1023" s="304"/>
      <c r="RZC1023" s="304"/>
      <c r="RZD1023" s="304"/>
      <c r="RZE1023" s="304"/>
      <c r="RZF1023" s="304"/>
      <c r="RZG1023" s="304"/>
      <c r="RZH1023" s="304"/>
      <c r="RZI1023" s="304"/>
      <c r="RZJ1023" s="304"/>
      <c r="RZK1023" s="304"/>
      <c r="RZL1023" s="304"/>
      <c r="RZM1023" s="304"/>
      <c r="RZN1023" s="304"/>
      <c r="RZO1023" s="304"/>
      <c r="RZP1023" s="304"/>
      <c r="RZQ1023" s="304"/>
      <c r="RZR1023" s="304"/>
      <c r="RZS1023" s="304"/>
      <c r="RZT1023" s="304"/>
      <c r="RZU1023" s="304"/>
      <c r="RZV1023" s="304"/>
      <c r="RZW1023" s="304"/>
      <c r="RZX1023" s="304"/>
      <c r="RZY1023" s="304"/>
      <c r="RZZ1023" s="304"/>
      <c r="SAA1023" s="304"/>
      <c r="SAB1023" s="304"/>
      <c r="SAC1023" s="304"/>
      <c r="SAD1023" s="304"/>
      <c r="SAE1023" s="304"/>
      <c r="SAF1023" s="304"/>
      <c r="SAG1023" s="304"/>
      <c r="SAH1023" s="304"/>
      <c r="SAI1023" s="304"/>
      <c r="SAJ1023" s="304"/>
      <c r="SAK1023" s="304"/>
      <c r="SAL1023" s="304"/>
      <c r="SAM1023" s="304"/>
      <c r="SAN1023" s="304"/>
      <c r="SAO1023" s="304"/>
      <c r="SAP1023" s="304"/>
      <c r="SAQ1023" s="304"/>
      <c r="SAR1023" s="304"/>
      <c r="SAS1023" s="304"/>
      <c r="SAT1023" s="304"/>
      <c r="SAU1023" s="304"/>
      <c r="SAV1023" s="304"/>
      <c r="SAW1023" s="304"/>
      <c r="SAX1023" s="304"/>
      <c r="SAY1023" s="304"/>
      <c r="SAZ1023" s="304"/>
      <c r="SBA1023" s="304"/>
      <c r="SBB1023" s="304"/>
      <c r="SBC1023" s="304"/>
      <c r="SBD1023" s="304"/>
      <c r="SBE1023" s="304"/>
      <c r="SBF1023" s="304"/>
      <c r="SBG1023" s="304"/>
      <c r="SBH1023" s="304"/>
      <c r="SBI1023" s="304"/>
      <c r="SBJ1023" s="304"/>
      <c r="SBK1023" s="304"/>
      <c r="SBL1023" s="304"/>
      <c r="SBM1023" s="304"/>
      <c r="SBN1023" s="304"/>
      <c r="SBO1023" s="304"/>
      <c r="SBP1023" s="304"/>
      <c r="SBQ1023" s="304"/>
      <c r="SBR1023" s="304"/>
      <c r="SBS1023" s="304"/>
      <c r="SBT1023" s="304"/>
      <c r="SBU1023" s="304"/>
      <c r="SBV1023" s="304"/>
      <c r="SBW1023" s="304"/>
      <c r="SBX1023" s="304"/>
      <c r="SBY1023" s="304"/>
      <c r="SBZ1023" s="304"/>
      <c r="SCA1023" s="304"/>
      <c r="SCB1023" s="304"/>
      <c r="SCC1023" s="304"/>
      <c r="SCD1023" s="304"/>
      <c r="SCE1023" s="304"/>
      <c r="SCF1023" s="304"/>
      <c r="SCG1023" s="304"/>
      <c r="SCH1023" s="304"/>
      <c r="SCI1023" s="304"/>
      <c r="SCJ1023" s="304"/>
      <c r="SCK1023" s="304"/>
      <c r="SCL1023" s="304"/>
      <c r="SCM1023" s="304"/>
      <c r="SCN1023" s="304"/>
      <c r="SCO1023" s="304"/>
      <c r="SCP1023" s="304"/>
      <c r="SCQ1023" s="304"/>
      <c r="SCR1023" s="304"/>
      <c r="SCS1023" s="304"/>
      <c r="SCT1023" s="304"/>
      <c r="SCU1023" s="304"/>
      <c r="SCV1023" s="304"/>
      <c r="SCW1023" s="304"/>
      <c r="SCX1023" s="304"/>
      <c r="SCY1023" s="304"/>
      <c r="SCZ1023" s="304"/>
      <c r="SDA1023" s="304"/>
      <c r="SDB1023" s="304"/>
      <c r="SDC1023" s="304"/>
      <c r="SDD1023" s="304"/>
      <c r="SDE1023" s="304"/>
      <c r="SDF1023" s="304"/>
      <c r="SDG1023" s="304"/>
      <c r="SDH1023" s="304"/>
      <c r="SDI1023" s="304"/>
      <c r="SDJ1023" s="304"/>
      <c r="SDK1023" s="304"/>
      <c r="SDL1023" s="304"/>
      <c r="SDM1023" s="304"/>
      <c r="SDN1023" s="304"/>
      <c r="SDO1023" s="304"/>
      <c r="SDP1023" s="304"/>
      <c r="SDQ1023" s="304"/>
      <c r="SDR1023" s="304"/>
      <c r="SDS1023" s="304"/>
      <c r="SDT1023" s="304"/>
      <c r="SDU1023" s="304"/>
      <c r="SDV1023" s="304"/>
      <c r="SDW1023" s="304"/>
      <c r="SDX1023" s="304"/>
      <c r="SDY1023" s="304"/>
      <c r="SDZ1023" s="304"/>
      <c r="SEA1023" s="304"/>
      <c r="SEB1023" s="304"/>
      <c r="SEC1023" s="304"/>
      <c r="SED1023" s="304"/>
      <c r="SEE1023" s="304"/>
      <c r="SEF1023" s="304"/>
      <c r="SEG1023" s="304"/>
      <c r="SEH1023" s="304"/>
      <c r="SEI1023" s="304"/>
      <c r="SEJ1023" s="304"/>
      <c r="SEK1023" s="304"/>
      <c r="SEL1023" s="304"/>
      <c r="SEM1023" s="304"/>
      <c r="SEN1023" s="304"/>
      <c r="SEO1023" s="304"/>
      <c r="SEP1023" s="304"/>
      <c r="SEQ1023" s="304"/>
      <c r="SER1023" s="304"/>
      <c r="SES1023" s="304"/>
      <c r="SET1023" s="304"/>
      <c r="SEU1023" s="304"/>
      <c r="SEV1023" s="304"/>
      <c r="SEW1023" s="304"/>
      <c r="SEX1023" s="304"/>
      <c r="SEY1023" s="304"/>
      <c r="SEZ1023" s="304"/>
      <c r="SFA1023" s="304"/>
      <c r="SFB1023" s="304"/>
      <c r="SFC1023" s="304"/>
      <c r="SFD1023" s="304"/>
      <c r="SFE1023" s="304"/>
      <c r="SFF1023" s="304"/>
      <c r="SFG1023" s="304"/>
      <c r="SFH1023" s="304"/>
      <c r="SFI1023" s="304"/>
      <c r="SFJ1023" s="304"/>
      <c r="SFK1023" s="304"/>
      <c r="SFL1023" s="304"/>
      <c r="SFM1023" s="304"/>
      <c r="SFN1023" s="304"/>
      <c r="SFO1023" s="304"/>
      <c r="SFP1023" s="304"/>
      <c r="SFQ1023" s="304"/>
      <c r="SFR1023" s="304"/>
      <c r="SFS1023" s="304"/>
      <c r="SFT1023" s="304"/>
      <c r="SFU1023" s="304"/>
      <c r="SFV1023" s="304"/>
      <c r="SFW1023" s="304"/>
      <c r="SFX1023" s="304"/>
      <c r="SFY1023" s="304"/>
      <c r="SFZ1023" s="304"/>
      <c r="SGA1023" s="304"/>
      <c r="SGB1023" s="304"/>
      <c r="SGC1023" s="304"/>
      <c r="SGD1023" s="304"/>
      <c r="SGE1023" s="304"/>
      <c r="SGF1023" s="304"/>
      <c r="SGG1023" s="304"/>
      <c r="SGH1023" s="304"/>
      <c r="SGI1023" s="304"/>
      <c r="SGJ1023" s="304"/>
      <c r="SGK1023" s="304"/>
      <c r="SGL1023" s="304"/>
      <c r="SGM1023" s="304"/>
      <c r="SGN1023" s="304"/>
      <c r="SGO1023" s="304"/>
      <c r="SGP1023" s="304"/>
      <c r="SGQ1023" s="304"/>
      <c r="SGR1023" s="304"/>
      <c r="SGS1023" s="304"/>
      <c r="SGT1023" s="304"/>
      <c r="SGU1023" s="304"/>
      <c r="SGV1023" s="304"/>
      <c r="SGW1023" s="304"/>
      <c r="SGX1023" s="304"/>
      <c r="SGY1023" s="304"/>
      <c r="SGZ1023" s="304"/>
      <c r="SHA1023" s="304"/>
      <c r="SHB1023" s="304"/>
      <c r="SHC1023" s="304"/>
      <c r="SHD1023" s="304"/>
      <c r="SHE1023" s="304"/>
      <c r="SHF1023" s="304"/>
      <c r="SHG1023" s="304"/>
      <c r="SHH1023" s="304"/>
      <c r="SHI1023" s="304"/>
      <c r="SHJ1023" s="304"/>
      <c r="SHK1023" s="304"/>
      <c r="SHL1023" s="304"/>
      <c r="SHM1023" s="304"/>
      <c r="SHN1023" s="304"/>
      <c r="SHO1023" s="304"/>
      <c r="SHP1023" s="304"/>
      <c r="SHQ1023" s="304"/>
      <c r="SHR1023" s="304"/>
      <c r="SHS1023" s="304"/>
      <c r="SHT1023" s="304"/>
      <c r="SHU1023" s="304"/>
      <c r="SHV1023" s="304"/>
      <c r="SHW1023" s="304"/>
      <c r="SHX1023" s="304"/>
      <c r="SHY1023" s="304"/>
      <c r="SHZ1023" s="304"/>
      <c r="SIA1023" s="304"/>
      <c r="SIB1023" s="304"/>
      <c r="SIC1023" s="304"/>
      <c r="SID1023" s="304"/>
      <c r="SIE1023" s="304"/>
      <c r="SIF1023" s="304"/>
      <c r="SIG1023" s="304"/>
      <c r="SIH1023" s="304"/>
      <c r="SII1023" s="304"/>
      <c r="SIJ1023" s="304"/>
      <c r="SIK1023" s="304"/>
      <c r="SIL1023" s="304"/>
      <c r="SIM1023" s="304"/>
      <c r="SIN1023" s="304"/>
      <c r="SIO1023" s="304"/>
      <c r="SIP1023" s="304"/>
      <c r="SIQ1023" s="304"/>
      <c r="SIR1023" s="304"/>
      <c r="SIS1023" s="304"/>
      <c r="SIT1023" s="304"/>
      <c r="SIU1023" s="304"/>
      <c r="SIV1023" s="304"/>
      <c r="SIW1023" s="304"/>
      <c r="SIX1023" s="304"/>
      <c r="SIY1023" s="304"/>
      <c r="SIZ1023" s="304"/>
      <c r="SJA1023" s="304"/>
      <c r="SJB1023" s="304"/>
      <c r="SJC1023" s="304"/>
      <c r="SJD1023" s="304"/>
      <c r="SJE1023" s="304"/>
      <c r="SJF1023" s="304"/>
      <c r="SJG1023" s="304"/>
      <c r="SJH1023" s="304"/>
      <c r="SJI1023" s="304"/>
      <c r="SJJ1023" s="304"/>
      <c r="SJK1023" s="304"/>
      <c r="SJL1023" s="304"/>
      <c r="SJM1023" s="304"/>
      <c r="SJN1023" s="304"/>
      <c r="SJO1023" s="304"/>
      <c r="SJP1023" s="304"/>
      <c r="SJQ1023" s="304"/>
      <c r="SJR1023" s="304"/>
      <c r="SJS1023" s="304"/>
      <c r="SJT1023" s="304"/>
      <c r="SJU1023" s="304"/>
      <c r="SJV1023" s="304"/>
      <c r="SJW1023" s="304"/>
      <c r="SJX1023" s="304"/>
      <c r="SJY1023" s="304"/>
      <c r="SJZ1023" s="304"/>
      <c r="SKA1023" s="304"/>
      <c r="SKB1023" s="304"/>
      <c r="SKC1023" s="304"/>
      <c r="SKD1023" s="304"/>
      <c r="SKE1023" s="304"/>
      <c r="SKF1023" s="304"/>
      <c r="SKG1023" s="304"/>
      <c r="SKH1023" s="304"/>
      <c r="SKI1023" s="304"/>
      <c r="SKJ1023" s="304"/>
      <c r="SKK1023" s="304"/>
      <c r="SKL1023" s="304"/>
      <c r="SKM1023" s="304"/>
      <c r="SKN1023" s="304"/>
      <c r="SKO1023" s="304"/>
      <c r="SKP1023" s="304"/>
      <c r="SKQ1023" s="304"/>
      <c r="SKR1023" s="304"/>
      <c r="SKS1023" s="304"/>
      <c r="SKT1023" s="304"/>
      <c r="SKU1023" s="304"/>
      <c r="SKV1023" s="304"/>
      <c r="SKW1023" s="304"/>
      <c r="SKX1023" s="304"/>
      <c r="SKY1023" s="304"/>
      <c r="SKZ1023" s="304"/>
      <c r="SLA1023" s="304"/>
      <c r="SLB1023" s="304"/>
      <c r="SLC1023" s="304"/>
      <c r="SLD1023" s="304"/>
      <c r="SLE1023" s="304"/>
      <c r="SLF1023" s="304"/>
      <c r="SLG1023" s="304"/>
      <c r="SLH1023" s="304"/>
      <c r="SLI1023" s="304"/>
      <c r="SLJ1023" s="304"/>
      <c r="SLK1023" s="304"/>
      <c r="SLL1023" s="304"/>
      <c r="SLM1023" s="304"/>
      <c r="SLN1023" s="304"/>
      <c r="SLO1023" s="304"/>
      <c r="SLP1023" s="304"/>
      <c r="SLQ1023" s="304"/>
      <c r="SLR1023" s="304"/>
      <c r="SLS1023" s="304"/>
      <c r="SLT1023" s="304"/>
      <c r="SLU1023" s="304"/>
      <c r="SLV1023" s="304"/>
      <c r="SLW1023" s="304"/>
      <c r="SLX1023" s="304"/>
      <c r="SLY1023" s="304"/>
      <c r="SLZ1023" s="304"/>
      <c r="SMA1023" s="304"/>
      <c r="SMB1023" s="304"/>
      <c r="SMC1023" s="304"/>
      <c r="SMD1023" s="304"/>
      <c r="SME1023" s="304"/>
      <c r="SMF1023" s="304"/>
      <c r="SMG1023" s="304"/>
      <c r="SMH1023" s="304"/>
      <c r="SMI1023" s="304"/>
      <c r="SMJ1023" s="304"/>
      <c r="SMK1023" s="304"/>
      <c r="SML1023" s="304"/>
      <c r="SMM1023" s="304"/>
      <c r="SMN1023" s="304"/>
      <c r="SMO1023" s="304"/>
      <c r="SMP1023" s="304"/>
      <c r="SMQ1023" s="304"/>
      <c r="SMR1023" s="304"/>
      <c r="SMS1023" s="304"/>
      <c r="SMT1023" s="304"/>
      <c r="SMU1023" s="304"/>
      <c r="SMV1023" s="304"/>
      <c r="SMW1023" s="304"/>
      <c r="SMX1023" s="304"/>
      <c r="SMY1023" s="304"/>
      <c r="SMZ1023" s="304"/>
      <c r="SNA1023" s="304"/>
      <c r="SNB1023" s="304"/>
      <c r="SNC1023" s="304"/>
      <c r="SND1023" s="304"/>
      <c r="SNE1023" s="304"/>
      <c r="SNF1023" s="304"/>
      <c r="SNG1023" s="304"/>
      <c r="SNH1023" s="304"/>
      <c r="SNI1023" s="304"/>
      <c r="SNJ1023" s="304"/>
      <c r="SNK1023" s="304"/>
      <c r="SNL1023" s="304"/>
      <c r="SNM1023" s="304"/>
      <c r="SNN1023" s="304"/>
      <c r="SNO1023" s="304"/>
      <c r="SNP1023" s="304"/>
      <c r="SNQ1023" s="304"/>
      <c r="SNR1023" s="304"/>
      <c r="SNS1023" s="304"/>
      <c r="SNT1023" s="304"/>
      <c r="SNU1023" s="304"/>
      <c r="SNV1023" s="304"/>
      <c r="SNW1023" s="304"/>
      <c r="SNX1023" s="304"/>
      <c r="SNY1023" s="304"/>
      <c r="SNZ1023" s="304"/>
      <c r="SOA1023" s="304"/>
      <c r="SOB1023" s="304"/>
      <c r="SOC1023" s="304"/>
      <c r="SOD1023" s="304"/>
      <c r="SOE1023" s="304"/>
      <c r="SOF1023" s="304"/>
      <c r="SOG1023" s="304"/>
      <c r="SOH1023" s="304"/>
      <c r="SOI1023" s="304"/>
      <c r="SOJ1023" s="304"/>
      <c r="SOK1023" s="304"/>
      <c r="SOL1023" s="304"/>
      <c r="SOM1023" s="304"/>
      <c r="SON1023" s="304"/>
      <c r="SOO1023" s="304"/>
      <c r="SOP1023" s="304"/>
      <c r="SOQ1023" s="304"/>
      <c r="SOR1023" s="304"/>
      <c r="SOS1023" s="304"/>
      <c r="SOT1023" s="304"/>
      <c r="SOU1023" s="304"/>
      <c r="SOV1023" s="304"/>
      <c r="SOW1023" s="304"/>
      <c r="SOX1023" s="304"/>
      <c r="SOY1023" s="304"/>
      <c r="SOZ1023" s="304"/>
      <c r="SPA1023" s="304"/>
      <c r="SPB1023" s="304"/>
      <c r="SPC1023" s="304"/>
      <c r="SPD1023" s="304"/>
      <c r="SPE1023" s="304"/>
      <c r="SPF1023" s="304"/>
      <c r="SPG1023" s="304"/>
      <c r="SPH1023" s="304"/>
      <c r="SPI1023" s="304"/>
      <c r="SPJ1023" s="304"/>
      <c r="SPK1023" s="304"/>
      <c r="SPL1023" s="304"/>
      <c r="SPM1023" s="304"/>
      <c r="SPN1023" s="304"/>
      <c r="SPO1023" s="304"/>
      <c r="SPP1023" s="304"/>
      <c r="SPQ1023" s="304"/>
      <c r="SPR1023" s="304"/>
      <c r="SPS1023" s="304"/>
      <c r="SPT1023" s="304"/>
      <c r="SPU1023" s="304"/>
      <c r="SPV1023" s="304"/>
      <c r="SPW1023" s="304"/>
      <c r="SPX1023" s="304"/>
      <c r="SPY1023" s="304"/>
      <c r="SPZ1023" s="304"/>
      <c r="SQA1023" s="304"/>
      <c r="SQB1023" s="304"/>
      <c r="SQC1023" s="304"/>
      <c r="SQD1023" s="304"/>
      <c r="SQE1023" s="304"/>
      <c r="SQF1023" s="304"/>
      <c r="SQG1023" s="304"/>
      <c r="SQH1023" s="304"/>
      <c r="SQI1023" s="304"/>
      <c r="SQJ1023" s="304"/>
      <c r="SQK1023" s="304"/>
      <c r="SQL1023" s="304"/>
      <c r="SQM1023" s="304"/>
      <c r="SQN1023" s="304"/>
      <c r="SQO1023" s="304"/>
      <c r="SQP1023" s="304"/>
      <c r="SQQ1023" s="304"/>
      <c r="SQR1023" s="304"/>
      <c r="SQS1023" s="304"/>
      <c r="SQT1023" s="304"/>
      <c r="SQU1023" s="304"/>
      <c r="SQV1023" s="304"/>
      <c r="SQW1023" s="304"/>
      <c r="SQX1023" s="304"/>
      <c r="SQY1023" s="304"/>
      <c r="SQZ1023" s="304"/>
      <c r="SRA1023" s="304"/>
      <c r="SRB1023" s="304"/>
      <c r="SRC1023" s="304"/>
      <c r="SRD1023" s="304"/>
      <c r="SRE1023" s="304"/>
      <c r="SRF1023" s="304"/>
      <c r="SRG1023" s="304"/>
      <c r="SRH1023" s="304"/>
      <c r="SRI1023" s="304"/>
      <c r="SRJ1023" s="304"/>
      <c r="SRK1023" s="304"/>
      <c r="SRL1023" s="304"/>
      <c r="SRM1023" s="304"/>
      <c r="SRN1023" s="304"/>
      <c r="SRO1023" s="304"/>
      <c r="SRP1023" s="304"/>
      <c r="SRQ1023" s="304"/>
      <c r="SRR1023" s="304"/>
      <c r="SRS1023" s="304"/>
      <c r="SRT1023" s="304"/>
      <c r="SRU1023" s="304"/>
      <c r="SRV1023" s="304"/>
      <c r="SRW1023" s="304"/>
      <c r="SRX1023" s="304"/>
      <c r="SRY1023" s="304"/>
      <c r="SRZ1023" s="304"/>
      <c r="SSA1023" s="304"/>
      <c r="SSB1023" s="304"/>
      <c r="SSC1023" s="304"/>
      <c r="SSD1023" s="304"/>
      <c r="SSE1023" s="304"/>
      <c r="SSF1023" s="304"/>
      <c r="SSG1023" s="304"/>
      <c r="SSH1023" s="304"/>
      <c r="SSI1023" s="304"/>
      <c r="SSJ1023" s="304"/>
      <c r="SSK1023" s="304"/>
      <c r="SSL1023" s="304"/>
      <c r="SSM1023" s="304"/>
      <c r="SSN1023" s="304"/>
      <c r="SSO1023" s="304"/>
      <c r="SSP1023" s="304"/>
      <c r="SSQ1023" s="304"/>
      <c r="SSR1023" s="304"/>
      <c r="SSS1023" s="304"/>
      <c r="SST1023" s="304"/>
      <c r="SSU1023" s="304"/>
      <c r="SSV1023" s="304"/>
      <c r="SSW1023" s="304"/>
      <c r="SSX1023" s="304"/>
      <c r="SSY1023" s="304"/>
      <c r="SSZ1023" s="304"/>
      <c r="STA1023" s="304"/>
      <c r="STB1023" s="304"/>
      <c r="STC1023" s="304"/>
      <c r="STD1023" s="304"/>
      <c r="STE1023" s="304"/>
      <c r="STF1023" s="304"/>
      <c r="STG1023" s="304"/>
      <c r="STH1023" s="304"/>
      <c r="STI1023" s="304"/>
      <c r="STJ1023" s="304"/>
      <c r="STK1023" s="304"/>
      <c r="STL1023" s="304"/>
      <c r="STM1023" s="304"/>
      <c r="STN1023" s="304"/>
      <c r="STO1023" s="304"/>
      <c r="STP1023" s="304"/>
      <c r="STQ1023" s="304"/>
      <c r="STR1023" s="304"/>
      <c r="STS1023" s="304"/>
      <c r="STT1023" s="304"/>
      <c r="STU1023" s="304"/>
      <c r="STV1023" s="304"/>
      <c r="STW1023" s="304"/>
      <c r="STX1023" s="304"/>
      <c r="STY1023" s="304"/>
      <c r="STZ1023" s="304"/>
      <c r="SUA1023" s="304"/>
      <c r="SUB1023" s="304"/>
      <c r="SUC1023" s="304"/>
      <c r="SUD1023" s="304"/>
      <c r="SUE1023" s="304"/>
      <c r="SUF1023" s="304"/>
      <c r="SUG1023" s="304"/>
      <c r="SUH1023" s="304"/>
      <c r="SUI1023" s="304"/>
      <c r="SUJ1023" s="304"/>
      <c r="SUK1023" s="304"/>
      <c r="SUL1023" s="304"/>
      <c r="SUM1023" s="304"/>
      <c r="SUN1023" s="304"/>
      <c r="SUO1023" s="304"/>
      <c r="SUP1023" s="304"/>
      <c r="SUQ1023" s="304"/>
      <c r="SUR1023" s="304"/>
      <c r="SUS1023" s="304"/>
      <c r="SUT1023" s="304"/>
      <c r="SUU1023" s="304"/>
      <c r="SUV1023" s="304"/>
      <c r="SUW1023" s="304"/>
      <c r="SUX1023" s="304"/>
      <c r="SUY1023" s="304"/>
      <c r="SUZ1023" s="304"/>
      <c r="SVA1023" s="304"/>
      <c r="SVB1023" s="304"/>
      <c r="SVC1023" s="304"/>
      <c r="SVD1023" s="304"/>
      <c r="SVE1023" s="304"/>
      <c r="SVF1023" s="304"/>
      <c r="SVG1023" s="304"/>
      <c r="SVH1023" s="304"/>
      <c r="SVI1023" s="304"/>
      <c r="SVJ1023" s="304"/>
      <c r="SVK1023" s="304"/>
      <c r="SVL1023" s="304"/>
      <c r="SVM1023" s="304"/>
      <c r="SVN1023" s="304"/>
      <c r="SVO1023" s="304"/>
      <c r="SVP1023" s="304"/>
      <c r="SVQ1023" s="304"/>
      <c r="SVR1023" s="304"/>
      <c r="SVS1023" s="304"/>
      <c r="SVT1023" s="304"/>
      <c r="SVU1023" s="304"/>
      <c r="SVV1023" s="304"/>
      <c r="SVW1023" s="304"/>
      <c r="SVX1023" s="304"/>
      <c r="SVY1023" s="304"/>
      <c r="SVZ1023" s="304"/>
      <c r="SWA1023" s="304"/>
      <c r="SWB1023" s="304"/>
      <c r="SWC1023" s="304"/>
      <c r="SWD1023" s="304"/>
      <c r="SWE1023" s="304"/>
      <c r="SWF1023" s="304"/>
      <c r="SWG1023" s="304"/>
      <c r="SWH1023" s="304"/>
      <c r="SWI1023" s="304"/>
      <c r="SWJ1023" s="304"/>
      <c r="SWK1023" s="304"/>
      <c r="SWL1023" s="304"/>
      <c r="SWM1023" s="304"/>
      <c r="SWN1023" s="304"/>
      <c r="SWO1023" s="304"/>
      <c r="SWP1023" s="304"/>
      <c r="SWQ1023" s="304"/>
      <c r="SWR1023" s="304"/>
      <c r="SWS1023" s="304"/>
      <c r="SWT1023" s="304"/>
      <c r="SWU1023" s="304"/>
      <c r="SWV1023" s="304"/>
      <c r="SWW1023" s="304"/>
      <c r="SWX1023" s="304"/>
      <c r="SWY1023" s="304"/>
      <c r="SWZ1023" s="304"/>
      <c r="SXA1023" s="304"/>
      <c r="SXB1023" s="304"/>
      <c r="SXC1023" s="304"/>
      <c r="SXD1023" s="304"/>
      <c r="SXE1023" s="304"/>
      <c r="SXF1023" s="304"/>
      <c r="SXG1023" s="304"/>
      <c r="SXH1023" s="304"/>
      <c r="SXI1023" s="304"/>
      <c r="SXJ1023" s="304"/>
      <c r="SXK1023" s="304"/>
      <c r="SXL1023" s="304"/>
      <c r="SXM1023" s="304"/>
      <c r="SXN1023" s="304"/>
      <c r="SXO1023" s="304"/>
      <c r="SXP1023" s="304"/>
      <c r="SXQ1023" s="304"/>
      <c r="SXR1023" s="304"/>
      <c r="SXS1023" s="304"/>
      <c r="SXT1023" s="304"/>
      <c r="SXU1023" s="304"/>
      <c r="SXV1023" s="304"/>
      <c r="SXW1023" s="304"/>
      <c r="SXX1023" s="304"/>
      <c r="SXY1023" s="304"/>
      <c r="SXZ1023" s="304"/>
      <c r="SYA1023" s="304"/>
      <c r="SYB1023" s="304"/>
      <c r="SYC1023" s="304"/>
      <c r="SYD1023" s="304"/>
      <c r="SYE1023" s="304"/>
      <c r="SYF1023" s="304"/>
      <c r="SYG1023" s="304"/>
      <c r="SYH1023" s="304"/>
      <c r="SYI1023" s="304"/>
      <c r="SYJ1023" s="304"/>
      <c r="SYK1023" s="304"/>
      <c r="SYL1023" s="304"/>
      <c r="SYM1023" s="304"/>
      <c r="SYN1023" s="304"/>
      <c r="SYO1023" s="304"/>
      <c r="SYP1023" s="304"/>
      <c r="SYQ1023" s="304"/>
      <c r="SYR1023" s="304"/>
      <c r="SYS1023" s="304"/>
      <c r="SYT1023" s="304"/>
      <c r="SYU1023" s="304"/>
      <c r="SYV1023" s="304"/>
      <c r="SYW1023" s="304"/>
      <c r="SYX1023" s="304"/>
      <c r="SYY1023" s="304"/>
      <c r="SYZ1023" s="304"/>
      <c r="SZA1023" s="304"/>
      <c r="SZB1023" s="304"/>
      <c r="SZC1023" s="304"/>
      <c r="SZD1023" s="304"/>
      <c r="SZE1023" s="304"/>
      <c r="SZF1023" s="304"/>
      <c r="SZG1023" s="304"/>
      <c r="SZH1023" s="304"/>
      <c r="SZI1023" s="304"/>
      <c r="SZJ1023" s="304"/>
      <c r="SZK1023" s="304"/>
      <c r="SZL1023" s="304"/>
      <c r="SZM1023" s="304"/>
      <c r="SZN1023" s="304"/>
      <c r="SZO1023" s="304"/>
      <c r="SZP1023" s="304"/>
      <c r="SZQ1023" s="304"/>
      <c r="SZR1023" s="304"/>
      <c r="SZS1023" s="304"/>
      <c r="SZT1023" s="304"/>
      <c r="SZU1023" s="304"/>
      <c r="SZV1023" s="304"/>
      <c r="SZW1023" s="304"/>
      <c r="SZX1023" s="304"/>
      <c r="SZY1023" s="304"/>
      <c r="SZZ1023" s="304"/>
      <c r="TAA1023" s="304"/>
      <c r="TAB1023" s="304"/>
      <c r="TAC1023" s="304"/>
      <c r="TAD1023" s="304"/>
      <c r="TAE1023" s="304"/>
      <c r="TAF1023" s="304"/>
      <c r="TAG1023" s="304"/>
      <c r="TAH1023" s="304"/>
      <c r="TAI1023" s="304"/>
      <c r="TAJ1023" s="304"/>
      <c r="TAK1023" s="304"/>
      <c r="TAL1023" s="304"/>
      <c r="TAM1023" s="304"/>
      <c r="TAN1023" s="304"/>
      <c r="TAO1023" s="304"/>
      <c r="TAP1023" s="304"/>
      <c r="TAQ1023" s="304"/>
      <c r="TAR1023" s="304"/>
      <c r="TAS1023" s="304"/>
      <c r="TAT1023" s="304"/>
      <c r="TAU1023" s="304"/>
      <c r="TAV1023" s="304"/>
      <c r="TAW1023" s="304"/>
      <c r="TAX1023" s="304"/>
      <c r="TAY1023" s="304"/>
      <c r="TAZ1023" s="304"/>
      <c r="TBA1023" s="304"/>
      <c r="TBB1023" s="304"/>
      <c r="TBC1023" s="304"/>
      <c r="TBD1023" s="304"/>
      <c r="TBE1023" s="304"/>
      <c r="TBF1023" s="304"/>
      <c r="TBG1023" s="304"/>
      <c r="TBH1023" s="304"/>
      <c r="TBI1023" s="304"/>
      <c r="TBJ1023" s="304"/>
      <c r="TBK1023" s="304"/>
      <c r="TBL1023" s="304"/>
      <c r="TBM1023" s="304"/>
      <c r="TBN1023" s="304"/>
      <c r="TBO1023" s="304"/>
      <c r="TBP1023" s="304"/>
      <c r="TBQ1023" s="304"/>
      <c r="TBR1023" s="304"/>
      <c r="TBS1023" s="304"/>
      <c r="TBT1023" s="304"/>
      <c r="TBU1023" s="304"/>
      <c r="TBV1023" s="304"/>
      <c r="TBW1023" s="304"/>
      <c r="TBX1023" s="304"/>
      <c r="TBY1023" s="304"/>
      <c r="TBZ1023" s="304"/>
      <c r="TCA1023" s="304"/>
      <c r="TCB1023" s="304"/>
      <c r="TCC1023" s="304"/>
      <c r="TCD1023" s="304"/>
      <c r="TCE1023" s="304"/>
      <c r="TCF1023" s="304"/>
      <c r="TCG1023" s="304"/>
      <c r="TCH1023" s="304"/>
      <c r="TCI1023" s="304"/>
      <c r="TCJ1023" s="304"/>
      <c r="TCK1023" s="304"/>
      <c r="TCL1023" s="304"/>
      <c r="TCM1023" s="304"/>
      <c r="TCN1023" s="304"/>
      <c r="TCO1023" s="304"/>
      <c r="TCP1023" s="304"/>
      <c r="TCQ1023" s="304"/>
      <c r="TCR1023" s="304"/>
      <c r="TCS1023" s="304"/>
      <c r="TCT1023" s="304"/>
      <c r="TCU1023" s="304"/>
      <c r="TCV1023" s="304"/>
      <c r="TCW1023" s="304"/>
      <c r="TCX1023" s="304"/>
      <c r="TCY1023" s="304"/>
      <c r="TCZ1023" s="304"/>
      <c r="TDA1023" s="304"/>
      <c r="TDB1023" s="304"/>
      <c r="TDC1023" s="304"/>
      <c r="TDD1023" s="304"/>
      <c r="TDE1023" s="304"/>
      <c r="TDF1023" s="304"/>
      <c r="TDG1023" s="304"/>
      <c r="TDH1023" s="304"/>
      <c r="TDI1023" s="304"/>
      <c r="TDJ1023" s="304"/>
      <c r="TDK1023" s="304"/>
      <c r="TDL1023" s="304"/>
      <c r="TDM1023" s="304"/>
      <c r="TDN1023" s="304"/>
      <c r="TDO1023" s="304"/>
      <c r="TDP1023" s="304"/>
      <c r="TDQ1023" s="304"/>
      <c r="TDR1023" s="304"/>
      <c r="TDS1023" s="304"/>
      <c r="TDT1023" s="304"/>
      <c r="TDU1023" s="304"/>
      <c r="TDV1023" s="304"/>
      <c r="TDW1023" s="304"/>
      <c r="TDX1023" s="304"/>
      <c r="TDY1023" s="304"/>
      <c r="TDZ1023" s="304"/>
      <c r="TEA1023" s="304"/>
      <c r="TEB1023" s="304"/>
      <c r="TEC1023" s="304"/>
      <c r="TED1023" s="304"/>
      <c r="TEE1023" s="304"/>
      <c r="TEF1023" s="304"/>
      <c r="TEG1023" s="304"/>
      <c r="TEH1023" s="304"/>
      <c r="TEI1023" s="304"/>
      <c r="TEJ1023" s="304"/>
      <c r="TEK1023" s="304"/>
      <c r="TEL1023" s="304"/>
      <c r="TEM1023" s="304"/>
      <c r="TEN1023" s="304"/>
      <c r="TEO1023" s="304"/>
      <c r="TEP1023" s="304"/>
      <c r="TEQ1023" s="304"/>
      <c r="TER1023" s="304"/>
      <c r="TES1023" s="304"/>
      <c r="TET1023" s="304"/>
      <c r="TEU1023" s="304"/>
      <c r="TEV1023" s="304"/>
      <c r="TEW1023" s="304"/>
      <c r="TEX1023" s="304"/>
      <c r="TEY1023" s="304"/>
      <c r="TEZ1023" s="304"/>
      <c r="TFA1023" s="304"/>
      <c r="TFB1023" s="304"/>
      <c r="TFC1023" s="304"/>
      <c r="TFD1023" s="304"/>
      <c r="TFE1023" s="304"/>
      <c r="TFF1023" s="304"/>
      <c r="TFG1023" s="304"/>
      <c r="TFH1023" s="304"/>
      <c r="TFI1023" s="304"/>
      <c r="TFJ1023" s="304"/>
      <c r="TFK1023" s="304"/>
      <c r="TFL1023" s="304"/>
      <c r="TFM1023" s="304"/>
      <c r="TFN1023" s="304"/>
      <c r="TFO1023" s="304"/>
      <c r="TFP1023" s="304"/>
      <c r="TFQ1023" s="304"/>
      <c r="TFR1023" s="304"/>
      <c r="TFS1023" s="304"/>
      <c r="TFT1023" s="304"/>
      <c r="TFU1023" s="304"/>
      <c r="TFV1023" s="304"/>
      <c r="TFW1023" s="304"/>
      <c r="TFX1023" s="304"/>
      <c r="TFY1023" s="304"/>
      <c r="TFZ1023" s="304"/>
      <c r="TGA1023" s="304"/>
      <c r="TGB1023" s="304"/>
      <c r="TGC1023" s="304"/>
      <c r="TGD1023" s="304"/>
      <c r="TGE1023" s="304"/>
      <c r="TGF1023" s="304"/>
      <c r="TGG1023" s="304"/>
      <c r="TGH1023" s="304"/>
      <c r="TGI1023" s="304"/>
      <c r="TGJ1023" s="304"/>
      <c r="TGK1023" s="304"/>
      <c r="TGL1023" s="304"/>
      <c r="TGM1023" s="304"/>
      <c r="TGN1023" s="304"/>
      <c r="TGO1023" s="304"/>
      <c r="TGP1023" s="304"/>
      <c r="TGQ1023" s="304"/>
      <c r="TGR1023" s="304"/>
      <c r="TGS1023" s="304"/>
      <c r="TGT1023" s="304"/>
      <c r="TGU1023" s="304"/>
      <c r="TGV1023" s="304"/>
      <c r="TGW1023" s="304"/>
      <c r="TGX1023" s="304"/>
      <c r="TGY1023" s="304"/>
      <c r="TGZ1023" s="304"/>
      <c r="THA1023" s="304"/>
      <c r="THB1023" s="304"/>
      <c r="THC1023" s="304"/>
      <c r="THD1023" s="304"/>
      <c r="THE1023" s="304"/>
      <c r="THF1023" s="304"/>
      <c r="THG1023" s="304"/>
      <c r="THH1023" s="304"/>
      <c r="THI1023" s="304"/>
      <c r="THJ1023" s="304"/>
      <c r="THK1023" s="304"/>
      <c r="THL1023" s="304"/>
      <c r="THM1023" s="304"/>
      <c r="THN1023" s="304"/>
      <c r="THO1023" s="304"/>
      <c r="THP1023" s="304"/>
      <c r="THQ1023" s="304"/>
      <c r="THR1023" s="304"/>
      <c r="THS1023" s="304"/>
      <c r="THT1023" s="304"/>
      <c r="THU1023" s="304"/>
      <c r="THV1023" s="304"/>
      <c r="THW1023" s="304"/>
      <c r="THX1023" s="304"/>
      <c r="THY1023" s="304"/>
      <c r="THZ1023" s="304"/>
      <c r="TIA1023" s="304"/>
      <c r="TIB1023" s="304"/>
      <c r="TIC1023" s="304"/>
      <c r="TID1023" s="304"/>
      <c r="TIE1023" s="304"/>
      <c r="TIF1023" s="304"/>
      <c r="TIG1023" s="304"/>
      <c r="TIH1023" s="304"/>
      <c r="TII1023" s="304"/>
      <c r="TIJ1023" s="304"/>
      <c r="TIK1023" s="304"/>
      <c r="TIL1023" s="304"/>
      <c r="TIM1023" s="304"/>
      <c r="TIN1023" s="304"/>
      <c r="TIO1023" s="304"/>
      <c r="TIP1023" s="304"/>
      <c r="TIQ1023" s="304"/>
      <c r="TIR1023" s="304"/>
      <c r="TIS1023" s="304"/>
      <c r="TIT1023" s="304"/>
      <c r="TIU1023" s="304"/>
      <c r="TIV1023" s="304"/>
      <c r="TIW1023" s="304"/>
      <c r="TIX1023" s="304"/>
      <c r="TIY1023" s="304"/>
      <c r="TIZ1023" s="304"/>
      <c r="TJA1023" s="304"/>
      <c r="TJB1023" s="304"/>
      <c r="TJC1023" s="304"/>
      <c r="TJD1023" s="304"/>
      <c r="TJE1023" s="304"/>
      <c r="TJF1023" s="304"/>
      <c r="TJG1023" s="304"/>
      <c r="TJH1023" s="304"/>
      <c r="TJI1023" s="304"/>
      <c r="TJJ1023" s="304"/>
      <c r="TJK1023" s="304"/>
      <c r="TJL1023" s="304"/>
      <c r="TJM1023" s="304"/>
      <c r="TJN1023" s="304"/>
      <c r="TJO1023" s="304"/>
      <c r="TJP1023" s="304"/>
      <c r="TJQ1023" s="304"/>
      <c r="TJR1023" s="304"/>
      <c r="TJS1023" s="304"/>
      <c r="TJT1023" s="304"/>
      <c r="TJU1023" s="304"/>
      <c r="TJV1023" s="304"/>
      <c r="TJW1023" s="304"/>
      <c r="TJX1023" s="304"/>
      <c r="TJY1023" s="304"/>
      <c r="TJZ1023" s="304"/>
      <c r="TKA1023" s="304"/>
      <c r="TKB1023" s="304"/>
      <c r="TKC1023" s="304"/>
      <c r="TKD1023" s="304"/>
      <c r="TKE1023" s="304"/>
      <c r="TKF1023" s="304"/>
      <c r="TKG1023" s="304"/>
      <c r="TKH1023" s="304"/>
      <c r="TKI1023" s="304"/>
      <c r="TKJ1023" s="304"/>
      <c r="TKK1023" s="304"/>
      <c r="TKL1023" s="304"/>
      <c r="TKM1023" s="304"/>
      <c r="TKN1023" s="304"/>
      <c r="TKO1023" s="304"/>
      <c r="TKP1023" s="304"/>
      <c r="TKQ1023" s="304"/>
      <c r="TKR1023" s="304"/>
      <c r="TKS1023" s="304"/>
      <c r="TKT1023" s="304"/>
      <c r="TKU1023" s="304"/>
      <c r="TKV1023" s="304"/>
      <c r="TKW1023" s="304"/>
      <c r="TKX1023" s="304"/>
      <c r="TKY1023" s="304"/>
      <c r="TKZ1023" s="304"/>
      <c r="TLA1023" s="304"/>
      <c r="TLB1023" s="304"/>
      <c r="TLC1023" s="304"/>
      <c r="TLD1023" s="304"/>
      <c r="TLE1023" s="304"/>
      <c r="TLF1023" s="304"/>
      <c r="TLG1023" s="304"/>
      <c r="TLH1023" s="304"/>
      <c r="TLI1023" s="304"/>
      <c r="TLJ1023" s="304"/>
      <c r="TLK1023" s="304"/>
      <c r="TLL1023" s="304"/>
      <c r="TLM1023" s="304"/>
      <c r="TLN1023" s="304"/>
      <c r="TLO1023" s="304"/>
      <c r="TLP1023" s="304"/>
      <c r="TLQ1023" s="304"/>
      <c r="TLR1023" s="304"/>
      <c r="TLS1023" s="304"/>
      <c r="TLT1023" s="304"/>
      <c r="TLU1023" s="304"/>
      <c r="TLV1023" s="304"/>
      <c r="TLW1023" s="304"/>
      <c r="TLX1023" s="304"/>
      <c r="TLY1023" s="304"/>
      <c r="TLZ1023" s="304"/>
      <c r="TMA1023" s="304"/>
      <c r="TMB1023" s="304"/>
      <c r="TMC1023" s="304"/>
      <c r="TMD1023" s="304"/>
      <c r="TME1023" s="304"/>
      <c r="TMF1023" s="304"/>
      <c r="TMG1023" s="304"/>
      <c r="TMH1023" s="304"/>
      <c r="TMI1023" s="304"/>
      <c r="TMJ1023" s="304"/>
      <c r="TMK1023" s="304"/>
      <c r="TML1023" s="304"/>
      <c r="TMM1023" s="304"/>
      <c r="TMN1023" s="304"/>
      <c r="TMO1023" s="304"/>
      <c r="TMP1023" s="304"/>
      <c r="TMQ1023" s="304"/>
      <c r="TMR1023" s="304"/>
      <c r="TMS1023" s="304"/>
      <c r="TMT1023" s="304"/>
      <c r="TMU1023" s="304"/>
      <c r="TMV1023" s="304"/>
      <c r="TMW1023" s="304"/>
      <c r="TMX1023" s="304"/>
      <c r="TMY1023" s="304"/>
      <c r="TMZ1023" s="304"/>
      <c r="TNA1023" s="304"/>
      <c r="TNB1023" s="304"/>
      <c r="TNC1023" s="304"/>
      <c r="TND1023" s="304"/>
      <c r="TNE1023" s="304"/>
      <c r="TNF1023" s="304"/>
      <c r="TNG1023" s="304"/>
      <c r="TNH1023" s="304"/>
      <c r="TNI1023" s="304"/>
      <c r="TNJ1023" s="304"/>
      <c r="TNK1023" s="304"/>
      <c r="TNL1023" s="304"/>
      <c r="TNM1023" s="304"/>
      <c r="TNN1023" s="304"/>
      <c r="TNO1023" s="304"/>
      <c r="TNP1023" s="304"/>
      <c r="TNQ1023" s="304"/>
      <c r="TNR1023" s="304"/>
      <c r="TNS1023" s="304"/>
      <c r="TNT1023" s="304"/>
      <c r="TNU1023" s="304"/>
      <c r="TNV1023" s="304"/>
      <c r="TNW1023" s="304"/>
      <c r="TNX1023" s="304"/>
      <c r="TNY1023" s="304"/>
      <c r="TNZ1023" s="304"/>
      <c r="TOA1023" s="304"/>
      <c r="TOB1023" s="304"/>
      <c r="TOC1023" s="304"/>
      <c r="TOD1023" s="304"/>
      <c r="TOE1023" s="304"/>
      <c r="TOF1023" s="304"/>
      <c r="TOG1023" s="304"/>
      <c r="TOH1023" s="304"/>
      <c r="TOI1023" s="304"/>
      <c r="TOJ1023" s="304"/>
      <c r="TOK1023" s="304"/>
      <c r="TOL1023" s="304"/>
      <c r="TOM1023" s="304"/>
      <c r="TON1023" s="304"/>
      <c r="TOO1023" s="304"/>
      <c r="TOP1023" s="304"/>
      <c r="TOQ1023" s="304"/>
      <c r="TOR1023" s="304"/>
      <c r="TOS1023" s="304"/>
      <c r="TOT1023" s="304"/>
      <c r="TOU1023" s="304"/>
      <c r="TOV1023" s="304"/>
      <c r="TOW1023" s="304"/>
      <c r="TOX1023" s="304"/>
      <c r="TOY1023" s="304"/>
      <c r="TOZ1023" s="304"/>
      <c r="TPA1023" s="304"/>
      <c r="TPB1023" s="304"/>
      <c r="TPC1023" s="304"/>
      <c r="TPD1023" s="304"/>
      <c r="TPE1023" s="304"/>
      <c r="TPF1023" s="304"/>
      <c r="TPG1023" s="304"/>
      <c r="TPH1023" s="304"/>
      <c r="TPI1023" s="304"/>
      <c r="TPJ1023" s="304"/>
      <c r="TPK1023" s="304"/>
      <c r="TPL1023" s="304"/>
      <c r="TPM1023" s="304"/>
      <c r="TPN1023" s="304"/>
      <c r="TPO1023" s="304"/>
      <c r="TPP1023" s="304"/>
      <c r="TPQ1023" s="304"/>
      <c r="TPR1023" s="304"/>
      <c r="TPS1023" s="304"/>
      <c r="TPT1023" s="304"/>
      <c r="TPU1023" s="304"/>
      <c r="TPV1023" s="304"/>
      <c r="TPW1023" s="304"/>
      <c r="TPX1023" s="304"/>
      <c r="TPY1023" s="304"/>
      <c r="TPZ1023" s="304"/>
      <c r="TQA1023" s="304"/>
      <c r="TQB1023" s="304"/>
      <c r="TQC1023" s="304"/>
      <c r="TQD1023" s="304"/>
      <c r="TQE1023" s="304"/>
      <c r="TQF1023" s="304"/>
      <c r="TQG1023" s="304"/>
      <c r="TQH1023" s="304"/>
      <c r="TQI1023" s="304"/>
      <c r="TQJ1023" s="304"/>
      <c r="TQK1023" s="304"/>
      <c r="TQL1023" s="304"/>
      <c r="TQM1023" s="304"/>
      <c r="TQN1023" s="304"/>
      <c r="TQO1023" s="304"/>
      <c r="TQP1023" s="304"/>
      <c r="TQQ1023" s="304"/>
      <c r="TQR1023" s="304"/>
      <c r="TQS1023" s="304"/>
      <c r="TQT1023" s="304"/>
      <c r="TQU1023" s="304"/>
      <c r="TQV1023" s="304"/>
      <c r="TQW1023" s="304"/>
      <c r="TQX1023" s="304"/>
      <c r="TQY1023" s="304"/>
      <c r="TQZ1023" s="304"/>
      <c r="TRA1023" s="304"/>
      <c r="TRB1023" s="304"/>
      <c r="TRC1023" s="304"/>
      <c r="TRD1023" s="304"/>
      <c r="TRE1023" s="304"/>
      <c r="TRF1023" s="304"/>
      <c r="TRG1023" s="304"/>
      <c r="TRH1023" s="304"/>
      <c r="TRI1023" s="304"/>
      <c r="TRJ1023" s="304"/>
      <c r="TRK1023" s="304"/>
      <c r="TRL1023" s="304"/>
      <c r="TRM1023" s="304"/>
      <c r="TRN1023" s="304"/>
      <c r="TRO1023" s="304"/>
      <c r="TRP1023" s="304"/>
      <c r="TRQ1023" s="304"/>
      <c r="TRR1023" s="304"/>
      <c r="TRS1023" s="304"/>
      <c r="TRT1023" s="304"/>
      <c r="TRU1023" s="304"/>
      <c r="TRV1023" s="304"/>
      <c r="TRW1023" s="304"/>
      <c r="TRX1023" s="304"/>
      <c r="TRY1023" s="304"/>
      <c r="TRZ1023" s="304"/>
      <c r="TSA1023" s="304"/>
      <c r="TSB1023" s="304"/>
      <c r="TSC1023" s="304"/>
      <c r="TSD1023" s="304"/>
      <c r="TSE1023" s="304"/>
      <c r="TSF1023" s="304"/>
      <c r="TSG1023" s="304"/>
      <c r="TSH1023" s="304"/>
      <c r="TSI1023" s="304"/>
      <c r="TSJ1023" s="304"/>
      <c r="TSK1023" s="304"/>
      <c r="TSL1023" s="304"/>
      <c r="TSM1023" s="304"/>
      <c r="TSN1023" s="304"/>
      <c r="TSO1023" s="304"/>
      <c r="TSP1023" s="304"/>
      <c r="TSQ1023" s="304"/>
      <c r="TSR1023" s="304"/>
      <c r="TSS1023" s="304"/>
      <c r="TST1023" s="304"/>
      <c r="TSU1023" s="304"/>
      <c r="TSV1023" s="304"/>
      <c r="TSW1023" s="304"/>
      <c r="TSX1023" s="304"/>
      <c r="TSY1023" s="304"/>
      <c r="TSZ1023" s="304"/>
      <c r="TTA1023" s="304"/>
      <c r="TTB1023" s="304"/>
      <c r="TTC1023" s="304"/>
      <c r="TTD1023" s="304"/>
      <c r="TTE1023" s="304"/>
      <c r="TTF1023" s="304"/>
      <c r="TTG1023" s="304"/>
      <c r="TTH1023" s="304"/>
      <c r="TTI1023" s="304"/>
      <c r="TTJ1023" s="304"/>
      <c r="TTK1023" s="304"/>
      <c r="TTL1023" s="304"/>
      <c r="TTM1023" s="304"/>
      <c r="TTN1023" s="304"/>
      <c r="TTO1023" s="304"/>
      <c r="TTP1023" s="304"/>
      <c r="TTQ1023" s="304"/>
      <c r="TTR1023" s="304"/>
      <c r="TTS1023" s="304"/>
      <c r="TTT1023" s="304"/>
      <c r="TTU1023" s="304"/>
      <c r="TTV1023" s="304"/>
      <c r="TTW1023" s="304"/>
      <c r="TTX1023" s="304"/>
      <c r="TTY1023" s="304"/>
      <c r="TTZ1023" s="304"/>
      <c r="TUA1023" s="304"/>
      <c r="TUB1023" s="304"/>
      <c r="TUC1023" s="304"/>
      <c r="TUD1023" s="304"/>
      <c r="TUE1023" s="304"/>
      <c r="TUF1023" s="304"/>
      <c r="TUG1023" s="304"/>
      <c r="TUH1023" s="304"/>
      <c r="TUI1023" s="304"/>
      <c r="TUJ1023" s="304"/>
      <c r="TUK1023" s="304"/>
      <c r="TUL1023" s="304"/>
      <c r="TUM1023" s="304"/>
      <c r="TUN1023" s="304"/>
      <c r="TUO1023" s="304"/>
      <c r="TUP1023" s="304"/>
      <c r="TUQ1023" s="304"/>
      <c r="TUR1023" s="304"/>
      <c r="TUS1023" s="304"/>
      <c r="TUT1023" s="304"/>
      <c r="TUU1023" s="304"/>
      <c r="TUV1023" s="304"/>
      <c r="TUW1023" s="304"/>
      <c r="TUX1023" s="304"/>
      <c r="TUY1023" s="304"/>
      <c r="TUZ1023" s="304"/>
      <c r="TVA1023" s="304"/>
      <c r="TVB1023" s="304"/>
      <c r="TVC1023" s="304"/>
      <c r="TVD1023" s="304"/>
      <c r="TVE1023" s="304"/>
      <c r="TVF1023" s="304"/>
      <c r="TVG1023" s="304"/>
      <c r="TVH1023" s="304"/>
      <c r="TVI1023" s="304"/>
      <c r="TVJ1023" s="304"/>
      <c r="TVK1023" s="304"/>
      <c r="TVL1023" s="304"/>
      <c r="TVM1023" s="304"/>
      <c r="TVN1023" s="304"/>
      <c r="TVO1023" s="304"/>
      <c r="TVP1023" s="304"/>
      <c r="TVQ1023" s="304"/>
      <c r="TVR1023" s="304"/>
      <c r="TVS1023" s="304"/>
      <c r="TVT1023" s="304"/>
      <c r="TVU1023" s="304"/>
      <c r="TVV1023" s="304"/>
      <c r="TVW1023" s="304"/>
      <c r="TVX1023" s="304"/>
      <c r="TVY1023" s="304"/>
      <c r="TVZ1023" s="304"/>
      <c r="TWA1023" s="304"/>
      <c r="TWB1023" s="304"/>
      <c r="TWC1023" s="304"/>
      <c r="TWD1023" s="304"/>
      <c r="TWE1023" s="304"/>
      <c r="TWF1023" s="304"/>
      <c r="TWG1023" s="304"/>
      <c r="TWH1023" s="304"/>
      <c r="TWI1023" s="304"/>
      <c r="TWJ1023" s="304"/>
      <c r="TWK1023" s="304"/>
      <c r="TWL1023" s="304"/>
      <c r="TWM1023" s="304"/>
      <c r="TWN1023" s="304"/>
      <c r="TWO1023" s="304"/>
      <c r="TWP1023" s="304"/>
      <c r="TWQ1023" s="304"/>
      <c r="TWR1023" s="304"/>
      <c r="TWS1023" s="304"/>
      <c r="TWT1023" s="304"/>
      <c r="TWU1023" s="304"/>
      <c r="TWV1023" s="304"/>
      <c r="TWW1023" s="304"/>
      <c r="TWX1023" s="304"/>
      <c r="TWY1023" s="304"/>
      <c r="TWZ1023" s="304"/>
      <c r="TXA1023" s="304"/>
      <c r="TXB1023" s="304"/>
      <c r="TXC1023" s="304"/>
      <c r="TXD1023" s="304"/>
      <c r="TXE1023" s="304"/>
      <c r="TXF1023" s="304"/>
      <c r="TXG1023" s="304"/>
      <c r="TXH1023" s="304"/>
      <c r="TXI1023" s="304"/>
      <c r="TXJ1023" s="304"/>
      <c r="TXK1023" s="304"/>
      <c r="TXL1023" s="304"/>
      <c r="TXM1023" s="304"/>
      <c r="TXN1023" s="304"/>
      <c r="TXO1023" s="304"/>
      <c r="TXP1023" s="304"/>
      <c r="TXQ1023" s="304"/>
      <c r="TXR1023" s="304"/>
      <c r="TXS1023" s="304"/>
      <c r="TXT1023" s="304"/>
      <c r="TXU1023" s="304"/>
      <c r="TXV1023" s="304"/>
      <c r="TXW1023" s="304"/>
      <c r="TXX1023" s="304"/>
      <c r="TXY1023" s="304"/>
      <c r="TXZ1023" s="304"/>
      <c r="TYA1023" s="304"/>
      <c r="TYB1023" s="304"/>
      <c r="TYC1023" s="304"/>
      <c r="TYD1023" s="304"/>
      <c r="TYE1023" s="304"/>
      <c r="TYF1023" s="304"/>
      <c r="TYG1023" s="304"/>
      <c r="TYH1023" s="304"/>
      <c r="TYI1023" s="304"/>
      <c r="TYJ1023" s="304"/>
      <c r="TYK1023" s="304"/>
      <c r="TYL1023" s="304"/>
      <c r="TYM1023" s="304"/>
      <c r="TYN1023" s="304"/>
      <c r="TYO1023" s="304"/>
      <c r="TYP1023" s="304"/>
      <c r="TYQ1023" s="304"/>
      <c r="TYR1023" s="304"/>
      <c r="TYS1023" s="304"/>
      <c r="TYT1023" s="304"/>
      <c r="TYU1023" s="304"/>
      <c r="TYV1023" s="304"/>
      <c r="TYW1023" s="304"/>
      <c r="TYX1023" s="304"/>
      <c r="TYY1023" s="304"/>
      <c r="TYZ1023" s="304"/>
      <c r="TZA1023" s="304"/>
      <c r="TZB1023" s="304"/>
      <c r="TZC1023" s="304"/>
      <c r="TZD1023" s="304"/>
      <c r="TZE1023" s="304"/>
      <c r="TZF1023" s="304"/>
      <c r="TZG1023" s="304"/>
      <c r="TZH1023" s="304"/>
      <c r="TZI1023" s="304"/>
      <c r="TZJ1023" s="304"/>
      <c r="TZK1023" s="304"/>
      <c r="TZL1023" s="304"/>
      <c r="TZM1023" s="304"/>
      <c r="TZN1023" s="304"/>
      <c r="TZO1023" s="304"/>
      <c r="TZP1023" s="304"/>
      <c r="TZQ1023" s="304"/>
      <c r="TZR1023" s="304"/>
      <c r="TZS1023" s="304"/>
      <c r="TZT1023" s="304"/>
      <c r="TZU1023" s="304"/>
      <c r="TZV1023" s="304"/>
      <c r="TZW1023" s="304"/>
      <c r="TZX1023" s="304"/>
      <c r="TZY1023" s="304"/>
      <c r="TZZ1023" s="304"/>
      <c r="UAA1023" s="304"/>
      <c r="UAB1023" s="304"/>
      <c r="UAC1023" s="304"/>
      <c r="UAD1023" s="304"/>
      <c r="UAE1023" s="304"/>
      <c r="UAF1023" s="304"/>
      <c r="UAG1023" s="304"/>
      <c r="UAH1023" s="304"/>
      <c r="UAI1023" s="304"/>
      <c r="UAJ1023" s="304"/>
      <c r="UAK1023" s="304"/>
      <c r="UAL1023" s="304"/>
      <c r="UAM1023" s="304"/>
      <c r="UAN1023" s="304"/>
      <c r="UAO1023" s="304"/>
      <c r="UAP1023" s="304"/>
      <c r="UAQ1023" s="304"/>
      <c r="UAR1023" s="304"/>
      <c r="UAS1023" s="304"/>
      <c r="UAT1023" s="304"/>
      <c r="UAU1023" s="304"/>
      <c r="UAV1023" s="304"/>
      <c r="UAW1023" s="304"/>
      <c r="UAX1023" s="304"/>
      <c r="UAY1023" s="304"/>
      <c r="UAZ1023" s="304"/>
      <c r="UBA1023" s="304"/>
      <c r="UBB1023" s="304"/>
      <c r="UBC1023" s="304"/>
      <c r="UBD1023" s="304"/>
      <c r="UBE1023" s="304"/>
      <c r="UBF1023" s="304"/>
      <c r="UBG1023" s="304"/>
      <c r="UBH1023" s="304"/>
      <c r="UBI1023" s="304"/>
      <c r="UBJ1023" s="304"/>
      <c r="UBK1023" s="304"/>
      <c r="UBL1023" s="304"/>
      <c r="UBM1023" s="304"/>
      <c r="UBN1023" s="304"/>
      <c r="UBO1023" s="304"/>
      <c r="UBP1023" s="304"/>
      <c r="UBQ1023" s="304"/>
      <c r="UBR1023" s="304"/>
      <c r="UBS1023" s="304"/>
      <c r="UBT1023" s="304"/>
      <c r="UBU1023" s="304"/>
      <c r="UBV1023" s="304"/>
      <c r="UBW1023" s="304"/>
      <c r="UBX1023" s="304"/>
      <c r="UBY1023" s="304"/>
      <c r="UBZ1023" s="304"/>
      <c r="UCA1023" s="304"/>
      <c r="UCB1023" s="304"/>
      <c r="UCC1023" s="304"/>
      <c r="UCD1023" s="304"/>
      <c r="UCE1023" s="304"/>
      <c r="UCF1023" s="304"/>
      <c r="UCG1023" s="304"/>
      <c r="UCH1023" s="304"/>
      <c r="UCI1023" s="304"/>
      <c r="UCJ1023" s="304"/>
      <c r="UCK1023" s="304"/>
      <c r="UCL1023" s="304"/>
      <c r="UCM1023" s="304"/>
      <c r="UCN1023" s="304"/>
      <c r="UCO1023" s="304"/>
      <c r="UCP1023" s="304"/>
      <c r="UCQ1023" s="304"/>
      <c r="UCR1023" s="304"/>
      <c r="UCS1023" s="304"/>
      <c r="UCT1023" s="304"/>
      <c r="UCU1023" s="304"/>
      <c r="UCV1023" s="304"/>
      <c r="UCW1023" s="304"/>
      <c r="UCX1023" s="304"/>
      <c r="UCY1023" s="304"/>
      <c r="UCZ1023" s="304"/>
      <c r="UDA1023" s="304"/>
      <c r="UDB1023" s="304"/>
      <c r="UDC1023" s="304"/>
      <c r="UDD1023" s="304"/>
      <c r="UDE1023" s="304"/>
      <c r="UDF1023" s="304"/>
      <c r="UDG1023" s="304"/>
      <c r="UDH1023" s="304"/>
      <c r="UDI1023" s="304"/>
      <c r="UDJ1023" s="304"/>
      <c r="UDK1023" s="304"/>
      <c r="UDL1023" s="304"/>
      <c r="UDM1023" s="304"/>
      <c r="UDN1023" s="304"/>
      <c r="UDO1023" s="304"/>
      <c r="UDP1023" s="304"/>
      <c r="UDQ1023" s="304"/>
      <c r="UDR1023" s="304"/>
      <c r="UDS1023" s="304"/>
      <c r="UDT1023" s="304"/>
      <c r="UDU1023" s="304"/>
      <c r="UDV1023" s="304"/>
      <c r="UDW1023" s="304"/>
      <c r="UDX1023" s="304"/>
      <c r="UDY1023" s="304"/>
      <c r="UDZ1023" s="304"/>
      <c r="UEA1023" s="304"/>
      <c r="UEB1023" s="304"/>
      <c r="UEC1023" s="304"/>
      <c r="UED1023" s="304"/>
      <c r="UEE1023" s="304"/>
      <c r="UEF1023" s="304"/>
      <c r="UEG1023" s="304"/>
      <c r="UEH1023" s="304"/>
      <c r="UEI1023" s="304"/>
      <c r="UEJ1023" s="304"/>
      <c r="UEK1023" s="304"/>
      <c r="UEL1023" s="304"/>
      <c r="UEM1023" s="304"/>
      <c r="UEN1023" s="304"/>
      <c r="UEO1023" s="304"/>
      <c r="UEP1023" s="304"/>
      <c r="UEQ1023" s="304"/>
      <c r="UER1023" s="304"/>
      <c r="UES1023" s="304"/>
      <c r="UET1023" s="304"/>
      <c r="UEU1023" s="304"/>
      <c r="UEV1023" s="304"/>
      <c r="UEW1023" s="304"/>
      <c r="UEX1023" s="304"/>
      <c r="UEY1023" s="304"/>
      <c r="UEZ1023" s="304"/>
      <c r="UFA1023" s="304"/>
      <c r="UFB1023" s="304"/>
      <c r="UFC1023" s="304"/>
      <c r="UFD1023" s="304"/>
      <c r="UFE1023" s="304"/>
      <c r="UFF1023" s="304"/>
      <c r="UFG1023" s="304"/>
      <c r="UFH1023" s="304"/>
      <c r="UFI1023" s="304"/>
      <c r="UFJ1023" s="304"/>
      <c r="UFK1023" s="304"/>
      <c r="UFL1023" s="304"/>
      <c r="UFM1023" s="304"/>
      <c r="UFN1023" s="304"/>
      <c r="UFO1023" s="304"/>
      <c r="UFP1023" s="304"/>
      <c r="UFQ1023" s="304"/>
      <c r="UFR1023" s="304"/>
      <c r="UFS1023" s="304"/>
      <c r="UFT1023" s="304"/>
      <c r="UFU1023" s="304"/>
      <c r="UFV1023" s="304"/>
      <c r="UFW1023" s="304"/>
      <c r="UFX1023" s="304"/>
      <c r="UFY1023" s="304"/>
      <c r="UFZ1023" s="304"/>
      <c r="UGA1023" s="304"/>
      <c r="UGB1023" s="304"/>
      <c r="UGC1023" s="304"/>
      <c r="UGD1023" s="304"/>
      <c r="UGE1023" s="304"/>
      <c r="UGF1023" s="304"/>
      <c r="UGG1023" s="304"/>
      <c r="UGH1023" s="304"/>
      <c r="UGI1023" s="304"/>
      <c r="UGJ1023" s="304"/>
      <c r="UGK1023" s="304"/>
      <c r="UGL1023" s="304"/>
      <c r="UGM1023" s="304"/>
      <c r="UGN1023" s="304"/>
      <c r="UGO1023" s="304"/>
      <c r="UGP1023" s="304"/>
      <c r="UGQ1023" s="304"/>
      <c r="UGR1023" s="304"/>
      <c r="UGS1023" s="304"/>
      <c r="UGT1023" s="304"/>
      <c r="UGU1023" s="304"/>
      <c r="UGV1023" s="304"/>
      <c r="UGW1023" s="304"/>
      <c r="UGX1023" s="304"/>
      <c r="UGY1023" s="304"/>
      <c r="UGZ1023" s="304"/>
      <c r="UHA1023" s="304"/>
      <c r="UHB1023" s="304"/>
      <c r="UHC1023" s="304"/>
      <c r="UHD1023" s="304"/>
      <c r="UHE1023" s="304"/>
      <c r="UHF1023" s="304"/>
      <c r="UHG1023" s="304"/>
      <c r="UHH1023" s="304"/>
      <c r="UHI1023" s="304"/>
      <c r="UHJ1023" s="304"/>
      <c r="UHK1023" s="304"/>
      <c r="UHL1023" s="304"/>
      <c r="UHM1023" s="304"/>
      <c r="UHN1023" s="304"/>
      <c r="UHO1023" s="304"/>
      <c r="UHP1023" s="304"/>
      <c r="UHQ1023" s="304"/>
      <c r="UHR1023" s="304"/>
      <c r="UHS1023" s="304"/>
      <c r="UHT1023" s="304"/>
      <c r="UHU1023" s="304"/>
      <c r="UHV1023" s="304"/>
      <c r="UHW1023" s="304"/>
      <c r="UHX1023" s="304"/>
      <c r="UHY1023" s="304"/>
      <c r="UHZ1023" s="304"/>
      <c r="UIA1023" s="304"/>
      <c r="UIB1023" s="304"/>
      <c r="UIC1023" s="304"/>
      <c r="UID1023" s="304"/>
      <c r="UIE1023" s="304"/>
      <c r="UIF1023" s="304"/>
      <c r="UIG1023" s="304"/>
      <c r="UIH1023" s="304"/>
      <c r="UII1023" s="304"/>
      <c r="UIJ1023" s="304"/>
      <c r="UIK1023" s="304"/>
      <c r="UIL1023" s="304"/>
      <c r="UIM1023" s="304"/>
      <c r="UIN1023" s="304"/>
      <c r="UIO1023" s="304"/>
      <c r="UIP1023" s="304"/>
      <c r="UIQ1023" s="304"/>
      <c r="UIR1023" s="304"/>
      <c r="UIS1023" s="304"/>
      <c r="UIT1023" s="304"/>
      <c r="UIU1023" s="304"/>
      <c r="UIV1023" s="304"/>
      <c r="UIW1023" s="304"/>
      <c r="UIX1023" s="304"/>
      <c r="UIY1023" s="304"/>
      <c r="UIZ1023" s="304"/>
      <c r="UJA1023" s="304"/>
      <c r="UJB1023" s="304"/>
      <c r="UJC1023" s="304"/>
      <c r="UJD1023" s="304"/>
      <c r="UJE1023" s="304"/>
      <c r="UJF1023" s="304"/>
      <c r="UJG1023" s="304"/>
      <c r="UJH1023" s="304"/>
      <c r="UJI1023" s="304"/>
      <c r="UJJ1023" s="304"/>
      <c r="UJK1023" s="304"/>
      <c r="UJL1023" s="304"/>
      <c r="UJM1023" s="304"/>
      <c r="UJN1023" s="304"/>
      <c r="UJO1023" s="304"/>
      <c r="UJP1023" s="304"/>
      <c r="UJQ1023" s="304"/>
      <c r="UJR1023" s="304"/>
      <c r="UJS1023" s="304"/>
      <c r="UJT1023" s="304"/>
      <c r="UJU1023" s="304"/>
      <c r="UJV1023" s="304"/>
      <c r="UJW1023" s="304"/>
      <c r="UJX1023" s="304"/>
      <c r="UJY1023" s="304"/>
      <c r="UJZ1023" s="304"/>
      <c r="UKA1023" s="304"/>
      <c r="UKB1023" s="304"/>
      <c r="UKC1023" s="304"/>
      <c r="UKD1023" s="304"/>
      <c r="UKE1023" s="304"/>
      <c r="UKF1023" s="304"/>
      <c r="UKG1023" s="304"/>
      <c r="UKH1023" s="304"/>
      <c r="UKI1023" s="304"/>
      <c r="UKJ1023" s="304"/>
      <c r="UKK1023" s="304"/>
      <c r="UKL1023" s="304"/>
      <c r="UKM1023" s="304"/>
      <c r="UKN1023" s="304"/>
      <c r="UKO1023" s="304"/>
      <c r="UKP1023" s="304"/>
      <c r="UKQ1023" s="304"/>
      <c r="UKR1023" s="304"/>
      <c r="UKS1023" s="304"/>
      <c r="UKT1023" s="304"/>
      <c r="UKU1023" s="304"/>
      <c r="UKV1023" s="304"/>
      <c r="UKW1023" s="304"/>
      <c r="UKX1023" s="304"/>
      <c r="UKY1023" s="304"/>
      <c r="UKZ1023" s="304"/>
      <c r="ULA1023" s="304"/>
      <c r="ULB1023" s="304"/>
      <c r="ULC1023" s="304"/>
      <c r="ULD1023" s="304"/>
      <c r="ULE1023" s="304"/>
      <c r="ULF1023" s="304"/>
      <c r="ULG1023" s="304"/>
      <c r="ULH1023" s="304"/>
      <c r="ULI1023" s="304"/>
      <c r="ULJ1023" s="304"/>
      <c r="ULK1023" s="304"/>
      <c r="ULL1023" s="304"/>
      <c r="ULM1023" s="304"/>
      <c r="ULN1023" s="304"/>
      <c r="ULO1023" s="304"/>
      <c r="ULP1023" s="304"/>
      <c r="ULQ1023" s="304"/>
      <c r="ULR1023" s="304"/>
      <c r="ULS1023" s="304"/>
      <c r="ULT1023" s="304"/>
      <c r="ULU1023" s="304"/>
      <c r="ULV1023" s="304"/>
      <c r="ULW1023" s="304"/>
      <c r="ULX1023" s="304"/>
      <c r="ULY1023" s="304"/>
      <c r="ULZ1023" s="304"/>
      <c r="UMA1023" s="304"/>
      <c r="UMB1023" s="304"/>
      <c r="UMC1023" s="304"/>
      <c r="UMD1023" s="304"/>
      <c r="UME1023" s="304"/>
      <c r="UMF1023" s="304"/>
      <c r="UMG1023" s="304"/>
      <c r="UMH1023" s="304"/>
      <c r="UMI1023" s="304"/>
      <c r="UMJ1023" s="304"/>
      <c r="UMK1023" s="304"/>
      <c r="UML1023" s="304"/>
      <c r="UMM1023" s="304"/>
      <c r="UMN1023" s="304"/>
      <c r="UMO1023" s="304"/>
      <c r="UMP1023" s="304"/>
      <c r="UMQ1023" s="304"/>
      <c r="UMR1023" s="304"/>
      <c r="UMS1023" s="304"/>
      <c r="UMT1023" s="304"/>
      <c r="UMU1023" s="304"/>
      <c r="UMV1023" s="304"/>
      <c r="UMW1023" s="304"/>
      <c r="UMX1023" s="304"/>
      <c r="UMY1023" s="304"/>
      <c r="UMZ1023" s="304"/>
      <c r="UNA1023" s="304"/>
      <c r="UNB1023" s="304"/>
      <c r="UNC1023" s="304"/>
      <c r="UND1023" s="304"/>
      <c r="UNE1023" s="304"/>
      <c r="UNF1023" s="304"/>
      <c r="UNG1023" s="304"/>
      <c r="UNH1023" s="304"/>
      <c r="UNI1023" s="304"/>
      <c r="UNJ1023" s="304"/>
      <c r="UNK1023" s="304"/>
      <c r="UNL1023" s="304"/>
      <c r="UNM1023" s="304"/>
      <c r="UNN1023" s="304"/>
      <c r="UNO1023" s="304"/>
      <c r="UNP1023" s="304"/>
      <c r="UNQ1023" s="304"/>
      <c r="UNR1023" s="304"/>
      <c r="UNS1023" s="304"/>
      <c r="UNT1023" s="304"/>
      <c r="UNU1023" s="304"/>
      <c r="UNV1023" s="304"/>
      <c r="UNW1023" s="304"/>
      <c r="UNX1023" s="304"/>
      <c r="UNY1023" s="304"/>
      <c r="UNZ1023" s="304"/>
      <c r="UOA1023" s="304"/>
      <c r="UOB1023" s="304"/>
      <c r="UOC1023" s="304"/>
      <c r="UOD1023" s="304"/>
      <c r="UOE1023" s="304"/>
      <c r="UOF1023" s="304"/>
      <c r="UOG1023" s="304"/>
      <c r="UOH1023" s="304"/>
      <c r="UOI1023" s="304"/>
      <c r="UOJ1023" s="304"/>
      <c r="UOK1023" s="304"/>
      <c r="UOL1023" s="304"/>
      <c r="UOM1023" s="304"/>
      <c r="UON1023" s="304"/>
      <c r="UOO1023" s="304"/>
      <c r="UOP1023" s="304"/>
      <c r="UOQ1023" s="304"/>
      <c r="UOR1023" s="304"/>
      <c r="UOS1023" s="304"/>
      <c r="UOT1023" s="304"/>
      <c r="UOU1023" s="304"/>
      <c r="UOV1023" s="304"/>
      <c r="UOW1023" s="304"/>
      <c r="UOX1023" s="304"/>
      <c r="UOY1023" s="304"/>
      <c r="UOZ1023" s="304"/>
      <c r="UPA1023" s="304"/>
      <c r="UPB1023" s="304"/>
      <c r="UPC1023" s="304"/>
      <c r="UPD1023" s="304"/>
      <c r="UPE1023" s="304"/>
      <c r="UPF1023" s="304"/>
      <c r="UPG1023" s="304"/>
      <c r="UPH1023" s="304"/>
      <c r="UPI1023" s="304"/>
      <c r="UPJ1023" s="304"/>
      <c r="UPK1023" s="304"/>
      <c r="UPL1023" s="304"/>
      <c r="UPM1023" s="304"/>
      <c r="UPN1023" s="304"/>
      <c r="UPO1023" s="304"/>
      <c r="UPP1023" s="304"/>
      <c r="UPQ1023" s="304"/>
      <c r="UPR1023" s="304"/>
      <c r="UPS1023" s="304"/>
      <c r="UPT1023" s="304"/>
      <c r="UPU1023" s="304"/>
      <c r="UPV1023" s="304"/>
      <c r="UPW1023" s="304"/>
      <c r="UPX1023" s="304"/>
      <c r="UPY1023" s="304"/>
      <c r="UPZ1023" s="304"/>
      <c r="UQA1023" s="304"/>
      <c r="UQB1023" s="304"/>
      <c r="UQC1023" s="304"/>
      <c r="UQD1023" s="304"/>
      <c r="UQE1023" s="304"/>
      <c r="UQF1023" s="304"/>
      <c r="UQG1023" s="304"/>
      <c r="UQH1023" s="304"/>
      <c r="UQI1023" s="304"/>
      <c r="UQJ1023" s="304"/>
      <c r="UQK1023" s="304"/>
      <c r="UQL1023" s="304"/>
      <c r="UQM1023" s="304"/>
      <c r="UQN1023" s="304"/>
      <c r="UQO1023" s="304"/>
      <c r="UQP1023" s="304"/>
      <c r="UQQ1023" s="304"/>
      <c r="UQR1023" s="304"/>
      <c r="UQS1023" s="304"/>
      <c r="UQT1023" s="304"/>
      <c r="UQU1023" s="304"/>
      <c r="UQV1023" s="304"/>
      <c r="UQW1023" s="304"/>
      <c r="UQX1023" s="304"/>
      <c r="UQY1023" s="304"/>
      <c r="UQZ1023" s="304"/>
      <c r="URA1023" s="304"/>
      <c r="URB1023" s="304"/>
      <c r="URC1023" s="304"/>
      <c r="URD1023" s="304"/>
      <c r="URE1023" s="304"/>
      <c r="URF1023" s="304"/>
      <c r="URG1023" s="304"/>
      <c r="URH1023" s="304"/>
      <c r="URI1023" s="304"/>
      <c r="URJ1023" s="304"/>
      <c r="URK1023" s="304"/>
      <c r="URL1023" s="304"/>
      <c r="URM1023" s="304"/>
      <c r="URN1023" s="304"/>
      <c r="URO1023" s="304"/>
      <c r="URP1023" s="304"/>
      <c r="URQ1023" s="304"/>
      <c r="URR1023" s="304"/>
      <c r="URS1023" s="304"/>
      <c r="URT1023" s="304"/>
      <c r="URU1023" s="304"/>
      <c r="URV1023" s="304"/>
      <c r="URW1023" s="304"/>
      <c r="URX1023" s="304"/>
      <c r="URY1023" s="304"/>
      <c r="URZ1023" s="304"/>
      <c r="USA1023" s="304"/>
      <c r="USB1023" s="304"/>
      <c r="USC1023" s="304"/>
      <c r="USD1023" s="304"/>
      <c r="USE1023" s="304"/>
      <c r="USF1023" s="304"/>
      <c r="USG1023" s="304"/>
      <c r="USH1023" s="304"/>
      <c r="USI1023" s="304"/>
      <c r="USJ1023" s="304"/>
      <c r="USK1023" s="304"/>
      <c r="USL1023" s="304"/>
      <c r="USM1023" s="304"/>
      <c r="USN1023" s="304"/>
      <c r="USO1023" s="304"/>
      <c r="USP1023" s="304"/>
      <c r="USQ1023" s="304"/>
      <c r="USR1023" s="304"/>
      <c r="USS1023" s="304"/>
      <c r="UST1023" s="304"/>
      <c r="USU1023" s="304"/>
      <c r="USV1023" s="304"/>
      <c r="USW1023" s="304"/>
      <c r="USX1023" s="304"/>
      <c r="USY1023" s="304"/>
      <c r="USZ1023" s="304"/>
      <c r="UTA1023" s="304"/>
      <c r="UTB1023" s="304"/>
      <c r="UTC1023" s="304"/>
      <c r="UTD1023" s="304"/>
      <c r="UTE1023" s="304"/>
      <c r="UTF1023" s="304"/>
      <c r="UTG1023" s="304"/>
      <c r="UTH1023" s="304"/>
      <c r="UTI1023" s="304"/>
      <c r="UTJ1023" s="304"/>
      <c r="UTK1023" s="304"/>
      <c r="UTL1023" s="304"/>
      <c r="UTM1023" s="304"/>
      <c r="UTN1023" s="304"/>
      <c r="UTO1023" s="304"/>
      <c r="UTP1023" s="304"/>
      <c r="UTQ1023" s="304"/>
      <c r="UTR1023" s="304"/>
      <c r="UTS1023" s="304"/>
      <c r="UTT1023" s="304"/>
      <c r="UTU1023" s="304"/>
      <c r="UTV1023" s="304"/>
      <c r="UTW1023" s="304"/>
      <c r="UTX1023" s="304"/>
      <c r="UTY1023" s="304"/>
      <c r="UTZ1023" s="304"/>
      <c r="UUA1023" s="304"/>
      <c r="UUB1023" s="304"/>
      <c r="UUC1023" s="304"/>
      <c r="UUD1023" s="304"/>
      <c r="UUE1023" s="304"/>
      <c r="UUF1023" s="304"/>
      <c r="UUG1023" s="304"/>
      <c r="UUH1023" s="304"/>
      <c r="UUI1023" s="304"/>
      <c r="UUJ1023" s="304"/>
      <c r="UUK1023" s="304"/>
      <c r="UUL1023" s="304"/>
      <c r="UUM1023" s="304"/>
      <c r="UUN1023" s="304"/>
      <c r="UUO1023" s="304"/>
      <c r="UUP1023" s="304"/>
      <c r="UUQ1023" s="304"/>
      <c r="UUR1023" s="304"/>
      <c r="UUS1023" s="304"/>
      <c r="UUT1023" s="304"/>
      <c r="UUU1023" s="304"/>
      <c r="UUV1023" s="304"/>
      <c r="UUW1023" s="304"/>
      <c r="UUX1023" s="304"/>
      <c r="UUY1023" s="304"/>
      <c r="UUZ1023" s="304"/>
      <c r="UVA1023" s="304"/>
      <c r="UVB1023" s="304"/>
      <c r="UVC1023" s="304"/>
      <c r="UVD1023" s="304"/>
      <c r="UVE1023" s="304"/>
      <c r="UVF1023" s="304"/>
      <c r="UVG1023" s="304"/>
      <c r="UVH1023" s="304"/>
      <c r="UVI1023" s="304"/>
      <c r="UVJ1023" s="304"/>
      <c r="UVK1023" s="304"/>
      <c r="UVL1023" s="304"/>
      <c r="UVM1023" s="304"/>
      <c r="UVN1023" s="304"/>
      <c r="UVO1023" s="304"/>
      <c r="UVP1023" s="304"/>
      <c r="UVQ1023" s="304"/>
      <c r="UVR1023" s="304"/>
      <c r="UVS1023" s="304"/>
      <c r="UVT1023" s="304"/>
      <c r="UVU1023" s="304"/>
      <c r="UVV1023" s="304"/>
      <c r="UVW1023" s="304"/>
      <c r="UVX1023" s="304"/>
      <c r="UVY1023" s="304"/>
      <c r="UVZ1023" s="304"/>
      <c r="UWA1023" s="304"/>
      <c r="UWB1023" s="304"/>
      <c r="UWC1023" s="304"/>
      <c r="UWD1023" s="304"/>
      <c r="UWE1023" s="304"/>
      <c r="UWF1023" s="304"/>
      <c r="UWG1023" s="304"/>
      <c r="UWH1023" s="304"/>
      <c r="UWI1023" s="304"/>
      <c r="UWJ1023" s="304"/>
      <c r="UWK1023" s="304"/>
      <c r="UWL1023" s="304"/>
      <c r="UWM1023" s="304"/>
      <c r="UWN1023" s="304"/>
      <c r="UWO1023" s="304"/>
      <c r="UWP1023" s="304"/>
      <c r="UWQ1023" s="304"/>
      <c r="UWR1023" s="304"/>
      <c r="UWS1023" s="304"/>
      <c r="UWT1023" s="304"/>
      <c r="UWU1023" s="304"/>
      <c r="UWV1023" s="304"/>
      <c r="UWW1023" s="304"/>
      <c r="UWX1023" s="304"/>
      <c r="UWY1023" s="304"/>
      <c r="UWZ1023" s="304"/>
      <c r="UXA1023" s="304"/>
      <c r="UXB1023" s="304"/>
      <c r="UXC1023" s="304"/>
      <c r="UXD1023" s="304"/>
      <c r="UXE1023" s="304"/>
      <c r="UXF1023" s="304"/>
      <c r="UXG1023" s="304"/>
      <c r="UXH1023" s="304"/>
      <c r="UXI1023" s="304"/>
      <c r="UXJ1023" s="304"/>
      <c r="UXK1023" s="304"/>
      <c r="UXL1023" s="304"/>
      <c r="UXM1023" s="304"/>
      <c r="UXN1023" s="304"/>
      <c r="UXO1023" s="304"/>
      <c r="UXP1023" s="304"/>
      <c r="UXQ1023" s="304"/>
      <c r="UXR1023" s="304"/>
      <c r="UXS1023" s="304"/>
      <c r="UXT1023" s="304"/>
      <c r="UXU1023" s="304"/>
      <c r="UXV1023" s="304"/>
      <c r="UXW1023" s="304"/>
      <c r="UXX1023" s="304"/>
      <c r="UXY1023" s="304"/>
      <c r="UXZ1023" s="304"/>
      <c r="UYA1023" s="304"/>
      <c r="UYB1023" s="304"/>
      <c r="UYC1023" s="304"/>
      <c r="UYD1023" s="304"/>
      <c r="UYE1023" s="304"/>
      <c r="UYF1023" s="304"/>
      <c r="UYG1023" s="304"/>
      <c r="UYH1023" s="304"/>
      <c r="UYI1023" s="304"/>
      <c r="UYJ1023" s="304"/>
      <c r="UYK1023" s="304"/>
      <c r="UYL1023" s="304"/>
      <c r="UYM1023" s="304"/>
      <c r="UYN1023" s="304"/>
      <c r="UYO1023" s="304"/>
      <c r="UYP1023" s="304"/>
      <c r="UYQ1023" s="304"/>
      <c r="UYR1023" s="304"/>
      <c r="UYS1023" s="304"/>
      <c r="UYT1023" s="304"/>
      <c r="UYU1023" s="304"/>
      <c r="UYV1023" s="304"/>
      <c r="UYW1023" s="304"/>
      <c r="UYX1023" s="304"/>
      <c r="UYY1023" s="304"/>
      <c r="UYZ1023" s="304"/>
      <c r="UZA1023" s="304"/>
      <c r="UZB1023" s="304"/>
      <c r="UZC1023" s="304"/>
      <c r="UZD1023" s="304"/>
      <c r="UZE1023" s="304"/>
      <c r="UZF1023" s="304"/>
      <c r="UZG1023" s="304"/>
      <c r="UZH1023" s="304"/>
      <c r="UZI1023" s="304"/>
      <c r="UZJ1023" s="304"/>
      <c r="UZK1023" s="304"/>
      <c r="UZL1023" s="304"/>
      <c r="UZM1023" s="304"/>
      <c r="UZN1023" s="304"/>
      <c r="UZO1023" s="304"/>
      <c r="UZP1023" s="304"/>
      <c r="UZQ1023" s="304"/>
      <c r="UZR1023" s="304"/>
      <c r="UZS1023" s="304"/>
      <c r="UZT1023" s="304"/>
      <c r="UZU1023" s="304"/>
      <c r="UZV1023" s="304"/>
      <c r="UZW1023" s="304"/>
      <c r="UZX1023" s="304"/>
      <c r="UZY1023" s="304"/>
      <c r="UZZ1023" s="304"/>
      <c r="VAA1023" s="304"/>
      <c r="VAB1023" s="304"/>
      <c r="VAC1023" s="304"/>
      <c r="VAD1023" s="304"/>
      <c r="VAE1023" s="304"/>
      <c r="VAF1023" s="304"/>
      <c r="VAG1023" s="304"/>
      <c r="VAH1023" s="304"/>
      <c r="VAI1023" s="304"/>
      <c r="VAJ1023" s="304"/>
      <c r="VAK1023" s="304"/>
      <c r="VAL1023" s="304"/>
      <c r="VAM1023" s="304"/>
      <c r="VAN1023" s="304"/>
      <c r="VAO1023" s="304"/>
      <c r="VAP1023" s="304"/>
      <c r="VAQ1023" s="304"/>
      <c r="VAR1023" s="304"/>
      <c r="VAS1023" s="304"/>
      <c r="VAT1023" s="304"/>
      <c r="VAU1023" s="304"/>
      <c r="VAV1023" s="304"/>
      <c r="VAW1023" s="304"/>
      <c r="VAX1023" s="304"/>
      <c r="VAY1023" s="304"/>
      <c r="VAZ1023" s="304"/>
      <c r="VBA1023" s="304"/>
      <c r="VBB1023" s="304"/>
      <c r="VBC1023" s="304"/>
      <c r="VBD1023" s="304"/>
      <c r="VBE1023" s="304"/>
      <c r="VBF1023" s="304"/>
      <c r="VBG1023" s="304"/>
      <c r="VBH1023" s="304"/>
      <c r="VBI1023" s="304"/>
      <c r="VBJ1023" s="304"/>
      <c r="VBK1023" s="304"/>
      <c r="VBL1023" s="304"/>
      <c r="VBM1023" s="304"/>
      <c r="VBN1023" s="304"/>
      <c r="VBO1023" s="304"/>
      <c r="VBP1023" s="304"/>
      <c r="VBQ1023" s="304"/>
      <c r="VBR1023" s="304"/>
      <c r="VBS1023" s="304"/>
      <c r="VBT1023" s="304"/>
      <c r="VBU1023" s="304"/>
      <c r="VBV1023" s="304"/>
      <c r="VBW1023" s="304"/>
      <c r="VBX1023" s="304"/>
      <c r="VBY1023" s="304"/>
      <c r="VBZ1023" s="304"/>
      <c r="VCA1023" s="304"/>
      <c r="VCB1023" s="304"/>
      <c r="VCC1023" s="304"/>
      <c r="VCD1023" s="304"/>
      <c r="VCE1023" s="304"/>
      <c r="VCF1023" s="304"/>
      <c r="VCG1023" s="304"/>
      <c r="VCH1023" s="304"/>
      <c r="VCI1023" s="304"/>
      <c r="VCJ1023" s="304"/>
      <c r="VCK1023" s="304"/>
      <c r="VCL1023" s="304"/>
      <c r="VCM1023" s="304"/>
      <c r="VCN1023" s="304"/>
      <c r="VCO1023" s="304"/>
      <c r="VCP1023" s="304"/>
      <c r="VCQ1023" s="304"/>
      <c r="VCR1023" s="304"/>
      <c r="VCS1023" s="304"/>
      <c r="VCT1023" s="304"/>
      <c r="VCU1023" s="304"/>
      <c r="VCV1023" s="304"/>
      <c r="VCW1023" s="304"/>
      <c r="VCX1023" s="304"/>
      <c r="VCY1023" s="304"/>
      <c r="VCZ1023" s="304"/>
      <c r="VDA1023" s="304"/>
      <c r="VDB1023" s="304"/>
      <c r="VDC1023" s="304"/>
      <c r="VDD1023" s="304"/>
      <c r="VDE1023" s="304"/>
      <c r="VDF1023" s="304"/>
      <c r="VDG1023" s="304"/>
      <c r="VDH1023" s="304"/>
      <c r="VDI1023" s="304"/>
      <c r="VDJ1023" s="304"/>
      <c r="VDK1023" s="304"/>
      <c r="VDL1023" s="304"/>
      <c r="VDM1023" s="304"/>
      <c r="VDN1023" s="304"/>
      <c r="VDO1023" s="304"/>
      <c r="VDP1023" s="304"/>
      <c r="VDQ1023" s="304"/>
      <c r="VDR1023" s="304"/>
      <c r="VDS1023" s="304"/>
      <c r="VDT1023" s="304"/>
      <c r="VDU1023" s="304"/>
      <c r="VDV1023" s="304"/>
      <c r="VDW1023" s="304"/>
      <c r="VDX1023" s="304"/>
      <c r="VDY1023" s="304"/>
      <c r="VDZ1023" s="304"/>
      <c r="VEA1023" s="304"/>
      <c r="VEB1023" s="304"/>
      <c r="VEC1023" s="304"/>
      <c r="VED1023" s="304"/>
      <c r="VEE1023" s="304"/>
      <c r="VEF1023" s="304"/>
      <c r="VEG1023" s="304"/>
      <c r="VEH1023" s="304"/>
      <c r="VEI1023" s="304"/>
      <c r="VEJ1023" s="304"/>
      <c r="VEK1023" s="304"/>
      <c r="VEL1023" s="304"/>
      <c r="VEM1023" s="304"/>
      <c r="VEN1023" s="304"/>
      <c r="VEO1023" s="304"/>
      <c r="VEP1023" s="304"/>
      <c r="VEQ1023" s="304"/>
      <c r="VER1023" s="304"/>
      <c r="VES1023" s="304"/>
      <c r="VET1023" s="304"/>
      <c r="VEU1023" s="304"/>
      <c r="VEV1023" s="304"/>
      <c r="VEW1023" s="304"/>
      <c r="VEX1023" s="304"/>
      <c r="VEY1023" s="304"/>
      <c r="VEZ1023" s="304"/>
      <c r="VFA1023" s="304"/>
      <c r="VFB1023" s="304"/>
      <c r="VFC1023" s="304"/>
      <c r="VFD1023" s="304"/>
      <c r="VFE1023" s="304"/>
      <c r="VFF1023" s="304"/>
      <c r="VFG1023" s="304"/>
      <c r="VFH1023" s="304"/>
      <c r="VFI1023" s="304"/>
      <c r="VFJ1023" s="304"/>
      <c r="VFK1023" s="304"/>
      <c r="VFL1023" s="304"/>
      <c r="VFM1023" s="304"/>
      <c r="VFN1023" s="304"/>
      <c r="VFO1023" s="304"/>
      <c r="VFP1023" s="304"/>
      <c r="VFQ1023" s="304"/>
      <c r="VFR1023" s="304"/>
      <c r="VFS1023" s="304"/>
      <c r="VFT1023" s="304"/>
      <c r="VFU1023" s="304"/>
      <c r="VFV1023" s="304"/>
      <c r="VFW1023" s="304"/>
      <c r="VFX1023" s="304"/>
      <c r="VFY1023" s="304"/>
      <c r="VFZ1023" s="304"/>
      <c r="VGA1023" s="304"/>
      <c r="VGB1023" s="304"/>
      <c r="VGC1023" s="304"/>
      <c r="VGD1023" s="304"/>
      <c r="VGE1023" s="304"/>
      <c r="VGF1023" s="304"/>
      <c r="VGG1023" s="304"/>
      <c r="VGH1023" s="304"/>
      <c r="VGI1023" s="304"/>
      <c r="VGJ1023" s="304"/>
      <c r="VGK1023" s="304"/>
      <c r="VGL1023" s="304"/>
      <c r="VGM1023" s="304"/>
      <c r="VGN1023" s="304"/>
      <c r="VGO1023" s="304"/>
      <c r="VGP1023" s="304"/>
      <c r="VGQ1023" s="304"/>
      <c r="VGR1023" s="304"/>
      <c r="VGS1023" s="304"/>
      <c r="VGT1023" s="304"/>
      <c r="VGU1023" s="304"/>
      <c r="VGV1023" s="304"/>
      <c r="VGW1023" s="304"/>
      <c r="VGX1023" s="304"/>
      <c r="VGY1023" s="304"/>
      <c r="VGZ1023" s="304"/>
      <c r="VHA1023" s="304"/>
      <c r="VHB1023" s="304"/>
      <c r="VHC1023" s="304"/>
      <c r="VHD1023" s="304"/>
      <c r="VHE1023" s="304"/>
      <c r="VHF1023" s="304"/>
      <c r="VHG1023" s="304"/>
      <c r="VHH1023" s="304"/>
      <c r="VHI1023" s="304"/>
      <c r="VHJ1023" s="304"/>
      <c r="VHK1023" s="304"/>
      <c r="VHL1023" s="304"/>
      <c r="VHM1023" s="304"/>
      <c r="VHN1023" s="304"/>
      <c r="VHO1023" s="304"/>
      <c r="VHP1023" s="304"/>
      <c r="VHQ1023" s="304"/>
      <c r="VHR1023" s="304"/>
      <c r="VHS1023" s="304"/>
      <c r="VHT1023" s="304"/>
      <c r="VHU1023" s="304"/>
      <c r="VHV1023" s="304"/>
      <c r="VHW1023" s="304"/>
      <c r="VHX1023" s="304"/>
      <c r="VHY1023" s="304"/>
      <c r="VHZ1023" s="304"/>
      <c r="VIA1023" s="304"/>
      <c r="VIB1023" s="304"/>
      <c r="VIC1023" s="304"/>
      <c r="VID1023" s="304"/>
      <c r="VIE1023" s="304"/>
      <c r="VIF1023" s="304"/>
      <c r="VIG1023" s="304"/>
      <c r="VIH1023" s="304"/>
      <c r="VII1023" s="304"/>
      <c r="VIJ1023" s="304"/>
      <c r="VIK1023" s="304"/>
      <c r="VIL1023" s="304"/>
      <c r="VIM1023" s="304"/>
      <c r="VIN1023" s="304"/>
      <c r="VIO1023" s="304"/>
      <c r="VIP1023" s="304"/>
      <c r="VIQ1023" s="304"/>
      <c r="VIR1023" s="304"/>
      <c r="VIS1023" s="304"/>
      <c r="VIT1023" s="304"/>
      <c r="VIU1023" s="304"/>
      <c r="VIV1023" s="304"/>
      <c r="VIW1023" s="304"/>
      <c r="VIX1023" s="304"/>
      <c r="VIY1023" s="304"/>
      <c r="VIZ1023" s="304"/>
      <c r="VJA1023" s="304"/>
      <c r="VJB1023" s="304"/>
      <c r="VJC1023" s="304"/>
      <c r="VJD1023" s="304"/>
      <c r="VJE1023" s="304"/>
      <c r="VJF1023" s="304"/>
      <c r="VJG1023" s="304"/>
      <c r="VJH1023" s="304"/>
      <c r="VJI1023" s="304"/>
      <c r="VJJ1023" s="304"/>
      <c r="VJK1023" s="304"/>
      <c r="VJL1023" s="304"/>
      <c r="VJM1023" s="304"/>
      <c r="VJN1023" s="304"/>
      <c r="VJO1023" s="304"/>
      <c r="VJP1023" s="304"/>
      <c r="VJQ1023" s="304"/>
      <c r="VJR1023" s="304"/>
      <c r="VJS1023" s="304"/>
      <c r="VJT1023" s="304"/>
      <c r="VJU1023" s="304"/>
      <c r="VJV1023" s="304"/>
      <c r="VJW1023" s="304"/>
      <c r="VJX1023" s="304"/>
      <c r="VJY1023" s="304"/>
      <c r="VJZ1023" s="304"/>
      <c r="VKA1023" s="304"/>
      <c r="VKB1023" s="304"/>
      <c r="VKC1023" s="304"/>
      <c r="VKD1023" s="304"/>
      <c r="VKE1023" s="304"/>
      <c r="VKF1023" s="304"/>
      <c r="VKG1023" s="304"/>
      <c r="VKH1023" s="304"/>
      <c r="VKI1023" s="304"/>
      <c r="VKJ1023" s="304"/>
      <c r="VKK1023" s="304"/>
      <c r="VKL1023" s="304"/>
      <c r="VKM1023" s="304"/>
      <c r="VKN1023" s="304"/>
      <c r="VKO1023" s="304"/>
      <c r="VKP1023" s="304"/>
      <c r="VKQ1023" s="304"/>
      <c r="VKR1023" s="304"/>
      <c r="VKS1023" s="304"/>
      <c r="VKT1023" s="304"/>
      <c r="VKU1023" s="304"/>
      <c r="VKV1023" s="304"/>
      <c r="VKW1023" s="304"/>
      <c r="VKX1023" s="304"/>
      <c r="VKY1023" s="304"/>
      <c r="VKZ1023" s="304"/>
      <c r="VLA1023" s="304"/>
      <c r="VLB1023" s="304"/>
      <c r="VLC1023" s="304"/>
      <c r="VLD1023" s="304"/>
      <c r="VLE1023" s="304"/>
      <c r="VLF1023" s="304"/>
      <c r="VLG1023" s="304"/>
      <c r="VLH1023" s="304"/>
      <c r="VLI1023" s="304"/>
      <c r="VLJ1023" s="304"/>
      <c r="VLK1023" s="304"/>
      <c r="VLL1023" s="304"/>
      <c r="VLM1023" s="304"/>
      <c r="VLN1023" s="304"/>
      <c r="VLO1023" s="304"/>
      <c r="VLP1023" s="304"/>
      <c r="VLQ1023" s="304"/>
      <c r="VLR1023" s="304"/>
      <c r="VLS1023" s="304"/>
      <c r="VLT1023" s="304"/>
      <c r="VLU1023" s="304"/>
      <c r="VLV1023" s="304"/>
      <c r="VLW1023" s="304"/>
      <c r="VLX1023" s="304"/>
      <c r="VLY1023" s="304"/>
      <c r="VLZ1023" s="304"/>
      <c r="VMA1023" s="304"/>
      <c r="VMB1023" s="304"/>
      <c r="VMC1023" s="304"/>
      <c r="VMD1023" s="304"/>
      <c r="VME1023" s="304"/>
      <c r="VMF1023" s="304"/>
      <c r="VMG1023" s="304"/>
      <c r="VMH1023" s="304"/>
      <c r="VMI1023" s="304"/>
      <c r="VMJ1023" s="304"/>
      <c r="VMK1023" s="304"/>
      <c r="VML1023" s="304"/>
      <c r="VMM1023" s="304"/>
      <c r="VMN1023" s="304"/>
      <c r="VMO1023" s="304"/>
      <c r="VMP1023" s="304"/>
      <c r="VMQ1023" s="304"/>
      <c r="VMR1023" s="304"/>
      <c r="VMS1023" s="304"/>
      <c r="VMT1023" s="304"/>
      <c r="VMU1023" s="304"/>
      <c r="VMV1023" s="304"/>
      <c r="VMW1023" s="304"/>
      <c r="VMX1023" s="304"/>
      <c r="VMY1023" s="304"/>
      <c r="VMZ1023" s="304"/>
      <c r="VNA1023" s="304"/>
      <c r="VNB1023" s="304"/>
      <c r="VNC1023" s="304"/>
      <c r="VND1023" s="304"/>
      <c r="VNE1023" s="304"/>
      <c r="VNF1023" s="304"/>
      <c r="VNG1023" s="304"/>
      <c r="VNH1023" s="304"/>
      <c r="VNI1023" s="304"/>
      <c r="VNJ1023" s="304"/>
      <c r="VNK1023" s="304"/>
      <c r="VNL1023" s="304"/>
      <c r="VNM1023" s="304"/>
      <c r="VNN1023" s="304"/>
      <c r="VNO1023" s="304"/>
      <c r="VNP1023" s="304"/>
      <c r="VNQ1023" s="304"/>
      <c r="VNR1023" s="304"/>
      <c r="VNS1023" s="304"/>
      <c r="VNT1023" s="304"/>
      <c r="VNU1023" s="304"/>
      <c r="VNV1023" s="304"/>
      <c r="VNW1023" s="304"/>
      <c r="VNX1023" s="304"/>
      <c r="VNY1023" s="304"/>
      <c r="VNZ1023" s="304"/>
      <c r="VOA1023" s="304"/>
      <c r="VOB1023" s="304"/>
      <c r="VOC1023" s="304"/>
      <c r="VOD1023" s="304"/>
      <c r="VOE1023" s="304"/>
      <c r="VOF1023" s="304"/>
      <c r="VOG1023" s="304"/>
      <c r="VOH1023" s="304"/>
      <c r="VOI1023" s="304"/>
      <c r="VOJ1023" s="304"/>
      <c r="VOK1023" s="304"/>
      <c r="VOL1023" s="304"/>
      <c r="VOM1023" s="304"/>
      <c r="VON1023" s="304"/>
      <c r="VOO1023" s="304"/>
      <c r="VOP1023" s="304"/>
      <c r="VOQ1023" s="304"/>
      <c r="VOR1023" s="304"/>
      <c r="VOS1023" s="304"/>
      <c r="VOT1023" s="304"/>
      <c r="VOU1023" s="304"/>
      <c r="VOV1023" s="304"/>
      <c r="VOW1023" s="304"/>
      <c r="VOX1023" s="304"/>
      <c r="VOY1023" s="304"/>
      <c r="VOZ1023" s="304"/>
      <c r="VPA1023" s="304"/>
      <c r="VPB1023" s="304"/>
      <c r="VPC1023" s="304"/>
      <c r="VPD1023" s="304"/>
      <c r="VPE1023" s="304"/>
      <c r="VPF1023" s="304"/>
      <c r="VPG1023" s="304"/>
      <c r="VPH1023" s="304"/>
      <c r="VPI1023" s="304"/>
      <c r="VPJ1023" s="304"/>
      <c r="VPK1023" s="304"/>
      <c r="VPL1023" s="304"/>
      <c r="VPM1023" s="304"/>
      <c r="VPN1023" s="304"/>
      <c r="VPO1023" s="304"/>
      <c r="VPP1023" s="304"/>
      <c r="VPQ1023" s="304"/>
      <c r="VPR1023" s="304"/>
      <c r="VPS1023" s="304"/>
      <c r="VPT1023" s="304"/>
      <c r="VPU1023" s="304"/>
      <c r="VPV1023" s="304"/>
      <c r="VPW1023" s="304"/>
      <c r="VPX1023" s="304"/>
      <c r="VPY1023" s="304"/>
      <c r="VPZ1023" s="304"/>
      <c r="VQA1023" s="304"/>
      <c r="VQB1023" s="304"/>
      <c r="VQC1023" s="304"/>
      <c r="VQD1023" s="304"/>
      <c r="VQE1023" s="304"/>
      <c r="VQF1023" s="304"/>
      <c r="VQG1023" s="304"/>
      <c r="VQH1023" s="304"/>
      <c r="VQI1023" s="304"/>
      <c r="VQJ1023" s="304"/>
      <c r="VQK1023" s="304"/>
      <c r="VQL1023" s="304"/>
      <c r="VQM1023" s="304"/>
      <c r="VQN1023" s="304"/>
      <c r="VQO1023" s="304"/>
      <c r="VQP1023" s="304"/>
      <c r="VQQ1023" s="304"/>
      <c r="VQR1023" s="304"/>
      <c r="VQS1023" s="304"/>
      <c r="VQT1023" s="304"/>
      <c r="VQU1023" s="304"/>
      <c r="VQV1023" s="304"/>
      <c r="VQW1023" s="304"/>
      <c r="VQX1023" s="304"/>
      <c r="VQY1023" s="304"/>
      <c r="VQZ1023" s="304"/>
      <c r="VRA1023" s="304"/>
      <c r="VRB1023" s="304"/>
      <c r="VRC1023" s="304"/>
      <c r="VRD1023" s="304"/>
      <c r="VRE1023" s="304"/>
      <c r="VRF1023" s="304"/>
      <c r="VRG1023" s="304"/>
      <c r="VRH1023" s="304"/>
      <c r="VRI1023" s="304"/>
      <c r="VRJ1023" s="304"/>
      <c r="VRK1023" s="304"/>
      <c r="VRL1023" s="304"/>
      <c r="VRM1023" s="304"/>
      <c r="VRN1023" s="304"/>
      <c r="VRO1023" s="304"/>
      <c r="VRP1023" s="304"/>
      <c r="VRQ1023" s="304"/>
      <c r="VRR1023" s="304"/>
      <c r="VRS1023" s="304"/>
      <c r="VRT1023" s="304"/>
      <c r="VRU1023" s="304"/>
      <c r="VRV1023" s="304"/>
      <c r="VRW1023" s="304"/>
      <c r="VRX1023" s="304"/>
      <c r="VRY1023" s="304"/>
      <c r="VRZ1023" s="304"/>
      <c r="VSA1023" s="304"/>
      <c r="VSB1023" s="304"/>
      <c r="VSC1023" s="304"/>
      <c r="VSD1023" s="304"/>
      <c r="VSE1023" s="304"/>
      <c r="VSF1023" s="304"/>
      <c r="VSG1023" s="304"/>
      <c r="VSH1023" s="304"/>
      <c r="VSI1023" s="304"/>
      <c r="VSJ1023" s="304"/>
      <c r="VSK1023" s="304"/>
      <c r="VSL1023" s="304"/>
      <c r="VSM1023" s="304"/>
      <c r="VSN1023" s="304"/>
      <c r="VSO1023" s="304"/>
      <c r="VSP1023" s="304"/>
      <c r="VSQ1023" s="304"/>
      <c r="VSR1023" s="304"/>
      <c r="VSS1023" s="304"/>
      <c r="VST1023" s="304"/>
      <c r="VSU1023" s="304"/>
      <c r="VSV1023" s="304"/>
      <c r="VSW1023" s="304"/>
      <c r="VSX1023" s="304"/>
      <c r="VSY1023" s="304"/>
      <c r="VSZ1023" s="304"/>
      <c r="VTA1023" s="304"/>
      <c r="VTB1023" s="304"/>
      <c r="VTC1023" s="304"/>
      <c r="VTD1023" s="304"/>
      <c r="VTE1023" s="304"/>
      <c r="VTF1023" s="304"/>
      <c r="VTG1023" s="304"/>
      <c r="VTH1023" s="304"/>
      <c r="VTI1023" s="304"/>
      <c r="VTJ1023" s="304"/>
      <c r="VTK1023" s="304"/>
      <c r="VTL1023" s="304"/>
      <c r="VTM1023" s="304"/>
      <c r="VTN1023" s="304"/>
      <c r="VTO1023" s="304"/>
      <c r="VTP1023" s="304"/>
      <c r="VTQ1023" s="304"/>
      <c r="VTR1023" s="304"/>
      <c r="VTS1023" s="304"/>
      <c r="VTT1023" s="304"/>
      <c r="VTU1023" s="304"/>
      <c r="VTV1023" s="304"/>
      <c r="VTW1023" s="304"/>
      <c r="VTX1023" s="304"/>
      <c r="VTY1023" s="304"/>
      <c r="VTZ1023" s="304"/>
      <c r="VUA1023" s="304"/>
      <c r="VUB1023" s="304"/>
      <c r="VUC1023" s="304"/>
      <c r="VUD1023" s="304"/>
      <c r="VUE1023" s="304"/>
      <c r="VUF1023" s="304"/>
      <c r="VUG1023" s="304"/>
      <c r="VUH1023" s="304"/>
      <c r="VUI1023" s="304"/>
      <c r="VUJ1023" s="304"/>
      <c r="VUK1023" s="304"/>
      <c r="VUL1023" s="304"/>
      <c r="VUM1023" s="304"/>
      <c r="VUN1023" s="304"/>
      <c r="VUO1023" s="304"/>
      <c r="VUP1023" s="304"/>
      <c r="VUQ1023" s="304"/>
      <c r="VUR1023" s="304"/>
      <c r="VUS1023" s="304"/>
      <c r="VUT1023" s="304"/>
      <c r="VUU1023" s="304"/>
      <c r="VUV1023" s="304"/>
      <c r="VUW1023" s="304"/>
      <c r="VUX1023" s="304"/>
      <c r="VUY1023" s="304"/>
      <c r="VUZ1023" s="304"/>
      <c r="VVA1023" s="304"/>
      <c r="VVB1023" s="304"/>
      <c r="VVC1023" s="304"/>
      <c r="VVD1023" s="304"/>
      <c r="VVE1023" s="304"/>
      <c r="VVF1023" s="304"/>
      <c r="VVG1023" s="304"/>
      <c r="VVH1023" s="304"/>
      <c r="VVI1023" s="304"/>
      <c r="VVJ1023" s="304"/>
      <c r="VVK1023" s="304"/>
      <c r="VVL1023" s="304"/>
      <c r="VVM1023" s="304"/>
      <c r="VVN1023" s="304"/>
      <c r="VVO1023" s="304"/>
      <c r="VVP1023" s="304"/>
      <c r="VVQ1023" s="304"/>
      <c r="VVR1023" s="304"/>
      <c r="VVS1023" s="304"/>
      <c r="VVT1023" s="304"/>
      <c r="VVU1023" s="304"/>
      <c r="VVV1023" s="304"/>
      <c r="VVW1023" s="304"/>
      <c r="VVX1023" s="304"/>
      <c r="VVY1023" s="304"/>
      <c r="VVZ1023" s="304"/>
      <c r="VWA1023" s="304"/>
      <c r="VWB1023" s="304"/>
      <c r="VWC1023" s="304"/>
      <c r="VWD1023" s="304"/>
      <c r="VWE1023" s="304"/>
      <c r="VWF1023" s="304"/>
      <c r="VWG1023" s="304"/>
      <c r="VWH1023" s="304"/>
      <c r="VWI1023" s="304"/>
      <c r="VWJ1023" s="304"/>
      <c r="VWK1023" s="304"/>
      <c r="VWL1023" s="304"/>
      <c r="VWM1023" s="304"/>
      <c r="VWN1023" s="304"/>
      <c r="VWO1023" s="304"/>
      <c r="VWP1023" s="304"/>
      <c r="VWQ1023" s="304"/>
      <c r="VWR1023" s="304"/>
      <c r="VWS1023" s="304"/>
      <c r="VWT1023" s="304"/>
      <c r="VWU1023" s="304"/>
      <c r="VWV1023" s="304"/>
      <c r="VWW1023" s="304"/>
      <c r="VWX1023" s="304"/>
      <c r="VWY1023" s="304"/>
      <c r="VWZ1023" s="304"/>
      <c r="VXA1023" s="304"/>
      <c r="VXB1023" s="304"/>
      <c r="VXC1023" s="304"/>
      <c r="VXD1023" s="304"/>
      <c r="VXE1023" s="304"/>
      <c r="VXF1023" s="304"/>
      <c r="VXG1023" s="304"/>
      <c r="VXH1023" s="304"/>
      <c r="VXI1023" s="304"/>
      <c r="VXJ1023" s="304"/>
      <c r="VXK1023" s="304"/>
      <c r="VXL1023" s="304"/>
      <c r="VXM1023" s="304"/>
      <c r="VXN1023" s="304"/>
      <c r="VXO1023" s="304"/>
      <c r="VXP1023" s="304"/>
      <c r="VXQ1023" s="304"/>
      <c r="VXR1023" s="304"/>
      <c r="VXS1023" s="304"/>
      <c r="VXT1023" s="304"/>
      <c r="VXU1023" s="304"/>
      <c r="VXV1023" s="304"/>
      <c r="VXW1023" s="304"/>
      <c r="VXX1023" s="304"/>
      <c r="VXY1023" s="304"/>
      <c r="VXZ1023" s="304"/>
      <c r="VYA1023" s="304"/>
      <c r="VYB1023" s="304"/>
      <c r="VYC1023" s="304"/>
      <c r="VYD1023" s="304"/>
      <c r="VYE1023" s="304"/>
      <c r="VYF1023" s="304"/>
      <c r="VYG1023" s="304"/>
      <c r="VYH1023" s="304"/>
      <c r="VYI1023" s="304"/>
      <c r="VYJ1023" s="304"/>
      <c r="VYK1023" s="304"/>
      <c r="VYL1023" s="304"/>
      <c r="VYM1023" s="304"/>
      <c r="VYN1023" s="304"/>
      <c r="VYO1023" s="304"/>
      <c r="VYP1023" s="304"/>
      <c r="VYQ1023" s="304"/>
      <c r="VYR1023" s="304"/>
      <c r="VYS1023" s="304"/>
      <c r="VYT1023" s="304"/>
      <c r="VYU1023" s="304"/>
      <c r="VYV1023" s="304"/>
      <c r="VYW1023" s="304"/>
      <c r="VYX1023" s="304"/>
      <c r="VYY1023" s="304"/>
      <c r="VYZ1023" s="304"/>
      <c r="VZA1023" s="304"/>
      <c r="VZB1023" s="304"/>
      <c r="VZC1023" s="304"/>
      <c r="VZD1023" s="304"/>
      <c r="VZE1023" s="304"/>
      <c r="VZF1023" s="304"/>
      <c r="VZG1023" s="304"/>
      <c r="VZH1023" s="304"/>
      <c r="VZI1023" s="304"/>
      <c r="VZJ1023" s="304"/>
      <c r="VZK1023" s="304"/>
      <c r="VZL1023" s="304"/>
      <c r="VZM1023" s="304"/>
      <c r="VZN1023" s="304"/>
      <c r="VZO1023" s="304"/>
      <c r="VZP1023" s="304"/>
      <c r="VZQ1023" s="304"/>
      <c r="VZR1023" s="304"/>
      <c r="VZS1023" s="304"/>
      <c r="VZT1023" s="304"/>
      <c r="VZU1023" s="304"/>
      <c r="VZV1023" s="304"/>
      <c r="VZW1023" s="304"/>
      <c r="VZX1023" s="304"/>
      <c r="VZY1023" s="304"/>
      <c r="VZZ1023" s="304"/>
      <c r="WAA1023" s="304"/>
      <c r="WAB1023" s="304"/>
      <c r="WAC1023" s="304"/>
      <c r="WAD1023" s="304"/>
      <c r="WAE1023" s="304"/>
      <c r="WAF1023" s="304"/>
      <c r="WAG1023" s="304"/>
      <c r="WAH1023" s="304"/>
      <c r="WAI1023" s="304"/>
      <c r="WAJ1023" s="304"/>
      <c r="WAK1023" s="304"/>
      <c r="WAL1023" s="304"/>
      <c r="WAM1023" s="304"/>
      <c r="WAN1023" s="304"/>
      <c r="WAO1023" s="304"/>
      <c r="WAP1023" s="304"/>
      <c r="WAQ1023" s="304"/>
      <c r="WAR1023" s="304"/>
      <c r="WAS1023" s="304"/>
      <c r="WAT1023" s="304"/>
      <c r="WAU1023" s="304"/>
      <c r="WAV1023" s="304"/>
      <c r="WAW1023" s="304"/>
      <c r="WAX1023" s="304"/>
      <c r="WAY1023" s="304"/>
      <c r="WAZ1023" s="304"/>
      <c r="WBA1023" s="304"/>
      <c r="WBB1023" s="304"/>
      <c r="WBC1023" s="304"/>
      <c r="WBD1023" s="304"/>
      <c r="WBE1023" s="304"/>
      <c r="WBF1023" s="304"/>
      <c r="WBG1023" s="304"/>
      <c r="WBH1023" s="304"/>
      <c r="WBI1023" s="304"/>
      <c r="WBJ1023" s="304"/>
      <c r="WBK1023" s="304"/>
      <c r="WBL1023" s="304"/>
      <c r="WBM1023" s="304"/>
      <c r="WBN1023" s="304"/>
      <c r="WBO1023" s="304"/>
      <c r="WBP1023" s="304"/>
      <c r="WBQ1023" s="304"/>
      <c r="WBR1023" s="304"/>
      <c r="WBS1023" s="304"/>
      <c r="WBT1023" s="304"/>
      <c r="WBU1023" s="304"/>
      <c r="WBV1023" s="304"/>
      <c r="WBW1023" s="304"/>
      <c r="WBX1023" s="304"/>
      <c r="WBY1023" s="304"/>
      <c r="WBZ1023" s="304"/>
      <c r="WCA1023" s="304"/>
      <c r="WCB1023" s="304"/>
      <c r="WCC1023" s="304"/>
      <c r="WCD1023" s="304"/>
      <c r="WCE1023" s="304"/>
      <c r="WCF1023" s="304"/>
      <c r="WCG1023" s="304"/>
      <c r="WCH1023" s="304"/>
      <c r="WCI1023" s="304"/>
      <c r="WCJ1023" s="304"/>
      <c r="WCK1023" s="304"/>
      <c r="WCL1023" s="304"/>
      <c r="WCM1023" s="304"/>
      <c r="WCN1023" s="304"/>
      <c r="WCO1023" s="304"/>
      <c r="WCP1023" s="304"/>
      <c r="WCQ1023" s="304"/>
      <c r="WCR1023" s="304"/>
      <c r="WCS1023" s="304"/>
      <c r="WCT1023" s="304"/>
      <c r="WCU1023" s="304"/>
      <c r="WCV1023" s="304"/>
      <c r="WCW1023" s="304"/>
      <c r="WCX1023" s="304"/>
      <c r="WCY1023" s="304"/>
      <c r="WCZ1023" s="304"/>
      <c r="WDA1023" s="304"/>
      <c r="WDB1023" s="304"/>
      <c r="WDC1023" s="304"/>
      <c r="WDD1023" s="304"/>
      <c r="WDE1023" s="304"/>
      <c r="WDF1023" s="304"/>
      <c r="WDG1023" s="304"/>
      <c r="WDH1023" s="304"/>
      <c r="WDI1023" s="304"/>
      <c r="WDJ1023" s="304"/>
      <c r="WDK1023" s="304"/>
      <c r="WDL1023" s="304"/>
      <c r="WDM1023" s="304"/>
      <c r="WDN1023" s="304"/>
      <c r="WDO1023" s="304"/>
      <c r="WDP1023" s="304"/>
      <c r="WDQ1023" s="304"/>
      <c r="WDR1023" s="304"/>
      <c r="WDS1023" s="304"/>
      <c r="WDT1023" s="304"/>
      <c r="WDU1023" s="304"/>
      <c r="WDV1023" s="304"/>
      <c r="WDW1023" s="304"/>
      <c r="WDX1023" s="304"/>
      <c r="WDY1023" s="304"/>
      <c r="WDZ1023" s="304"/>
      <c r="WEA1023" s="304"/>
      <c r="WEB1023" s="304"/>
      <c r="WEC1023" s="304"/>
      <c r="WED1023" s="304"/>
      <c r="WEE1023" s="304"/>
      <c r="WEF1023" s="304"/>
      <c r="WEG1023" s="304"/>
      <c r="WEH1023" s="304"/>
      <c r="WEI1023" s="304"/>
      <c r="WEJ1023" s="304"/>
      <c r="WEK1023" s="304"/>
      <c r="WEL1023" s="304"/>
      <c r="WEM1023" s="304"/>
      <c r="WEN1023" s="304"/>
      <c r="WEO1023" s="304"/>
      <c r="WEP1023" s="304"/>
      <c r="WEQ1023" s="304"/>
      <c r="WER1023" s="304"/>
      <c r="WES1023" s="304"/>
      <c r="WET1023" s="304"/>
      <c r="WEU1023" s="304"/>
      <c r="WEV1023" s="304"/>
      <c r="WEW1023" s="304"/>
      <c r="WEX1023" s="304"/>
      <c r="WEY1023" s="304"/>
      <c r="WEZ1023" s="304"/>
      <c r="WFA1023" s="304"/>
      <c r="WFB1023" s="304"/>
      <c r="WFC1023" s="304"/>
      <c r="WFD1023" s="304"/>
      <c r="WFE1023" s="304"/>
      <c r="WFF1023" s="304"/>
      <c r="WFG1023" s="304"/>
      <c r="WFH1023" s="304"/>
      <c r="WFI1023" s="304"/>
      <c r="WFJ1023" s="304"/>
      <c r="WFK1023" s="304"/>
      <c r="WFL1023" s="304"/>
      <c r="WFM1023" s="304"/>
      <c r="WFN1023" s="304"/>
      <c r="WFO1023" s="304"/>
      <c r="WFP1023" s="304"/>
      <c r="WFQ1023" s="304"/>
      <c r="WFR1023" s="304"/>
      <c r="WFS1023" s="304"/>
      <c r="WFT1023" s="304"/>
      <c r="WFU1023" s="304"/>
      <c r="WFV1023" s="304"/>
      <c r="WFW1023" s="304"/>
      <c r="WFX1023" s="304"/>
      <c r="WFY1023" s="304"/>
      <c r="WFZ1023" s="304"/>
      <c r="WGA1023" s="304"/>
      <c r="WGB1023" s="304"/>
      <c r="WGC1023" s="304"/>
      <c r="WGD1023" s="304"/>
      <c r="WGE1023" s="304"/>
      <c r="WGF1023" s="304"/>
      <c r="WGG1023" s="304"/>
      <c r="WGH1023" s="304"/>
      <c r="WGI1023" s="304"/>
      <c r="WGJ1023" s="304"/>
      <c r="WGK1023" s="304"/>
      <c r="WGL1023" s="304"/>
      <c r="WGM1023" s="304"/>
      <c r="WGN1023" s="304"/>
      <c r="WGO1023" s="304"/>
      <c r="WGP1023" s="304"/>
      <c r="WGQ1023" s="304"/>
      <c r="WGR1023" s="304"/>
      <c r="WGS1023" s="304"/>
      <c r="WGT1023" s="304"/>
      <c r="WGU1023" s="304"/>
      <c r="WGV1023" s="304"/>
      <c r="WGW1023" s="304"/>
      <c r="WGX1023" s="304"/>
      <c r="WGY1023" s="304"/>
      <c r="WGZ1023" s="304"/>
      <c r="WHA1023" s="304"/>
      <c r="WHB1023" s="304"/>
      <c r="WHC1023" s="304"/>
      <c r="WHD1023" s="304"/>
      <c r="WHE1023" s="304"/>
      <c r="WHF1023" s="304"/>
      <c r="WHG1023" s="304"/>
      <c r="WHH1023" s="304"/>
      <c r="WHI1023" s="304"/>
      <c r="WHJ1023" s="304"/>
      <c r="WHK1023" s="304"/>
      <c r="WHL1023" s="304"/>
      <c r="WHM1023" s="304"/>
      <c r="WHN1023" s="304"/>
      <c r="WHO1023" s="304"/>
      <c r="WHP1023" s="304"/>
      <c r="WHQ1023" s="304"/>
      <c r="WHR1023" s="304"/>
      <c r="WHS1023" s="304"/>
      <c r="WHT1023" s="304"/>
      <c r="WHU1023" s="304"/>
      <c r="WHV1023" s="304"/>
      <c r="WHW1023" s="304"/>
      <c r="WHX1023" s="304"/>
      <c r="WHY1023" s="304"/>
      <c r="WHZ1023" s="304"/>
      <c r="WIA1023" s="304"/>
      <c r="WIB1023" s="304"/>
      <c r="WIC1023" s="304"/>
      <c r="WID1023" s="304"/>
      <c r="WIE1023" s="304"/>
      <c r="WIF1023" s="304"/>
      <c r="WIG1023" s="304"/>
      <c r="WIH1023" s="304"/>
      <c r="WII1023" s="304"/>
      <c r="WIJ1023" s="304"/>
      <c r="WIK1023" s="304"/>
      <c r="WIL1023" s="304"/>
      <c r="WIM1023" s="304"/>
      <c r="WIN1023" s="304"/>
      <c r="WIO1023" s="304"/>
      <c r="WIP1023" s="304"/>
      <c r="WIQ1023" s="304"/>
      <c r="WIR1023" s="304"/>
      <c r="WIS1023" s="304"/>
      <c r="WIT1023" s="304"/>
      <c r="WIU1023" s="304"/>
      <c r="WIV1023" s="304"/>
      <c r="WIW1023" s="304"/>
      <c r="WIX1023" s="304"/>
      <c r="WIY1023" s="304"/>
      <c r="WIZ1023" s="304"/>
      <c r="WJA1023" s="304"/>
      <c r="WJB1023" s="304"/>
      <c r="WJC1023" s="304"/>
      <c r="WJD1023" s="304"/>
      <c r="WJE1023" s="304"/>
      <c r="WJF1023" s="304"/>
      <c r="WJG1023" s="304"/>
      <c r="WJH1023" s="304"/>
      <c r="WJI1023" s="304"/>
      <c r="WJJ1023" s="304"/>
      <c r="WJK1023" s="304"/>
      <c r="WJL1023" s="304"/>
      <c r="WJM1023" s="304"/>
      <c r="WJN1023" s="304"/>
      <c r="WJO1023" s="304"/>
      <c r="WJP1023" s="304"/>
      <c r="WJQ1023" s="304"/>
      <c r="WJR1023" s="304"/>
      <c r="WJS1023" s="304"/>
      <c r="WJT1023" s="304"/>
      <c r="WJU1023" s="304"/>
      <c r="WJV1023" s="304"/>
      <c r="WJW1023" s="304"/>
      <c r="WJX1023" s="304"/>
      <c r="WJY1023" s="304"/>
      <c r="WJZ1023" s="304"/>
      <c r="WKA1023" s="304"/>
      <c r="WKB1023" s="304"/>
      <c r="WKC1023" s="304"/>
      <c r="WKD1023" s="304"/>
      <c r="WKE1023" s="304"/>
      <c r="WKF1023" s="304"/>
      <c r="WKG1023" s="304"/>
      <c r="WKH1023" s="304"/>
      <c r="WKI1023" s="304"/>
      <c r="WKJ1023" s="304"/>
      <c r="WKK1023" s="304"/>
      <c r="WKL1023" s="304"/>
      <c r="WKM1023" s="304"/>
      <c r="WKN1023" s="304"/>
      <c r="WKO1023" s="304"/>
      <c r="WKP1023" s="304"/>
      <c r="WKQ1023" s="304"/>
      <c r="WKR1023" s="304"/>
      <c r="WKS1023" s="304"/>
      <c r="WKT1023" s="304"/>
      <c r="WKU1023" s="304"/>
      <c r="WKV1023" s="304"/>
      <c r="WKW1023" s="304"/>
      <c r="WKX1023" s="304"/>
      <c r="WKY1023" s="304"/>
      <c r="WKZ1023" s="304"/>
      <c r="WLA1023" s="304"/>
      <c r="WLB1023" s="304"/>
      <c r="WLC1023" s="304"/>
      <c r="WLD1023" s="304"/>
      <c r="WLE1023" s="304"/>
      <c r="WLF1023" s="304"/>
      <c r="WLG1023" s="304"/>
      <c r="WLH1023" s="304"/>
      <c r="WLI1023" s="304"/>
      <c r="WLJ1023" s="304"/>
      <c r="WLK1023" s="304"/>
      <c r="WLL1023" s="304"/>
      <c r="WLM1023" s="304"/>
      <c r="WLN1023" s="304"/>
      <c r="WLO1023" s="304"/>
      <c r="WLP1023" s="304"/>
      <c r="WLQ1023" s="304"/>
      <c r="WLR1023" s="304"/>
      <c r="WLS1023" s="304"/>
      <c r="WLT1023" s="304"/>
      <c r="WLU1023" s="304"/>
      <c r="WLV1023" s="304"/>
      <c r="WLW1023" s="304"/>
      <c r="WLX1023" s="304"/>
      <c r="WLY1023" s="304"/>
      <c r="WLZ1023" s="304"/>
      <c r="WMA1023" s="304"/>
      <c r="WMB1023" s="304"/>
      <c r="WMC1023" s="304"/>
      <c r="WMD1023" s="304"/>
      <c r="WME1023" s="304"/>
      <c r="WMF1023" s="304"/>
      <c r="WMG1023" s="304"/>
      <c r="WMH1023" s="304"/>
      <c r="WMI1023" s="304"/>
      <c r="WMJ1023" s="304"/>
      <c r="WMK1023" s="304"/>
      <c r="WML1023" s="304"/>
      <c r="WMM1023" s="304"/>
      <c r="WMN1023" s="304"/>
      <c r="WMO1023" s="304"/>
      <c r="WMP1023" s="304"/>
      <c r="WMQ1023" s="304"/>
      <c r="WMR1023" s="304"/>
      <c r="WMS1023" s="304"/>
      <c r="WMT1023" s="304"/>
      <c r="WMU1023" s="304"/>
      <c r="WMV1023" s="304"/>
      <c r="WMW1023" s="304"/>
      <c r="WMX1023" s="304"/>
      <c r="WMY1023" s="304"/>
      <c r="WMZ1023" s="304"/>
      <c r="WNA1023" s="304"/>
      <c r="WNB1023" s="304"/>
      <c r="WNC1023" s="304"/>
      <c r="WND1023" s="304"/>
      <c r="WNE1023" s="304"/>
      <c r="WNF1023" s="304"/>
      <c r="WNG1023" s="304"/>
      <c r="WNH1023" s="304"/>
      <c r="WNI1023" s="304"/>
      <c r="WNJ1023" s="304"/>
      <c r="WNK1023" s="304"/>
      <c r="WNL1023" s="304"/>
      <c r="WNM1023" s="304"/>
      <c r="WNN1023" s="304"/>
      <c r="WNO1023" s="304"/>
      <c r="WNP1023" s="304"/>
      <c r="WNQ1023" s="304"/>
      <c r="WNR1023" s="304"/>
      <c r="WNS1023" s="304"/>
      <c r="WNT1023" s="304"/>
      <c r="WNU1023" s="304"/>
      <c r="WNV1023" s="304"/>
      <c r="WNW1023" s="304"/>
      <c r="WNX1023" s="304"/>
      <c r="WNY1023" s="304"/>
      <c r="WNZ1023" s="304"/>
      <c r="WOA1023" s="304"/>
      <c r="WOB1023" s="304"/>
      <c r="WOC1023" s="304"/>
      <c r="WOD1023" s="304"/>
      <c r="WOE1023" s="304"/>
      <c r="WOF1023" s="304"/>
      <c r="WOG1023" s="304"/>
      <c r="WOH1023" s="304"/>
      <c r="WOI1023" s="304"/>
      <c r="WOJ1023" s="304"/>
      <c r="WOK1023" s="304"/>
      <c r="WOL1023" s="304"/>
      <c r="WOM1023" s="304"/>
      <c r="WON1023" s="304"/>
      <c r="WOO1023" s="304"/>
      <c r="WOP1023" s="304"/>
      <c r="WOQ1023" s="304"/>
      <c r="WOR1023" s="304"/>
      <c r="WOS1023" s="304"/>
      <c r="WOT1023" s="304"/>
      <c r="WOU1023" s="304"/>
      <c r="WOV1023" s="304"/>
      <c r="WOW1023" s="304"/>
      <c r="WOX1023" s="304"/>
      <c r="WOY1023" s="304"/>
      <c r="WOZ1023" s="304"/>
      <c r="WPA1023" s="304"/>
      <c r="WPB1023" s="304"/>
      <c r="WPC1023" s="304"/>
      <c r="WPD1023" s="304"/>
      <c r="WPE1023" s="304"/>
      <c r="WPF1023" s="304"/>
      <c r="WPG1023" s="304"/>
      <c r="WPH1023" s="304"/>
      <c r="WPI1023" s="304"/>
      <c r="WPJ1023" s="304"/>
      <c r="WPK1023" s="304"/>
      <c r="WPL1023" s="304"/>
      <c r="WPM1023" s="304"/>
      <c r="WPN1023" s="304"/>
      <c r="WPO1023" s="304"/>
      <c r="WPP1023" s="304"/>
      <c r="WPQ1023" s="304"/>
      <c r="WPR1023" s="304"/>
      <c r="WPS1023" s="304"/>
      <c r="WPT1023" s="304"/>
      <c r="WPU1023" s="304"/>
      <c r="WPV1023" s="304"/>
      <c r="WPW1023" s="304"/>
      <c r="WPX1023" s="304"/>
      <c r="WPY1023" s="304"/>
      <c r="WPZ1023" s="304"/>
      <c r="WQA1023" s="304"/>
      <c r="WQB1023" s="304"/>
      <c r="WQC1023" s="304"/>
      <c r="WQD1023" s="304"/>
      <c r="WQE1023" s="304"/>
      <c r="WQF1023" s="304"/>
      <c r="WQG1023" s="304"/>
      <c r="WQH1023" s="304"/>
      <c r="WQI1023" s="304"/>
      <c r="WQJ1023" s="304"/>
      <c r="WQK1023" s="304"/>
      <c r="WQL1023" s="304"/>
      <c r="WQM1023" s="304"/>
      <c r="WQN1023" s="304"/>
      <c r="WQO1023" s="304"/>
      <c r="WQP1023" s="304"/>
      <c r="WQQ1023" s="304"/>
      <c r="WQR1023" s="304"/>
      <c r="WQS1023" s="304"/>
      <c r="WQT1023" s="304"/>
      <c r="WQU1023" s="304"/>
      <c r="WQV1023" s="304"/>
      <c r="WQW1023" s="304"/>
      <c r="WQX1023" s="304"/>
      <c r="WQY1023" s="304"/>
      <c r="WQZ1023" s="304"/>
      <c r="WRA1023" s="304"/>
      <c r="WRB1023" s="304"/>
      <c r="WRC1023" s="304"/>
      <c r="WRD1023" s="304"/>
      <c r="WRE1023" s="304"/>
      <c r="WRF1023" s="304"/>
      <c r="WRG1023" s="304"/>
      <c r="WRH1023" s="304"/>
      <c r="WRI1023" s="304"/>
      <c r="WRJ1023" s="304"/>
      <c r="WRK1023" s="304"/>
      <c r="WRL1023" s="304"/>
      <c r="WRM1023" s="304"/>
      <c r="WRN1023" s="304"/>
      <c r="WRO1023" s="304"/>
      <c r="WRP1023" s="304"/>
      <c r="WRQ1023" s="304"/>
      <c r="WRR1023" s="304"/>
      <c r="WRS1023" s="304"/>
      <c r="WRT1023" s="304"/>
      <c r="WRU1023" s="304"/>
      <c r="WRV1023" s="304"/>
      <c r="WRW1023" s="304"/>
      <c r="WRX1023" s="304"/>
      <c r="WRY1023" s="304"/>
      <c r="WRZ1023" s="304"/>
      <c r="WSA1023" s="304"/>
      <c r="WSB1023" s="304"/>
      <c r="WSC1023" s="304"/>
      <c r="WSD1023" s="304"/>
      <c r="WSE1023" s="304"/>
      <c r="WSF1023" s="304"/>
      <c r="WSG1023" s="304"/>
      <c r="WSH1023" s="304"/>
      <c r="WSI1023" s="304"/>
      <c r="WSJ1023" s="304"/>
      <c r="WSK1023" s="304"/>
      <c r="WSL1023" s="304"/>
      <c r="WSM1023" s="304"/>
      <c r="WSN1023" s="304"/>
      <c r="WSO1023" s="304"/>
      <c r="WSP1023" s="304"/>
      <c r="WSQ1023" s="304"/>
      <c r="WSR1023" s="304"/>
      <c r="WSS1023" s="304"/>
      <c r="WST1023" s="304"/>
      <c r="WSU1023" s="304"/>
      <c r="WSV1023" s="304"/>
      <c r="WSW1023" s="304"/>
      <c r="WSX1023" s="304"/>
      <c r="WSY1023" s="304"/>
      <c r="WSZ1023" s="304"/>
      <c r="WTA1023" s="304"/>
      <c r="WTB1023" s="304"/>
      <c r="WTC1023" s="304"/>
      <c r="WTD1023" s="304"/>
      <c r="WTE1023" s="304"/>
      <c r="WTF1023" s="304"/>
      <c r="WTG1023" s="304"/>
      <c r="WTH1023" s="304"/>
      <c r="WTI1023" s="304"/>
      <c r="WTJ1023" s="304"/>
      <c r="WTK1023" s="304"/>
      <c r="WTL1023" s="304"/>
      <c r="WTM1023" s="304"/>
      <c r="WTN1023" s="304"/>
      <c r="WTO1023" s="304"/>
      <c r="WTP1023" s="304"/>
      <c r="WTQ1023" s="304"/>
      <c r="WTR1023" s="304"/>
      <c r="WTS1023" s="304"/>
      <c r="WTT1023" s="304"/>
      <c r="WTU1023" s="304"/>
      <c r="WTV1023" s="304"/>
      <c r="WTW1023" s="304"/>
      <c r="WTX1023" s="304"/>
      <c r="WTY1023" s="304"/>
      <c r="WTZ1023" s="304"/>
      <c r="WUA1023" s="304"/>
      <c r="WUB1023" s="304"/>
      <c r="WUC1023" s="304"/>
      <c r="WUD1023" s="304"/>
      <c r="WUE1023" s="304"/>
      <c r="WUF1023" s="304"/>
      <c r="WUG1023" s="304"/>
      <c r="WUH1023" s="304"/>
      <c r="WUI1023" s="304"/>
      <c r="WUJ1023" s="304"/>
      <c r="WUK1023" s="304"/>
      <c r="WUL1023" s="304"/>
      <c r="WUM1023" s="304"/>
      <c r="WUN1023" s="304"/>
      <c r="WUO1023" s="304"/>
      <c r="WUP1023" s="304"/>
      <c r="WUQ1023" s="304"/>
      <c r="WUR1023" s="304"/>
      <c r="WUS1023" s="304"/>
      <c r="WUT1023" s="304"/>
      <c r="WUU1023" s="304"/>
      <c r="WUV1023" s="304"/>
      <c r="WUW1023" s="304"/>
      <c r="WUX1023" s="304"/>
      <c r="WUY1023" s="304"/>
      <c r="WUZ1023" s="304"/>
      <c r="WVA1023" s="304"/>
      <c r="WVB1023" s="304"/>
      <c r="WVC1023" s="304"/>
      <c r="WVD1023" s="304"/>
      <c r="WVE1023" s="304"/>
      <c r="WVF1023" s="304"/>
      <c r="WVG1023" s="304"/>
      <c r="WVH1023" s="304"/>
      <c r="WVI1023" s="304"/>
      <c r="WVJ1023" s="304"/>
      <c r="WVK1023" s="304"/>
      <c r="WVL1023" s="304"/>
      <c r="WVM1023" s="304"/>
      <c r="WVN1023" s="304"/>
      <c r="WVO1023" s="304"/>
      <c r="WVP1023" s="304"/>
      <c r="WVQ1023" s="304"/>
      <c r="WVR1023" s="304"/>
      <c r="WVS1023" s="304"/>
      <c r="WVT1023" s="304"/>
      <c r="WVU1023" s="304"/>
      <c r="WVV1023" s="304"/>
      <c r="WVW1023" s="304"/>
      <c r="WVX1023" s="304"/>
      <c r="WVY1023" s="304"/>
      <c r="WVZ1023" s="304"/>
      <c r="WWA1023" s="304"/>
      <c r="WWB1023" s="304"/>
      <c r="WWC1023" s="304"/>
      <c r="WWD1023" s="304"/>
      <c r="WWE1023" s="304"/>
      <c r="WWF1023" s="304"/>
      <c r="WWG1023" s="304"/>
      <c r="WWH1023" s="304"/>
      <c r="WWI1023" s="304"/>
      <c r="WWJ1023" s="304"/>
      <c r="WWK1023" s="304"/>
      <c r="WWL1023" s="304"/>
      <c r="WWM1023" s="304"/>
      <c r="WWN1023" s="304"/>
      <c r="WWO1023" s="304"/>
      <c r="WWP1023" s="304"/>
      <c r="WWQ1023" s="304"/>
      <c r="WWR1023" s="304"/>
      <c r="WWS1023" s="304"/>
      <c r="WWT1023" s="304"/>
      <c r="WWU1023" s="304"/>
      <c r="WWV1023" s="304"/>
      <c r="WWW1023" s="304"/>
      <c r="WWX1023" s="304"/>
      <c r="WWY1023" s="304"/>
      <c r="WWZ1023" s="304"/>
      <c r="WXA1023" s="304"/>
      <c r="WXB1023" s="304"/>
      <c r="WXC1023" s="304"/>
      <c r="WXD1023" s="304"/>
      <c r="WXE1023" s="304"/>
      <c r="WXF1023" s="304"/>
      <c r="WXG1023" s="304"/>
      <c r="WXH1023" s="304"/>
      <c r="WXI1023" s="304"/>
      <c r="WXJ1023" s="304"/>
      <c r="WXK1023" s="304"/>
      <c r="WXL1023" s="304"/>
      <c r="WXM1023" s="304"/>
      <c r="WXN1023" s="304"/>
      <c r="WXO1023" s="304"/>
      <c r="WXP1023" s="304"/>
      <c r="WXQ1023" s="304"/>
      <c r="WXR1023" s="304"/>
      <c r="WXS1023" s="304"/>
      <c r="WXT1023" s="304"/>
      <c r="WXU1023" s="304"/>
      <c r="WXV1023" s="304"/>
      <c r="WXW1023" s="304"/>
      <c r="WXX1023" s="304"/>
      <c r="WXY1023" s="304"/>
      <c r="WXZ1023" s="304"/>
      <c r="WYA1023" s="304"/>
      <c r="WYB1023" s="304"/>
      <c r="WYC1023" s="304"/>
      <c r="WYD1023" s="304"/>
      <c r="WYE1023" s="304"/>
      <c r="WYF1023" s="304"/>
      <c r="WYG1023" s="304"/>
      <c r="WYH1023" s="304"/>
      <c r="WYI1023" s="304"/>
      <c r="WYJ1023" s="304"/>
      <c r="WYK1023" s="304"/>
      <c r="WYL1023" s="304"/>
      <c r="WYM1023" s="304"/>
      <c r="WYN1023" s="304"/>
      <c r="WYO1023" s="304"/>
      <c r="WYP1023" s="304"/>
      <c r="WYQ1023" s="304"/>
      <c r="WYR1023" s="304"/>
      <c r="WYS1023" s="304"/>
      <c r="WYT1023" s="304"/>
      <c r="WYU1023" s="304"/>
      <c r="WYV1023" s="304"/>
      <c r="WYW1023" s="304"/>
      <c r="WYX1023" s="304"/>
      <c r="WYY1023" s="304"/>
      <c r="WYZ1023" s="304"/>
      <c r="WZA1023" s="304"/>
      <c r="WZB1023" s="304"/>
      <c r="WZC1023" s="304"/>
      <c r="WZD1023" s="304"/>
      <c r="WZE1023" s="304"/>
      <c r="WZF1023" s="304"/>
      <c r="WZG1023" s="304"/>
      <c r="WZH1023" s="304"/>
      <c r="WZI1023" s="304"/>
      <c r="WZJ1023" s="304"/>
      <c r="WZK1023" s="304"/>
      <c r="WZL1023" s="304"/>
      <c r="WZM1023" s="304"/>
      <c r="WZN1023" s="304"/>
      <c r="WZO1023" s="304"/>
      <c r="WZP1023" s="304"/>
      <c r="WZQ1023" s="304"/>
      <c r="WZR1023" s="304"/>
      <c r="WZS1023" s="304"/>
      <c r="WZT1023" s="304"/>
      <c r="WZU1023" s="304"/>
      <c r="WZV1023" s="304"/>
      <c r="WZW1023" s="304"/>
      <c r="WZX1023" s="304"/>
      <c r="WZY1023" s="304"/>
      <c r="WZZ1023" s="304"/>
      <c r="XAA1023" s="304"/>
      <c r="XAB1023" s="304"/>
      <c r="XAC1023" s="304"/>
      <c r="XAD1023" s="304"/>
      <c r="XAE1023" s="304"/>
      <c r="XAF1023" s="304"/>
      <c r="XAG1023" s="304"/>
      <c r="XAH1023" s="304"/>
      <c r="XAI1023" s="304"/>
      <c r="XAJ1023" s="304"/>
      <c r="XAK1023" s="304"/>
      <c r="XAL1023" s="304"/>
      <c r="XAM1023" s="304"/>
      <c r="XAN1023" s="304"/>
      <c r="XAO1023" s="304"/>
      <c r="XAP1023" s="304"/>
      <c r="XAQ1023" s="304"/>
      <c r="XAR1023" s="304"/>
      <c r="XAS1023" s="304"/>
      <c r="XAT1023" s="304"/>
      <c r="XAU1023" s="304"/>
      <c r="XAV1023" s="304"/>
      <c r="XAW1023" s="304"/>
      <c r="XAX1023" s="304"/>
      <c r="XAY1023" s="304"/>
      <c r="XAZ1023" s="304"/>
      <c r="XBA1023" s="304"/>
      <c r="XBB1023" s="304"/>
      <c r="XBC1023" s="304"/>
      <c r="XBD1023" s="304"/>
      <c r="XBE1023" s="304"/>
      <c r="XBF1023" s="304"/>
      <c r="XBG1023" s="304"/>
      <c r="XBH1023" s="304"/>
      <c r="XBI1023" s="304"/>
      <c r="XBJ1023" s="304"/>
      <c r="XBK1023" s="304"/>
      <c r="XBL1023" s="304"/>
      <c r="XBM1023" s="304"/>
      <c r="XBN1023" s="304"/>
      <c r="XBO1023" s="304"/>
      <c r="XBP1023" s="304"/>
      <c r="XBQ1023" s="304"/>
      <c r="XBR1023" s="304"/>
      <c r="XBS1023" s="304"/>
      <c r="XBT1023" s="304"/>
      <c r="XBU1023" s="304"/>
      <c r="XBV1023" s="304"/>
      <c r="XBW1023" s="304"/>
      <c r="XBX1023" s="304"/>
      <c r="XBY1023" s="304"/>
      <c r="XBZ1023" s="304"/>
      <c r="XCA1023" s="304"/>
      <c r="XCB1023" s="304"/>
      <c r="XCC1023" s="304"/>
      <c r="XCD1023" s="304"/>
      <c r="XCE1023" s="304"/>
      <c r="XCF1023" s="304"/>
      <c r="XCG1023" s="304"/>
      <c r="XCH1023" s="304"/>
      <c r="XCI1023" s="304"/>
      <c r="XCJ1023" s="304"/>
      <c r="XCK1023" s="304"/>
      <c r="XCL1023" s="304"/>
      <c r="XCM1023" s="304"/>
      <c r="XCN1023" s="304"/>
      <c r="XCO1023" s="304"/>
      <c r="XCP1023" s="304"/>
      <c r="XCQ1023" s="304"/>
      <c r="XCR1023" s="304"/>
      <c r="XCS1023" s="304"/>
      <c r="XCT1023" s="304"/>
      <c r="XCU1023" s="304"/>
      <c r="XCV1023" s="304"/>
      <c r="XCW1023" s="304"/>
      <c r="XCX1023" s="304"/>
      <c r="XCY1023" s="304"/>
      <c r="XCZ1023" s="304"/>
      <c r="XDA1023" s="304"/>
      <c r="XDB1023" s="304"/>
      <c r="XDC1023" s="304"/>
      <c r="XDD1023" s="304"/>
      <c r="XDE1023" s="304"/>
      <c r="XDF1023" s="304"/>
      <c r="XDG1023" s="304"/>
      <c r="XDH1023" s="304"/>
      <c r="XDI1023" s="304"/>
      <c r="XDJ1023" s="304"/>
      <c r="XDK1023" s="304"/>
      <c r="XDL1023" s="304"/>
      <c r="XDM1023" s="304"/>
      <c r="XDN1023" s="304"/>
      <c r="XDO1023" s="304"/>
      <c r="XDP1023" s="304"/>
      <c r="XDQ1023" s="304"/>
      <c r="XDR1023" s="304"/>
      <c r="XDS1023" s="304"/>
      <c r="XDT1023" s="304"/>
      <c r="XDU1023" s="304"/>
      <c r="XDV1023" s="304"/>
      <c r="XDW1023" s="304"/>
      <c r="XDX1023" s="304"/>
      <c r="XDY1023" s="304"/>
      <c r="XDZ1023" s="304"/>
      <c r="XEA1023" s="304"/>
      <c r="XEB1023" s="304"/>
      <c r="XEC1023" s="304"/>
      <c r="XED1023" s="304"/>
      <c r="XEE1023" s="304"/>
      <c r="XEF1023" s="304"/>
      <c r="XEG1023" s="304"/>
      <c r="XEH1023" s="304"/>
    </row>
    <row r="1024" spans="1:16362" s="281" customFormat="1" ht="12.75" hidden="1" customHeight="1" outlineLevel="2">
      <c r="A1024" s="275"/>
      <c r="B1024" s="307"/>
      <c r="C1024" s="276"/>
      <c r="D1024" s="277"/>
      <c r="E1024" s="278" t="str">
        <f xml:space="preserve"> E255</f>
        <v>Bilateral entry adjustment (BEA) - WRZ 7</v>
      </c>
      <c r="F1024" s="278" t="str">
        <f t="shared" ref="F1024" si="562" xml:space="preserve"> F255</f>
        <v>BEA - WRZ 7</v>
      </c>
      <c r="G1024" s="278" t="str">
        <f xml:space="preserve"> G255</f>
        <v>£</v>
      </c>
      <c r="H1024" s="285">
        <f xml:space="preserve"> H255</f>
        <v>0</v>
      </c>
      <c r="I1024" s="278"/>
      <c r="J1024" s="289">
        <f xml:space="preserve"> J255</f>
        <v>0</v>
      </c>
      <c r="K1024" s="289">
        <f xml:space="preserve"> K255</f>
        <v>0</v>
      </c>
      <c r="L1024" s="289">
        <f xml:space="preserve"> L255</f>
        <v>0</v>
      </c>
      <c r="M1024" s="289">
        <f xml:space="preserve"> M255</f>
        <v>0</v>
      </c>
      <c r="N1024" s="289">
        <f xml:space="preserve"> N255</f>
        <v>0</v>
      </c>
      <c r="O1024" s="274"/>
      <c r="P1024" s="274"/>
    </row>
    <row r="1025" spans="1:16" s="281" customFormat="1" ht="12.75" hidden="1" customHeight="1" outlineLevel="2">
      <c r="A1025" s="275"/>
      <c r="B1025" s="307"/>
      <c r="C1025" s="276"/>
      <c r="D1025" s="277"/>
      <c r="E1025" s="278" t="str">
        <f xml:space="preserve"> E291</f>
        <v>Bilateral entry adjustment (BEA) - WRZ 8</v>
      </c>
      <c r="F1025" s="278" t="str">
        <f t="shared" ref="F1025" si="563" xml:space="preserve"> F291</f>
        <v>BEA - WRZ 8</v>
      </c>
      <c r="G1025" s="278" t="str">
        <f xml:space="preserve"> G291</f>
        <v>£</v>
      </c>
      <c r="H1025" s="285">
        <f xml:space="preserve"> H291</f>
        <v>0</v>
      </c>
      <c r="I1025" s="278"/>
      <c r="J1025" s="289">
        <f xml:space="preserve"> J291</f>
        <v>0</v>
      </c>
      <c r="K1025" s="289">
        <f xml:space="preserve"> K291</f>
        <v>0</v>
      </c>
      <c r="L1025" s="289">
        <f xml:space="preserve"> L291</f>
        <v>0</v>
      </c>
      <c r="M1025" s="289">
        <f xml:space="preserve"> M291</f>
        <v>0</v>
      </c>
      <c r="N1025" s="289">
        <f xml:space="preserve"> N291</f>
        <v>0</v>
      </c>
      <c r="O1025" s="274"/>
      <c r="P1025" s="274"/>
    </row>
    <row r="1026" spans="1:16" s="281" customFormat="1" ht="12.75" hidden="1" customHeight="1" outlineLevel="2">
      <c r="A1026" s="275"/>
      <c r="B1026" s="307"/>
      <c r="C1026" s="276"/>
      <c r="D1026" s="277"/>
      <c r="E1026" s="278" t="str">
        <f xml:space="preserve"> E327</f>
        <v>Bilateral entry adjustment (BEA) - WRZ 9</v>
      </c>
      <c r="F1026" s="278" t="str">
        <f t="shared" ref="F1026" si="564" xml:space="preserve"> F327</f>
        <v>BEA - WRZ 9</v>
      </c>
      <c r="G1026" s="278" t="str">
        <f xml:space="preserve"> G327</f>
        <v>£</v>
      </c>
      <c r="H1026" s="285">
        <f xml:space="preserve"> H327</f>
        <v>0</v>
      </c>
      <c r="I1026" s="279"/>
      <c r="J1026" s="289">
        <f xml:space="preserve"> J327</f>
        <v>0</v>
      </c>
      <c r="K1026" s="289">
        <f xml:space="preserve"> K327</f>
        <v>0</v>
      </c>
      <c r="L1026" s="289">
        <f xml:space="preserve"> L327</f>
        <v>0</v>
      </c>
      <c r="M1026" s="289">
        <f xml:space="preserve"> M327</f>
        <v>0</v>
      </c>
      <c r="N1026" s="289">
        <f xml:space="preserve"> N327</f>
        <v>0</v>
      </c>
      <c r="O1026" s="282"/>
      <c r="P1026" s="282"/>
    </row>
    <row r="1027" spans="1:16" s="281" customFormat="1" ht="12.75" hidden="1" customHeight="1" outlineLevel="2">
      <c r="A1027" s="275"/>
      <c r="B1027" s="307"/>
      <c r="C1027" s="276"/>
      <c r="D1027" s="277"/>
      <c r="E1027" s="278" t="str">
        <f xml:space="preserve"> E363</f>
        <v>Bilateral entry adjustment (BEA) - WRZ 10</v>
      </c>
      <c r="F1027" s="278" t="str">
        <f t="shared" ref="F1027" si="565" xml:space="preserve"> F363</f>
        <v>BEA - WRZ 10</v>
      </c>
      <c r="G1027" s="278" t="str">
        <f xml:space="preserve"> G363</f>
        <v>£</v>
      </c>
      <c r="H1027" s="285">
        <f xml:space="preserve"> H363</f>
        <v>0</v>
      </c>
      <c r="I1027" s="279"/>
      <c r="J1027" s="289">
        <f xml:space="preserve"> J363</f>
        <v>0</v>
      </c>
      <c r="K1027" s="289">
        <f xml:space="preserve"> K363</f>
        <v>0</v>
      </c>
      <c r="L1027" s="289">
        <f xml:space="preserve"> L363</f>
        <v>0</v>
      </c>
      <c r="M1027" s="289">
        <f xml:space="preserve"> M363</f>
        <v>0</v>
      </c>
      <c r="N1027" s="289">
        <f xml:space="preserve"> N363</f>
        <v>0</v>
      </c>
      <c r="O1027" s="282"/>
      <c r="P1027" s="282"/>
    </row>
    <row r="1028" spans="1:16" s="281" customFormat="1" ht="12.75" hidden="1" customHeight="1" outlineLevel="2">
      <c r="A1028" s="267"/>
      <c r="B1028" s="306"/>
      <c r="C1028" s="268"/>
      <c r="D1028" s="308"/>
      <c r="E1028" s="278" t="str">
        <f xml:space="preserve"> E399</f>
        <v>Bilateral entry adjustment (BEA) - WRZ 11</v>
      </c>
      <c r="F1028" s="278" t="str">
        <f t="shared" ref="F1028" si="566" xml:space="preserve"> F399</f>
        <v>BEA - WRZ 11</v>
      </c>
      <c r="G1028" s="278" t="str">
        <f xml:space="preserve"> G399</f>
        <v>£</v>
      </c>
      <c r="H1028" s="285">
        <f xml:space="preserve"> H399</f>
        <v>0</v>
      </c>
      <c r="I1028" s="279"/>
      <c r="J1028" s="289">
        <f xml:space="preserve"> J399</f>
        <v>0</v>
      </c>
      <c r="K1028" s="289">
        <f xml:space="preserve"> K399</f>
        <v>0</v>
      </c>
      <c r="L1028" s="289">
        <f xml:space="preserve"> L399</f>
        <v>0</v>
      </c>
      <c r="M1028" s="289">
        <f xml:space="preserve"> M399</f>
        <v>0</v>
      </c>
      <c r="N1028" s="289">
        <f xml:space="preserve"> N399</f>
        <v>0</v>
      </c>
      <c r="O1028" s="282"/>
      <c r="P1028" s="282"/>
    </row>
    <row r="1029" spans="1:16" s="281" customFormat="1" ht="12.75" hidden="1" customHeight="1" outlineLevel="2">
      <c r="A1029" s="267"/>
      <c r="B1029" s="306"/>
      <c r="C1029" s="268"/>
      <c r="D1029" s="308"/>
      <c r="E1029" s="278" t="str">
        <f xml:space="preserve"> E435</f>
        <v>Bilateral entry adjustment (BEA) - WRZ 12</v>
      </c>
      <c r="F1029" s="278" t="str">
        <f t="shared" ref="F1029" si="567" xml:space="preserve"> F435</f>
        <v>BEA - WRZ 12</v>
      </c>
      <c r="G1029" s="278" t="str">
        <f xml:space="preserve"> G435</f>
        <v>£</v>
      </c>
      <c r="H1029" s="285">
        <f xml:space="preserve"> H435</f>
        <v>0</v>
      </c>
      <c r="I1029" s="289"/>
      <c r="J1029" s="289">
        <f xml:space="preserve"> J435</f>
        <v>0</v>
      </c>
      <c r="K1029" s="289">
        <f xml:space="preserve"> K435</f>
        <v>0</v>
      </c>
      <c r="L1029" s="289">
        <f xml:space="preserve"> L435</f>
        <v>0</v>
      </c>
      <c r="M1029" s="289">
        <f xml:space="preserve"> M435</f>
        <v>0</v>
      </c>
      <c r="N1029" s="289">
        <f xml:space="preserve"> N435</f>
        <v>0</v>
      </c>
      <c r="O1029" s="289"/>
      <c r="P1029" s="289"/>
    </row>
    <row r="1030" spans="1:16" s="281" customFormat="1" ht="12.75" hidden="1" customHeight="1" outlineLevel="2">
      <c r="A1030" s="275"/>
      <c r="B1030" s="307"/>
      <c r="C1030" s="276"/>
      <c r="D1030" s="277"/>
      <c r="E1030" s="278" t="str">
        <f xml:space="preserve"> E471</f>
        <v>Bilateral entry adjustment (BEA) - WRZ 13</v>
      </c>
      <c r="F1030" s="278" t="str">
        <f t="shared" ref="F1030" si="568" xml:space="preserve"> F471</f>
        <v>BEA - WRZ 13</v>
      </c>
      <c r="G1030" s="278" t="str">
        <f xml:space="preserve"> G471</f>
        <v>£</v>
      </c>
      <c r="H1030" s="285">
        <f xml:space="preserve"> H471</f>
        <v>0</v>
      </c>
      <c r="I1030" s="289"/>
      <c r="J1030" s="289">
        <f xml:space="preserve"> J471</f>
        <v>0</v>
      </c>
      <c r="K1030" s="289">
        <f xml:space="preserve"> K471</f>
        <v>0</v>
      </c>
      <c r="L1030" s="289">
        <f xml:space="preserve"> L471</f>
        <v>0</v>
      </c>
      <c r="M1030" s="289">
        <f xml:space="preserve"> M471</f>
        <v>0</v>
      </c>
      <c r="N1030" s="289">
        <f xml:space="preserve"> N471</f>
        <v>0</v>
      </c>
      <c r="O1030" s="289"/>
      <c r="P1030" s="289"/>
    </row>
    <row r="1031" spans="1:16" s="281" customFormat="1" ht="12.75" hidden="1" customHeight="1" outlineLevel="2">
      <c r="A1031" s="275"/>
      <c r="B1031" s="307"/>
      <c r="C1031" s="276"/>
      <c r="D1031" s="277"/>
      <c r="E1031" s="278" t="str">
        <f xml:space="preserve"> E507</f>
        <v>Bilateral entry adjustment (BEA) - WRZ 14</v>
      </c>
      <c r="F1031" s="278" t="str">
        <f t="shared" ref="F1031" si="569" xml:space="preserve"> F507</f>
        <v>BEA - WRZ 14</v>
      </c>
      <c r="G1031" s="278" t="str">
        <f xml:space="preserve"> G507</f>
        <v>£</v>
      </c>
      <c r="H1031" s="285">
        <f xml:space="preserve"> H507</f>
        <v>0</v>
      </c>
      <c r="I1031" s="289"/>
      <c r="J1031" s="289">
        <f xml:space="preserve"> J507</f>
        <v>0</v>
      </c>
      <c r="K1031" s="289">
        <f xml:space="preserve"> K507</f>
        <v>0</v>
      </c>
      <c r="L1031" s="289">
        <f xml:space="preserve"> L507</f>
        <v>0</v>
      </c>
      <c r="M1031" s="289">
        <f xml:space="preserve"> M507</f>
        <v>0</v>
      </c>
      <c r="N1031" s="289">
        <f xml:space="preserve"> N507</f>
        <v>0</v>
      </c>
      <c r="O1031" s="289"/>
      <c r="P1031" s="289"/>
    </row>
    <row r="1032" spans="1:16" s="281" customFormat="1" ht="12.75" hidden="1" customHeight="1" outlineLevel="2">
      <c r="A1032" s="275"/>
      <c r="B1032" s="307"/>
      <c r="C1032" s="276"/>
      <c r="D1032" s="277"/>
      <c r="E1032" s="278" t="str">
        <f xml:space="preserve"> E543</f>
        <v>Bilateral entry adjustment (BEA) - WRZ 15</v>
      </c>
      <c r="F1032" s="278" t="str">
        <f t="shared" ref="F1032" si="570" xml:space="preserve"> F543</f>
        <v>BEA - WRZ 15</v>
      </c>
      <c r="G1032" s="278" t="str">
        <f xml:space="preserve"> G543</f>
        <v>£</v>
      </c>
      <c r="H1032" s="285">
        <f xml:space="preserve"> H543</f>
        <v>0</v>
      </c>
      <c r="I1032" s="289"/>
      <c r="J1032" s="289">
        <f xml:space="preserve"> J543</f>
        <v>0</v>
      </c>
      <c r="K1032" s="289">
        <f xml:space="preserve"> K543</f>
        <v>0</v>
      </c>
      <c r="L1032" s="289">
        <f xml:space="preserve"> L543</f>
        <v>0</v>
      </c>
      <c r="M1032" s="289">
        <f xml:space="preserve"> M543</f>
        <v>0</v>
      </c>
      <c r="N1032" s="289">
        <f xml:space="preserve"> N543</f>
        <v>0</v>
      </c>
      <c r="O1032" s="289"/>
      <c r="P1032" s="289"/>
    </row>
    <row r="1033" spans="1:16" s="281" customFormat="1" ht="12.75" hidden="1" customHeight="1" outlineLevel="2">
      <c r="A1033" s="275"/>
      <c r="B1033" s="307"/>
      <c r="C1033" s="276"/>
      <c r="D1033" s="277"/>
      <c r="E1033" s="278" t="str">
        <f xml:space="preserve"> E579</f>
        <v>Bilateral entry adjustment (BEA) - WRZ 16</v>
      </c>
      <c r="F1033" s="278" t="str">
        <f t="shared" ref="F1033" si="571" xml:space="preserve"> F579</f>
        <v>BEA - WRZ 16</v>
      </c>
      <c r="G1033" s="278" t="str">
        <f xml:space="preserve"> G579</f>
        <v>£</v>
      </c>
      <c r="H1033" s="285">
        <f xml:space="preserve"> H579</f>
        <v>0</v>
      </c>
      <c r="I1033" s="289"/>
      <c r="J1033" s="289">
        <f xml:space="preserve"> J579</f>
        <v>0</v>
      </c>
      <c r="K1033" s="289">
        <f xml:space="preserve"> K579</f>
        <v>0</v>
      </c>
      <c r="L1033" s="289">
        <f xml:space="preserve"> L579</f>
        <v>0</v>
      </c>
      <c r="M1033" s="289">
        <f xml:space="preserve"> M579</f>
        <v>0</v>
      </c>
      <c r="N1033" s="289">
        <f xml:space="preserve"> N579</f>
        <v>0</v>
      </c>
      <c r="O1033" s="289"/>
      <c r="P1033" s="289"/>
    </row>
    <row r="1034" spans="1:16" s="281" customFormat="1" ht="12.75" hidden="1" customHeight="1" outlineLevel="2">
      <c r="A1034" s="275"/>
      <c r="B1034" s="307"/>
      <c r="C1034" s="276"/>
      <c r="D1034" s="277"/>
      <c r="E1034" s="278" t="str">
        <f xml:space="preserve"> E615</f>
        <v>Bilateral entry adjustment (BEA) - WRZ 17</v>
      </c>
      <c r="F1034" s="278" t="str">
        <f t="shared" ref="F1034" si="572" xml:space="preserve"> F615</f>
        <v>BEA - WRZ 17</v>
      </c>
      <c r="G1034" s="278" t="str">
        <f xml:space="preserve"> G615</f>
        <v>£</v>
      </c>
      <c r="H1034" s="285">
        <f xml:space="preserve"> H615</f>
        <v>0</v>
      </c>
      <c r="I1034" s="289"/>
      <c r="J1034" s="289">
        <f xml:space="preserve"> J615</f>
        <v>0</v>
      </c>
      <c r="K1034" s="289">
        <f xml:space="preserve"> K615</f>
        <v>0</v>
      </c>
      <c r="L1034" s="289">
        <f xml:space="preserve"> L615</f>
        <v>0</v>
      </c>
      <c r="M1034" s="289">
        <f xml:space="preserve"> M615</f>
        <v>0</v>
      </c>
      <c r="N1034" s="289">
        <f xml:space="preserve"> N615</f>
        <v>0</v>
      </c>
      <c r="O1034" s="289"/>
      <c r="P1034" s="289"/>
    </row>
    <row r="1035" spans="1:16" s="281" customFormat="1" ht="12.75" hidden="1" customHeight="1" outlineLevel="2">
      <c r="A1035" s="275"/>
      <c r="B1035" s="307"/>
      <c r="C1035" s="276"/>
      <c r="D1035" s="277"/>
      <c r="E1035" s="278" t="str">
        <f xml:space="preserve"> E651</f>
        <v>Bilateral entry adjustment (BEA) - WRZ 18</v>
      </c>
      <c r="F1035" s="278" t="str">
        <f t="shared" ref="F1035" si="573" xml:space="preserve"> F651</f>
        <v>BEA - WRZ 18</v>
      </c>
      <c r="G1035" s="278" t="str">
        <f xml:space="preserve"> G651</f>
        <v>£</v>
      </c>
      <c r="H1035" s="285">
        <f xml:space="preserve"> H651</f>
        <v>0</v>
      </c>
      <c r="I1035" s="289"/>
      <c r="J1035" s="289">
        <f xml:space="preserve"> J651</f>
        <v>0</v>
      </c>
      <c r="K1035" s="289">
        <f xml:space="preserve"> K651</f>
        <v>0</v>
      </c>
      <c r="L1035" s="289">
        <f xml:space="preserve"> L651</f>
        <v>0</v>
      </c>
      <c r="M1035" s="289">
        <f xml:space="preserve"> M651</f>
        <v>0</v>
      </c>
      <c r="N1035" s="289">
        <f xml:space="preserve"> N651</f>
        <v>0</v>
      </c>
      <c r="O1035" s="289"/>
      <c r="P1035" s="289"/>
    </row>
    <row r="1036" spans="1:16" s="305" customFormat="1" ht="12.75" hidden="1" customHeight="1" outlineLevel="2">
      <c r="A1036" s="267"/>
      <c r="B1036" s="306"/>
      <c r="C1036" s="276"/>
      <c r="D1036" s="277"/>
      <c r="E1036" s="278" t="str">
        <f xml:space="preserve"> E687</f>
        <v>Bilateral entry adjustment (BEA) - WRZ 19</v>
      </c>
      <c r="F1036" s="278" t="str">
        <f t="shared" ref="F1036" si="574" xml:space="preserve"> F687</f>
        <v>BEA - WRZ 19</v>
      </c>
      <c r="G1036" s="278" t="str">
        <f xml:space="preserve"> G687</f>
        <v>£</v>
      </c>
      <c r="H1036" s="285">
        <f xml:space="preserve"> H687</f>
        <v>0</v>
      </c>
      <c r="I1036" s="270"/>
      <c r="J1036" s="289">
        <f xml:space="preserve"> J687</f>
        <v>0</v>
      </c>
      <c r="K1036" s="289">
        <f xml:space="preserve"> K687</f>
        <v>0</v>
      </c>
      <c r="L1036" s="289">
        <f xml:space="preserve"> L687</f>
        <v>0</v>
      </c>
      <c r="M1036" s="289">
        <f xml:space="preserve"> M687</f>
        <v>0</v>
      </c>
      <c r="N1036" s="289">
        <f xml:space="preserve"> N687</f>
        <v>0</v>
      </c>
      <c r="O1036" s="304"/>
      <c r="P1036" s="304"/>
    </row>
    <row r="1037" spans="1:16" s="305" customFormat="1" ht="12.75" hidden="1" customHeight="1" outlineLevel="2">
      <c r="A1037" s="267"/>
      <c r="B1037" s="306"/>
      <c r="C1037" s="276"/>
      <c r="D1037" s="277"/>
      <c r="E1037" s="278" t="str">
        <f xml:space="preserve"> E723</f>
        <v>Bilateral entry adjustment (BEA) - WRZ 20</v>
      </c>
      <c r="F1037" s="278" t="str">
        <f t="shared" ref="F1037" si="575" xml:space="preserve"> F723</f>
        <v>BEA - WRZ 20</v>
      </c>
      <c r="G1037" s="278" t="str">
        <f xml:space="preserve"> G723</f>
        <v>£</v>
      </c>
      <c r="H1037" s="285">
        <f xml:space="preserve"> H723</f>
        <v>0</v>
      </c>
      <c r="I1037" s="270"/>
      <c r="J1037" s="289">
        <f xml:space="preserve"> J723</f>
        <v>0</v>
      </c>
      <c r="K1037" s="289">
        <f xml:space="preserve"> K723</f>
        <v>0</v>
      </c>
      <c r="L1037" s="289">
        <f xml:space="preserve"> L723</f>
        <v>0</v>
      </c>
      <c r="M1037" s="289">
        <f xml:space="preserve"> M723</f>
        <v>0</v>
      </c>
      <c r="N1037" s="289">
        <f xml:space="preserve"> N723</f>
        <v>0</v>
      </c>
      <c r="O1037" s="304"/>
      <c r="P1037" s="304"/>
    </row>
    <row r="1038" spans="1:16" s="305" customFormat="1" ht="12.75" hidden="1" customHeight="1" outlineLevel="2">
      <c r="A1038" s="267"/>
      <c r="B1038" s="306"/>
      <c r="C1038" s="276"/>
      <c r="D1038" s="277"/>
      <c r="E1038" s="278" t="str">
        <f xml:space="preserve"> E759</f>
        <v>Bilateral entry adjustment (BEA) - WRZ 21</v>
      </c>
      <c r="F1038" s="278" t="str">
        <f t="shared" ref="F1038" si="576" xml:space="preserve"> F759</f>
        <v>BEA - WRZ 21</v>
      </c>
      <c r="G1038" s="278" t="str">
        <f xml:space="preserve"> G759</f>
        <v>£</v>
      </c>
      <c r="H1038" s="285">
        <f xml:space="preserve"> H759</f>
        <v>0</v>
      </c>
      <c r="I1038" s="270"/>
      <c r="J1038" s="289">
        <f xml:space="preserve"> J759</f>
        <v>0</v>
      </c>
      <c r="K1038" s="289">
        <f xml:space="preserve"> K759</f>
        <v>0</v>
      </c>
      <c r="L1038" s="289">
        <f xml:space="preserve"> L759</f>
        <v>0</v>
      </c>
      <c r="M1038" s="289">
        <f xml:space="preserve"> M759</f>
        <v>0</v>
      </c>
      <c r="N1038" s="289">
        <f xml:space="preserve"> N759</f>
        <v>0</v>
      </c>
      <c r="O1038" s="304"/>
      <c r="P1038" s="304"/>
    </row>
    <row r="1039" spans="1:16" s="305" customFormat="1" ht="12.75" hidden="1" customHeight="1" outlineLevel="2">
      <c r="A1039" s="267"/>
      <c r="B1039" s="306"/>
      <c r="C1039" s="276"/>
      <c r="D1039" s="277"/>
      <c r="E1039" s="278" t="str">
        <f xml:space="preserve"> E795</f>
        <v>Bilateral entry adjustment (BEA) - WRZ 22</v>
      </c>
      <c r="F1039" s="278" t="str">
        <f t="shared" ref="F1039" si="577" xml:space="preserve"> F795</f>
        <v>BEA - WRZ 22</v>
      </c>
      <c r="G1039" s="278" t="str">
        <f xml:space="preserve"> G795</f>
        <v>£</v>
      </c>
      <c r="H1039" s="285">
        <f xml:space="preserve"> H795</f>
        <v>0</v>
      </c>
      <c r="I1039" s="270"/>
      <c r="J1039" s="289">
        <f xml:space="preserve"> J795</f>
        <v>0</v>
      </c>
      <c r="K1039" s="289">
        <f xml:space="preserve"> K795</f>
        <v>0</v>
      </c>
      <c r="L1039" s="289">
        <f xml:space="preserve"> L795</f>
        <v>0</v>
      </c>
      <c r="M1039" s="289">
        <f xml:space="preserve"> M795</f>
        <v>0</v>
      </c>
      <c r="N1039" s="289">
        <f xml:space="preserve"> N795</f>
        <v>0</v>
      </c>
      <c r="O1039" s="304"/>
      <c r="P1039" s="304"/>
    </row>
    <row r="1040" spans="1:16" s="305" customFormat="1" ht="12.75" hidden="1" customHeight="1" outlineLevel="2">
      <c r="A1040" s="267"/>
      <c r="B1040" s="306"/>
      <c r="C1040" s="276"/>
      <c r="D1040" s="277"/>
      <c r="E1040" s="278" t="str">
        <f xml:space="preserve"> E831</f>
        <v>Bilateral entry adjustment (BEA) - WRZ 23</v>
      </c>
      <c r="F1040" s="278" t="str">
        <f t="shared" ref="F1040" si="578" xml:space="preserve"> F831</f>
        <v>BEA - WRZ 23</v>
      </c>
      <c r="G1040" s="278" t="str">
        <f xml:space="preserve"> G831</f>
        <v>£</v>
      </c>
      <c r="H1040" s="285">
        <f xml:space="preserve"> H831</f>
        <v>0</v>
      </c>
      <c r="I1040" s="270"/>
      <c r="J1040" s="289">
        <f xml:space="preserve"> J831</f>
        <v>0</v>
      </c>
      <c r="K1040" s="289">
        <f xml:space="preserve"> K831</f>
        <v>0</v>
      </c>
      <c r="L1040" s="289">
        <f xml:space="preserve"> L831</f>
        <v>0</v>
      </c>
      <c r="M1040" s="289">
        <f xml:space="preserve"> M831</f>
        <v>0</v>
      </c>
      <c r="N1040" s="289">
        <f xml:space="preserve"> N831</f>
        <v>0</v>
      </c>
      <c r="O1040" s="304"/>
      <c r="P1040" s="304"/>
    </row>
    <row r="1041" spans="1:31" s="304" customFormat="1" ht="12.75" hidden="1" customHeight="1" outlineLevel="2">
      <c r="A1041" s="267"/>
      <c r="B1041" s="306"/>
      <c r="C1041" s="276"/>
      <c r="D1041" s="277"/>
      <c r="E1041" s="278" t="str">
        <f xml:space="preserve"> E867</f>
        <v>Bilateral entry adjustment (BEA) - WRZ 24</v>
      </c>
      <c r="F1041" s="278" t="str">
        <f t="shared" ref="F1041" si="579" xml:space="preserve"> F867</f>
        <v>BEA - WRZ 24</v>
      </c>
      <c r="G1041" s="278" t="str">
        <f xml:space="preserve"> G867</f>
        <v>£</v>
      </c>
      <c r="H1041" s="285">
        <f xml:space="preserve"> H867</f>
        <v>0</v>
      </c>
      <c r="I1041" s="270"/>
      <c r="J1041" s="289">
        <f xml:space="preserve"> J867</f>
        <v>0</v>
      </c>
      <c r="K1041" s="289">
        <f xml:space="preserve"> K867</f>
        <v>0</v>
      </c>
      <c r="L1041" s="289">
        <f xml:space="preserve"> L867</f>
        <v>0</v>
      </c>
      <c r="M1041" s="289">
        <f xml:space="preserve"> M867</f>
        <v>0</v>
      </c>
      <c r="N1041" s="289">
        <f xml:space="preserve"> N867</f>
        <v>0</v>
      </c>
    </row>
    <row r="1042" spans="1:31" s="304" customFormat="1" ht="12.75" hidden="1" customHeight="1" outlineLevel="2">
      <c r="A1042" s="267"/>
      <c r="B1042" s="306"/>
      <c r="C1042" s="276"/>
      <c r="D1042" s="277"/>
      <c r="E1042" s="278" t="str">
        <f xml:space="preserve"> E903</f>
        <v>Bilateral entry adjustment (BEA) - WRZ 25</v>
      </c>
      <c r="F1042" s="278" t="str">
        <f t="shared" ref="F1042" si="580" xml:space="preserve"> F903</f>
        <v>BEA - WRZ 25</v>
      </c>
      <c r="G1042" s="278" t="str">
        <f xml:space="preserve"> G903</f>
        <v>£</v>
      </c>
      <c r="H1042" s="285">
        <f xml:space="preserve"> H903</f>
        <v>0</v>
      </c>
      <c r="I1042" s="270"/>
      <c r="J1042" s="289">
        <f xml:space="preserve"> J903</f>
        <v>0</v>
      </c>
      <c r="K1042" s="289">
        <f xml:space="preserve"> K903</f>
        <v>0</v>
      </c>
      <c r="L1042" s="289">
        <f xml:space="preserve"> L903</f>
        <v>0</v>
      </c>
      <c r="M1042" s="289">
        <f xml:space="preserve"> M903</f>
        <v>0</v>
      </c>
      <c r="N1042" s="289">
        <f xml:space="preserve"> N903</f>
        <v>0</v>
      </c>
    </row>
    <row r="1043" spans="1:31" s="304" customFormat="1" ht="12.75" hidden="1" customHeight="1" outlineLevel="2">
      <c r="A1043" s="267"/>
      <c r="B1043" s="306"/>
      <c r="C1043" s="276"/>
      <c r="D1043" s="277"/>
      <c r="E1043" s="278" t="str">
        <f xml:space="preserve"> E939</f>
        <v>Bilateral entry adjustment (BEA) - WRZ 26</v>
      </c>
      <c r="F1043" s="278" t="str">
        <f t="shared" ref="F1043" si="581" xml:space="preserve"> F939</f>
        <v>BEA - WRZ 26</v>
      </c>
      <c r="G1043" s="278" t="str">
        <f xml:space="preserve"> G939</f>
        <v>£</v>
      </c>
      <c r="H1043" s="285">
        <f xml:space="preserve"> H939</f>
        <v>0</v>
      </c>
      <c r="I1043" s="270"/>
      <c r="J1043" s="289">
        <f xml:space="preserve"> J939</f>
        <v>0</v>
      </c>
      <c r="K1043" s="289">
        <f xml:space="preserve"> K939</f>
        <v>0</v>
      </c>
      <c r="L1043" s="289">
        <f xml:space="preserve"> L939</f>
        <v>0</v>
      </c>
      <c r="M1043" s="289">
        <f xml:space="preserve"> M939</f>
        <v>0</v>
      </c>
      <c r="N1043" s="289">
        <f xml:space="preserve"> N939</f>
        <v>0</v>
      </c>
    </row>
    <row r="1044" spans="1:31" s="304" customFormat="1" ht="12.75" hidden="1" customHeight="1" outlineLevel="2">
      <c r="A1044" s="267"/>
      <c r="B1044" s="306"/>
      <c r="C1044" s="276"/>
      <c r="D1044" s="277"/>
      <c r="E1044" s="278" t="str">
        <f xml:space="preserve"> E975</f>
        <v>Bilateral entry adjustment (BEA) - WRZ 27</v>
      </c>
      <c r="F1044" s="278" t="str">
        <f t="shared" ref="F1044" si="582" xml:space="preserve"> F975</f>
        <v>BEA - WRZ 27</v>
      </c>
      <c r="G1044" s="278" t="str">
        <f xml:space="preserve"> G975</f>
        <v>£</v>
      </c>
      <c r="H1044" s="285">
        <f xml:space="preserve"> H975</f>
        <v>0</v>
      </c>
      <c r="I1044" s="270"/>
      <c r="J1044" s="289">
        <f xml:space="preserve"> J975</f>
        <v>0</v>
      </c>
      <c r="K1044" s="289">
        <f xml:space="preserve"> K975</f>
        <v>0</v>
      </c>
      <c r="L1044" s="289">
        <f xml:space="preserve"> L975</f>
        <v>0</v>
      </c>
      <c r="M1044" s="289">
        <f xml:space="preserve"> M975</f>
        <v>0</v>
      </c>
      <c r="N1044" s="289">
        <f xml:space="preserve"> N975</f>
        <v>0</v>
      </c>
    </row>
    <row r="1045" spans="1:31" s="304" customFormat="1" ht="12.75" hidden="1" customHeight="1" outlineLevel="2">
      <c r="A1045" s="267"/>
      <c r="B1045" s="306"/>
      <c r="C1045" s="276"/>
      <c r="D1045" s="277"/>
      <c r="E1045" s="278" t="str">
        <f xml:space="preserve"> E1011</f>
        <v>Bilateral entry adjustment (BEA) - WRZ 28</v>
      </c>
      <c r="F1045" s="278" t="str">
        <f t="shared" ref="F1045" si="583" xml:space="preserve"> F1011</f>
        <v>BEA - WRZ 28</v>
      </c>
      <c r="G1045" s="278" t="str">
        <f xml:space="preserve"> G1011</f>
        <v>£</v>
      </c>
      <c r="H1045" s="285">
        <f xml:space="preserve"> H1011</f>
        <v>0</v>
      </c>
      <c r="I1045" s="270"/>
      <c r="J1045" s="289">
        <f xml:space="preserve"> J1011</f>
        <v>0</v>
      </c>
      <c r="K1045" s="289">
        <f xml:space="preserve"> K1011</f>
        <v>0</v>
      </c>
      <c r="L1045" s="289">
        <f xml:space="preserve"> L1011</f>
        <v>0</v>
      </c>
      <c r="M1045" s="289">
        <f xml:space="preserve"> M1011</f>
        <v>0</v>
      </c>
      <c r="N1045" s="289">
        <f xml:space="preserve"> N1011</f>
        <v>0</v>
      </c>
    </row>
    <row r="1046" spans="1:31" s="309" customFormat="1" ht="12.75" hidden="1" customHeight="1" outlineLevel="2">
      <c r="B1046" s="310"/>
      <c r="C1046" s="311"/>
      <c r="D1046" s="312"/>
      <c r="E1046" s="278" t="s">
        <v>1038</v>
      </c>
      <c r="F1046" s="278" t="s">
        <v>1039</v>
      </c>
      <c r="G1046" s="278" t="s">
        <v>555</v>
      </c>
      <c r="H1046" s="285">
        <f xml:space="preserve"> SUM(J1046:N1046)</f>
        <v>0</v>
      </c>
      <c r="I1046" s="270"/>
      <c r="J1046" s="289">
        <f xml:space="preserve"> SUM( J1018:J1045 )</f>
        <v>0</v>
      </c>
      <c r="K1046" s="289">
        <f t="shared" ref="K1046:N1046" si="584" xml:space="preserve"> SUM( K1018:K1045 )</f>
        <v>0</v>
      </c>
      <c r="L1046" s="289">
        <f t="shared" si="584"/>
        <v>0</v>
      </c>
      <c r="M1046" s="289">
        <f t="shared" si="584"/>
        <v>0</v>
      </c>
      <c r="N1046" s="289">
        <f t="shared" si="584"/>
        <v>0</v>
      </c>
      <c r="O1046" s="313"/>
      <c r="P1046" s="313"/>
    </row>
    <row r="1047" spans="1:31" s="309" customFormat="1" ht="12.75" hidden="1" customHeight="1" outlineLevel="2">
      <c r="B1047" s="310"/>
      <c r="C1047" s="311"/>
      <c r="D1047" s="312"/>
      <c r="E1047" s="278"/>
      <c r="F1047" s="270"/>
      <c r="G1047" s="278"/>
      <c r="H1047" s="278"/>
      <c r="I1047" s="270"/>
      <c r="J1047" s="285"/>
      <c r="K1047" s="285"/>
      <c r="L1047" s="285"/>
      <c r="M1047" s="285"/>
      <c r="N1047" s="285"/>
      <c r="O1047" s="313"/>
      <c r="P1047" s="313"/>
    </row>
    <row r="1048" spans="1:31" s="319" customFormat="1" ht="12.75" hidden="1" customHeight="1" outlineLevel="2">
      <c r="A1048" s="281"/>
      <c r="B1048" s="361">
        <f t="shared" ref="B1048:H1048" si="585" xml:space="preserve"> B$1046</f>
        <v>0</v>
      </c>
      <c r="C1048" s="286">
        <f t="shared" si="585"/>
        <v>0</v>
      </c>
      <c r="D1048" s="352">
        <f t="shared" si="585"/>
        <v>0</v>
      </c>
      <c r="E1048" s="278" t="str">
        <f t="shared" si="585"/>
        <v>Bilateral entry adjustment (BEA) - WRZ Total</v>
      </c>
      <c r="F1048" s="278" t="str">
        <f t="shared" si="585"/>
        <v>BEA - WRZ Total</v>
      </c>
      <c r="G1048" s="278" t="str">
        <f t="shared" si="585"/>
        <v>£</v>
      </c>
      <c r="H1048" s="285">
        <f t="shared" si="585"/>
        <v>0</v>
      </c>
      <c r="I1048" s="285"/>
      <c r="J1048" s="278">
        <f xml:space="preserve"> J$1046</f>
        <v>0</v>
      </c>
      <c r="K1048" s="278">
        <f xml:space="preserve"> K$1046</f>
        <v>0</v>
      </c>
      <c r="L1048" s="278">
        <f xml:space="preserve"> L$1046</f>
        <v>0</v>
      </c>
      <c r="M1048" s="278">
        <f xml:space="preserve"> M$1046</f>
        <v>0</v>
      </c>
      <c r="N1048" s="278">
        <f xml:space="preserve"> N$1046</f>
        <v>0</v>
      </c>
      <c r="O1048" s="289"/>
      <c r="P1048" s="289"/>
    </row>
    <row r="1049" spans="1:31" s="363" customFormat="1" ht="12.75" hidden="1" customHeight="1" outlineLevel="2">
      <c r="A1049" s="314"/>
      <c r="B1049" s="315"/>
      <c r="C1049" s="271"/>
      <c r="D1049" s="271"/>
      <c r="E1049" s="316" t="str">
        <f xml:space="preserve"> InpActive!E492</f>
        <v>Bilateral entry adjustment (BEA) - Override</v>
      </c>
      <c r="F1049" s="271"/>
      <c r="G1049" s="316" t="str">
        <f xml:space="preserve"> InpActive!G492</f>
        <v>£</v>
      </c>
      <c r="H1049" s="316" t="str">
        <f xml:space="preserve"> InpActive!H492</f>
        <v>use of override</v>
      </c>
      <c r="I1049" s="271"/>
      <c r="J1049" s="274" t="str">
        <f xml:space="preserve"> InpActive!J492</f>
        <v/>
      </c>
      <c r="K1049" s="274" t="str">
        <f xml:space="preserve"> InpActive!K492</f>
        <v/>
      </c>
      <c r="L1049" s="274" t="str">
        <f xml:space="preserve"> InpActive!L492</f>
        <v/>
      </c>
      <c r="M1049" s="274" t="str">
        <f xml:space="preserve"> InpActive!M492</f>
        <v/>
      </c>
      <c r="N1049" s="274" t="str">
        <f xml:space="preserve"> InpActive!N492</f>
        <v/>
      </c>
      <c r="O1049" s="362"/>
      <c r="P1049" s="362"/>
      <c r="Q1049" s="362"/>
      <c r="R1049" s="362"/>
      <c r="S1049" s="362"/>
      <c r="T1049" s="362"/>
      <c r="U1049" s="362"/>
      <c r="V1049" s="362"/>
      <c r="W1049" s="362"/>
      <c r="X1049" s="362"/>
      <c r="Y1049" s="362"/>
      <c r="Z1049" s="362"/>
      <c r="AA1049" s="362"/>
      <c r="AB1049" s="362"/>
      <c r="AC1049" s="362"/>
      <c r="AD1049" s="362"/>
      <c r="AE1049" s="362"/>
    </row>
    <row r="1050" spans="1:31" s="364" customFormat="1" ht="12.75" hidden="1" customHeight="1" outlineLevel="2">
      <c r="A1050" s="317" t="s">
        <v>1040</v>
      </c>
      <c r="B1050" s="307"/>
      <c r="C1050" s="270"/>
      <c r="D1050" s="270"/>
      <c r="E1050" s="317" t="s">
        <v>759</v>
      </c>
      <c r="F1050" s="317"/>
      <c r="G1050" s="313" t="s">
        <v>90</v>
      </c>
      <c r="H1050" s="318">
        <f xml:space="preserve"> SUM(J1050:N1050)</f>
        <v>0</v>
      </c>
      <c r="I1050" s="317"/>
      <c r="J1050" s="318">
        <f xml:space="preserve"> IF( J1049 = "", J1048, J1049 ) / 1000000</f>
        <v>0</v>
      </c>
      <c r="K1050" s="318">
        <f t="shared" ref="K1050:N1050" si="586" xml:space="preserve"> IF( K1049 = "", K1048, K1049 ) / 1000000</f>
        <v>0</v>
      </c>
      <c r="L1050" s="318">
        <f t="shared" si="586"/>
        <v>0</v>
      </c>
      <c r="M1050" s="318">
        <f t="shared" si="586"/>
        <v>0</v>
      </c>
      <c r="N1050" s="318">
        <f t="shared" si="586"/>
        <v>0</v>
      </c>
      <c r="O1050" s="319"/>
      <c r="P1050" s="319"/>
      <c r="Q1050" s="319"/>
      <c r="R1050" s="319"/>
      <c r="S1050" s="319"/>
      <c r="T1050" s="319"/>
      <c r="U1050" s="319"/>
      <c r="V1050" s="319"/>
      <c r="W1050" s="319"/>
      <c r="X1050" s="319"/>
      <c r="Y1050" s="319"/>
      <c r="Z1050" s="319"/>
      <c r="AA1050" s="319"/>
      <c r="AB1050" s="319"/>
      <c r="AC1050" s="319"/>
      <c r="AD1050" s="319"/>
      <c r="AE1050" s="319"/>
    </row>
    <row r="1051" spans="1:31" s="364" customFormat="1" ht="12.75" hidden="1" customHeight="1" outlineLevel="2">
      <c r="A1051" s="317"/>
      <c r="B1051" s="307"/>
      <c r="C1051" s="270"/>
      <c r="D1051" s="270"/>
      <c r="E1051" s="317"/>
      <c r="F1051" s="317"/>
      <c r="G1051" s="313"/>
      <c r="H1051" s="313"/>
      <c r="I1051" s="317"/>
      <c r="J1051" s="318"/>
      <c r="K1051" s="318"/>
      <c r="L1051" s="318"/>
      <c r="M1051" s="318"/>
      <c r="N1051" s="318"/>
      <c r="O1051" s="319"/>
      <c r="P1051" s="319"/>
      <c r="Q1051" s="319"/>
      <c r="R1051" s="319"/>
      <c r="S1051" s="319"/>
      <c r="T1051" s="319"/>
      <c r="U1051" s="319"/>
      <c r="V1051" s="319"/>
      <c r="W1051" s="319"/>
      <c r="X1051" s="319"/>
      <c r="Y1051" s="319"/>
      <c r="Z1051" s="319"/>
      <c r="AA1051" s="319"/>
      <c r="AB1051" s="319"/>
      <c r="AC1051" s="319"/>
      <c r="AD1051" s="319"/>
      <c r="AE1051" s="319"/>
    </row>
    <row r="1052" spans="1:31" s="364" customFormat="1" ht="12.6" hidden="1" customHeight="1" outlineLevel="1">
      <c r="A1052" s="249"/>
      <c r="B1052" s="297"/>
      <c r="C1052" s="249"/>
      <c r="D1052" s="249"/>
      <c r="E1052" s="249"/>
      <c r="F1052" s="249"/>
      <c r="G1052" s="249"/>
      <c r="H1052" s="249"/>
      <c r="I1052" s="249"/>
      <c r="J1052" s="249"/>
      <c r="K1052" s="249"/>
      <c r="L1052" s="249"/>
      <c r="M1052" s="249"/>
      <c r="N1052" s="249"/>
    </row>
    <row r="1053" spans="1:31" s="364" customFormat="1" ht="12.6" hidden="1" customHeight="1" outlineLevel="1">
      <c r="A1053" s="249"/>
      <c r="B1053" s="249"/>
      <c r="C1053" s="249"/>
      <c r="D1053" s="249"/>
      <c r="E1053" s="249"/>
      <c r="F1053" s="249"/>
      <c r="G1053" s="249"/>
      <c r="H1053" s="249"/>
      <c r="I1053" s="249"/>
      <c r="J1053" s="249"/>
      <c r="K1053" s="249"/>
      <c r="L1053" s="249"/>
      <c r="M1053" s="249"/>
      <c r="N1053" s="249"/>
    </row>
    <row r="1054" spans="1:31" s="364" customFormat="1" ht="12.6" hidden="1" customHeight="1" outlineLevel="1">
      <c r="A1054" s="249"/>
      <c r="B1054" s="249"/>
      <c r="C1054" s="249"/>
      <c r="D1054" s="249"/>
      <c r="E1054" s="290" t="s">
        <v>1041</v>
      </c>
      <c r="F1054" s="376">
        <f xml:space="preserve"> IF( SUM(J1054:N1054) &gt; 0, 1, 0)</f>
        <v>0</v>
      </c>
      <c r="G1054" s="278" t="s">
        <v>599</v>
      </c>
      <c r="H1054" s="249"/>
      <c r="I1054" s="249"/>
      <c r="J1054" s="376">
        <f xml:space="preserve"> IF( J4 &lt;= 2022, IF( J1050 &lt;&gt; 0, 1, 0 ), 0)</f>
        <v>0</v>
      </c>
      <c r="K1054" s="376">
        <f t="shared" ref="K1054:N1054" si="587" xml:space="preserve"> IF( K4 &lt;= 2022, IF( K1050 &lt;&gt; 0, 1, 0 ), 0)</f>
        <v>0</v>
      </c>
      <c r="L1054" s="376">
        <f t="shared" si="587"/>
        <v>0</v>
      </c>
      <c r="M1054" s="376">
        <f t="shared" si="587"/>
        <v>0</v>
      </c>
      <c r="N1054" s="376">
        <f t="shared" si="587"/>
        <v>0</v>
      </c>
    </row>
    <row r="1055" spans="1:31" s="364" customFormat="1">
      <c r="A1055" s="249"/>
      <c r="B1055" s="249"/>
      <c r="C1055" s="249"/>
      <c r="D1055" s="249"/>
      <c r="E1055" s="249"/>
      <c r="F1055" s="249"/>
      <c r="G1055" s="249"/>
      <c r="H1055" s="249"/>
      <c r="I1055" s="249"/>
      <c r="J1055" s="249"/>
      <c r="K1055" s="249"/>
      <c r="L1055" s="249"/>
      <c r="M1055" s="249"/>
      <c r="N1055" s="249"/>
    </row>
    <row r="1056" spans="1:31" s="365" customFormat="1">
      <c r="A1056" s="320" t="s">
        <v>150</v>
      </c>
      <c r="B1056" s="320"/>
      <c r="C1056" s="321"/>
      <c r="D1056" s="322"/>
      <c r="E1056" s="323"/>
      <c r="F1056" s="324"/>
      <c r="G1056" s="320"/>
      <c r="H1056" s="320"/>
      <c r="I1056" s="320"/>
      <c r="J1056" s="320"/>
      <c r="K1056" s="320"/>
      <c r="L1056" s="320"/>
      <c r="M1056" s="320"/>
      <c r="N1056" s="320"/>
    </row>
    <row r="1057" spans="1:14" s="364" customFormat="1" hidden="1">
      <c r="A1057" s="249"/>
      <c r="B1057" s="249"/>
      <c r="C1057" s="249"/>
      <c r="D1057" s="249"/>
      <c r="E1057" s="249"/>
      <c r="F1057" s="249"/>
      <c r="G1057" s="249"/>
      <c r="H1057" s="249"/>
      <c r="I1057" s="249"/>
      <c r="J1057" s="249"/>
      <c r="K1057" s="249"/>
      <c r="L1057" s="249"/>
      <c r="M1057" s="249"/>
      <c r="N1057" s="249"/>
    </row>
    <row r="1058" spans="1:14" s="364" customFormat="1" hidden="1">
      <c r="A1058" s="249"/>
      <c r="B1058" s="249"/>
      <c r="C1058" s="249"/>
      <c r="D1058" s="249"/>
      <c r="E1058" s="249"/>
      <c r="F1058" s="249"/>
      <c r="G1058" s="249"/>
      <c r="H1058" s="249"/>
      <c r="I1058" s="249"/>
      <c r="J1058" s="249"/>
      <c r="K1058" s="249"/>
      <c r="L1058" s="249"/>
      <c r="M1058" s="249"/>
      <c r="N1058" s="249"/>
    </row>
    <row r="1059" spans="1:14" s="364" customFormat="1" hidden="1">
      <c r="A1059" s="249"/>
      <c r="B1059" s="249"/>
      <c r="C1059" s="249"/>
      <c r="D1059" s="249"/>
      <c r="E1059" s="249"/>
      <c r="F1059" s="249"/>
      <c r="G1059" s="249"/>
      <c r="H1059" s="249"/>
      <c r="I1059" s="249"/>
      <c r="J1059" s="249"/>
      <c r="K1059" s="249"/>
      <c r="L1059" s="249"/>
      <c r="M1059" s="249"/>
      <c r="N1059" s="249"/>
    </row>
    <row r="1060" spans="1:14" s="364" customFormat="1" hidden="1">
      <c r="A1060" s="249"/>
      <c r="B1060" s="249"/>
      <c r="C1060" s="249"/>
      <c r="D1060" s="249"/>
      <c r="E1060" s="249"/>
      <c r="F1060" s="249"/>
      <c r="G1060" s="249"/>
      <c r="H1060" s="249"/>
      <c r="I1060" s="249"/>
      <c r="J1060" s="249"/>
      <c r="K1060" s="249"/>
      <c r="L1060" s="249"/>
      <c r="M1060" s="249"/>
      <c r="N1060" s="249"/>
    </row>
    <row r="1061" spans="1:14" s="364" customFormat="1" hidden="1">
      <c r="A1061" s="249"/>
      <c r="B1061" s="249"/>
      <c r="C1061" s="249"/>
      <c r="D1061" s="249"/>
      <c r="E1061" s="249"/>
      <c r="F1061" s="249"/>
      <c r="G1061" s="249"/>
      <c r="H1061" s="249"/>
      <c r="I1061" s="249"/>
      <c r="J1061" s="249"/>
      <c r="K1061" s="249"/>
      <c r="L1061" s="249"/>
      <c r="M1061" s="249"/>
      <c r="N1061" s="249"/>
    </row>
    <row r="1062" spans="1:14" s="364" customFormat="1" hidden="1">
      <c r="A1062" s="249"/>
      <c r="B1062" s="249"/>
      <c r="C1062" s="249"/>
      <c r="D1062" s="249"/>
      <c r="E1062" s="249"/>
      <c r="F1062" s="249"/>
      <c r="G1062" s="249"/>
      <c r="H1062" s="249"/>
      <c r="I1062" s="249"/>
      <c r="J1062" s="249"/>
      <c r="K1062" s="249"/>
      <c r="L1062" s="249"/>
      <c r="M1062" s="249"/>
      <c r="N1062" s="249"/>
    </row>
    <row r="1063" spans="1:14" s="364" customFormat="1" hidden="1">
      <c r="A1063" s="249"/>
      <c r="B1063" s="249"/>
      <c r="C1063" s="249"/>
      <c r="D1063" s="249"/>
      <c r="E1063" s="249"/>
      <c r="F1063" s="249"/>
      <c r="G1063" s="249"/>
      <c r="H1063" s="249"/>
      <c r="I1063" s="249"/>
      <c r="J1063" s="249"/>
      <c r="K1063" s="249"/>
      <c r="L1063" s="249"/>
      <c r="M1063" s="249"/>
      <c r="N1063" s="249"/>
    </row>
    <row r="1064" spans="1:14" s="364" customFormat="1" hidden="1">
      <c r="A1064" s="249"/>
      <c r="B1064" s="249"/>
      <c r="C1064" s="249"/>
      <c r="D1064" s="249"/>
      <c r="E1064" s="249"/>
      <c r="F1064" s="249"/>
      <c r="G1064" s="249"/>
      <c r="H1064" s="249"/>
      <c r="I1064" s="249"/>
      <c r="J1064" s="249"/>
      <c r="K1064" s="249"/>
      <c r="L1064" s="249"/>
      <c r="M1064" s="249"/>
      <c r="N1064" s="249"/>
    </row>
    <row r="1065" spans="1:14" s="364" customFormat="1" hidden="1">
      <c r="A1065" s="249"/>
      <c r="B1065" s="249"/>
      <c r="C1065" s="249"/>
      <c r="D1065" s="249"/>
      <c r="E1065" s="249"/>
      <c r="F1065" s="249"/>
      <c r="G1065" s="249"/>
      <c r="H1065" s="249"/>
      <c r="I1065" s="249"/>
      <c r="J1065" s="249"/>
      <c r="K1065" s="249"/>
      <c r="L1065" s="249"/>
      <c r="M1065" s="249"/>
      <c r="N1065" s="249"/>
    </row>
    <row r="1066" spans="1:14" s="364" customFormat="1" hidden="1">
      <c r="A1066" s="249"/>
      <c r="B1066" s="249"/>
      <c r="C1066" s="249"/>
      <c r="D1066" s="249"/>
      <c r="E1066" s="249"/>
      <c r="F1066" s="249"/>
      <c r="G1066" s="249"/>
      <c r="H1066" s="249"/>
      <c r="I1066" s="249"/>
      <c r="J1066" s="249"/>
      <c r="K1066" s="249"/>
      <c r="L1066" s="249"/>
      <c r="M1066" s="249"/>
      <c r="N1066" s="249"/>
    </row>
    <row r="1067" spans="1:14" s="364" customFormat="1">
      <c r="A1067" s="249"/>
      <c r="B1067" s="249"/>
      <c r="C1067" s="249"/>
      <c r="D1067" s="249"/>
      <c r="E1067" s="249"/>
      <c r="F1067" s="249"/>
      <c r="G1067" s="249"/>
      <c r="H1067" s="249"/>
      <c r="I1067" s="249"/>
      <c r="J1067" s="249"/>
      <c r="K1067" s="249"/>
      <c r="L1067" s="249"/>
      <c r="M1067" s="249"/>
      <c r="N1067" s="249"/>
    </row>
    <row r="1068" spans="1:14" s="364" customFormat="1">
      <c r="A1068" s="249"/>
      <c r="B1068" s="249"/>
      <c r="C1068" s="249"/>
      <c r="D1068" s="249"/>
      <c r="E1068" s="249"/>
      <c r="F1068" s="249"/>
      <c r="G1068" s="249"/>
      <c r="H1068" s="249"/>
      <c r="I1068" s="249"/>
      <c r="J1068" s="249"/>
      <c r="K1068" s="249"/>
      <c r="L1068" s="249"/>
      <c r="M1068" s="249"/>
      <c r="N1068" s="249"/>
    </row>
    <row r="1069" spans="1:14" s="364" customFormat="1">
      <c r="A1069" s="249"/>
      <c r="B1069" s="249"/>
      <c r="C1069" s="249"/>
      <c r="D1069" s="249"/>
      <c r="E1069" s="249"/>
      <c r="F1069" s="249"/>
      <c r="G1069" s="249"/>
      <c r="H1069" s="249"/>
      <c r="I1069" s="249"/>
      <c r="J1069" s="249"/>
      <c r="K1069" s="249"/>
      <c r="L1069" s="249"/>
      <c r="M1069" s="249"/>
      <c r="N1069" s="249"/>
    </row>
    <row r="1070" spans="1:14"/>
    <row r="1071" spans="1:14"/>
    <row r="1072" spans="1:14"/>
    <row r="1073"/>
    <row r="1074"/>
    <row r="1075"/>
    <row r="1076"/>
  </sheetData>
  <conditionalFormatting sqref="J31:N31">
    <cfRule type="cellIs" dxfId="259" priority="247" stopIfTrue="1" operator="notEqual">
      <formula>0</formula>
    </cfRule>
    <cfRule type="cellIs" dxfId="258" priority="248" stopIfTrue="1" operator="equal">
      <formula>""</formula>
    </cfRule>
  </conditionalFormatting>
  <conditionalFormatting sqref="F967">
    <cfRule type="cellIs" dxfId="257" priority="21" stopIfTrue="1" operator="notEqual">
      <formula>0</formula>
    </cfRule>
    <cfRule type="cellIs" dxfId="256" priority="22" stopIfTrue="1" operator="equal">
      <formula>""</formula>
    </cfRule>
  </conditionalFormatting>
  <conditionalFormatting sqref="J967:N967">
    <cfRule type="cellIs" dxfId="255" priority="19" stopIfTrue="1" operator="notEqual">
      <formula>0</formula>
    </cfRule>
    <cfRule type="cellIs" dxfId="254" priority="20" stopIfTrue="1" operator="equal">
      <formula>""</formula>
    </cfRule>
  </conditionalFormatting>
  <conditionalFormatting sqref="F41">
    <cfRule type="cellIs" dxfId="253" priority="225" stopIfTrue="1" operator="notEqual">
      <formula>0</formula>
    </cfRule>
    <cfRule type="cellIs" dxfId="252" priority="226" stopIfTrue="1" operator="equal">
      <formula>""</formula>
    </cfRule>
  </conditionalFormatting>
  <conditionalFormatting sqref="J41:N41">
    <cfRule type="cellIs" dxfId="251" priority="223" stopIfTrue="1" operator="notEqual">
      <formula>0</formula>
    </cfRule>
    <cfRule type="cellIs" dxfId="250" priority="224" stopIfTrue="1" operator="equal">
      <formula>""</formula>
    </cfRule>
  </conditionalFormatting>
  <conditionalFormatting sqref="F67">
    <cfRule type="cellIs" dxfId="249" priority="221" stopIfTrue="1" operator="notEqual">
      <formula>0</formula>
    </cfRule>
    <cfRule type="cellIs" dxfId="248" priority="222" stopIfTrue="1" operator="equal">
      <formula>""</formula>
    </cfRule>
  </conditionalFormatting>
  <conditionalFormatting sqref="J67:N67">
    <cfRule type="cellIs" dxfId="247" priority="219" stopIfTrue="1" operator="notEqual">
      <formula>0</formula>
    </cfRule>
    <cfRule type="cellIs" dxfId="246" priority="220" stopIfTrue="1" operator="equal">
      <formula>""</formula>
    </cfRule>
  </conditionalFormatting>
  <conditionalFormatting sqref="F77">
    <cfRule type="cellIs" dxfId="245" priority="217" stopIfTrue="1" operator="notEqual">
      <formula>0</formula>
    </cfRule>
    <cfRule type="cellIs" dxfId="244" priority="218" stopIfTrue="1" operator="equal">
      <formula>""</formula>
    </cfRule>
  </conditionalFormatting>
  <conditionalFormatting sqref="J77:N77">
    <cfRule type="cellIs" dxfId="243" priority="215" stopIfTrue="1" operator="notEqual">
      <formula>0</formula>
    </cfRule>
    <cfRule type="cellIs" dxfId="242" priority="216" stopIfTrue="1" operator="equal">
      <formula>""</formula>
    </cfRule>
  </conditionalFormatting>
  <conditionalFormatting sqref="F103">
    <cfRule type="cellIs" dxfId="241" priority="213" stopIfTrue="1" operator="notEqual">
      <formula>0</formula>
    </cfRule>
    <cfRule type="cellIs" dxfId="240" priority="214" stopIfTrue="1" operator="equal">
      <formula>""</formula>
    </cfRule>
  </conditionalFormatting>
  <conditionalFormatting sqref="J103:N103">
    <cfRule type="cellIs" dxfId="239" priority="211" stopIfTrue="1" operator="notEqual">
      <formula>0</formula>
    </cfRule>
    <cfRule type="cellIs" dxfId="238" priority="212" stopIfTrue="1" operator="equal">
      <formula>""</formula>
    </cfRule>
  </conditionalFormatting>
  <conditionalFormatting sqref="F113">
    <cfRule type="cellIs" dxfId="237" priority="209" stopIfTrue="1" operator="notEqual">
      <formula>0</formula>
    </cfRule>
    <cfRule type="cellIs" dxfId="236" priority="210" stopIfTrue="1" operator="equal">
      <formula>""</formula>
    </cfRule>
  </conditionalFormatting>
  <conditionalFormatting sqref="J113:N113">
    <cfRule type="cellIs" dxfId="235" priority="207" stopIfTrue="1" operator="notEqual">
      <formula>0</formula>
    </cfRule>
    <cfRule type="cellIs" dxfId="234" priority="208" stopIfTrue="1" operator="equal">
      <formula>""</formula>
    </cfRule>
  </conditionalFormatting>
  <conditionalFormatting sqref="F139">
    <cfRule type="cellIs" dxfId="233" priority="205" stopIfTrue="1" operator="notEqual">
      <formula>0</formula>
    </cfRule>
    <cfRule type="cellIs" dxfId="232" priority="206" stopIfTrue="1" operator="equal">
      <formula>""</formula>
    </cfRule>
  </conditionalFormatting>
  <conditionalFormatting sqref="J139:N139">
    <cfRule type="cellIs" dxfId="231" priority="203" stopIfTrue="1" operator="notEqual">
      <formula>0</formula>
    </cfRule>
    <cfRule type="cellIs" dxfId="230" priority="204" stopIfTrue="1" operator="equal">
      <formula>""</formula>
    </cfRule>
  </conditionalFormatting>
  <conditionalFormatting sqref="F149">
    <cfRule type="cellIs" dxfId="229" priority="201" stopIfTrue="1" operator="notEqual">
      <formula>0</formula>
    </cfRule>
    <cfRule type="cellIs" dxfId="228" priority="202" stopIfTrue="1" operator="equal">
      <formula>""</formula>
    </cfRule>
  </conditionalFormatting>
  <conditionalFormatting sqref="J149:N149">
    <cfRule type="cellIs" dxfId="227" priority="199" stopIfTrue="1" operator="notEqual">
      <formula>0</formula>
    </cfRule>
    <cfRule type="cellIs" dxfId="226" priority="200" stopIfTrue="1" operator="equal">
      <formula>""</formula>
    </cfRule>
  </conditionalFormatting>
  <conditionalFormatting sqref="F175">
    <cfRule type="cellIs" dxfId="225" priority="197" stopIfTrue="1" operator="notEqual">
      <formula>0</formula>
    </cfRule>
    <cfRule type="cellIs" dxfId="224" priority="198" stopIfTrue="1" operator="equal">
      <formula>""</formula>
    </cfRule>
  </conditionalFormatting>
  <conditionalFormatting sqref="J175:N175">
    <cfRule type="cellIs" dxfId="223" priority="195" stopIfTrue="1" operator="notEqual">
      <formula>0</formula>
    </cfRule>
    <cfRule type="cellIs" dxfId="222" priority="196" stopIfTrue="1" operator="equal">
      <formula>""</formula>
    </cfRule>
  </conditionalFormatting>
  <conditionalFormatting sqref="F185">
    <cfRule type="cellIs" dxfId="221" priority="193" stopIfTrue="1" operator="notEqual">
      <formula>0</formula>
    </cfRule>
    <cfRule type="cellIs" dxfId="220" priority="194" stopIfTrue="1" operator="equal">
      <formula>""</formula>
    </cfRule>
  </conditionalFormatting>
  <conditionalFormatting sqref="J185:N185">
    <cfRule type="cellIs" dxfId="219" priority="191" stopIfTrue="1" operator="notEqual">
      <formula>0</formula>
    </cfRule>
    <cfRule type="cellIs" dxfId="218" priority="192" stopIfTrue="1" operator="equal">
      <formula>""</formula>
    </cfRule>
  </conditionalFormatting>
  <conditionalFormatting sqref="F211">
    <cfRule type="cellIs" dxfId="217" priority="189" stopIfTrue="1" operator="notEqual">
      <formula>0</formula>
    </cfRule>
    <cfRule type="cellIs" dxfId="216" priority="190" stopIfTrue="1" operator="equal">
      <formula>""</formula>
    </cfRule>
  </conditionalFormatting>
  <conditionalFormatting sqref="J211:N211">
    <cfRule type="cellIs" dxfId="215" priority="187" stopIfTrue="1" operator="notEqual">
      <formula>0</formula>
    </cfRule>
    <cfRule type="cellIs" dxfId="214" priority="188" stopIfTrue="1" operator="equal">
      <formula>""</formula>
    </cfRule>
  </conditionalFormatting>
  <conditionalFormatting sqref="F221">
    <cfRule type="cellIs" dxfId="213" priority="185" stopIfTrue="1" operator="notEqual">
      <formula>0</formula>
    </cfRule>
    <cfRule type="cellIs" dxfId="212" priority="186" stopIfTrue="1" operator="equal">
      <formula>""</formula>
    </cfRule>
  </conditionalFormatting>
  <conditionalFormatting sqref="J221:N221">
    <cfRule type="cellIs" dxfId="211" priority="183" stopIfTrue="1" operator="notEqual">
      <formula>0</formula>
    </cfRule>
    <cfRule type="cellIs" dxfId="210" priority="184" stopIfTrue="1" operator="equal">
      <formula>""</formula>
    </cfRule>
  </conditionalFormatting>
  <conditionalFormatting sqref="F247">
    <cfRule type="cellIs" dxfId="209" priority="181" stopIfTrue="1" operator="notEqual">
      <formula>0</formula>
    </cfRule>
    <cfRule type="cellIs" dxfId="208" priority="182" stopIfTrue="1" operator="equal">
      <formula>""</formula>
    </cfRule>
  </conditionalFormatting>
  <conditionalFormatting sqref="J247:N247">
    <cfRule type="cellIs" dxfId="207" priority="179" stopIfTrue="1" operator="notEqual">
      <formula>0</formula>
    </cfRule>
    <cfRule type="cellIs" dxfId="206" priority="180" stopIfTrue="1" operator="equal">
      <formula>""</formula>
    </cfRule>
  </conditionalFormatting>
  <conditionalFormatting sqref="F257">
    <cfRule type="cellIs" dxfId="205" priority="177" stopIfTrue="1" operator="notEqual">
      <formula>0</formula>
    </cfRule>
    <cfRule type="cellIs" dxfId="204" priority="178" stopIfTrue="1" operator="equal">
      <formula>""</formula>
    </cfRule>
  </conditionalFormatting>
  <conditionalFormatting sqref="J257:N257">
    <cfRule type="cellIs" dxfId="203" priority="175" stopIfTrue="1" operator="notEqual">
      <formula>0</formula>
    </cfRule>
    <cfRule type="cellIs" dxfId="202" priority="176" stopIfTrue="1" operator="equal">
      <formula>""</formula>
    </cfRule>
  </conditionalFormatting>
  <conditionalFormatting sqref="F283">
    <cfRule type="cellIs" dxfId="201" priority="173" stopIfTrue="1" operator="notEqual">
      <formula>0</formula>
    </cfRule>
    <cfRule type="cellIs" dxfId="200" priority="174" stopIfTrue="1" operator="equal">
      <formula>""</formula>
    </cfRule>
  </conditionalFormatting>
  <conditionalFormatting sqref="J283:N283">
    <cfRule type="cellIs" dxfId="199" priority="171" stopIfTrue="1" operator="notEqual">
      <formula>0</formula>
    </cfRule>
    <cfRule type="cellIs" dxfId="198" priority="172" stopIfTrue="1" operator="equal">
      <formula>""</formula>
    </cfRule>
  </conditionalFormatting>
  <conditionalFormatting sqref="F293">
    <cfRule type="cellIs" dxfId="197" priority="169" stopIfTrue="1" operator="notEqual">
      <formula>0</formula>
    </cfRule>
    <cfRule type="cellIs" dxfId="196" priority="170" stopIfTrue="1" operator="equal">
      <formula>""</formula>
    </cfRule>
  </conditionalFormatting>
  <conditionalFormatting sqref="J293:N293">
    <cfRule type="cellIs" dxfId="195" priority="167" stopIfTrue="1" operator="notEqual">
      <formula>0</formula>
    </cfRule>
    <cfRule type="cellIs" dxfId="194" priority="168" stopIfTrue="1" operator="equal">
      <formula>""</formula>
    </cfRule>
  </conditionalFormatting>
  <conditionalFormatting sqref="F319">
    <cfRule type="cellIs" dxfId="193" priority="165" stopIfTrue="1" operator="notEqual">
      <formula>0</formula>
    </cfRule>
    <cfRule type="cellIs" dxfId="192" priority="166" stopIfTrue="1" operator="equal">
      <formula>""</formula>
    </cfRule>
  </conditionalFormatting>
  <conditionalFormatting sqref="J319:N319">
    <cfRule type="cellIs" dxfId="191" priority="163" stopIfTrue="1" operator="notEqual">
      <formula>0</formula>
    </cfRule>
    <cfRule type="cellIs" dxfId="190" priority="164" stopIfTrue="1" operator="equal">
      <formula>""</formula>
    </cfRule>
  </conditionalFormatting>
  <conditionalFormatting sqref="F329">
    <cfRule type="cellIs" dxfId="189" priority="161" stopIfTrue="1" operator="notEqual">
      <formula>0</formula>
    </cfRule>
    <cfRule type="cellIs" dxfId="188" priority="162" stopIfTrue="1" operator="equal">
      <formula>""</formula>
    </cfRule>
  </conditionalFormatting>
  <conditionalFormatting sqref="J329:N329">
    <cfRule type="cellIs" dxfId="187" priority="159" stopIfTrue="1" operator="notEqual">
      <formula>0</formula>
    </cfRule>
    <cfRule type="cellIs" dxfId="186" priority="160" stopIfTrue="1" operator="equal">
      <formula>""</formula>
    </cfRule>
  </conditionalFormatting>
  <conditionalFormatting sqref="F355">
    <cfRule type="cellIs" dxfId="185" priority="157" stopIfTrue="1" operator="notEqual">
      <formula>0</formula>
    </cfRule>
    <cfRule type="cellIs" dxfId="184" priority="158" stopIfTrue="1" operator="equal">
      <formula>""</formula>
    </cfRule>
  </conditionalFormatting>
  <conditionalFormatting sqref="J355:N355">
    <cfRule type="cellIs" dxfId="183" priority="155" stopIfTrue="1" operator="notEqual">
      <formula>0</formula>
    </cfRule>
    <cfRule type="cellIs" dxfId="182" priority="156" stopIfTrue="1" operator="equal">
      <formula>""</formula>
    </cfRule>
  </conditionalFormatting>
  <conditionalFormatting sqref="F365">
    <cfRule type="cellIs" dxfId="181" priority="153" stopIfTrue="1" operator="notEqual">
      <formula>0</formula>
    </cfRule>
    <cfRule type="cellIs" dxfId="180" priority="154" stopIfTrue="1" operator="equal">
      <formula>""</formula>
    </cfRule>
  </conditionalFormatting>
  <conditionalFormatting sqref="J365:N365">
    <cfRule type="cellIs" dxfId="179" priority="151" stopIfTrue="1" operator="notEqual">
      <formula>0</formula>
    </cfRule>
    <cfRule type="cellIs" dxfId="178" priority="152" stopIfTrue="1" operator="equal">
      <formula>""</formula>
    </cfRule>
  </conditionalFormatting>
  <conditionalFormatting sqref="F391">
    <cfRule type="cellIs" dxfId="177" priority="149" stopIfTrue="1" operator="notEqual">
      <formula>0</formula>
    </cfRule>
    <cfRule type="cellIs" dxfId="176" priority="150" stopIfTrue="1" operator="equal">
      <formula>""</formula>
    </cfRule>
  </conditionalFormatting>
  <conditionalFormatting sqref="J391:N391">
    <cfRule type="cellIs" dxfId="175" priority="147" stopIfTrue="1" operator="notEqual">
      <formula>0</formula>
    </cfRule>
    <cfRule type="cellIs" dxfId="174" priority="148" stopIfTrue="1" operator="equal">
      <formula>""</formula>
    </cfRule>
  </conditionalFormatting>
  <conditionalFormatting sqref="F401">
    <cfRule type="cellIs" dxfId="173" priority="145" stopIfTrue="1" operator="notEqual">
      <formula>0</formula>
    </cfRule>
    <cfRule type="cellIs" dxfId="172" priority="146" stopIfTrue="1" operator="equal">
      <formula>""</formula>
    </cfRule>
  </conditionalFormatting>
  <conditionalFormatting sqref="J401:N401">
    <cfRule type="cellIs" dxfId="171" priority="143" stopIfTrue="1" operator="notEqual">
      <formula>0</formula>
    </cfRule>
    <cfRule type="cellIs" dxfId="170" priority="144" stopIfTrue="1" operator="equal">
      <formula>""</formula>
    </cfRule>
  </conditionalFormatting>
  <conditionalFormatting sqref="F427">
    <cfRule type="cellIs" dxfId="169" priority="141" stopIfTrue="1" operator="notEqual">
      <formula>0</formula>
    </cfRule>
    <cfRule type="cellIs" dxfId="168" priority="142" stopIfTrue="1" operator="equal">
      <formula>""</formula>
    </cfRule>
  </conditionalFormatting>
  <conditionalFormatting sqref="J427:N427">
    <cfRule type="cellIs" dxfId="167" priority="139" stopIfTrue="1" operator="notEqual">
      <formula>0</formula>
    </cfRule>
    <cfRule type="cellIs" dxfId="166" priority="140" stopIfTrue="1" operator="equal">
      <formula>""</formula>
    </cfRule>
  </conditionalFormatting>
  <conditionalFormatting sqref="F437">
    <cfRule type="cellIs" dxfId="165" priority="137" stopIfTrue="1" operator="notEqual">
      <formula>0</formula>
    </cfRule>
    <cfRule type="cellIs" dxfId="164" priority="138" stopIfTrue="1" operator="equal">
      <formula>""</formula>
    </cfRule>
  </conditionalFormatting>
  <conditionalFormatting sqref="J437:N437">
    <cfRule type="cellIs" dxfId="163" priority="135" stopIfTrue="1" operator="notEqual">
      <formula>0</formula>
    </cfRule>
    <cfRule type="cellIs" dxfId="162" priority="136" stopIfTrue="1" operator="equal">
      <formula>""</formula>
    </cfRule>
  </conditionalFormatting>
  <conditionalFormatting sqref="F463">
    <cfRule type="cellIs" dxfId="161" priority="133" stopIfTrue="1" operator="notEqual">
      <formula>0</formula>
    </cfRule>
    <cfRule type="cellIs" dxfId="160" priority="134" stopIfTrue="1" operator="equal">
      <formula>""</formula>
    </cfRule>
  </conditionalFormatting>
  <conditionalFormatting sqref="J463:N463">
    <cfRule type="cellIs" dxfId="159" priority="131" stopIfTrue="1" operator="notEqual">
      <formula>0</formula>
    </cfRule>
    <cfRule type="cellIs" dxfId="158" priority="132" stopIfTrue="1" operator="equal">
      <formula>""</formula>
    </cfRule>
  </conditionalFormatting>
  <conditionalFormatting sqref="F473">
    <cfRule type="cellIs" dxfId="157" priority="129" stopIfTrue="1" operator="notEqual">
      <formula>0</formula>
    </cfRule>
    <cfRule type="cellIs" dxfId="156" priority="130" stopIfTrue="1" operator="equal">
      <formula>""</formula>
    </cfRule>
  </conditionalFormatting>
  <conditionalFormatting sqref="J473:N473">
    <cfRule type="cellIs" dxfId="155" priority="127" stopIfTrue="1" operator="notEqual">
      <formula>0</formula>
    </cfRule>
    <cfRule type="cellIs" dxfId="154" priority="128" stopIfTrue="1" operator="equal">
      <formula>""</formula>
    </cfRule>
  </conditionalFormatting>
  <conditionalFormatting sqref="F499">
    <cfRule type="cellIs" dxfId="153" priority="125" stopIfTrue="1" operator="notEqual">
      <formula>0</formula>
    </cfRule>
    <cfRule type="cellIs" dxfId="152" priority="126" stopIfTrue="1" operator="equal">
      <formula>""</formula>
    </cfRule>
  </conditionalFormatting>
  <conditionalFormatting sqref="J499:N499">
    <cfRule type="cellIs" dxfId="151" priority="123" stopIfTrue="1" operator="notEqual">
      <formula>0</formula>
    </cfRule>
    <cfRule type="cellIs" dxfId="150" priority="124" stopIfTrue="1" operator="equal">
      <formula>""</formula>
    </cfRule>
  </conditionalFormatting>
  <conditionalFormatting sqref="F509">
    <cfRule type="cellIs" dxfId="149" priority="121" stopIfTrue="1" operator="notEqual">
      <formula>0</formula>
    </cfRule>
    <cfRule type="cellIs" dxfId="148" priority="122" stopIfTrue="1" operator="equal">
      <formula>""</formula>
    </cfRule>
  </conditionalFormatting>
  <conditionalFormatting sqref="J509:N509">
    <cfRule type="cellIs" dxfId="147" priority="119" stopIfTrue="1" operator="notEqual">
      <formula>0</formula>
    </cfRule>
    <cfRule type="cellIs" dxfId="146" priority="120" stopIfTrue="1" operator="equal">
      <formula>""</formula>
    </cfRule>
  </conditionalFormatting>
  <conditionalFormatting sqref="F535">
    <cfRule type="cellIs" dxfId="145" priority="117" stopIfTrue="1" operator="notEqual">
      <formula>0</formula>
    </cfRule>
    <cfRule type="cellIs" dxfId="144" priority="118" stopIfTrue="1" operator="equal">
      <formula>""</formula>
    </cfRule>
  </conditionalFormatting>
  <conditionalFormatting sqref="J535:N535">
    <cfRule type="cellIs" dxfId="143" priority="115" stopIfTrue="1" operator="notEqual">
      <formula>0</formula>
    </cfRule>
    <cfRule type="cellIs" dxfId="142" priority="116" stopIfTrue="1" operator="equal">
      <formula>""</formula>
    </cfRule>
  </conditionalFormatting>
  <conditionalFormatting sqref="F545">
    <cfRule type="cellIs" dxfId="141" priority="113" stopIfTrue="1" operator="notEqual">
      <formula>0</formula>
    </cfRule>
    <cfRule type="cellIs" dxfId="140" priority="114" stopIfTrue="1" operator="equal">
      <formula>""</formula>
    </cfRule>
  </conditionalFormatting>
  <conditionalFormatting sqref="J545:N545">
    <cfRule type="cellIs" dxfId="139" priority="111" stopIfTrue="1" operator="notEqual">
      <formula>0</formula>
    </cfRule>
    <cfRule type="cellIs" dxfId="138" priority="112" stopIfTrue="1" operator="equal">
      <formula>""</formula>
    </cfRule>
  </conditionalFormatting>
  <conditionalFormatting sqref="F571">
    <cfRule type="cellIs" dxfId="137" priority="109" stopIfTrue="1" operator="notEqual">
      <formula>0</formula>
    </cfRule>
    <cfRule type="cellIs" dxfId="136" priority="110" stopIfTrue="1" operator="equal">
      <formula>""</formula>
    </cfRule>
  </conditionalFormatting>
  <conditionalFormatting sqref="J571:N571">
    <cfRule type="cellIs" dxfId="135" priority="107" stopIfTrue="1" operator="notEqual">
      <formula>0</formula>
    </cfRule>
    <cfRule type="cellIs" dxfId="134" priority="108" stopIfTrue="1" operator="equal">
      <formula>""</formula>
    </cfRule>
  </conditionalFormatting>
  <conditionalFormatting sqref="F581">
    <cfRule type="cellIs" dxfId="133" priority="105" stopIfTrue="1" operator="notEqual">
      <formula>0</formula>
    </cfRule>
    <cfRule type="cellIs" dxfId="132" priority="106" stopIfTrue="1" operator="equal">
      <formula>""</formula>
    </cfRule>
  </conditionalFormatting>
  <conditionalFormatting sqref="J581:N581">
    <cfRule type="cellIs" dxfId="131" priority="103" stopIfTrue="1" operator="notEqual">
      <formula>0</formula>
    </cfRule>
    <cfRule type="cellIs" dxfId="130" priority="104" stopIfTrue="1" operator="equal">
      <formula>""</formula>
    </cfRule>
  </conditionalFormatting>
  <conditionalFormatting sqref="F607">
    <cfRule type="cellIs" dxfId="129" priority="101" stopIfTrue="1" operator="notEqual">
      <formula>0</formula>
    </cfRule>
    <cfRule type="cellIs" dxfId="128" priority="102" stopIfTrue="1" operator="equal">
      <formula>""</formula>
    </cfRule>
  </conditionalFormatting>
  <conditionalFormatting sqref="J607:N607">
    <cfRule type="cellIs" dxfId="127" priority="99" stopIfTrue="1" operator="notEqual">
      <formula>0</formula>
    </cfRule>
    <cfRule type="cellIs" dxfId="126" priority="100" stopIfTrue="1" operator="equal">
      <formula>""</formula>
    </cfRule>
  </conditionalFormatting>
  <conditionalFormatting sqref="F617">
    <cfRule type="cellIs" dxfId="125" priority="97" stopIfTrue="1" operator="notEqual">
      <formula>0</formula>
    </cfRule>
    <cfRule type="cellIs" dxfId="124" priority="98" stopIfTrue="1" operator="equal">
      <formula>""</formula>
    </cfRule>
  </conditionalFormatting>
  <conditionalFormatting sqref="J617:N617">
    <cfRule type="cellIs" dxfId="123" priority="95" stopIfTrue="1" operator="notEqual">
      <formula>0</formula>
    </cfRule>
    <cfRule type="cellIs" dxfId="122" priority="96" stopIfTrue="1" operator="equal">
      <formula>""</formula>
    </cfRule>
  </conditionalFormatting>
  <conditionalFormatting sqref="F643">
    <cfRule type="cellIs" dxfId="121" priority="93" stopIfTrue="1" operator="notEqual">
      <formula>0</formula>
    </cfRule>
    <cfRule type="cellIs" dxfId="120" priority="94" stopIfTrue="1" operator="equal">
      <formula>""</formula>
    </cfRule>
  </conditionalFormatting>
  <conditionalFormatting sqref="J643:N643">
    <cfRule type="cellIs" dxfId="119" priority="91" stopIfTrue="1" operator="notEqual">
      <formula>0</formula>
    </cfRule>
    <cfRule type="cellIs" dxfId="118" priority="92" stopIfTrue="1" operator="equal">
      <formula>""</formula>
    </cfRule>
  </conditionalFormatting>
  <conditionalFormatting sqref="F653">
    <cfRule type="cellIs" dxfId="117" priority="89" stopIfTrue="1" operator="notEqual">
      <formula>0</formula>
    </cfRule>
    <cfRule type="cellIs" dxfId="116" priority="90" stopIfTrue="1" operator="equal">
      <formula>""</formula>
    </cfRule>
  </conditionalFormatting>
  <conditionalFormatting sqref="J653:N653">
    <cfRule type="cellIs" dxfId="115" priority="87" stopIfTrue="1" operator="notEqual">
      <formula>0</formula>
    </cfRule>
    <cfRule type="cellIs" dxfId="114" priority="88" stopIfTrue="1" operator="equal">
      <formula>""</formula>
    </cfRule>
  </conditionalFormatting>
  <conditionalFormatting sqref="F679">
    <cfRule type="cellIs" dxfId="113" priority="85" stopIfTrue="1" operator="notEqual">
      <formula>0</formula>
    </cfRule>
    <cfRule type="cellIs" dxfId="112" priority="86" stopIfTrue="1" operator="equal">
      <formula>""</formula>
    </cfRule>
  </conditionalFormatting>
  <conditionalFormatting sqref="J679:N679">
    <cfRule type="cellIs" dxfId="111" priority="83" stopIfTrue="1" operator="notEqual">
      <formula>0</formula>
    </cfRule>
    <cfRule type="cellIs" dxfId="110" priority="84" stopIfTrue="1" operator="equal">
      <formula>""</formula>
    </cfRule>
  </conditionalFormatting>
  <conditionalFormatting sqref="F689">
    <cfRule type="cellIs" dxfId="109" priority="81" stopIfTrue="1" operator="notEqual">
      <formula>0</formula>
    </cfRule>
    <cfRule type="cellIs" dxfId="108" priority="82" stopIfTrue="1" operator="equal">
      <formula>""</formula>
    </cfRule>
  </conditionalFormatting>
  <conditionalFormatting sqref="J689:N689">
    <cfRule type="cellIs" dxfId="107" priority="79" stopIfTrue="1" operator="notEqual">
      <formula>0</formula>
    </cfRule>
    <cfRule type="cellIs" dxfId="106" priority="80" stopIfTrue="1" operator="equal">
      <formula>""</formula>
    </cfRule>
  </conditionalFormatting>
  <conditionalFormatting sqref="F715">
    <cfRule type="cellIs" dxfId="105" priority="77" stopIfTrue="1" operator="notEqual">
      <formula>0</formula>
    </cfRule>
    <cfRule type="cellIs" dxfId="104" priority="78" stopIfTrue="1" operator="equal">
      <formula>""</formula>
    </cfRule>
  </conditionalFormatting>
  <conditionalFormatting sqref="J715:N715">
    <cfRule type="cellIs" dxfId="103" priority="75" stopIfTrue="1" operator="notEqual">
      <formula>0</formula>
    </cfRule>
    <cfRule type="cellIs" dxfId="102" priority="76" stopIfTrue="1" operator="equal">
      <formula>""</formula>
    </cfRule>
  </conditionalFormatting>
  <conditionalFormatting sqref="F725">
    <cfRule type="cellIs" dxfId="101" priority="73" stopIfTrue="1" operator="notEqual">
      <formula>0</formula>
    </cfRule>
    <cfRule type="cellIs" dxfId="100" priority="74" stopIfTrue="1" operator="equal">
      <formula>""</formula>
    </cfRule>
  </conditionalFormatting>
  <conditionalFormatting sqref="J725:N725">
    <cfRule type="cellIs" dxfId="99" priority="71" stopIfTrue="1" operator="notEqual">
      <formula>0</formula>
    </cfRule>
    <cfRule type="cellIs" dxfId="98" priority="72" stopIfTrue="1" operator="equal">
      <formula>""</formula>
    </cfRule>
  </conditionalFormatting>
  <conditionalFormatting sqref="F751">
    <cfRule type="cellIs" dxfId="97" priority="69" stopIfTrue="1" operator="notEqual">
      <formula>0</formula>
    </cfRule>
    <cfRule type="cellIs" dxfId="96" priority="70" stopIfTrue="1" operator="equal">
      <formula>""</formula>
    </cfRule>
  </conditionalFormatting>
  <conditionalFormatting sqref="J751:N751">
    <cfRule type="cellIs" dxfId="95" priority="67" stopIfTrue="1" operator="notEqual">
      <formula>0</formula>
    </cfRule>
    <cfRule type="cellIs" dxfId="94" priority="68" stopIfTrue="1" operator="equal">
      <formula>""</formula>
    </cfRule>
  </conditionalFormatting>
  <conditionalFormatting sqref="F761">
    <cfRule type="cellIs" dxfId="93" priority="65" stopIfTrue="1" operator="notEqual">
      <formula>0</formula>
    </cfRule>
    <cfRule type="cellIs" dxfId="92" priority="66" stopIfTrue="1" operator="equal">
      <formula>""</formula>
    </cfRule>
  </conditionalFormatting>
  <conditionalFormatting sqref="J761:N761">
    <cfRule type="cellIs" dxfId="91" priority="63" stopIfTrue="1" operator="notEqual">
      <formula>0</formula>
    </cfRule>
    <cfRule type="cellIs" dxfId="90" priority="64" stopIfTrue="1" operator="equal">
      <formula>""</formula>
    </cfRule>
  </conditionalFormatting>
  <conditionalFormatting sqref="F787">
    <cfRule type="cellIs" dxfId="89" priority="61" stopIfTrue="1" operator="notEqual">
      <formula>0</formula>
    </cfRule>
    <cfRule type="cellIs" dxfId="88" priority="62" stopIfTrue="1" operator="equal">
      <formula>""</formula>
    </cfRule>
  </conditionalFormatting>
  <conditionalFormatting sqref="J787:N787">
    <cfRule type="cellIs" dxfId="87" priority="59" stopIfTrue="1" operator="notEqual">
      <formula>0</formula>
    </cfRule>
    <cfRule type="cellIs" dxfId="86" priority="60" stopIfTrue="1" operator="equal">
      <formula>""</formula>
    </cfRule>
  </conditionalFormatting>
  <conditionalFormatting sqref="F797">
    <cfRule type="cellIs" dxfId="85" priority="57" stopIfTrue="1" operator="notEqual">
      <formula>0</formula>
    </cfRule>
    <cfRule type="cellIs" dxfId="84" priority="58" stopIfTrue="1" operator="equal">
      <formula>""</formula>
    </cfRule>
  </conditionalFormatting>
  <conditionalFormatting sqref="J797:N797">
    <cfRule type="cellIs" dxfId="83" priority="55" stopIfTrue="1" operator="notEqual">
      <formula>0</formula>
    </cfRule>
    <cfRule type="cellIs" dxfId="82" priority="56" stopIfTrue="1" operator="equal">
      <formula>""</formula>
    </cfRule>
  </conditionalFormatting>
  <conditionalFormatting sqref="F823">
    <cfRule type="cellIs" dxfId="81" priority="53" stopIfTrue="1" operator="notEqual">
      <formula>0</formula>
    </cfRule>
    <cfRule type="cellIs" dxfId="80" priority="54" stopIfTrue="1" operator="equal">
      <formula>""</formula>
    </cfRule>
  </conditionalFormatting>
  <conditionalFormatting sqref="J823:N823">
    <cfRule type="cellIs" dxfId="79" priority="51" stopIfTrue="1" operator="notEqual">
      <formula>0</formula>
    </cfRule>
    <cfRule type="cellIs" dxfId="78" priority="52" stopIfTrue="1" operator="equal">
      <formula>""</formula>
    </cfRule>
  </conditionalFormatting>
  <conditionalFormatting sqref="F833">
    <cfRule type="cellIs" dxfId="77" priority="49" stopIfTrue="1" operator="notEqual">
      <formula>0</formula>
    </cfRule>
    <cfRule type="cellIs" dxfId="76" priority="50" stopIfTrue="1" operator="equal">
      <formula>""</formula>
    </cfRule>
  </conditionalFormatting>
  <conditionalFormatting sqref="J833:N833">
    <cfRule type="cellIs" dxfId="75" priority="47" stopIfTrue="1" operator="notEqual">
      <formula>0</formula>
    </cfRule>
    <cfRule type="cellIs" dxfId="74" priority="48" stopIfTrue="1" operator="equal">
      <formula>""</formula>
    </cfRule>
  </conditionalFormatting>
  <conditionalFormatting sqref="F859">
    <cfRule type="cellIs" dxfId="73" priority="45" stopIfTrue="1" operator="notEqual">
      <formula>0</formula>
    </cfRule>
    <cfRule type="cellIs" dxfId="72" priority="46" stopIfTrue="1" operator="equal">
      <formula>""</formula>
    </cfRule>
  </conditionalFormatting>
  <conditionalFormatting sqref="J859:N859">
    <cfRule type="cellIs" dxfId="71" priority="43" stopIfTrue="1" operator="notEqual">
      <formula>0</formula>
    </cfRule>
    <cfRule type="cellIs" dxfId="70" priority="44" stopIfTrue="1" operator="equal">
      <formula>""</formula>
    </cfRule>
  </conditionalFormatting>
  <conditionalFormatting sqref="F869">
    <cfRule type="cellIs" dxfId="69" priority="41" stopIfTrue="1" operator="notEqual">
      <formula>0</formula>
    </cfRule>
    <cfRule type="cellIs" dxfId="68" priority="42" stopIfTrue="1" operator="equal">
      <formula>""</formula>
    </cfRule>
  </conditionalFormatting>
  <conditionalFormatting sqref="J869:N869">
    <cfRule type="cellIs" dxfId="67" priority="39" stopIfTrue="1" operator="notEqual">
      <formula>0</formula>
    </cfRule>
    <cfRule type="cellIs" dxfId="66" priority="40" stopIfTrue="1" operator="equal">
      <formula>""</formula>
    </cfRule>
  </conditionalFormatting>
  <conditionalFormatting sqref="F895">
    <cfRule type="cellIs" dxfId="65" priority="37" stopIfTrue="1" operator="notEqual">
      <formula>0</formula>
    </cfRule>
    <cfRule type="cellIs" dxfId="64" priority="38" stopIfTrue="1" operator="equal">
      <formula>""</formula>
    </cfRule>
  </conditionalFormatting>
  <conditionalFormatting sqref="J895:N895">
    <cfRule type="cellIs" dxfId="63" priority="35" stopIfTrue="1" operator="notEqual">
      <formula>0</formula>
    </cfRule>
    <cfRule type="cellIs" dxfId="62" priority="36" stopIfTrue="1" operator="equal">
      <formula>""</formula>
    </cfRule>
  </conditionalFormatting>
  <conditionalFormatting sqref="F905">
    <cfRule type="cellIs" dxfId="61" priority="33" stopIfTrue="1" operator="notEqual">
      <formula>0</formula>
    </cfRule>
    <cfRule type="cellIs" dxfId="60" priority="34" stopIfTrue="1" operator="equal">
      <formula>""</formula>
    </cfRule>
  </conditionalFormatting>
  <conditionalFormatting sqref="J905:N905">
    <cfRule type="cellIs" dxfId="59" priority="31" stopIfTrue="1" operator="notEqual">
      <formula>0</formula>
    </cfRule>
    <cfRule type="cellIs" dxfId="58" priority="32" stopIfTrue="1" operator="equal">
      <formula>""</formula>
    </cfRule>
  </conditionalFormatting>
  <conditionalFormatting sqref="F931">
    <cfRule type="cellIs" dxfId="57" priority="29" stopIfTrue="1" operator="notEqual">
      <formula>0</formula>
    </cfRule>
    <cfRule type="cellIs" dxfId="56" priority="30" stopIfTrue="1" operator="equal">
      <formula>""</formula>
    </cfRule>
  </conditionalFormatting>
  <conditionalFormatting sqref="J931:N931">
    <cfRule type="cellIs" dxfId="55" priority="27" stopIfTrue="1" operator="notEqual">
      <formula>0</formula>
    </cfRule>
    <cfRule type="cellIs" dxfId="54" priority="28" stopIfTrue="1" operator="equal">
      <formula>""</formula>
    </cfRule>
  </conditionalFormatting>
  <conditionalFormatting sqref="F941">
    <cfRule type="cellIs" dxfId="53" priority="25" stopIfTrue="1" operator="notEqual">
      <formula>0</formula>
    </cfRule>
    <cfRule type="cellIs" dxfId="52" priority="26" stopIfTrue="1" operator="equal">
      <formula>""</formula>
    </cfRule>
  </conditionalFormatting>
  <conditionalFormatting sqref="J941:N941">
    <cfRule type="cellIs" dxfId="51" priority="23" stopIfTrue="1" operator="notEqual">
      <formula>0</formula>
    </cfRule>
    <cfRule type="cellIs" dxfId="50" priority="24" stopIfTrue="1" operator="equal">
      <formula>""</formula>
    </cfRule>
  </conditionalFormatting>
  <conditionalFormatting sqref="F977">
    <cfRule type="cellIs" dxfId="49" priority="17" stopIfTrue="1" operator="notEqual">
      <formula>0</formula>
    </cfRule>
    <cfRule type="cellIs" dxfId="48" priority="18" stopIfTrue="1" operator="equal">
      <formula>""</formula>
    </cfRule>
  </conditionalFormatting>
  <conditionalFormatting sqref="J977:N977">
    <cfRule type="cellIs" dxfId="47" priority="15" stopIfTrue="1" operator="notEqual">
      <formula>0</formula>
    </cfRule>
    <cfRule type="cellIs" dxfId="46" priority="16" stopIfTrue="1" operator="equal">
      <formula>""</formula>
    </cfRule>
  </conditionalFormatting>
  <conditionalFormatting sqref="F1003">
    <cfRule type="cellIs" dxfId="45" priority="13" stopIfTrue="1" operator="notEqual">
      <formula>0</formula>
    </cfRule>
    <cfRule type="cellIs" dxfId="44" priority="14" stopIfTrue="1" operator="equal">
      <formula>""</formula>
    </cfRule>
  </conditionalFormatting>
  <conditionalFormatting sqref="J1003:N1003">
    <cfRule type="cellIs" dxfId="43" priority="11" stopIfTrue="1" operator="notEqual">
      <formula>0</formula>
    </cfRule>
    <cfRule type="cellIs" dxfId="42" priority="12" stopIfTrue="1" operator="equal">
      <formula>""</formula>
    </cfRule>
  </conditionalFormatting>
  <conditionalFormatting sqref="F1013">
    <cfRule type="cellIs" dxfId="41" priority="9" stopIfTrue="1" operator="notEqual">
      <formula>0</formula>
    </cfRule>
    <cfRule type="cellIs" dxfId="40" priority="10" stopIfTrue="1" operator="equal">
      <formula>""</formula>
    </cfRule>
  </conditionalFormatting>
  <conditionalFormatting sqref="J1013:N1013">
    <cfRule type="cellIs" dxfId="39" priority="7" stopIfTrue="1" operator="notEqual">
      <formula>0</formula>
    </cfRule>
    <cfRule type="cellIs" dxfId="38" priority="8" stopIfTrue="1" operator="equal">
      <formula>""</formula>
    </cfRule>
  </conditionalFormatting>
  <conditionalFormatting sqref="F1054">
    <cfRule type="cellIs" dxfId="37" priority="5" stopIfTrue="1" operator="notEqual">
      <formula>0</formula>
    </cfRule>
    <cfRule type="cellIs" dxfId="36" priority="6" stopIfTrue="1" operator="equal">
      <formula>""</formula>
    </cfRule>
  </conditionalFormatting>
  <conditionalFormatting sqref="J1054:N1054">
    <cfRule type="cellIs" dxfId="35" priority="3" stopIfTrue="1" operator="notEqual">
      <formula>0</formula>
    </cfRule>
    <cfRule type="cellIs" dxfId="34" priority="4" stopIfTrue="1" operator="equal">
      <formula>""</formula>
    </cfRule>
  </conditionalFormatting>
  <conditionalFormatting sqref="F31">
    <cfRule type="cellIs" dxfId="33" priority="1" stopIfTrue="1" operator="notEqual">
      <formula>0</formula>
    </cfRule>
    <cfRule type="cellIs" dxfId="32" priority="2" stopIfTrue="1" operator="equal">
      <formula>""</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492" stopIfTrue="1" operator="equal" id="{A1D9977A-F180-4B13-9BB2-C3976022EB21}">
            <xm:f xml:space="preserve"> InpActive!$F$20</xm:f>
            <x14:dxf>
              <fill>
                <patternFill>
                  <bgColor indexed="44"/>
                </patternFill>
              </fill>
            </x14:dxf>
          </x14:cfRule>
          <x14:cfRule type="cellIs" priority="493" stopIfTrue="1" operator="equal" id="{137ED0B0-9326-4D3A-9F90-3429178754B5}">
            <xm:f>InpActive!$F$19</xm:f>
            <x14:dxf>
              <fill>
                <patternFill>
                  <bgColor indexed="47"/>
                </patternFill>
              </fill>
            </x14:dxf>
          </x14:cfRule>
          <xm:sqref>J3:N3</xm:sqref>
        </x14:conditionalFormatting>
        <x14:conditionalFormatting xmlns:xm="http://schemas.microsoft.com/office/excel/2006/main">
          <x14:cfRule type="cellIs" priority="491" operator="equal" id="{55F1FA5B-8134-4CFB-ACCB-1B3F7BD98F63}">
            <xm:f>InpActive!$F$21</xm:f>
            <x14:dxf>
              <fill>
                <patternFill>
                  <bgColor rgb="FFD9D9D9"/>
                </patternFill>
              </fill>
            </x14:dxf>
          </x14:cfRule>
          <xm:sqref>K3:N3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CCFF"/>
    <outlinePr summaryBelow="0" summaryRight="0"/>
    <pageSetUpPr fitToPage="1"/>
  </sheetPr>
  <dimension ref="A1:AE15"/>
  <sheetViews>
    <sheetView topLeftCell="E1" zoomScale="85" zoomScaleNormal="85" workbookViewId="0">
      <selection activeCell="H9" sqref="H9"/>
    </sheetView>
  </sheetViews>
  <sheetFormatPr defaultColWidth="0" defaultRowHeight="13.2"/>
  <cols>
    <col min="1" max="1" width="24" style="249" customWidth="1"/>
    <col min="2" max="4" width="1.5546875" style="249" customWidth="1"/>
    <col min="5" max="5" width="104" style="249" bestFit="1" customWidth="1"/>
    <col min="6" max="6" width="23.109375" style="249" bestFit="1" customWidth="1"/>
    <col min="7" max="7" width="8.44140625" style="249" bestFit="1" customWidth="1"/>
    <col min="8" max="8" width="15" style="249" bestFit="1" customWidth="1"/>
    <col min="9" max="9" width="2.77734375" style="249" bestFit="1" customWidth="1"/>
    <col min="10" max="14" width="14.109375" style="249" customWidth="1"/>
    <col min="15" max="16384" width="0" style="259" hidden="1"/>
  </cols>
  <sheetData>
    <row r="1" spans="1:31" ht="24.6">
      <c r="A1" s="243" t="str">
        <f ca="1" xml:space="preserve"> RIGHT(CELL("filename", $A$1), LEN(CELL("filename", $A$1)) - SEARCH("]", CELL("filename", $A$1)))</f>
        <v>Outputs</v>
      </c>
      <c r="B1" s="243"/>
      <c r="C1" s="244"/>
      <c r="D1" s="245"/>
      <c r="E1" s="246"/>
      <c r="F1" s="247"/>
      <c r="G1" s="247"/>
      <c r="H1" s="248"/>
      <c r="I1" s="246"/>
      <c r="J1" s="355"/>
      <c r="K1" s="355"/>
      <c r="L1" s="355"/>
      <c r="M1" s="355"/>
      <c r="N1" s="355"/>
    </row>
    <row r="2" spans="1:31">
      <c r="A2" s="250"/>
      <c r="B2" s="250"/>
      <c r="C2" s="251"/>
      <c r="D2" s="252"/>
      <c r="E2" s="247" t="str">
        <f xml:space="preserve"> Time!E$25</f>
        <v>Model period ending</v>
      </c>
      <c r="F2" s="247"/>
      <c r="G2" s="247"/>
      <c r="H2" s="247"/>
      <c r="I2" s="247"/>
      <c r="J2" s="253">
        <f xml:space="preserve"> Time!J$25</f>
        <v>44286</v>
      </c>
      <c r="K2" s="253">
        <f xml:space="preserve"> Time!K$25</f>
        <v>44651</v>
      </c>
      <c r="L2" s="253">
        <f xml:space="preserve"> Time!L$25</f>
        <v>45016</v>
      </c>
      <c r="M2" s="253">
        <f xml:space="preserve"> Time!M$25</f>
        <v>45382</v>
      </c>
      <c r="N2" s="253">
        <f xml:space="preserve"> Time!N$25</f>
        <v>45747</v>
      </c>
    </row>
    <row r="3" spans="1:31">
      <c r="A3" s="250"/>
      <c r="B3" s="250"/>
      <c r="C3" s="251"/>
      <c r="D3" s="252"/>
      <c r="E3" s="254" t="str">
        <f xml:space="preserve"> Time!E$99</f>
        <v>Timeline label</v>
      </c>
      <c r="F3" s="254"/>
      <c r="G3" s="254"/>
      <c r="H3" s="254"/>
      <c r="I3" s="254"/>
      <c r="J3" s="254" t="str">
        <f xml:space="preserve"> Time!J$99</f>
        <v>Forecast</v>
      </c>
      <c r="K3" s="254" t="str">
        <f xml:space="preserve"> Time!K$99</f>
        <v>Forecast</v>
      </c>
      <c r="L3" s="254" t="str">
        <f xml:space="preserve"> Time!L$99</f>
        <v>Forecast</v>
      </c>
      <c r="M3" s="254" t="str">
        <f xml:space="preserve"> Time!M$99</f>
        <v>Forecast</v>
      </c>
      <c r="N3" s="254" t="str">
        <f xml:space="preserve"> Time!N$99</f>
        <v>Forecast</v>
      </c>
    </row>
    <row r="4" spans="1:31">
      <c r="A4" s="250"/>
      <c r="B4" s="250"/>
      <c r="C4" s="251"/>
      <c r="D4" s="252"/>
      <c r="E4" s="252" t="str">
        <f xml:space="preserve"> Time!E$121</f>
        <v>Financial year ending</v>
      </c>
      <c r="F4" s="252"/>
      <c r="G4" s="252"/>
      <c r="H4" s="252"/>
      <c r="I4" s="252"/>
      <c r="J4" s="255">
        <f xml:space="preserve"> Time!J$121</f>
        <v>2021</v>
      </c>
      <c r="K4" s="255">
        <f xml:space="preserve"> Time!K$121</f>
        <v>2022</v>
      </c>
      <c r="L4" s="255">
        <f xml:space="preserve"> Time!L$121</f>
        <v>2023</v>
      </c>
      <c r="M4" s="255">
        <f xml:space="preserve"> Time!M$121</f>
        <v>2024</v>
      </c>
      <c r="N4" s="255">
        <f xml:space="preserve"> Time!N$121</f>
        <v>2025</v>
      </c>
    </row>
    <row r="5" spans="1:31">
      <c r="A5" s="250"/>
      <c r="B5" s="250"/>
      <c r="C5" s="251"/>
      <c r="D5" s="252"/>
      <c r="E5" s="252" t="str">
        <f xml:space="preserve"> Time!E$10</f>
        <v>Model column counter</v>
      </c>
      <c r="F5" s="256" t="s">
        <v>556</v>
      </c>
      <c r="G5" s="257" t="s">
        <v>178</v>
      </c>
      <c r="H5" s="256" t="s">
        <v>557</v>
      </c>
      <c r="I5" s="252"/>
      <c r="J5" s="288">
        <f xml:space="preserve"> Time!J$10</f>
        <v>1</v>
      </c>
      <c r="K5" s="288">
        <f xml:space="preserve"> Time!K$10</f>
        <v>2</v>
      </c>
      <c r="L5" s="288">
        <f xml:space="preserve"> Time!L$10</f>
        <v>3</v>
      </c>
      <c r="M5" s="288">
        <f xml:space="preserve"> Time!M$10</f>
        <v>4</v>
      </c>
      <c r="N5" s="288">
        <f xml:space="preserve"> Time!N$10</f>
        <v>5</v>
      </c>
    </row>
    <row r="6" spans="1:31">
      <c r="A6" s="250"/>
      <c r="B6" s="250"/>
      <c r="C6" s="251"/>
      <c r="D6" s="252"/>
      <c r="E6" s="252"/>
      <c r="F6" s="256"/>
      <c r="G6" s="257"/>
      <c r="H6" s="256"/>
      <c r="I6" s="259"/>
      <c r="J6" s="258"/>
      <c r="K6" s="258"/>
      <c r="L6" s="258"/>
      <c r="M6" s="258"/>
      <c r="N6" s="258"/>
    </row>
    <row r="7" spans="1:31" ht="12.75" customHeight="1">
      <c r="A7" s="260" t="s">
        <v>1042</v>
      </c>
      <c r="B7" s="260"/>
      <c r="C7" s="261"/>
      <c r="D7" s="260"/>
      <c r="E7" s="260"/>
      <c r="F7" s="260"/>
      <c r="G7" s="260"/>
      <c r="H7" s="260"/>
      <c r="I7" s="260"/>
      <c r="J7" s="260"/>
      <c r="K7" s="260"/>
      <c r="L7" s="260"/>
      <c r="M7" s="260"/>
      <c r="N7" s="260"/>
      <c r="O7" s="250"/>
      <c r="P7" s="250"/>
    </row>
    <row r="8" spans="1:31" ht="12.75" customHeight="1">
      <c r="A8" s="250"/>
      <c r="B8" s="250"/>
      <c r="C8" s="251"/>
      <c r="D8" s="250"/>
      <c r="E8" s="250"/>
      <c r="F8" s="250"/>
      <c r="G8" s="250"/>
      <c r="H8" s="250"/>
      <c r="I8" s="250"/>
      <c r="J8" s="250"/>
      <c r="K8" s="250"/>
      <c r="L8" s="250"/>
      <c r="M8" s="250"/>
      <c r="N8" s="250"/>
      <c r="O8" s="250"/>
      <c r="P8" s="250"/>
    </row>
    <row r="9" spans="1:31" s="363" customFormat="1" ht="12.75" customHeight="1">
      <c r="A9" s="271" t="str">
        <f>Calc!A1050</f>
        <v>C_BEA004_PR19CMI001</v>
      </c>
      <c r="B9" s="449">
        <f>Calc!B1050</f>
        <v>0</v>
      </c>
      <c r="C9" s="271">
        <f>Calc!C1050</f>
        <v>0</v>
      </c>
      <c r="D9" s="271">
        <f>Calc!D1050</f>
        <v>0</v>
      </c>
      <c r="E9" s="271" t="str">
        <f>Calc!E1050</f>
        <v>Bilateral entry adjustment (BEA)</v>
      </c>
      <c r="F9" s="271">
        <f>Calc!F1050</f>
        <v>0</v>
      </c>
      <c r="G9" s="274" t="str">
        <f>Calc!G1050</f>
        <v>£m</v>
      </c>
      <c r="H9" s="450">
        <f>Calc!H1050</f>
        <v>0</v>
      </c>
      <c r="I9" s="271">
        <f>Calc!I1050</f>
        <v>0</v>
      </c>
      <c r="J9" s="450">
        <f>Calc!J1050</f>
        <v>0</v>
      </c>
      <c r="K9" s="450">
        <f>Calc!K1050</f>
        <v>0</v>
      </c>
      <c r="L9" s="450">
        <f>Calc!L1050</f>
        <v>0</v>
      </c>
      <c r="M9" s="450">
        <f>Calc!M1050</f>
        <v>0</v>
      </c>
      <c r="N9" s="450">
        <f>Calc!N1050</f>
        <v>0</v>
      </c>
      <c r="O9" s="451"/>
      <c r="P9" s="451"/>
      <c r="Q9" s="451"/>
      <c r="R9" s="451"/>
      <c r="S9" s="451"/>
      <c r="T9" s="451"/>
      <c r="U9" s="451"/>
      <c r="V9" s="451"/>
      <c r="W9" s="451"/>
      <c r="X9" s="451"/>
      <c r="Y9" s="451"/>
      <c r="Z9" s="451"/>
      <c r="AA9" s="451"/>
      <c r="AB9" s="451"/>
      <c r="AC9" s="451"/>
      <c r="AD9" s="451"/>
      <c r="AE9" s="451"/>
    </row>
    <row r="10" spans="1:31" s="364" customFormat="1" ht="12.75" customHeight="1">
      <c r="A10" s="317"/>
      <c r="B10" s="307"/>
      <c r="C10" s="270"/>
      <c r="D10" s="270"/>
      <c r="E10" s="317"/>
      <c r="F10" s="317"/>
      <c r="G10" s="313"/>
      <c r="H10" s="313"/>
      <c r="I10" s="317"/>
      <c r="J10" s="318"/>
      <c r="K10" s="318"/>
      <c r="L10" s="318"/>
      <c r="M10" s="318"/>
      <c r="N10" s="318"/>
      <c r="O10" s="319"/>
      <c r="P10" s="319"/>
      <c r="Q10" s="319"/>
      <c r="R10" s="319"/>
      <c r="S10" s="319"/>
      <c r="T10" s="319"/>
      <c r="U10" s="319"/>
      <c r="V10" s="319"/>
      <c r="W10" s="319"/>
      <c r="X10" s="319"/>
      <c r="Y10" s="319"/>
      <c r="Z10" s="319"/>
      <c r="AA10" s="319"/>
      <c r="AB10" s="319"/>
      <c r="AC10" s="319"/>
      <c r="AD10" s="319"/>
      <c r="AE10" s="319"/>
    </row>
    <row r="11" spans="1:31" s="364" customFormat="1" ht="12.6" customHeight="1">
      <c r="A11" s="249"/>
      <c r="B11" s="297"/>
      <c r="C11" s="249"/>
      <c r="D11" s="249"/>
      <c r="E11" s="249"/>
      <c r="F11" s="249"/>
      <c r="G11" s="249"/>
      <c r="H11" s="249"/>
      <c r="I11" s="249"/>
      <c r="J11" s="249"/>
      <c r="K11" s="249"/>
      <c r="L11" s="249"/>
      <c r="M11" s="249"/>
      <c r="N11" s="249"/>
    </row>
    <row r="12" spans="1:31" s="364" customFormat="1" ht="12.6" customHeight="1">
      <c r="A12" s="249"/>
      <c r="B12" s="249"/>
      <c r="C12" s="249"/>
      <c r="D12" s="249"/>
      <c r="E12" s="249"/>
      <c r="F12" s="249"/>
      <c r="G12" s="249"/>
      <c r="H12" s="249"/>
      <c r="I12" s="249"/>
      <c r="J12" s="249"/>
      <c r="K12" s="249"/>
      <c r="L12" s="249"/>
      <c r="M12" s="249"/>
      <c r="N12" s="249"/>
    </row>
    <row r="13" spans="1:31" s="365" customFormat="1">
      <c r="A13" s="320" t="s">
        <v>150</v>
      </c>
      <c r="B13" s="320"/>
      <c r="C13" s="321"/>
      <c r="D13" s="322"/>
      <c r="E13" s="323"/>
      <c r="F13" s="324"/>
      <c r="G13" s="320"/>
      <c r="H13" s="320"/>
      <c r="I13" s="320"/>
      <c r="J13" s="320"/>
      <c r="K13" s="320"/>
      <c r="L13" s="320"/>
      <c r="M13" s="320"/>
      <c r="N13" s="320"/>
    </row>
    <row r="14" spans="1:31" s="364" customFormat="1">
      <c r="A14" s="249"/>
      <c r="B14" s="249"/>
      <c r="C14" s="249"/>
      <c r="D14" s="249"/>
      <c r="E14" s="249"/>
      <c r="F14" s="249"/>
      <c r="G14" s="249"/>
      <c r="H14" s="249"/>
      <c r="I14" s="249"/>
      <c r="J14" s="249"/>
      <c r="K14" s="249"/>
      <c r="L14" s="249"/>
      <c r="M14" s="249"/>
      <c r="N14" s="249"/>
    </row>
    <row r="15" spans="1:31" s="364" customFormat="1">
      <c r="A15" s="249"/>
      <c r="B15" s="249"/>
      <c r="C15" s="249"/>
      <c r="D15" s="249"/>
      <c r="E15" s="249"/>
      <c r="F15" s="249"/>
      <c r="G15" s="249"/>
      <c r="H15" s="249"/>
      <c r="I15" s="249"/>
      <c r="J15" s="249"/>
      <c r="K15" s="249"/>
      <c r="L15" s="249"/>
      <c r="M15" s="249"/>
      <c r="N15" s="249"/>
    </row>
  </sheetData>
  <pageMargins left="0.70866141732283472" right="0.70866141732283472" top="0.74803149606299213" bottom="0.74803149606299213" header="0.31496062992125984" footer="0.31496062992125984"/>
  <pageSetup paperSize="9" scale="53"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230" stopIfTrue="1" operator="equal" id="{2117F7A2-4638-45E0-A9D1-1A1F8E2EF0E7}">
            <xm:f xml:space="preserve"> InpActive!$F$20</xm:f>
            <x14:dxf>
              <fill>
                <patternFill>
                  <bgColor indexed="44"/>
                </patternFill>
              </fill>
            </x14:dxf>
          </x14:cfRule>
          <x14:cfRule type="cellIs" priority="231" stopIfTrue="1" operator="equal" id="{476CE268-4692-4B87-A050-2DEC7DBBF19B}">
            <xm:f>InpActive!$F$19</xm:f>
            <x14:dxf>
              <fill>
                <patternFill>
                  <bgColor indexed="47"/>
                </patternFill>
              </fill>
            </x14:dxf>
          </x14:cfRule>
          <xm:sqref>J3:N3</xm:sqref>
        </x14:conditionalFormatting>
        <x14:conditionalFormatting xmlns:xm="http://schemas.microsoft.com/office/excel/2006/main">
          <x14:cfRule type="cellIs" priority="229" operator="equal" id="{A97ACB4F-805E-4861-B187-93259843E8D3}">
            <xm:f>InpActive!$F$21</xm:f>
            <x14:dxf>
              <fill>
                <patternFill>
                  <bgColor rgb="FFD9D9D9"/>
                </patternFill>
              </fill>
            </x14:dxf>
          </x14:cfRule>
          <xm:sqref>K3:N3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8e79af-97e9-467e-b691-fc96845a5065">
      <Value>52</Value>
      <Value>13</Value>
    </TaxCatchAll>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TermInfo xmlns="http://schemas.microsoft.com/office/infopath/2007/PartnerControls">
          <TermName xmlns="http://schemas.microsoft.com/office/infopath/2007/PartnerControls">Financial</TermName>
          <TermId xmlns="http://schemas.microsoft.com/office/infopath/2007/PartnerControls">3cd24e1f-a96b-42e3-b84d-a1815a45b60a</TermId>
        </TermInfo>
      </Terms>
    </a3636f413ca84f4aa007a658eddb4a33>
    <Reference xmlns="138e79af-97e9-467e-b691-fc96845a5065">Reg Modelling (AMP6 &amp; AMP7)</Reference>
    <IsSecure xmlns="138e79af-97e9-467e-b691-fc96845a5065">No</IsSecure>
    <_dlc_DocId xmlns="8acf731c-4bc6-4b66-b378-9ad71624293a">5CJAJUM3UCHA-895143964-25</_dlc_DocId>
    <_dlc_DocIdUrl xmlns="8acf731c-4bc6-4b66-b378-9ad71624293a">
      <Url>https://wessexwater.sharepoint.com/teams/wx-bp-pr/_layouts/15/DocIdRedir.aspx?ID=5CJAJUM3UCHA-895143964-25</Url>
      <Description>5CJAJUM3UCHA-895143964-25</Description>
    </_dlc_DocIdUrl>
    <_dlc_DocIdPersistId xmlns="8acf731c-4bc6-4b66-b378-9ad71624293a">false</_dlc_DocIdPersistId>
  </documentManagement>
</p:properties>
</file>

<file path=customXml/item2.xml><?xml version="1.0" encoding="utf-8"?>
<?mso-contentType ?>
<SharedContentType xmlns="Microsoft.SharePoint.Taxonomy.ContentTypeSync" SourceId="5893317c-9bf8-4bcb-b153-30688475ad4b" ContentTypeId="0x010100DEF460391E80A2479A3051B62F5365DD" PreviousValue="false" LastSyncTimeStamp="2017-05-31T13:42:49.317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EB3DF419F13BB646AF294B99DF83C969" ma:contentTypeVersion="10" ma:contentTypeDescription="" ma:contentTypeScope="" ma:versionID="52230759c21e9e1a23427328fa9553ba">
  <xsd:schema xmlns:xsd="http://www.w3.org/2001/XMLSchema" xmlns:xs="http://www.w3.org/2001/XMLSchema" xmlns:p="http://schemas.microsoft.com/office/2006/metadata/properties" xmlns:ns2="138e79af-97e9-467e-b691-fc96845a5065" xmlns:ns3="8acf731c-4bc6-4b66-b378-9ad71624293a" targetNamespace="http://schemas.microsoft.com/office/2006/metadata/properties" ma:root="true" ma:fieldsID="d2506c15e0ddf072c0c863aafec850fd" ns2:_="" ns3:_="">
    <xsd:import namespace="138e79af-97e9-467e-b691-fc96845a5065"/>
    <xsd:import namespace="8acf731c-4bc6-4b66-b378-9ad71624293a"/>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dda3515a-0b4c-4c48-8a71-b01ae29bab6d}" ma:internalName="TaxCatchAll" ma:showField="CatchAllData"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dda3515a-0b4c-4c48-8a71-b01ae29bab6d}" ma:internalName="TaxCatchAllLabel" ma:readOnly="true" ma:showField="CatchAllDataLabel"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8acf731c-4bc6-4b66-b378-9ad71624293a"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2CE919-6DDD-4A7A-8BCB-06B01E4211F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e91ab307-f430-40bc-8226-2cb96891d100"/>
    <ds:schemaRef ds:uri="http://schemas.microsoft.com/office/2006/metadata/properties"/>
    <ds:schemaRef ds:uri="8acf731c-4bc6-4b66-b378-9ad71624293a"/>
    <ds:schemaRef ds:uri="138e79af-97e9-467e-b691-fc96845a5065"/>
    <ds:schemaRef ds:uri="http://www.w3.org/XML/1998/namespace"/>
    <ds:schemaRef ds:uri="http://purl.org/dc/dcmitype/"/>
  </ds:schemaRefs>
</ds:datastoreItem>
</file>

<file path=customXml/itemProps2.xml><?xml version="1.0" encoding="utf-8"?>
<ds:datastoreItem xmlns:ds="http://schemas.openxmlformats.org/officeDocument/2006/customXml" ds:itemID="{D1A31C3A-0D0C-4580-AC94-D63DE7C426F1}">
  <ds:schemaRefs>
    <ds:schemaRef ds:uri="Microsoft.SharePoint.Taxonomy.ContentTypeSync"/>
  </ds:schemaRefs>
</ds:datastoreItem>
</file>

<file path=customXml/itemProps3.xml><?xml version="1.0" encoding="utf-8"?>
<ds:datastoreItem xmlns:ds="http://schemas.openxmlformats.org/officeDocument/2006/customXml" ds:itemID="{E6E45188-AF69-4713-8417-95BFAAF084A3}">
  <ds:schemaRefs>
    <ds:schemaRef ds:uri="http://schemas.microsoft.com/sharepoint/v3/contenttype/forms"/>
  </ds:schemaRefs>
</ds:datastoreItem>
</file>

<file path=customXml/itemProps4.xml><?xml version="1.0" encoding="utf-8"?>
<ds:datastoreItem xmlns:ds="http://schemas.openxmlformats.org/officeDocument/2006/customXml" ds:itemID="{A976C2F4-E808-4A16-9623-CF717503E3D9}"/>
</file>

<file path=customXml/itemProps5.xml><?xml version="1.0" encoding="utf-8"?>
<ds:datastoreItem xmlns:ds="http://schemas.openxmlformats.org/officeDocument/2006/customXml" ds:itemID="{92ACF251-A240-4447-BC8D-5375C60863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Style Guide</vt:lpstr>
      <vt:lpstr>ToC</vt:lpstr>
      <vt:lpstr>F_Inputs</vt:lpstr>
      <vt:lpstr>InpOverride</vt:lpstr>
      <vt:lpstr>InpActive</vt:lpstr>
      <vt:lpstr>Time</vt:lpstr>
      <vt:lpstr>Calc</vt:lpstr>
      <vt:lpstr>Outputs</vt:lpstr>
      <vt:lpstr>F_Outputs</vt:lpstr>
      <vt:lpstr>Checks</vt:lpstr>
      <vt:lpstr>Calc!Print_Area</vt:lpstr>
      <vt:lpstr>Checks!Print_Area</vt:lpstr>
      <vt:lpstr>F_Inputs!Print_Area</vt:lpstr>
      <vt:lpstr>F_Outputs!Print_Area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2020-12-01T16:14:20Z</dcterms:created>
  <dcterms:modified xsi:type="dcterms:W3CDTF">2023-09-15T15:01:58Z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0x010100DEF460391E80A2479A3051B62F5365DD00EB3DF419F13BB646AF294B99DF83C969</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takeholder">
    <vt:lpwstr>25;#Water and wastewater companies (WaSCs)|1f450446-47d1-4fe9-8d64-c249a3be1897</vt:lpwstr>
  </property>
  <property fmtid="{D5CDD505-2E9C-101B-9397-08002B2CF9AE}" pid="9" name="Security Classification">
    <vt:lpwstr>21;#OFFICIAL|c2540f30-f875-494b-a43f-ebfb5017a6ad</vt:lpwstr>
  </property>
  <property fmtid="{D5CDD505-2E9C-101B-9397-08002B2CF9AE}" pid="10" name="Stakeholder_x0020_3">
    <vt:lpwstr/>
  </property>
  <property fmtid="{D5CDD505-2E9C-101B-9397-08002B2CF9AE}" pid="11" name="Stakeholder_x0020_4">
    <vt:lpwstr/>
  </property>
  <property fmtid="{D5CDD505-2E9C-101B-9397-08002B2CF9AE}" pid="12" name="Stakeholder_x0020_2">
    <vt:lpwstr/>
  </property>
  <property fmtid="{D5CDD505-2E9C-101B-9397-08002B2CF9AE}" pid="13" name="Follow-up">
    <vt:bool>false</vt:bool>
  </property>
  <property fmtid="{D5CDD505-2E9C-101B-9397-08002B2CF9AE}" pid="14" name="Stakeholder_x0020_5">
    <vt:lpwstr/>
  </property>
  <property fmtid="{D5CDD505-2E9C-101B-9397-08002B2CF9AE}" pid="15" name="Stakeholder 5">
    <vt:lpwstr/>
  </property>
  <property fmtid="{D5CDD505-2E9C-101B-9397-08002B2CF9AE}" pid="16" name="Stakeholder 3">
    <vt:lpwstr/>
  </property>
  <property fmtid="{D5CDD505-2E9C-101B-9397-08002B2CF9AE}" pid="17" name="Stakeholder 4">
    <vt:lpwstr/>
  </property>
  <property fmtid="{D5CDD505-2E9C-101B-9397-08002B2CF9AE}" pid="18" name="Project">
    <vt:lpwstr/>
  </property>
  <property fmtid="{D5CDD505-2E9C-101B-9397-08002B2CF9AE}" pid="19" name="LoB">
    <vt:lpwstr/>
  </property>
  <property fmtid="{D5CDD505-2E9C-101B-9397-08002B2CF9AE}" pid="20" name="Function">
    <vt:lpwstr>13;#Economic Regulation|9d1f07e6-d38a-4e6b-aa9c-a7e746eb7d52</vt:lpwstr>
  </property>
  <property fmtid="{D5CDD505-2E9C-101B-9397-08002B2CF9AE}" pid="21" name="Financial Year">
    <vt:lpwstr>1355;#2021-22|9fd8252c-ffeb-43dc-9d7e-42eff741f2ca</vt:lpwstr>
  </property>
  <property fmtid="{D5CDD505-2E9C-101B-9397-08002B2CF9AE}" pid="22" name="Document Type">
    <vt:lpwstr>52;#Financial|3cd24e1f-a96b-42e3-b84d-a1815a45b60a</vt:lpwstr>
  </property>
  <property fmtid="{D5CDD505-2E9C-101B-9397-08002B2CF9AE}" pid="23" name="Site Id">
    <vt:lpwstr/>
  </property>
  <property fmtid="{D5CDD505-2E9C-101B-9397-08002B2CF9AE}" pid="24" name="_dlc_DocIdItemGuid">
    <vt:lpwstr>4e0b314c-5a68-46b9-973c-bdb9329e41fa</vt:lpwstr>
  </property>
  <property fmtid="{D5CDD505-2E9C-101B-9397-08002B2CF9AE}" pid="25" name="k94c296b492b44bc889d28a500be294d">
    <vt:lpwstr>2021-22|9fd8252c-ffeb-43dc-9d7e-42eff741f2ca</vt:lpwstr>
  </property>
  <property fmtid="{D5CDD505-2E9C-101B-9397-08002B2CF9AE}" pid="26" name="Sub-heading">
    <vt:lpwstr>Allowed Revenues</vt:lpwstr>
  </property>
  <property fmtid="{D5CDD505-2E9C-101B-9397-08002B2CF9AE}" pid="27" name="Folder">
    <vt:lpwstr>PR19 models vs outturn</vt:lpwstr>
  </property>
  <property fmtid="{D5CDD505-2E9C-101B-9397-08002B2CF9AE}" pid="28" name="xd_ProgID">
    <vt:lpwstr/>
  </property>
  <property fmtid="{D5CDD505-2E9C-101B-9397-08002B2CF9AE}" pid="29" name="TemplateUrl">
    <vt:lpwstr/>
  </property>
  <property fmtid="{D5CDD505-2E9C-101B-9397-08002B2CF9AE}" pid="30" name="_ExtendedDescription">
    <vt:lpwstr/>
  </property>
  <property fmtid="{D5CDD505-2E9C-101B-9397-08002B2CF9AE}" pid="31" name="xd_Signature">
    <vt:bool>false</vt:bool>
  </property>
  <property fmtid="{D5CDD505-2E9C-101B-9397-08002B2CF9AE}" pid="32" name="Order">
    <vt:r8>642900</vt:r8>
  </property>
  <property fmtid="{D5CDD505-2E9C-101B-9397-08002B2CF9AE}" pid="33" name="_SourceUrl">
    <vt:lpwstr/>
  </property>
  <property fmtid="{D5CDD505-2E9C-101B-9397-08002B2CF9AE}" pid="34" name="_SharedFileIndex">
    <vt:lpwstr/>
  </property>
  <property fmtid="{D5CDD505-2E9C-101B-9397-08002B2CF9AE}" pid="35" name="ComplianceAssetId">
    <vt:lpwstr/>
  </property>
</Properties>
</file>