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wessexwater-my.sharepoint.com/personal/phil_wickens_wessexwater_co_uk/Documents/Phil/Draft Determination/submitted files/"/>
    </mc:Choice>
  </mc:AlternateContent>
  <xr:revisionPtr revIDLastSave="0" documentId="8_{2756B431-0655-4889-871D-55ED79C1AD25}" xr6:coauthVersionLast="41" xr6:coauthVersionMax="41" xr10:uidLastSave="{00000000-0000-0000-0000-000000000000}"/>
  <bookViews>
    <workbookView xWindow="-120" yWindow="-120" windowWidth="29040" windowHeight="15840" xr2:uid="{E8009CA4-B403-4443-909A-8B6BDEEA1493}"/>
  </bookViews>
  <sheets>
    <sheet name="WWS1"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al_Workbook_GUID" hidden="1">"37QNCS85IK94RM3ILW41JWK3"</definedName>
    <definedName name="_xlnm.Print_Area" localSheetId="0">'WWS1'!$B$1:$BE$104,'WWS1'!$BJ$1:$BS$58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3" i="1" l="1"/>
  <c r="C100" i="1"/>
  <c r="C96" i="1"/>
  <c r="C92" i="1"/>
  <c r="C83" i="1"/>
  <c r="C71" i="1"/>
  <c r="BJ58" i="1"/>
  <c r="B58" i="1"/>
  <c r="BA55" i="1"/>
  <c r="AZ55" i="1"/>
  <c r="AY55" i="1"/>
  <c r="AX55" i="1"/>
  <c r="AW55" i="1"/>
  <c r="AU55" i="1"/>
  <c r="AT55" i="1"/>
  <c r="AS55" i="1"/>
  <c r="AR55" i="1"/>
  <c r="AQ55" i="1"/>
  <c r="AO55" i="1"/>
  <c r="AN55" i="1"/>
  <c r="AM55" i="1"/>
  <c r="AL55" i="1"/>
  <c r="AK55" i="1"/>
  <c r="AI55" i="1"/>
  <c r="AH55" i="1"/>
  <c r="AG55" i="1"/>
  <c r="AF55" i="1"/>
  <c r="AE55" i="1"/>
  <c r="AC55" i="1"/>
  <c r="AB55" i="1"/>
  <c r="AA55" i="1"/>
  <c r="Z55" i="1"/>
  <c r="Y55" i="1"/>
  <c r="W55" i="1"/>
  <c r="V55" i="1"/>
  <c r="U55" i="1"/>
  <c r="T55" i="1"/>
  <c r="S55" i="1"/>
  <c r="Q55" i="1"/>
  <c r="P55" i="1"/>
  <c r="O55" i="1"/>
  <c r="N55" i="1"/>
  <c r="M55" i="1"/>
  <c r="K55" i="1"/>
  <c r="J55" i="1"/>
  <c r="I55" i="1"/>
  <c r="H55" i="1"/>
  <c r="G55" i="1"/>
  <c r="DR54" i="1"/>
  <c r="DQ54" i="1"/>
  <c r="DP54" i="1"/>
  <c r="DO54" i="1"/>
  <c r="DN54" i="1"/>
  <c r="DL54" i="1"/>
  <c r="DK54" i="1"/>
  <c r="DJ54" i="1"/>
  <c r="DI54" i="1"/>
  <c r="DH54" i="1"/>
  <c r="DF54" i="1"/>
  <c r="DE54" i="1"/>
  <c r="DD54" i="1"/>
  <c r="DC54" i="1"/>
  <c r="DB54" i="1"/>
  <c r="CZ54" i="1"/>
  <c r="CY54" i="1"/>
  <c r="CX54" i="1"/>
  <c r="CW54" i="1"/>
  <c r="CV54" i="1"/>
  <c r="CT54" i="1"/>
  <c r="CS54" i="1"/>
  <c r="CR54" i="1"/>
  <c r="CQ54" i="1"/>
  <c r="CP54" i="1"/>
  <c r="CN54" i="1"/>
  <c r="CM54" i="1"/>
  <c r="CL54" i="1"/>
  <c r="CK54" i="1"/>
  <c r="CJ54" i="1"/>
  <c r="CH54" i="1"/>
  <c r="CG54" i="1"/>
  <c r="CF54" i="1"/>
  <c r="CE54" i="1"/>
  <c r="CD54" i="1"/>
  <c r="CB54" i="1"/>
  <c r="CA54" i="1"/>
  <c r="BZ54" i="1"/>
  <c r="BY54" i="1"/>
  <c r="BX54" i="1"/>
  <c r="BB54" i="1"/>
  <c r="AV54" i="1"/>
  <c r="AP54" i="1"/>
  <c r="AJ54" i="1"/>
  <c r="AD54" i="1"/>
  <c r="X54" i="1"/>
  <c r="BV54" i="1" s="1"/>
  <c r="R54" i="1"/>
  <c r="L54" i="1"/>
  <c r="DR53" i="1"/>
  <c r="DQ53" i="1"/>
  <c r="DP53" i="1"/>
  <c r="DO53" i="1"/>
  <c r="DN53" i="1"/>
  <c r="DL53" i="1"/>
  <c r="DK53" i="1"/>
  <c r="DJ53" i="1"/>
  <c r="DI53" i="1"/>
  <c r="DH53" i="1"/>
  <c r="DF53" i="1"/>
  <c r="DE53" i="1"/>
  <c r="DD53" i="1"/>
  <c r="DC53" i="1"/>
  <c r="DB53" i="1"/>
  <c r="CZ53" i="1"/>
  <c r="CY53" i="1"/>
  <c r="CX53" i="1"/>
  <c r="CW53" i="1"/>
  <c r="CV53" i="1"/>
  <c r="CT53" i="1"/>
  <c r="CS53" i="1"/>
  <c r="CR53" i="1"/>
  <c r="CQ53" i="1"/>
  <c r="CP53" i="1"/>
  <c r="CN53" i="1"/>
  <c r="CM53" i="1"/>
  <c r="CL53" i="1"/>
  <c r="CK53" i="1"/>
  <c r="CJ53" i="1"/>
  <c r="CH53" i="1"/>
  <c r="CG53" i="1"/>
  <c r="CF53" i="1"/>
  <c r="CE53" i="1"/>
  <c r="CD53" i="1"/>
  <c r="CB53" i="1"/>
  <c r="CA53" i="1"/>
  <c r="BZ53" i="1"/>
  <c r="BY53" i="1"/>
  <c r="BX53" i="1"/>
  <c r="BB53" i="1"/>
  <c r="AV53" i="1"/>
  <c r="AP53" i="1"/>
  <c r="AJ53" i="1"/>
  <c r="AD53" i="1"/>
  <c r="X53" i="1"/>
  <c r="BV53" i="1" s="1"/>
  <c r="R53" i="1"/>
  <c r="L53" i="1"/>
  <c r="DR52" i="1"/>
  <c r="DQ52" i="1"/>
  <c r="DP52" i="1"/>
  <c r="DO52" i="1"/>
  <c r="DN52" i="1"/>
  <c r="DL52" i="1"/>
  <c r="DK52" i="1"/>
  <c r="DJ52" i="1"/>
  <c r="DI52" i="1"/>
  <c r="DH52" i="1"/>
  <c r="DF52" i="1"/>
  <c r="DE52" i="1"/>
  <c r="DD52" i="1"/>
  <c r="DC52" i="1"/>
  <c r="DB52" i="1"/>
  <c r="CZ52" i="1"/>
  <c r="CY52" i="1"/>
  <c r="CX52" i="1"/>
  <c r="CW52" i="1"/>
  <c r="CV52" i="1"/>
  <c r="CT52" i="1"/>
  <c r="CS52" i="1"/>
  <c r="CR52" i="1"/>
  <c r="CQ52" i="1"/>
  <c r="CP52" i="1"/>
  <c r="CN52" i="1"/>
  <c r="CM52" i="1"/>
  <c r="CL52" i="1"/>
  <c r="CK52" i="1"/>
  <c r="CJ52" i="1"/>
  <c r="CH52" i="1"/>
  <c r="CG52" i="1"/>
  <c r="CF52" i="1"/>
  <c r="CE52" i="1"/>
  <c r="CD52" i="1"/>
  <c r="CB52" i="1"/>
  <c r="CA52" i="1"/>
  <c r="BZ52" i="1"/>
  <c r="BY52" i="1"/>
  <c r="BX52" i="1"/>
  <c r="BB52" i="1"/>
  <c r="AV52" i="1"/>
  <c r="AP52" i="1"/>
  <c r="AJ52" i="1"/>
  <c r="AD52" i="1"/>
  <c r="X52" i="1"/>
  <c r="BV52" i="1" s="1"/>
  <c r="R52" i="1"/>
  <c r="L52" i="1"/>
  <c r="DR51" i="1"/>
  <c r="DQ51" i="1"/>
  <c r="DP51" i="1"/>
  <c r="DO51" i="1"/>
  <c r="DN51" i="1"/>
  <c r="DL51" i="1"/>
  <c r="DK51" i="1"/>
  <c r="DJ51" i="1"/>
  <c r="DI51" i="1"/>
  <c r="DH51" i="1"/>
  <c r="DF51" i="1"/>
  <c r="DE51" i="1"/>
  <c r="DD51" i="1"/>
  <c r="DC51" i="1"/>
  <c r="DB51" i="1"/>
  <c r="CZ51" i="1"/>
  <c r="CY51" i="1"/>
  <c r="CX51" i="1"/>
  <c r="CW51" i="1"/>
  <c r="CV51" i="1"/>
  <c r="CT51" i="1"/>
  <c r="CS51" i="1"/>
  <c r="CR51" i="1"/>
  <c r="CQ51" i="1"/>
  <c r="CP51" i="1"/>
  <c r="CN51" i="1"/>
  <c r="CM51" i="1"/>
  <c r="CL51" i="1"/>
  <c r="CK51" i="1"/>
  <c r="CJ51" i="1"/>
  <c r="CH51" i="1"/>
  <c r="CG51" i="1"/>
  <c r="CF51" i="1"/>
  <c r="CE51" i="1"/>
  <c r="CD51" i="1"/>
  <c r="CB51" i="1"/>
  <c r="CA51" i="1"/>
  <c r="BZ51" i="1"/>
  <c r="BY51" i="1"/>
  <c r="BX51" i="1"/>
  <c r="BB51" i="1"/>
  <c r="AV51" i="1"/>
  <c r="AP51" i="1"/>
  <c r="AJ51" i="1"/>
  <c r="AD51" i="1"/>
  <c r="X51" i="1"/>
  <c r="BV51" i="1" s="1"/>
  <c r="R51" i="1"/>
  <c r="L51" i="1"/>
  <c r="DR50" i="1"/>
  <c r="DQ50" i="1"/>
  <c r="DP50" i="1"/>
  <c r="DO50" i="1"/>
  <c r="DN50" i="1"/>
  <c r="DL50" i="1"/>
  <c r="DK50" i="1"/>
  <c r="DJ50" i="1"/>
  <c r="DI50" i="1"/>
  <c r="DH50" i="1"/>
  <c r="DF50" i="1"/>
  <c r="DE50" i="1"/>
  <c r="DD50" i="1"/>
  <c r="DC50" i="1"/>
  <c r="DB50" i="1"/>
  <c r="CZ50" i="1"/>
  <c r="CY50" i="1"/>
  <c r="CX50" i="1"/>
  <c r="CW50" i="1"/>
  <c r="CV50" i="1"/>
  <c r="CT50" i="1"/>
  <c r="CS50" i="1"/>
  <c r="CR50" i="1"/>
  <c r="CQ50" i="1"/>
  <c r="CP50" i="1"/>
  <c r="CN50" i="1"/>
  <c r="CM50" i="1"/>
  <c r="CL50" i="1"/>
  <c r="CK50" i="1"/>
  <c r="CJ50" i="1"/>
  <c r="CH50" i="1"/>
  <c r="CG50" i="1"/>
  <c r="CF50" i="1"/>
  <c r="CE50" i="1"/>
  <c r="CD50" i="1"/>
  <c r="CB50" i="1"/>
  <c r="CA50" i="1"/>
  <c r="BZ50" i="1"/>
  <c r="BY50" i="1"/>
  <c r="BX50" i="1"/>
  <c r="BB50" i="1"/>
  <c r="AV50" i="1"/>
  <c r="AP50" i="1"/>
  <c r="AJ50" i="1"/>
  <c r="AD50" i="1"/>
  <c r="X50" i="1"/>
  <c r="BV50" i="1" s="1"/>
  <c r="R50" i="1"/>
  <c r="L50" i="1"/>
  <c r="DR49" i="1"/>
  <c r="DQ49" i="1"/>
  <c r="DP49" i="1"/>
  <c r="DO49" i="1"/>
  <c r="DN49" i="1"/>
  <c r="DL49" i="1"/>
  <c r="DK49" i="1"/>
  <c r="DJ49" i="1"/>
  <c r="DI49" i="1"/>
  <c r="DH49" i="1"/>
  <c r="DF49" i="1"/>
  <c r="DE49" i="1"/>
  <c r="DD49" i="1"/>
  <c r="DC49" i="1"/>
  <c r="DB49" i="1"/>
  <c r="CZ49" i="1"/>
  <c r="CY49" i="1"/>
  <c r="CX49" i="1"/>
  <c r="CW49" i="1"/>
  <c r="CV49" i="1"/>
  <c r="CT49" i="1"/>
  <c r="CS49" i="1"/>
  <c r="CR49" i="1"/>
  <c r="CQ49" i="1"/>
  <c r="CP49" i="1"/>
  <c r="CN49" i="1"/>
  <c r="CM49" i="1"/>
  <c r="CL49" i="1"/>
  <c r="CK49" i="1"/>
  <c r="CJ49" i="1"/>
  <c r="CH49" i="1"/>
  <c r="CG49" i="1"/>
  <c r="CF49" i="1"/>
  <c r="CE49" i="1"/>
  <c r="CD49" i="1"/>
  <c r="CB49" i="1"/>
  <c r="CA49" i="1"/>
  <c r="BZ49" i="1"/>
  <c r="BY49" i="1"/>
  <c r="BX49" i="1"/>
  <c r="BB49" i="1"/>
  <c r="AV49" i="1"/>
  <c r="AP49" i="1"/>
  <c r="AJ49" i="1"/>
  <c r="AD49" i="1"/>
  <c r="X49" i="1"/>
  <c r="BV49" i="1" s="1"/>
  <c r="R49" i="1"/>
  <c r="L49" i="1"/>
  <c r="DR48" i="1"/>
  <c r="DQ48" i="1"/>
  <c r="DP48" i="1"/>
  <c r="DO48" i="1"/>
  <c r="DN48" i="1"/>
  <c r="DL48" i="1"/>
  <c r="DK48" i="1"/>
  <c r="DJ48" i="1"/>
  <c r="DI48" i="1"/>
  <c r="DH48" i="1"/>
  <c r="DF48" i="1"/>
  <c r="DE48" i="1"/>
  <c r="DD48" i="1"/>
  <c r="DC48" i="1"/>
  <c r="DB48" i="1"/>
  <c r="CZ48" i="1"/>
  <c r="CY48" i="1"/>
  <c r="CX48" i="1"/>
  <c r="CW48" i="1"/>
  <c r="CV48" i="1"/>
  <c r="CT48" i="1"/>
  <c r="CS48" i="1"/>
  <c r="CR48" i="1"/>
  <c r="CQ48" i="1"/>
  <c r="CP48" i="1"/>
  <c r="CN48" i="1"/>
  <c r="CM48" i="1"/>
  <c r="CL48" i="1"/>
  <c r="CK48" i="1"/>
  <c r="CJ48" i="1"/>
  <c r="CH48" i="1"/>
  <c r="CG48" i="1"/>
  <c r="CF48" i="1"/>
  <c r="CE48" i="1"/>
  <c r="CD48" i="1"/>
  <c r="CB48" i="1"/>
  <c r="CA48" i="1"/>
  <c r="BZ48" i="1"/>
  <c r="BY48" i="1"/>
  <c r="BX48" i="1"/>
  <c r="BB48" i="1"/>
  <c r="AV48" i="1"/>
  <c r="AP48" i="1"/>
  <c r="AJ48" i="1"/>
  <c r="AD48" i="1"/>
  <c r="X48" i="1"/>
  <c r="BV48" i="1" s="1"/>
  <c r="R48" i="1"/>
  <c r="L48" i="1"/>
  <c r="DR47" i="1"/>
  <c r="DQ47" i="1"/>
  <c r="DP47" i="1"/>
  <c r="DO47" i="1"/>
  <c r="DN47" i="1"/>
  <c r="DL47" i="1"/>
  <c r="DK47" i="1"/>
  <c r="DJ47" i="1"/>
  <c r="DI47" i="1"/>
  <c r="DH47" i="1"/>
  <c r="DF47" i="1"/>
  <c r="DE47" i="1"/>
  <c r="DD47" i="1"/>
  <c r="DC47" i="1"/>
  <c r="DB47" i="1"/>
  <c r="CZ47" i="1"/>
  <c r="CY47" i="1"/>
  <c r="CX47" i="1"/>
  <c r="CW47" i="1"/>
  <c r="CV47" i="1"/>
  <c r="CT47" i="1"/>
  <c r="CS47" i="1"/>
  <c r="CR47" i="1"/>
  <c r="CQ47" i="1"/>
  <c r="CP47" i="1"/>
  <c r="CN47" i="1"/>
  <c r="CM47" i="1"/>
  <c r="CL47" i="1"/>
  <c r="CK47" i="1"/>
  <c r="CJ47" i="1"/>
  <c r="CH47" i="1"/>
  <c r="CG47" i="1"/>
  <c r="CF47" i="1"/>
  <c r="CE47" i="1"/>
  <c r="CD47" i="1"/>
  <c r="CB47" i="1"/>
  <c r="CA47" i="1"/>
  <c r="BZ47" i="1"/>
  <c r="BY47" i="1"/>
  <c r="BX47" i="1"/>
  <c r="BB47" i="1"/>
  <c r="AV47" i="1"/>
  <c r="AP47" i="1"/>
  <c r="AJ47" i="1"/>
  <c r="AD47" i="1"/>
  <c r="X47" i="1"/>
  <c r="BV47" i="1" s="1"/>
  <c r="R47" i="1"/>
  <c r="L47" i="1"/>
  <c r="DR46" i="1"/>
  <c r="DQ46" i="1"/>
  <c r="DP46" i="1"/>
  <c r="DO46" i="1"/>
  <c r="DN46" i="1"/>
  <c r="DL46" i="1"/>
  <c r="DK46" i="1"/>
  <c r="DJ46" i="1"/>
  <c r="DI46" i="1"/>
  <c r="DH46" i="1"/>
  <c r="DF46" i="1"/>
  <c r="DE46" i="1"/>
  <c r="DD46" i="1"/>
  <c r="DC46" i="1"/>
  <c r="DB46" i="1"/>
  <c r="CZ46" i="1"/>
  <c r="CY46" i="1"/>
  <c r="CX46" i="1"/>
  <c r="CW46" i="1"/>
  <c r="CV46" i="1"/>
  <c r="CT46" i="1"/>
  <c r="CS46" i="1"/>
  <c r="CR46" i="1"/>
  <c r="CQ46" i="1"/>
  <c r="CP46" i="1"/>
  <c r="CN46" i="1"/>
  <c r="CM46" i="1"/>
  <c r="CL46" i="1"/>
  <c r="CK46" i="1"/>
  <c r="CJ46" i="1"/>
  <c r="CH46" i="1"/>
  <c r="CG46" i="1"/>
  <c r="CF46" i="1"/>
  <c r="CE46" i="1"/>
  <c r="CD46" i="1"/>
  <c r="CB46" i="1"/>
  <c r="CA46" i="1"/>
  <c r="BZ46" i="1"/>
  <c r="BY46" i="1"/>
  <c r="BX46" i="1"/>
  <c r="BB46" i="1"/>
  <c r="AV46" i="1"/>
  <c r="AP46" i="1"/>
  <c r="AJ46" i="1"/>
  <c r="AD46" i="1"/>
  <c r="X46" i="1"/>
  <c r="BV46" i="1" s="1"/>
  <c r="R46" i="1"/>
  <c r="L46" i="1"/>
  <c r="DR45" i="1"/>
  <c r="DQ45" i="1"/>
  <c r="DP45" i="1"/>
  <c r="DO45" i="1"/>
  <c r="DN45" i="1"/>
  <c r="DL45" i="1"/>
  <c r="DK45" i="1"/>
  <c r="DJ45" i="1"/>
  <c r="DI45" i="1"/>
  <c r="DH45" i="1"/>
  <c r="DF45" i="1"/>
  <c r="DE45" i="1"/>
  <c r="DD45" i="1"/>
  <c r="DC45" i="1"/>
  <c r="DB45" i="1"/>
  <c r="CZ45" i="1"/>
  <c r="CY45" i="1"/>
  <c r="CX45" i="1"/>
  <c r="CW45" i="1"/>
  <c r="CV45" i="1"/>
  <c r="CT45" i="1"/>
  <c r="CS45" i="1"/>
  <c r="CR45" i="1"/>
  <c r="CQ45" i="1"/>
  <c r="CP45" i="1"/>
  <c r="CN45" i="1"/>
  <c r="CM45" i="1"/>
  <c r="CL45" i="1"/>
  <c r="CK45" i="1"/>
  <c r="CJ45" i="1"/>
  <c r="CH45" i="1"/>
  <c r="CG45" i="1"/>
  <c r="CF45" i="1"/>
  <c r="CE45" i="1"/>
  <c r="CD45" i="1"/>
  <c r="CB45" i="1"/>
  <c r="CA45" i="1"/>
  <c r="BZ45" i="1"/>
  <c r="BY45" i="1"/>
  <c r="BX45" i="1"/>
  <c r="BB45" i="1"/>
  <c r="AV45" i="1"/>
  <c r="AP45" i="1"/>
  <c r="AJ45" i="1"/>
  <c r="AD45" i="1"/>
  <c r="X45" i="1"/>
  <c r="BV45" i="1" s="1"/>
  <c r="R45" i="1"/>
  <c r="L45" i="1"/>
  <c r="DR41" i="1"/>
  <c r="DQ41" i="1"/>
  <c r="DP41" i="1"/>
  <c r="DO41" i="1"/>
  <c r="DN41" i="1"/>
  <c r="DL41" i="1"/>
  <c r="DK41" i="1"/>
  <c r="DJ41" i="1"/>
  <c r="DI41" i="1"/>
  <c r="DH41" i="1"/>
  <c r="DF41" i="1"/>
  <c r="DE41" i="1"/>
  <c r="DD41" i="1"/>
  <c r="DC41" i="1"/>
  <c r="DB41" i="1"/>
  <c r="CZ41" i="1"/>
  <c r="CY41" i="1"/>
  <c r="CX41" i="1"/>
  <c r="CW41" i="1"/>
  <c r="CV41" i="1"/>
  <c r="CT41" i="1"/>
  <c r="CS41" i="1"/>
  <c r="CR41" i="1"/>
  <c r="CQ41" i="1"/>
  <c r="CP41" i="1"/>
  <c r="CN41" i="1"/>
  <c r="CM41" i="1"/>
  <c r="CL41" i="1"/>
  <c r="CK41" i="1"/>
  <c r="CJ41" i="1"/>
  <c r="CH41" i="1"/>
  <c r="CG41" i="1"/>
  <c r="CF41" i="1"/>
  <c r="CE41" i="1"/>
  <c r="CD41" i="1"/>
  <c r="CB41" i="1"/>
  <c r="CA41" i="1"/>
  <c r="BZ41" i="1"/>
  <c r="BY41" i="1"/>
  <c r="BX41" i="1"/>
  <c r="BG41" i="1" s="1"/>
  <c r="BB41" i="1"/>
  <c r="AV41" i="1"/>
  <c r="AP41" i="1"/>
  <c r="AJ41" i="1"/>
  <c r="AD41" i="1"/>
  <c r="X41" i="1"/>
  <c r="R41" i="1"/>
  <c r="L41" i="1"/>
  <c r="DR40" i="1"/>
  <c r="DQ40" i="1"/>
  <c r="DP40" i="1"/>
  <c r="DO40" i="1"/>
  <c r="DN40" i="1"/>
  <c r="DL40" i="1"/>
  <c r="DK40" i="1"/>
  <c r="DJ40" i="1"/>
  <c r="DI40" i="1"/>
  <c r="DH40" i="1"/>
  <c r="DF40" i="1"/>
  <c r="DE40" i="1"/>
  <c r="DD40" i="1"/>
  <c r="DC40" i="1"/>
  <c r="DB40" i="1"/>
  <c r="CZ40" i="1"/>
  <c r="CY40" i="1"/>
  <c r="CX40" i="1"/>
  <c r="CW40" i="1"/>
  <c r="CV40" i="1"/>
  <c r="CT40" i="1"/>
  <c r="CS40" i="1"/>
  <c r="CR40" i="1"/>
  <c r="CQ40" i="1"/>
  <c r="CP40" i="1"/>
  <c r="CN40" i="1"/>
  <c r="CM40" i="1"/>
  <c r="CL40" i="1"/>
  <c r="CK40" i="1"/>
  <c r="CJ40" i="1"/>
  <c r="CH40" i="1"/>
  <c r="CG40" i="1"/>
  <c r="CF40" i="1"/>
  <c r="CE40" i="1"/>
  <c r="CD40" i="1"/>
  <c r="CB40" i="1"/>
  <c r="CA40" i="1"/>
  <c r="BZ40" i="1"/>
  <c r="BY40" i="1"/>
  <c r="BX40" i="1"/>
  <c r="BG40" i="1" s="1"/>
  <c r="BJ40" i="1"/>
  <c r="BJ41" i="1" s="1"/>
  <c r="BJ42" i="1" s="1"/>
  <c r="BJ45" i="1" s="1"/>
  <c r="BJ46" i="1" s="1"/>
  <c r="BJ47" i="1" s="1"/>
  <c r="BJ48" i="1" s="1"/>
  <c r="BJ49" i="1" s="1"/>
  <c r="BJ50" i="1" s="1"/>
  <c r="BJ51" i="1" s="1"/>
  <c r="BJ52" i="1" s="1"/>
  <c r="BJ53" i="1" s="1"/>
  <c r="BJ54" i="1" s="1"/>
  <c r="BB40" i="1"/>
  <c r="AV40" i="1"/>
  <c r="AP40" i="1"/>
  <c r="AJ40" i="1"/>
  <c r="AD40" i="1"/>
  <c r="X40" i="1"/>
  <c r="R40" i="1"/>
  <c r="L40" i="1"/>
  <c r="DR36" i="1"/>
  <c r="DQ36" i="1"/>
  <c r="DP36" i="1"/>
  <c r="DO36" i="1"/>
  <c r="DN36" i="1"/>
  <c r="DL36" i="1"/>
  <c r="DK36" i="1"/>
  <c r="DJ36" i="1"/>
  <c r="DI36" i="1"/>
  <c r="DH36" i="1"/>
  <c r="DF36" i="1"/>
  <c r="DE36" i="1"/>
  <c r="DD36" i="1"/>
  <c r="DC36" i="1"/>
  <c r="DB36" i="1"/>
  <c r="CZ36" i="1"/>
  <c r="CY36" i="1"/>
  <c r="CX36" i="1"/>
  <c r="CW36" i="1"/>
  <c r="CV36" i="1"/>
  <c r="CT36" i="1"/>
  <c r="CS36" i="1"/>
  <c r="CR36" i="1"/>
  <c r="CQ36" i="1"/>
  <c r="CP36" i="1"/>
  <c r="CN36" i="1"/>
  <c r="CM36" i="1"/>
  <c r="CL36" i="1"/>
  <c r="CK36" i="1"/>
  <c r="CJ36" i="1"/>
  <c r="CH36" i="1"/>
  <c r="CG36" i="1"/>
  <c r="CF36" i="1"/>
  <c r="CE36" i="1"/>
  <c r="CD36" i="1"/>
  <c r="CB36" i="1"/>
  <c r="CA36" i="1"/>
  <c r="BZ36" i="1"/>
  <c r="BY36" i="1"/>
  <c r="BX36" i="1"/>
  <c r="BG36" i="1"/>
  <c r="BB36" i="1"/>
  <c r="AV36" i="1"/>
  <c r="AP36" i="1"/>
  <c r="AJ36" i="1"/>
  <c r="AD36" i="1"/>
  <c r="X36" i="1"/>
  <c r="R36" i="1"/>
  <c r="L36" i="1"/>
  <c r="DR35" i="1"/>
  <c r="DQ35" i="1"/>
  <c r="DP35" i="1"/>
  <c r="DO35" i="1"/>
  <c r="DN35" i="1"/>
  <c r="DL35" i="1"/>
  <c r="DK35" i="1"/>
  <c r="DJ35" i="1"/>
  <c r="DI35" i="1"/>
  <c r="DH35" i="1"/>
  <c r="DF35" i="1"/>
  <c r="DE35" i="1"/>
  <c r="DD35" i="1"/>
  <c r="DC35" i="1"/>
  <c r="DB35" i="1"/>
  <c r="CZ35" i="1"/>
  <c r="CY35" i="1"/>
  <c r="CX35" i="1"/>
  <c r="CW35" i="1"/>
  <c r="CV35" i="1"/>
  <c r="CT35" i="1"/>
  <c r="CS35" i="1"/>
  <c r="CR35" i="1"/>
  <c r="CQ35" i="1"/>
  <c r="CP35" i="1"/>
  <c r="CN35" i="1"/>
  <c r="CM35" i="1"/>
  <c r="CL35" i="1"/>
  <c r="CK35" i="1"/>
  <c r="CJ35" i="1"/>
  <c r="CH35" i="1"/>
  <c r="CG35" i="1"/>
  <c r="CF35" i="1"/>
  <c r="CE35" i="1"/>
  <c r="CD35" i="1"/>
  <c r="CB35" i="1"/>
  <c r="CA35" i="1"/>
  <c r="BZ35" i="1"/>
  <c r="BY35" i="1"/>
  <c r="BG35" i="1" s="1"/>
  <c r="BX35" i="1"/>
  <c r="BB35" i="1"/>
  <c r="AV35" i="1"/>
  <c r="AP35" i="1"/>
  <c r="AJ35" i="1"/>
  <c r="AD35" i="1"/>
  <c r="X35" i="1"/>
  <c r="R35" i="1"/>
  <c r="L35" i="1"/>
  <c r="AZ32" i="1"/>
  <c r="AR32" i="1"/>
  <c r="AN32" i="1"/>
  <c r="AB32" i="1"/>
  <c r="T32" i="1"/>
  <c r="P32" i="1"/>
  <c r="DR31" i="1"/>
  <c r="DQ31" i="1"/>
  <c r="DP31" i="1"/>
  <c r="DO31" i="1"/>
  <c r="DN31" i="1"/>
  <c r="DL31" i="1"/>
  <c r="DK31" i="1"/>
  <c r="DJ31" i="1"/>
  <c r="DI31" i="1"/>
  <c r="DH31" i="1"/>
  <c r="DF31" i="1"/>
  <c r="DE31" i="1"/>
  <c r="DD31" i="1"/>
  <c r="DC31" i="1"/>
  <c r="DB31" i="1"/>
  <c r="CZ31" i="1"/>
  <c r="CY31" i="1"/>
  <c r="CX31" i="1"/>
  <c r="CW31" i="1"/>
  <c r="CV31" i="1"/>
  <c r="CT31" i="1"/>
  <c r="CS31" i="1"/>
  <c r="CR31" i="1"/>
  <c r="CQ31" i="1"/>
  <c r="CP31" i="1"/>
  <c r="CN31" i="1"/>
  <c r="CM31" i="1"/>
  <c r="CL31" i="1"/>
  <c r="CK31" i="1"/>
  <c r="CJ31" i="1"/>
  <c r="CH31" i="1"/>
  <c r="CG31" i="1"/>
  <c r="CF31" i="1"/>
  <c r="CE31" i="1"/>
  <c r="CD31" i="1"/>
  <c r="CB31" i="1"/>
  <c r="CA31" i="1"/>
  <c r="BZ31" i="1"/>
  <c r="BY31" i="1"/>
  <c r="BX31" i="1"/>
  <c r="BG31" i="1"/>
  <c r="BB31" i="1"/>
  <c r="AV31" i="1"/>
  <c r="AP31" i="1"/>
  <c r="AJ31" i="1"/>
  <c r="AD31" i="1"/>
  <c r="X31" i="1"/>
  <c r="R31" i="1"/>
  <c r="L31" i="1"/>
  <c r="BA30" i="1"/>
  <c r="BA32" i="1" s="1"/>
  <c r="AZ30" i="1"/>
  <c r="AY30" i="1"/>
  <c r="AY32" i="1" s="1"/>
  <c r="AX30" i="1"/>
  <c r="AX32" i="1" s="1"/>
  <c r="AW30" i="1"/>
  <c r="AW32" i="1" s="1"/>
  <c r="AU30" i="1"/>
  <c r="AU32" i="1" s="1"/>
  <c r="AT30" i="1"/>
  <c r="AT32" i="1" s="1"/>
  <c r="AS30" i="1"/>
  <c r="AS32" i="1" s="1"/>
  <c r="AR30" i="1"/>
  <c r="AQ30" i="1"/>
  <c r="AQ32" i="1" s="1"/>
  <c r="AO30" i="1"/>
  <c r="AO32" i="1" s="1"/>
  <c r="AN30" i="1"/>
  <c r="AM30" i="1"/>
  <c r="AM32" i="1" s="1"/>
  <c r="AL30" i="1"/>
  <c r="AL32" i="1" s="1"/>
  <c r="AK30" i="1"/>
  <c r="AK32" i="1" s="1"/>
  <c r="AI30" i="1"/>
  <c r="AI32" i="1" s="1"/>
  <c r="AH30" i="1"/>
  <c r="AH32" i="1" s="1"/>
  <c r="AG30" i="1"/>
  <c r="AG32" i="1" s="1"/>
  <c r="AF30" i="1"/>
  <c r="AF32" i="1" s="1"/>
  <c r="AE30" i="1"/>
  <c r="AE32" i="1" s="1"/>
  <c r="AC30" i="1"/>
  <c r="AC32" i="1" s="1"/>
  <c r="AB30" i="1"/>
  <c r="AA30" i="1"/>
  <c r="AA32" i="1" s="1"/>
  <c r="Z30" i="1"/>
  <c r="Z32" i="1" s="1"/>
  <c r="Y30" i="1"/>
  <c r="Y32" i="1" s="1"/>
  <c r="W30" i="1"/>
  <c r="W32" i="1" s="1"/>
  <c r="V30" i="1"/>
  <c r="V32" i="1" s="1"/>
  <c r="U30" i="1"/>
  <c r="U32" i="1" s="1"/>
  <c r="T30" i="1"/>
  <c r="X30" i="1" s="1"/>
  <c r="S30" i="1"/>
  <c r="S32" i="1" s="1"/>
  <c r="Q30" i="1"/>
  <c r="Q32" i="1" s="1"/>
  <c r="P30" i="1"/>
  <c r="O30" i="1"/>
  <c r="O32" i="1" s="1"/>
  <c r="N30" i="1"/>
  <c r="N32" i="1" s="1"/>
  <c r="M30" i="1"/>
  <c r="M32" i="1" s="1"/>
  <c r="R32" i="1" s="1"/>
  <c r="K30" i="1"/>
  <c r="K32" i="1" s="1"/>
  <c r="J30" i="1"/>
  <c r="J32" i="1" s="1"/>
  <c r="I30" i="1"/>
  <c r="I32" i="1" s="1"/>
  <c r="H30" i="1"/>
  <c r="H32" i="1" s="1"/>
  <c r="G30" i="1"/>
  <c r="G32" i="1" s="1"/>
  <c r="L32" i="1" s="1"/>
  <c r="DR29" i="1"/>
  <c r="DQ29" i="1"/>
  <c r="DP29" i="1"/>
  <c r="DO29" i="1"/>
  <c r="DN29" i="1"/>
  <c r="DL29" i="1"/>
  <c r="DK29" i="1"/>
  <c r="DJ29" i="1"/>
  <c r="DI29" i="1"/>
  <c r="DH29" i="1"/>
  <c r="DF29" i="1"/>
  <c r="DE29" i="1"/>
  <c r="DD29" i="1"/>
  <c r="DC29" i="1"/>
  <c r="DB29" i="1"/>
  <c r="CZ29" i="1"/>
  <c r="CY29" i="1"/>
  <c r="CX29" i="1"/>
  <c r="CW29" i="1"/>
  <c r="CV29" i="1"/>
  <c r="CT29" i="1"/>
  <c r="CS29" i="1"/>
  <c r="CR29" i="1"/>
  <c r="CQ29" i="1"/>
  <c r="CP29" i="1"/>
  <c r="CN29" i="1"/>
  <c r="CM29" i="1"/>
  <c r="CL29" i="1"/>
  <c r="CK29" i="1"/>
  <c r="CJ29" i="1"/>
  <c r="CH29" i="1"/>
  <c r="CG29" i="1"/>
  <c r="CF29" i="1"/>
  <c r="CE29" i="1"/>
  <c r="CD29" i="1"/>
  <c r="CB29" i="1"/>
  <c r="CA29" i="1"/>
  <c r="BZ29" i="1"/>
  <c r="BG29" i="1" s="1"/>
  <c r="BY29" i="1"/>
  <c r="BX29" i="1"/>
  <c r="BB29" i="1"/>
  <c r="AV29" i="1"/>
  <c r="AP29" i="1"/>
  <c r="AJ29" i="1"/>
  <c r="AD29" i="1"/>
  <c r="X29" i="1"/>
  <c r="R29" i="1"/>
  <c r="L29" i="1"/>
  <c r="DR28" i="1"/>
  <c r="DQ28" i="1"/>
  <c r="DP28" i="1"/>
  <c r="DO28" i="1"/>
  <c r="DN28" i="1"/>
  <c r="DL28" i="1"/>
  <c r="DK28" i="1"/>
  <c r="DJ28" i="1"/>
  <c r="DI28" i="1"/>
  <c r="DH28" i="1"/>
  <c r="DF28" i="1"/>
  <c r="DE28" i="1"/>
  <c r="DD28" i="1"/>
  <c r="DC28" i="1"/>
  <c r="DB28" i="1"/>
  <c r="CZ28" i="1"/>
  <c r="CY28" i="1"/>
  <c r="CX28" i="1"/>
  <c r="CW28" i="1"/>
  <c r="CV28" i="1"/>
  <c r="CT28" i="1"/>
  <c r="CS28" i="1"/>
  <c r="CR28" i="1"/>
  <c r="CQ28" i="1"/>
  <c r="CP28" i="1"/>
  <c r="CN28" i="1"/>
  <c r="CM28" i="1"/>
  <c r="CL28" i="1"/>
  <c r="CK28" i="1"/>
  <c r="CJ28" i="1"/>
  <c r="CH28" i="1"/>
  <c r="CG28" i="1"/>
  <c r="CF28" i="1"/>
  <c r="CE28" i="1"/>
  <c r="CD28" i="1"/>
  <c r="CB28" i="1"/>
  <c r="CA28" i="1"/>
  <c r="BZ28" i="1"/>
  <c r="BY28" i="1"/>
  <c r="BX28" i="1"/>
  <c r="BB28" i="1"/>
  <c r="AV28" i="1"/>
  <c r="AP28" i="1"/>
  <c r="AJ28" i="1"/>
  <c r="AD28" i="1"/>
  <c r="X28" i="1"/>
  <c r="R28" i="1"/>
  <c r="L28" i="1"/>
  <c r="FO27" i="1"/>
  <c r="FN27" i="1"/>
  <c r="FM27" i="1"/>
  <c r="FL27" i="1"/>
  <c r="FK27" i="1"/>
  <c r="FI27" i="1"/>
  <c r="FH27" i="1"/>
  <c r="FG27" i="1"/>
  <c r="FF27" i="1"/>
  <c r="FE27" i="1"/>
  <c r="FC27" i="1"/>
  <c r="FB27" i="1"/>
  <c r="FA27" i="1"/>
  <c r="EZ27" i="1"/>
  <c r="EY27" i="1"/>
  <c r="EW27" i="1"/>
  <c r="EV27" i="1"/>
  <c r="EU27" i="1"/>
  <c r="ET27" i="1"/>
  <c r="ES27" i="1"/>
  <c r="EQ27" i="1"/>
  <c r="EP27" i="1"/>
  <c r="EO27" i="1"/>
  <c r="EN27" i="1"/>
  <c r="EM27" i="1"/>
  <c r="EK27" i="1"/>
  <c r="EJ27" i="1"/>
  <c r="EI27" i="1"/>
  <c r="EH27" i="1"/>
  <c r="EG27" i="1"/>
  <c r="EE27" i="1"/>
  <c r="ED27" i="1"/>
  <c r="EC27" i="1"/>
  <c r="EB27" i="1"/>
  <c r="EA27" i="1"/>
  <c r="DY27" i="1"/>
  <c r="DX27" i="1"/>
  <c r="DW27" i="1"/>
  <c r="DV27" i="1"/>
  <c r="DU27" i="1"/>
  <c r="DR27" i="1"/>
  <c r="DQ27" i="1"/>
  <c r="DP27" i="1"/>
  <c r="DO27" i="1"/>
  <c r="DN27" i="1"/>
  <c r="DL27" i="1"/>
  <c r="DK27" i="1"/>
  <c r="DJ27" i="1"/>
  <c r="DI27" i="1"/>
  <c r="DH27" i="1"/>
  <c r="DF27" i="1"/>
  <c r="DE27" i="1"/>
  <c r="DD27" i="1"/>
  <c r="DC27" i="1"/>
  <c r="DB27" i="1"/>
  <c r="CZ27" i="1"/>
  <c r="CY27" i="1"/>
  <c r="CX27" i="1"/>
  <c r="CW27" i="1"/>
  <c r="CV27" i="1"/>
  <c r="CT27" i="1"/>
  <c r="CS27" i="1"/>
  <c r="CR27" i="1"/>
  <c r="CQ27" i="1"/>
  <c r="CP27" i="1"/>
  <c r="CN27" i="1"/>
  <c r="CM27" i="1"/>
  <c r="CL27" i="1"/>
  <c r="CK27" i="1"/>
  <c r="CJ27" i="1"/>
  <c r="CH27" i="1"/>
  <c r="CG27" i="1"/>
  <c r="CF27" i="1"/>
  <c r="CE27" i="1"/>
  <c r="CD27" i="1"/>
  <c r="CB27" i="1"/>
  <c r="CA27" i="1"/>
  <c r="BZ27" i="1"/>
  <c r="BG27" i="1" s="1"/>
  <c r="BY27" i="1"/>
  <c r="BX27" i="1"/>
  <c r="BB27" i="1"/>
  <c r="AV27" i="1"/>
  <c r="AP27" i="1"/>
  <c r="AJ27" i="1"/>
  <c r="AD27" i="1"/>
  <c r="X27" i="1"/>
  <c r="R27" i="1"/>
  <c r="L27" i="1"/>
  <c r="DR26" i="1"/>
  <c r="DQ26" i="1"/>
  <c r="DP26" i="1"/>
  <c r="DO26" i="1"/>
  <c r="DN26" i="1"/>
  <c r="DL26" i="1"/>
  <c r="DK26" i="1"/>
  <c r="DJ26" i="1"/>
  <c r="DI26" i="1"/>
  <c r="DH26" i="1"/>
  <c r="DF26" i="1"/>
  <c r="DE26" i="1"/>
  <c r="DD26" i="1"/>
  <c r="DC26" i="1"/>
  <c r="DB26" i="1"/>
  <c r="CZ26" i="1"/>
  <c r="CY26" i="1"/>
  <c r="CX26" i="1"/>
  <c r="CW26" i="1"/>
  <c r="CV26" i="1"/>
  <c r="CT26" i="1"/>
  <c r="CS26" i="1"/>
  <c r="CR26" i="1"/>
  <c r="CQ26" i="1"/>
  <c r="CP26" i="1"/>
  <c r="CN26" i="1"/>
  <c r="CM26" i="1"/>
  <c r="CL26" i="1"/>
  <c r="CK26" i="1"/>
  <c r="CJ26" i="1"/>
  <c r="CH26" i="1"/>
  <c r="CG26" i="1"/>
  <c r="CF26" i="1"/>
  <c r="CE26" i="1"/>
  <c r="CD26" i="1"/>
  <c r="CB26" i="1"/>
  <c r="CA26" i="1"/>
  <c r="BG26" i="1" s="1"/>
  <c r="BZ26" i="1"/>
  <c r="BY26" i="1"/>
  <c r="BX26" i="1"/>
  <c r="BJ26" i="1"/>
  <c r="BJ27" i="1" s="1"/>
  <c r="BJ28" i="1" s="1"/>
  <c r="BJ29" i="1" s="1"/>
  <c r="BJ30" i="1" s="1"/>
  <c r="BJ31" i="1" s="1"/>
  <c r="BJ32" i="1" s="1"/>
  <c r="BB26" i="1"/>
  <c r="AV26" i="1"/>
  <c r="AP26" i="1"/>
  <c r="AJ26" i="1"/>
  <c r="AD26" i="1"/>
  <c r="X26" i="1"/>
  <c r="R26" i="1"/>
  <c r="L26" i="1"/>
  <c r="DR25" i="1"/>
  <c r="DQ25" i="1"/>
  <c r="DP25" i="1"/>
  <c r="DO25" i="1"/>
  <c r="DN25" i="1"/>
  <c r="DL25" i="1"/>
  <c r="DK25" i="1"/>
  <c r="DJ25" i="1"/>
  <c r="DI25" i="1"/>
  <c r="DH25" i="1"/>
  <c r="DF25" i="1"/>
  <c r="DE25" i="1"/>
  <c r="DD25" i="1"/>
  <c r="DC25" i="1"/>
  <c r="DB25" i="1"/>
  <c r="CZ25" i="1"/>
  <c r="CY25" i="1"/>
  <c r="CX25" i="1"/>
  <c r="CW25" i="1"/>
  <c r="CV25" i="1"/>
  <c r="CT25" i="1"/>
  <c r="CS25" i="1"/>
  <c r="CR25" i="1"/>
  <c r="CQ25" i="1"/>
  <c r="CP25" i="1"/>
  <c r="CN25" i="1"/>
  <c r="CM25" i="1"/>
  <c r="CL25" i="1"/>
  <c r="CK25" i="1"/>
  <c r="CJ25" i="1"/>
  <c r="CH25" i="1"/>
  <c r="CG25" i="1"/>
  <c r="CF25" i="1"/>
  <c r="CE25" i="1"/>
  <c r="CD25" i="1"/>
  <c r="CB25" i="1"/>
  <c r="CA25" i="1"/>
  <c r="BZ25" i="1"/>
  <c r="BY25" i="1"/>
  <c r="BG25" i="1" s="1"/>
  <c r="BX25" i="1"/>
  <c r="BJ25" i="1"/>
  <c r="BB25" i="1"/>
  <c r="AV25" i="1"/>
  <c r="AP25" i="1"/>
  <c r="AJ25" i="1"/>
  <c r="AD25" i="1"/>
  <c r="X25" i="1"/>
  <c r="R25" i="1"/>
  <c r="L25" i="1"/>
  <c r="B25" i="1"/>
  <c r="B26" i="1" s="1"/>
  <c r="B27" i="1" s="1"/>
  <c r="B28" i="1" s="1"/>
  <c r="B29" i="1" s="1"/>
  <c r="B30" i="1" s="1"/>
  <c r="B31" i="1" s="1"/>
  <c r="B32" i="1" s="1"/>
  <c r="B35" i="1" s="1"/>
  <c r="B36" i="1" s="1"/>
  <c r="B37" i="1" s="1"/>
  <c r="B40" i="1" s="1"/>
  <c r="B41" i="1" s="1"/>
  <c r="B42" i="1" s="1"/>
  <c r="B45" i="1" s="1"/>
  <c r="B46" i="1" s="1"/>
  <c r="B47" i="1" s="1"/>
  <c r="B48" i="1" s="1"/>
  <c r="B49" i="1" s="1"/>
  <c r="B50" i="1" s="1"/>
  <c r="B51" i="1" s="1"/>
  <c r="B52" i="1" s="1"/>
  <c r="B53" i="1" s="1"/>
  <c r="B54" i="1" s="1"/>
  <c r="AU22" i="1"/>
  <c r="AU37" i="1" s="1"/>
  <c r="AU42" i="1" s="1"/>
  <c r="AM22" i="1"/>
  <c r="AM37" i="1" s="1"/>
  <c r="AM42" i="1" s="1"/>
  <c r="AE22" i="1"/>
  <c r="W22" i="1"/>
  <c r="W37" i="1" s="1"/>
  <c r="W42" i="1" s="1"/>
  <c r="O22" i="1"/>
  <c r="O37" i="1" s="1"/>
  <c r="O42" i="1" s="1"/>
  <c r="G22" i="1"/>
  <c r="G37" i="1" s="1"/>
  <c r="FO21" i="1"/>
  <c r="FN21" i="1"/>
  <c r="FM21" i="1"/>
  <c r="FL21" i="1"/>
  <c r="FK21" i="1"/>
  <c r="FI21" i="1"/>
  <c r="FH21" i="1"/>
  <c r="FG21" i="1"/>
  <c r="FF21" i="1"/>
  <c r="FE21" i="1"/>
  <c r="FC21" i="1"/>
  <c r="FB21" i="1"/>
  <c r="FA21" i="1"/>
  <c r="EZ21" i="1"/>
  <c r="EY21" i="1"/>
  <c r="EW21" i="1"/>
  <c r="EV21" i="1"/>
  <c r="EU21" i="1"/>
  <c r="ET21" i="1"/>
  <c r="ES21" i="1"/>
  <c r="ER21" i="1"/>
  <c r="EQ21" i="1"/>
  <c r="EP21" i="1"/>
  <c r="EO21" i="1"/>
  <c r="EN21" i="1"/>
  <c r="EM21" i="1"/>
  <c r="EK21" i="1"/>
  <c r="EJ21" i="1"/>
  <c r="EI21" i="1"/>
  <c r="EH21" i="1"/>
  <c r="EG21" i="1"/>
  <c r="EE21" i="1"/>
  <c r="ED21" i="1"/>
  <c r="EC21" i="1"/>
  <c r="EB21" i="1"/>
  <c r="EA21" i="1"/>
  <c r="DY21" i="1"/>
  <c r="DX21" i="1"/>
  <c r="DW21" i="1"/>
  <c r="BH21" i="1" s="1"/>
  <c r="DV21" i="1"/>
  <c r="DU21" i="1"/>
  <c r="DR21" i="1"/>
  <c r="DQ21" i="1"/>
  <c r="DP21" i="1"/>
  <c r="DO21" i="1"/>
  <c r="DN21" i="1"/>
  <c r="DL21" i="1"/>
  <c r="DK21" i="1"/>
  <c r="DJ21" i="1"/>
  <c r="DI21" i="1"/>
  <c r="DH21" i="1"/>
  <c r="DF21" i="1"/>
  <c r="DE21" i="1"/>
  <c r="DD21" i="1"/>
  <c r="DC21" i="1"/>
  <c r="DB21" i="1"/>
  <c r="CZ21" i="1"/>
  <c r="CY21" i="1"/>
  <c r="CX21" i="1"/>
  <c r="CW21" i="1"/>
  <c r="CV21" i="1"/>
  <c r="CT21" i="1"/>
  <c r="CS21" i="1"/>
  <c r="CR21" i="1"/>
  <c r="CQ21" i="1"/>
  <c r="CP21" i="1"/>
  <c r="CN21" i="1"/>
  <c r="CM21" i="1"/>
  <c r="CL21" i="1"/>
  <c r="CK21" i="1"/>
  <c r="CJ21" i="1"/>
  <c r="CH21" i="1"/>
  <c r="CG21" i="1"/>
  <c r="CF21" i="1"/>
  <c r="CE21" i="1"/>
  <c r="CD21" i="1"/>
  <c r="CB21" i="1"/>
  <c r="CA21" i="1"/>
  <c r="BZ21" i="1"/>
  <c r="BY21" i="1"/>
  <c r="BX21" i="1"/>
  <c r="BG21" i="1"/>
  <c r="BB21" i="1"/>
  <c r="FP21" i="1" s="1"/>
  <c r="AV21" i="1"/>
  <c r="FJ21" i="1" s="1"/>
  <c r="AP21" i="1"/>
  <c r="FD21" i="1" s="1"/>
  <c r="AJ21" i="1"/>
  <c r="EX21" i="1" s="1"/>
  <c r="AD21" i="1"/>
  <c r="X21" i="1"/>
  <c r="EL21" i="1" s="1"/>
  <c r="R21" i="1"/>
  <c r="EF21" i="1" s="1"/>
  <c r="L21" i="1"/>
  <c r="DZ21" i="1" s="1"/>
  <c r="BH19" i="1"/>
  <c r="BA19" i="1"/>
  <c r="BA22" i="1" s="1"/>
  <c r="BA37" i="1" s="1"/>
  <c r="BA42" i="1" s="1"/>
  <c r="AZ19" i="1"/>
  <c r="AZ22" i="1" s="1"/>
  <c r="AZ37" i="1" s="1"/>
  <c r="AZ42" i="1" s="1"/>
  <c r="AZ58" i="1" s="1"/>
  <c r="AY19" i="1"/>
  <c r="AY22" i="1" s="1"/>
  <c r="AY37" i="1" s="1"/>
  <c r="AY42" i="1" s="1"/>
  <c r="AX19" i="1"/>
  <c r="AX22" i="1" s="1"/>
  <c r="AW19" i="1"/>
  <c r="AW22" i="1" s="1"/>
  <c r="AU19" i="1"/>
  <c r="AT19" i="1"/>
  <c r="AT22" i="1" s="1"/>
  <c r="AS19" i="1"/>
  <c r="AS22" i="1" s="1"/>
  <c r="AS37" i="1" s="1"/>
  <c r="AS42" i="1" s="1"/>
  <c r="AR19" i="1"/>
  <c r="AV19" i="1" s="1"/>
  <c r="AQ19" i="1"/>
  <c r="AQ22" i="1" s="1"/>
  <c r="AO19" i="1"/>
  <c r="AO22" i="1" s="1"/>
  <c r="AO37" i="1" s="1"/>
  <c r="AO42" i="1" s="1"/>
  <c r="AN19" i="1"/>
  <c r="AN22" i="1" s="1"/>
  <c r="AN37" i="1" s="1"/>
  <c r="AN42" i="1" s="1"/>
  <c r="AN58" i="1" s="1"/>
  <c r="AM19" i="1"/>
  <c r="AL19" i="1"/>
  <c r="AL22" i="1" s="1"/>
  <c r="AL37" i="1" s="1"/>
  <c r="AL42" i="1" s="1"/>
  <c r="AK19" i="1"/>
  <c r="AK22" i="1" s="1"/>
  <c r="AI19" i="1"/>
  <c r="AI22" i="1" s="1"/>
  <c r="AI37" i="1" s="1"/>
  <c r="AI42" i="1" s="1"/>
  <c r="AH19" i="1"/>
  <c r="AH22" i="1" s="1"/>
  <c r="AH37" i="1" s="1"/>
  <c r="AH42" i="1" s="1"/>
  <c r="AG19" i="1"/>
  <c r="AG22" i="1" s="1"/>
  <c r="AG37" i="1" s="1"/>
  <c r="AG42" i="1" s="1"/>
  <c r="AF19" i="1"/>
  <c r="AF22" i="1" s="1"/>
  <c r="AE19" i="1"/>
  <c r="AC19" i="1"/>
  <c r="AC22" i="1" s="1"/>
  <c r="AC37" i="1" s="1"/>
  <c r="AC42" i="1" s="1"/>
  <c r="AB19" i="1"/>
  <c r="AB22" i="1" s="1"/>
  <c r="AB37" i="1" s="1"/>
  <c r="AB42" i="1" s="1"/>
  <c r="AB58" i="1" s="1"/>
  <c r="AA19" i="1"/>
  <c r="AA22" i="1" s="1"/>
  <c r="AA37" i="1" s="1"/>
  <c r="AA42" i="1" s="1"/>
  <c r="Z19" i="1"/>
  <c r="Z22" i="1" s="1"/>
  <c r="Y19" i="1"/>
  <c r="Y22" i="1" s="1"/>
  <c r="W19" i="1"/>
  <c r="V19" i="1"/>
  <c r="V22" i="1" s="1"/>
  <c r="V37" i="1" s="1"/>
  <c r="V42" i="1" s="1"/>
  <c r="U19" i="1"/>
  <c r="U22" i="1" s="1"/>
  <c r="U37" i="1" s="1"/>
  <c r="U42" i="1" s="1"/>
  <c r="T19" i="1"/>
  <c r="X19" i="1" s="1"/>
  <c r="S19" i="1"/>
  <c r="S22" i="1" s="1"/>
  <c r="Q19" i="1"/>
  <c r="Q22" i="1" s="1"/>
  <c r="Q37" i="1" s="1"/>
  <c r="Q42" i="1" s="1"/>
  <c r="P19" i="1"/>
  <c r="P22" i="1" s="1"/>
  <c r="P37" i="1" s="1"/>
  <c r="P42" i="1" s="1"/>
  <c r="P58" i="1" s="1"/>
  <c r="O19" i="1"/>
  <c r="N19" i="1"/>
  <c r="N22" i="1" s="1"/>
  <c r="N37" i="1" s="1"/>
  <c r="N42" i="1" s="1"/>
  <c r="M19" i="1"/>
  <c r="M22" i="1" s="1"/>
  <c r="K19" i="1"/>
  <c r="K22" i="1" s="1"/>
  <c r="K37" i="1" s="1"/>
  <c r="K42" i="1" s="1"/>
  <c r="J19" i="1"/>
  <c r="J22" i="1" s="1"/>
  <c r="J37" i="1" s="1"/>
  <c r="J42" i="1" s="1"/>
  <c r="I19" i="1"/>
  <c r="I22" i="1" s="1"/>
  <c r="I37" i="1" s="1"/>
  <c r="I42" i="1" s="1"/>
  <c r="H19" i="1"/>
  <c r="H22" i="1" s="1"/>
  <c r="H37" i="1" s="1"/>
  <c r="H42" i="1" s="1"/>
  <c r="H58" i="1" s="1"/>
  <c r="G19" i="1"/>
  <c r="DR18" i="1"/>
  <c r="DQ18" i="1"/>
  <c r="DP18" i="1"/>
  <c r="DO18" i="1"/>
  <c r="DN18" i="1"/>
  <c r="DL18" i="1"/>
  <c r="DK18" i="1"/>
  <c r="DJ18" i="1"/>
  <c r="DI18" i="1"/>
  <c r="DH18" i="1"/>
  <c r="DF18" i="1"/>
  <c r="DE18" i="1"/>
  <c r="DD18" i="1"/>
  <c r="DC18" i="1"/>
  <c r="DB18" i="1"/>
  <c r="CZ18" i="1"/>
  <c r="CY18" i="1"/>
  <c r="CX18" i="1"/>
  <c r="CW18" i="1"/>
  <c r="CV18" i="1"/>
  <c r="CT18" i="1"/>
  <c r="CS18" i="1"/>
  <c r="CR18" i="1"/>
  <c r="CQ18" i="1"/>
  <c r="CP18" i="1"/>
  <c r="CN18" i="1"/>
  <c r="CM18" i="1"/>
  <c r="CL18" i="1"/>
  <c r="CK18" i="1"/>
  <c r="CJ18" i="1"/>
  <c r="CH18" i="1"/>
  <c r="CG18" i="1"/>
  <c r="CF18" i="1"/>
  <c r="CE18" i="1"/>
  <c r="CD18" i="1"/>
  <c r="CB18" i="1"/>
  <c r="CA18" i="1"/>
  <c r="BZ18" i="1"/>
  <c r="BY18" i="1"/>
  <c r="BG18" i="1" s="1"/>
  <c r="BX18" i="1"/>
  <c r="BB18" i="1"/>
  <c r="AV18" i="1"/>
  <c r="AP18" i="1"/>
  <c r="AJ18" i="1"/>
  <c r="AD18" i="1"/>
  <c r="X18" i="1"/>
  <c r="R18" i="1"/>
  <c r="L18" i="1"/>
  <c r="DR17" i="1"/>
  <c r="DQ17" i="1"/>
  <c r="DP17" i="1"/>
  <c r="DO17" i="1"/>
  <c r="DN17" i="1"/>
  <c r="DL17" i="1"/>
  <c r="DK17" i="1"/>
  <c r="DJ17" i="1"/>
  <c r="DI17" i="1"/>
  <c r="DH17" i="1"/>
  <c r="DF17" i="1"/>
  <c r="DE17" i="1"/>
  <c r="DD17" i="1"/>
  <c r="DC17" i="1"/>
  <c r="DB17" i="1"/>
  <c r="CZ17" i="1"/>
  <c r="CY17" i="1"/>
  <c r="CX17" i="1"/>
  <c r="CW17" i="1"/>
  <c r="CV17" i="1"/>
  <c r="CT17" i="1"/>
  <c r="CS17" i="1"/>
  <c r="CR17" i="1"/>
  <c r="CQ17" i="1"/>
  <c r="CP17" i="1"/>
  <c r="CN17" i="1"/>
  <c r="CM17" i="1"/>
  <c r="CL17" i="1"/>
  <c r="CK17" i="1"/>
  <c r="CJ17" i="1"/>
  <c r="CH17" i="1"/>
  <c r="CG17" i="1"/>
  <c r="CF17" i="1"/>
  <c r="CE17" i="1"/>
  <c r="CD17" i="1"/>
  <c r="CB17" i="1"/>
  <c r="CA17" i="1"/>
  <c r="BZ17" i="1"/>
  <c r="BG17" i="1" s="1"/>
  <c r="BY17" i="1"/>
  <c r="BX17" i="1"/>
  <c r="BB17" i="1"/>
  <c r="AV17" i="1"/>
  <c r="AP17" i="1"/>
  <c r="AJ17" i="1"/>
  <c r="AD17" i="1"/>
  <c r="X17" i="1"/>
  <c r="R17" i="1"/>
  <c r="L17" i="1"/>
  <c r="DR16" i="1"/>
  <c r="DQ16" i="1"/>
  <c r="DP16" i="1"/>
  <c r="DO16" i="1"/>
  <c r="DN16" i="1"/>
  <c r="DL16" i="1"/>
  <c r="DK16" i="1"/>
  <c r="DJ16" i="1"/>
  <c r="DI16" i="1"/>
  <c r="DH16" i="1"/>
  <c r="DF16" i="1"/>
  <c r="DE16" i="1"/>
  <c r="DD16" i="1"/>
  <c r="DC16" i="1"/>
  <c r="DB16" i="1"/>
  <c r="CZ16" i="1"/>
  <c r="CY16" i="1"/>
  <c r="CX16" i="1"/>
  <c r="CW16" i="1"/>
  <c r="CV16" i="1"/>
  <c r="CT16" i="1"/>
  <c r="CS16" i="1"/>
  <c r="CR16" i="1"/>
  <c r="CQ16" i="1"/>
  <c r="CP16" i="1"/>
  <c r="CN16" i="1"/>
  <c r="CM16" i="1"/>
  <c r="CL16" i="1"/>
  <c r="CK16" i="1"/>
  <c r="CJ16" i="1"/>
  <c r="CH16" i="1"/>
  <c r="CG16" i="1"/>
  <c r="CF16" i="1"/>
  <c r="BG16" i="1" s="1"/>
  <c r="CE16" i="1"/>
  <c r="CD16" i="1"/>
  <c r="CB16" i="1"/>
  <c r="CA16" i="1"/>
  <c r="BZ16" i="1"/>
  <c r="BY16" i="1"/>
  <c r="BX16" i="1"/>
  <c r="BB16" i="1"/>
  <c r="AV16" i="1"/>
  <c r="AP16" i="1"/>
  <c r="AJ16" i="1"/>
  <c r="AD16" i="1"/>
  <c r="X16" i="1"/>
  <c r="R16" i="1"/>
  <c r="L16" i="1"/>
  <c r="DR15" i="1"/>
  <c r="DQ15" i="1"/>
  <c r="DP15" i="1"/>
  <c r="DO15" i="1"/>
  <c r="DN15" i="1"/>
  <c r="DL15" i="1"/>
  <c r="DK15" i="1"/>
  <c r="DJ15" i="1"/>
  <c r="DI15" i="1"/>
  <c r="DH15" i="1"/>
  <c r="DF15" i="1"/>
  <c r="DE15" i="1"/>
  <c r="DD15" i="1"/>
  <c r="DC15" i="1"/>
  <c r="DB15" i="1"/>
  <c r="CZ15" i="1"/>
  <c r="CY15" i="1"/>
  <c r="CX15" i="1"/>
  <c r="CW15" i="1"/>
  <c r="CV15" i="1"/>
  <c r="CT15" i="1"/>
  <c r="CS15" i="1"/>
  <c r="CR15" i="1"/>
  <c r="CQ15" i="1"/>
  <c r="CP15" i="1"/>
  <c r="CN15" i="1"/>
  <c r="CM15" i="1"/>
  <c r="CL15" i="1"/>
  <c r="CK15" i="1"/>
  <c r="CJ15" i="1"/>
  <c r="CH15" i="1"/>
  <c r="CG15" i="1"/>
  <c r="CF15" i="1"/>
  <c r="CE15" i="1"/>
  <c r="CD15" i="1"/>
  <c r="CB15" i="1"/>
  <c r="CA15" i="1"/>
  <c r="BZ15" i="1"/>
  <c r="BY15" i="1"/>
  <c r="BX15" i="1"/>
  <c r="BG15" i="1" s="1"/>
  <c r="BB15" i="1"/>
  <c r="AV15" i="1"/>
  <c r="AP15" i="1"/>
  <c r="AJ15" i="1"/>
  <c r="AD15" i="1"/>
  <c r="X15" i="1"/>
  <c r="R15" i="1"/>
  <c r="L15" i="1"/>
  <c r="DR13" i="1"/>
  <c r="DQ13" i="1"/>
  <c r="DP13" i="1"/>
  <c r="DO13" i="1"/>
  <c r="DN13" i="1"/>
  <c r="DL13" i="1"/>
  <c r="DK13" i="1"/>
  <c r="DJ13" i="1"/>
  <c r="DI13" i="1"/>
  <c r="DH13" i="1"/>
  <c r="DF13" i="1"/>
  <c r="DE13" i="1"/>
  <c r="DD13" i="1"/>
  <c r="DC13" i="1"/>
  <c r="DB13" i="1"/>
  <c r="CZ13" i="1"/>
  <c r="CY13" i="1"/>
  <c r="CX13" i="1"/>
  <c r="CW13" i="1"/>
  <c r="CV13" i="1"/>
  <c r="CT13" i="1"/>
  <c r="CS13" i="1"/>
  <c r="CR13" i="1"/>
  <c r="CQ13" i="1"/>
  <c r="CP13" i="1"/>
  <c r="CN13" i="1"/>
  <c r="CM13" i="1"/>
  <c r="CL13" i="1"/>
  <c r="CK13" i="1"/>
  <c r="CJ13" i="1"/>
  <c r="CH13" i="1"/>
  <c r="CG13" i="1"/>
  <c r="CF13" i="1"/>
  <c r="CE13" i="1"/>
  <c r="CD13" i="1"/>
  <c r="CB13" i="1"/>
  <c r="CA13" i="1"/>
  <c r="BZ13" i="1"/>
  <c r="BY13" i="1"/>
  <c r="BG13" i="1" s="1"/>
  <c r="BX13" i="1"/>
  <c r="BB13" i="1"/>
  <c r="AV13" i="1"/>
  <c r="AP13" i="1"/>
  <c r="AJ13" i="1"/>
  <c r="AD13" i="1"/>
  <c r="X13" i="1"/>
  <c r="R13" i="1"/>
  <c r="L13" i="1"/>
  <c r="FD12" i="1"/>
  <c r="EX12" i="1"/>
  <c r="EF12" i="1"/>
  <c r="DZ12" i="1"/>
  <c r="BH12" i="1" s="1"/>
  <c r="DR12" i="1"/>
  <c r="DQ12" i="1"/>
  <c r="DP12" i="1"/>
  <c r="DO12" i="1"/>
  <c r="DN12" i="1"/>
  <c r="DL12" i="1"/>
  <c r="DK12" i="1"/>
  <c r="DJ12" i="1"/>
  <c r="DI12" i="1"/>
  <c r="DH12" i="1"/>
  <c r="DF12" i="1"/>
  <c r="DE12" i="1"/>
  <c r="DD12" i="1"/>
  <c r="DC12" i="1"/>
  <c r="DB12" i="1"/>
  <c r="CZ12" i="1"/>
  <c r="CY12" i="1"/>
  <c r="CX12" i="1"/>
  <c r="CW12" i="1"/>
  <c r="CV12" i="1"/>
  <c r="CT12" i="1"/>
  <c r="CS12" i="1"/>
  <c r="CR12" i="1"/>
  <c r="CQ12" i="1"/>
  <c r="CP12" i="1"/>
  <c r="CN12" i="1"/>
  <c r="CM12" i="1"/>
  <c r="CL12" i="1"/>
  <c r="CK12" i="1"/>
  <c r="CJ12" i="1"/>
  <c r="CH12" i="1"/>
  <c r="CG12" i="1"/>
  <c r="CF12" i="1"/>
  <c r="CE12" i="1"/>
  <c r="CD12" i="1"/>
  <c r="CB12" i="1"/>
  <c r="CA12" i="1"/>
  <c r="BZ12" i="1"/>
  <c r="BY12" i="1"/>
  <c r="BX12" i="1"/>
  <c r="BG12" i="1" s="1"/>
  <c r="BB12" i="1"/>
  <c r="FP12" i="1" s="1"/>
  <c r="AV12" i="1"/>
  <c r="FJ12" i="1" s="1"/>
  <c r="AP12" i="1"/>
  <c r="AJ12" i="1"/>
  <c r="AD12" i="1"/>
  <c r="ER12" i="1" s="1"/>
  <c r="X12" i="1"/>
  <c r="EL12" i="1" s="1"/>
  <c r="R12" i="1"/>
  <c r="L12" i="1"/>
  <c r="B12" i="1"/>
  <c r="B13" i="1" s="1"/>
  <c r="DR11" i="1"/>
  <c r="DQ11" i="1"/>
  <c r="DP11" i="1"/>
  <c r="DO11" i="1"/>
  <c r="DN11" i="1"/>
  <c r="DL11" i="1"/>
  <c r="DK11" i="1"/>
  <c r="DJ11" i="1"/>
  <c r="DI11" i="1"/>
  <c r="DH11" i="1"/>
  <c r="DF11" i="1"/>
  <c r="DE11" i="1"/>
  <c r="DD11" i="1"/>
  <c r="DC11" i="1"/>
  <c r="DB11" i="1"/>
  <c r="CZ11" i="1"/>
  <c r="CY11" i="1"/>
  <c r="CX11" i="1"/>
  <c r="CW11" i="1"/>
  <c r="CV11" i="1"/>
  <c r="CT11" i="1"/>
  <c r="CS11" i="1"/>
  <c r="CR11" i="1"/>
  <c r="CQ11" i="1"/>
  <c r="CP11" i="1"/>
  <c r="CN11" i="1"/>
  <c r="CM11" i="1"/>
  <c r="CL11" i="1"/>
  <c r="CK11" i="1"/>
  <c r="CJ11" i="1"/>
  <c r="CH11" i="1"/>
  <c r="CG11" i="1"/>
  <c r="CF11" i="1"/>
  <c r="CE11" i="1"/>
  <c r="CD11" i="1"/>
  <c r="CB11" i="1"/>
  <c r="CA11" i="1"/>
  <c r="BZ11" i="1"/>
  <c r="BY11" i="1"/>
  <c r="BX11" i="1"/>
  <c r="BG11" i="1" s="1"/>
  <c r="BJ11" i="1"/>
  <c r="BJ12" i="1" s="1"/>
  <c r="BJ13" i="1" s="1"/>
  <c r="BB11" i="1"/>
  <c r="AV11" i="1"/>
  <c r="AP11" i="1"/>
  <c r="AJ11" i="1"/>
  <c r="AD11" i="1"/>
  <c r="X11" i="1"/>
  <c r="R11" i="1"/>
  <c r="L11" i="1"/>
  <c r="B11" i="1"/>
  <c r="DR10" i="1"/>
  <c r="DQ10" i="1"/>
  <c r="DP10" i="1"/>
  <c r="DO10" i="1"/>
  <c r="DN10" i="1"/>
  <c r="DL10" i="1"/>
  <c r="DK10" i="1"/>
  <c r="DJ10" i="1"/>
  <c r="DI10" i="1"/>
  <c r="DH10" i="1"/>
  <c r="DF10" i="1"/>
  <c r="DE10" i="1"/>
  <c r="DD10" i="1"/>
  <c r="DC10" i="1"/>
  <c r="DB10" i="1"/>
  <c r="CZ10" i="1"/>
  <c r="CY10" i="1"/>
  <c r="CX10" i="1"/>
  <c r="CW10" i="1"/>
  <c r="CV10" i="1"/>
  <c r="CT10" i="1"/>
  <c r="CS10" i="1"/>
  <c r="CR10" i="1"/>
  <c r="CQ10" i="1"/>
  <c r="CP10" i="1"/>
  <c r="CN10" i="1"/>
  <c r="CM10" i="1"/>
  <c r="CL10" i="1"/>
  <c r="CK10" i="1"/>
  <c r="CJ10" i="1"/>
  <c r="CH10" i="1"/>
  <c r="CG10" i="1"/>
  <c r="CF10" i="1"/>
  <c r="CE10" i="1"/>
  <c r="CD10" i="1"/>
  <c r="CB10" i="1"/>
  <c r="CA10" i="1"/>
  <c r="BG10" i="1" s="1"/>
  <c r="BZ10" i="1"/>
  <c r="BY10" i="1"/>
  <c r="BX10" i="1"/>
  <c r="BB10" i="1"/>
  <c r="AV10" i="1"/>
  <c r="AP10" i="1"/>
  <c r="AJ10" i="1"/>
  <c r="AD10" i="1"/>
  <c r="X10" i="1"/>
  <c r="R10" i="1"/>
  <c r="L10" i="1"/>
  <c r="BS1" i="1"/>
  <c r="BB1" i="1"/>
  <c r="AE37" i="1" l="1"/>
  <c r="AJ32" i="1"/>
  <c r="AF37" i="1"/>
  <c r="AF42" i="1" s="1"/>
  <c r="AF58" i="1" s="1"/>
  <c r="AV30" i="1"/>
  <c r="AP32" i="1"/>
  <c r="BG28" i="1"/>
  <c r="AJ30" i="1"/>
  <c r="BH27" i="1"/>
  <c r="BH29" i="1"/>
  <c r="S37" i="1"/>
  <c r="AQ37" i="1"/>
  <c r="R19" i="1"/>
  <c r="Z37" i="1"/>
  <c r="Z42" i="1" s="1"/>
  <c r="Z58" i="1" s="1"/>
  <c r="AD19" i="1"/>
  <c r="AP19" i="1"/>
  <c r="AT37" i="1"/>
  <c r="AT42" i="1" s="1"/>
  <c r="AX37" i="1"/>
  <c r="AX42" i="1" s="1"/>
  <c r="AX58" i="1" s="1"/>
  <c r="BB19" i="1"/>
  <c r="X32" i="1"/>
  <c r="AV32" i="1"/>
  <c r="BG46" i="1"/>
  <c r="K58" i="1"/>
  <c r="U58" i="1"/>
  <c r="AI58" i="1"/>
  <c r="AS58" i="1"/>
  <c r="L22" i="1"/>
  <c r="T22" i="1"/>
  <c r="T37" i="1" s="1"/>
  <c r="T42" i="1" s="1"/>
  <c r="T58" i="1" s="1"/>
  <c r="AJ22" i="1"/>
  <c r="AR22" i="1"/>
  <c r="AR37" i="1" s="1"/>
  <c r="AR42" i="1" s="1"/>
  <c r="AR58" i="1" s="1"/>
  <c r="AD32" i="1"/>
  <c r="BB32" i="1"/>
  <c r="Q58" i="1"/>
  <c r="V58" i="1"/>
  <c r="AA58" i="1"/>
  <c r="AO58" i="1"/>
  <c r="AT58" i="1"/>
  <c r="AY58" i="1"/>
  <c r="L19" i="1"/>
  <c r="AJ19" i="1"/>
  <c r="G42" i="1"/>
  <c r="L42" i="1" s="1"/>
  <c r="L37" i="1"/>
  <c r="AE42" i="1"/>
  <c r="AJ37" i="1"/>
  <c r="BG45" i="1"/>
  <c r="BG47" i="1"/>
  <c r="BG48" i="1"/>
  <c r="BG49" i="1"/>
  <c r="BG50" i="1"/>
  <c r="BG51" i="1"/>
  <c r="BG52" i="1"/>
  <c r="BG53" i="1"/>
  <c r="BG54" i="1"/>
  <c r="I58" i="1"/>
  <c r="N58" i="1"/>
  <c r="W58" i="1"/>
  <c r="AG58" i="1"/>
  <c r="AL58" i="1"/>
  <c r="AU58" i="1"/>
  <c r="M37" i="1"/>
  <c r="R22" i="1"/>
  <c r="Y37" i="1"/>
  <c r="AD22" i="1"/>
  <c r="AK37" i="1"/>
  <c r="AP22" i="1"/>
  <c r="AW37" i="1"/>
  <c r="BB22" i="1"/>
  <c r="J58" i="1"/>
  <c r="O58" i="1"/>
  <c r="AC58" i="1"/>
  <c r="AH58" i="1"/>
  <c r="AM58" i="1"/>
  <c r="BA58" i="1"/>
  <c r="R30" i="1"/>
  <c r="AD30" i="1"/>
  <c r="AP30" i="1"/>
  <c r="BB30" i="1"/>
  <c r="L55" i="1"/>
  <c r="X55" i="1"/>
  <c r="AJ55" i="1"/>
  <c r="AV55" i="1"/>
  <c r="BH28" i="1"/>
  <c r="L30" i="1"/>
  <c r="R55" i="1"/>
  <c r="AD55" i="1"/>
  <c r="AP55" i="1"/>
  <c r="BB55" i="1"/>
  <c r="AJ42" i="1" l="1"/>
  <c r="AP37" i="1"/>
  <c r="AK42" i="1"/>
  <c r="R37" i="1"/>
  <c r="M42" i="1"/>
  <c r="AV22" i="1"/>
  <c r="AE58" i="1"/>
  <c r="AJ58" i="1" s="1"/>
  <c r="G58" i="1"/>
  <c r="L58" i="1" s="1"/>
  <c r="AQ42" i="1"/>
  <c r="AV37" i="1"/>
  <c r="BB37" i="1"/>
  <c r="AW42" i="1"/>
  <c r="AD37" i="1"/>
  <c r="Y42" i="1"/>
  <c r="X22" i="1"/>
  <c r="S42" i="1"/>
  <c r="X37" i="1"/>
  <c r="X42" i="1" l="1"/>
  <c r="S58" i="1"/>
  <c r="X58" i="1" s="1"/>
  <c r="AV42" i="1"/>
  <c r="AQ58" i="1"/>
  <c r="AV58" i="1" s="1"/>
  <c r="R42" i="1"/>
  <c r="M58" i="1"/>
  <c r="R58" i="1" s="1"/>
  <c r="BB42" i="1"/>
  <c r="AW58" i="1"/>
  <c r="BB58" i="1" s="1"/>
  <c r="AP42" i="1"/>
  <c r="AK58" i="1"/>
  <c r="AP58" i="1" s="1"/>
  <c r="AD42" i="1"/>
  <c r="Y58" i="1"/>
  <c r="AD58" i="1" s="1"/>
</calcChain>
</file>

<file path=xl/sharedStrings.xml><?xml version="1.0" encoding="utf-8"?>
<sst xmlns="http://schemas.openxmlformats.org/spreadsheetml/2006/main" count="583" uniqueCount="378">
  <si>
    <t>WWS1 - Wholesale wastewater operating and capital expenditure by business unit</t>
  </si>
  <si>
    <t>Data validation</t>
  </si>
  <si>
    <t>Item references</t>
  </si>
  <si>
    <t>For the 12 months ended 31 March 2018</t>
  </si>
  <si>
    <t>For the 12 months ended 31 March 2019</t>
  </si>
  <si>
    <t>For the 12 months ended 31 March 2020</t>
  </si>
  <si>
    <t>For the 12 months ended 31 March 2021</t>
  </si>
  <si>
    <t>For the 12 months ended 31 March 2022</t>
  </si>
  <si>
    <t>For the 12 months ended 31 March 2023</t>
  </si>
  <si>
    <t>For the 12 months ended 31 March 2024</t>
  </si>
  <si>
    <t>For the 12 months ended 31 March 2025</t>
  </si>
  <si>
    <t>For the 12 months ended 31 March 20XX</t>
  </si>
  <si>
    <t>Completion checks</t>
  </si>
  <si>
    <t>Validation</t>
  </si>
  <si>
    <t>Line description</t>
  </si>
  <si>
    <t>Units</t>
  </si>
  <si>
    <t>DPs</t>
  </si>
  <si>
    <t>Sewage collection</t>
  </si>
  <si>
    <t>Sewage treatment</t>
  </si>
  <si>
    <t>Sludge</t>
  </si>
  <si>
    <t>Total</t>
  </si>
  <si>
    <t>Totals in Line 3 should equal the Totals sum of Lines 7-9 of WWS5 (providing no atypical costs).</t>
  </si>
  <si>
    <t>Sludge transport</t>
  </si>
  <si>
    <t>Sludge treatment</t>
  </si>
  <si>
    <t>Sludge disposal</t>
  </si>
  <si>
    <t>Calculation, copy or download rule</t>
  </si>
  <si>
    <t>Validation description</t>
  </si>
  <si>
    <t>Completion</t>
  </si>
  <si>
    <t>Please include a description in column C if adding an atypical expenditure</t>
  </si>
  <si>
    <t>Please complete all cells in row</t>
  </si>
  <si>
    <t>Totals in Line 10 should equal the equivalent sum of Lines 3 and 13 of WWS8 (providing no atypical costs).</t>
  </si>
  <si>
    <t>Totals in Line 9 should equal sum of Totals in Lines 8 and 16 in Bio3.</t>
  </si>
  <si>
    <t>Price base</t>
  </si>
  <si>
    <t>Outturn (nominal)</t>
  </si>
  <si>
    <t>2017-18 FYA (CPIH adjusted)</t>
  </si>
  <si>
    <t>Outturn (nominal), 2017-18 FYA (CPIH deflated)</t>
  </si>
  <si>
    <t>Sum of Lines 14-16 should equal Line 47 of WWS2.</t>
  </si>
  <si>
    <t>A</t>
  </si>
  <si>
    <t>Operating expenditure</t>
  </si>
  <si>
    <t>Power</t>
  </si>
  <si>
    <t>See item</t>
  </si>
  <si>
    <t>£m</t>
  </si>
  <si>
    <t>WWS1001SC</t>
  </si>
  <si>
    <t>WWS1001ST</t>
  </si>
  <si>
    <t>WWS1001STP</t>
  </si>
  <si>
    <t>WWS1001SDT</t>
  </si>
  <si>
    <t>WWS1001SDD</t>
  </si>
  <si>
    <t>WWS1001CAS</t>
  </si>
  <si>
    <t>Income treated as negative expenditure</t>
  </si>
  <si>
    <t>references</t>
  </si>
  <si>
    <t>WWS1002SC</t>
  </si>
  <si>
    <t>WWS1002ST</t>
  </si>
  <si>
    <t>WWS1002STP</t>
  </si>
  <si>
    <t>WWS1002SDT</t>
  </si>
  <si>
    <t>WWS1002SDD</t>
  </si>
  <si>
    <t>WWS1002CAS</t>
  </si>
  <si>
    <t>Service charges / Discharge Consents</t>
  </si>
  <si>
    <t>in columns</t>
  </si>
  <si>
    <t>Totals in Line 3 should equal the equivalent sum of Lines 7-9 of WWS5 (providing no atypical costs).</t>
  </si>
  <si>
    <t>WWS1003SC</t>
  </si>
  <si>
    <t>WWS1003ST</t>
  </si>
  <si>
    <t>WWS1003STP</t>
  </si>
  <si>
    <t>WWS1003SDT</t>
  </si>
  <si>
    <t>WWS1003SDD</t>
  </si>
  <si>
    <t>WWS1003CAS</t>
  </si>
  <si>
    <t>Bulk discharge</t>
  </si>
  <si>
    <t>BJ to BS</t>
  </si>
  <si>
    <t>WWS1004SC</t>
  </si>
  <si>
    <t>WWS1004ST</t>
  </si>
  <si>
    <t>WWS1004STP</t>
  </si>
  <si>
    <t>WWS1004SDT</t>
  </si>
  <si>
    <t>WWS1004SDD</t>
  </si>
  <si>
    <t>WWS1004CAS</t>
  </si>
  <si>
    <t>Other operating expenditure</t>
  </si>
  <si>
    <t>~ Renewals expensed in year (Infrastructure)</t>
  </si>
  <si>
    <t>WWS1005SC</t>
  </si>
  <si>
    <t>WWS1005ST</t>
  </si>
  <si>
    <t>WWS1005STP</t>
  </si>
  <si>
    <t>WWS1005SDT</t>
  </si>
  <si>
    <t>WWS1005SDD</t>
  </si>
  <si>
    <t>WWS1005CAS</t>
  </si>
  <si>
    <t>~ Renewals expensed in year (Non-Infrastructure)</t>
  </si>
  <si>
    <t>WWS1006SC</t>
  </si>
  <si>
    <t>WWS1006ST</t>
  </si>
  <si>
    <t>WWS1006STP</t>
  </si>
  <si>
    <t>WWS1006SDT</t>
  </si>
  <si>
    <t>WWS1006SDD</t>
  </si>
  <si>
    <t>WWS1006CAS</t>
  </si>
  <si>
    <t>~ Other operating expenditure excluding renewals</t>
  </si>
  <si>
    <t>WWS1007SC</t>
  </si>
  <si>
    <t>WWS1007ST</t>
  </si>
  <si>
    <t>WWS1007STP</t>
  </si>
  <si>
    <t>WWS1007SDT</t>
  </si>
  <si>
    <t>WWS1007SDD</t>
  </si>
  <si>
    <t>WWS1007CAS</t>
  </si>
  <si>
    <t>Local authority and Cumulo rates</t>
  </si>
  <si>
    <t>WWS1008SC</t>
  </si>
  <si>
    <t>WWS1008ST</t>
  </si>
  <si>
    <t>WWS1008STP</t>
  </si>
  <si>
    <t>WWS1008SDT</t>
  </si>
  <si>
    <t>WWS1008SDD</t>
  </si>
  <si>
    <t>WWS1008CAS</t>
  </si>
  <si>
    <t>Total operating expenditure (excluding third party services)</t>
  </si>
  <si>
    <t>Sum of lines 1 to 8.</t>
  </si>
  <si>
    <t>Total sludge in Line 9 should equal sum of Totals in Lines 8 and 16 in Bio3.</t>
  </si>
  <si>
    <t>WWS1009SC</t>
  </si>
  <si>
    <t>WWS1009ST</t>
  </si>
  <si>
    <t>WWS1009STP</t>
  </si>
  <si>
    <t>WWS1009SDT</t>
  </si>
  <si>
    <t>WWS1009SDD</t>
  </si>
  <si>
    <t>WWS1009CAS</t>
  </si>
  <si>
    <t>Third party services</t>
  </si>
  <si>
    <t>WWS1010SC</t>
  </si>
  <si>
    <t>WWS1010ST</t>
  </si>
  <si>
    <t>WWS1010STP</t>
  </si>
  <si>
    <t>WWS1010SDT</t>
  </si>
  <si>
    <t>WWS1010SDD</t>
  </si>
  <si>
    <t>WWS1010CAS</t>
  </si>
  <si>
    <t>Total operating expenditure</t>
  </si>
  <si>
    <t>Sum of lines 9 and 10.</t>
  </si>
  <si>
    <t>WWS1011SC</t>
  </si>
  <si>
    <t>WWS1011ST</t>
  </si>
  <si>
    <t>WWS1011STP</t>
  </si>
  <si>
    <t>WWS1011SDT</t>
  </si>
  <si>
    <t>WWS1011SDD</t>
  </si>
  <si>
    <t>WWS1011CAS</t>
  </si>
  <si>
    <t>B</t>
  </si>
  <si>
    <t>Capital expenditure</t>
  </si>
  <si>
    <t>Maintaining the long term capability of the assets ~ infra</t>
  </si>
  <si>
    <t>WWS1012SC</t>
  </si>
  <si>
    <t>WWS1012ST</t>
  </si>
  <si>
    <t>WWS1012STP</t>
  </si>
  <si>
    <t>WWS1012SDT</t>
  </si>
  <si>
    <t>WWS1012SDD</t>
  </si>
  <si>
    <t>WWS1012CAS</t>
  </si>
  <si>
    <t>Maintaining the long term capability of the assets ~ non~infra</t>
  </si>
  <si>
    <t>WWS1013SC</t>
  </si>
  <si>
    <t>WWS1013ST</t>
  </si>
  <si>
    <t>WWS1013STP</t>
  </si>
  <si>
    <t>WWS1013SDT</t>
  </si>
  <si>
    <t>WWS1013SDD</t>
  </si>
  <si>
    <t>WWS1013CAS</t>
  </si>
  <si>
    <t>Other capital expenditure ~ infra</t>
  </si>
  <si>
    <t>WWS1014SC</t>
  </si>
  <si>
    <t>WWS1014ST</t>
  </si>
  <si>
    <t>WWS1014STP</t>
  </si>
  <si>
    <t>WWS1014SDT</t>
  </si>
  <si>
    <t>WWS1014SDD</t>
  </si>
  <si>
    <t>WWS1014CAS</t>
  </si>
  <si>
    <t>Other capital expenditure ~ non~infra</t>
  </si>
  <si>
    <t>WWS1015SC</t>
  </si>
  <si>
    <t>WWS1015ST</t>
  </si>
  <si>
    <t>WWS1015STP</t>
  </si>
  <si>
    <t>WWS1015SDT</t>
  </si>
  <si>
    <t>WWS1015SDD</t>
  </si>
  <si>
    <t>WWS1015CAS</t>
  </si>
  <si>
    <t>Infrastructure network reinforcement</t>
  </si>
  <si>
    <t>WWS1016SC</t>
  </si>
  <si>
    <t>WWS1016ST</t>
  </si>
  <si>
    <t>WWS1016STP</t>
  </si>
  <si>
    <t>WWS1016SDT</t>
  </si>
  <si>
    <t>WWS1016SDD</t>
  </si>
  <si>
    <t>WWS1016CAS</t>
  </si>
  <si>
    <t>Total gross capital expenditure excluding third party services</t>
  </si>
  <si>
    <t>Sum of lines 12 to 16.</t>
  </si>
  <si>
    <t>WWS1017SC</t>
  </si>
  <si>
    <t>WWS1017ST</t>
  </si>
  <si>
    <t>WWS1017STP</t>
  </si>
  <si>
    <t>WWS1017SDT</t>
  </si>
  <si>
    <t>WWS1017SDD</t>
  </si>
  <si>
    <t>WWS1017CAS</t>
  </si>
  <si>
    <t>WWS1018SC</t>
  </si>
  <si>
    <t>WWS1018ST</t>
  </si>
  <si>
    <t>WWS1018STP</t>
  </si>
  <si>
    <t>WWS1018SDT</t>
  </si>
  <si>
    <t>WWS1018SDD</t>
  </si>
  <si>
    <t>WWS1018CAS</t>
  </si>
  <si>
    <t>Total gross capital expenditure</t>
  </si>
  <si>
    <t>Sum of lines 17 and 18.</t>
  </si>
  <si>
    <t>WWS1019SC</t>
  </si>
  <si>
    <t>WWS1019ST</t>
  </si>
  <si>
    <t>WWS1019STP</t>
  </si>
  <si>
    <t>WWS1019SDT</t>
  </si>
  <si>
    <t>WWS1019SDD</t>
  </si>
  <si>
    <t>WWS1019CAS</t>
  </si>
  <si>
    <t>C</t>
  </si>
  <si>
    <t>Totex</t>
  </si>
  <si>
    <t>Grants and contributions ~ operating expenditure</t>
  </si>
  <si>
    <t>WWS1025SC</t>
  </si>
  <si>
    <t>WWS1025ST</t>
  </si>
  <si>
    <t>WWS1025STP</t>
  </si>
  <si>
    <t>WWS1025SDP</t>
  </si>
  <si>
    <t>WWS1025SDD</t>
  </si>
  <si>
    <t>WWS1025CAS</t>
  </si>
  <si>
    <t>Grants and contributions ~ capital expenditure</t>
  </si>
  <si>
    <t>WWS1026SC</t>
  </si>
  <si>
    <t>WWS1026ST</t>
  </si>
  <si>
    <t>WWS1026STP</t>
  </si>
  <si>
    <t>WWS1026SDP</t>
  </si>
  <si>
    <t>WWS1026SDD</t>
  </si>
  <si>
    <t>WWS1026CAS</t>
  </si>
  <si>
    <t>Sum of lines 11 and 19 minus the sum of lines 20 and 21.</t>
  </si>
  <si>
    <t>WWS1021SC</t>
  </si>
  <si>
    <t>WWS1021ST</t>
  </si>
  <si>
    <t>WWS1021STP</t>
  </si>
  <si>
    <t>WWS1021SDP</t>
  </si>
  <si>
    <t>WWS1021SDD</t>
  </si>
  <si>
    <t>WWS1021CAS</t>
  </si>
  <si>
    <t>D</t>
  </si>
  <si>
    <t>Cash expenditure</t>
  </si>
  <si>
    <t>Pension deficit recovery payments</t>
  </si>
  <si>
    <t>WWS1022SC</t>
  </si>
  <si>
    <t>WWS1022ST</t>
  </si>
  <si>
    <t>WWS1022STP</t>
  </si>
  <si>
    <t>WWS1022SDT</t>
  </si>
  <si>
    <t>WWS1022SDD</t>
  </si>
  <si>
    <t>WWS1022CAS</t>
  </si>
  <si>
    <t>Other cash items</t>
  </si>
  <si>
    <t>WWS1023SC</t>
  </si>
  <si>
    <t>WWS1023ST</t>
  </si>
  <si>
    <t>WWS1023STP</t>
  </si>
  <si>
    <t>WWS1023SDT</t>
  </si>
  <si>
    <t>WWS1023SDD</t>
  </si>
  <si>
    <t>WWS1023CAS</t>
  </si>
  <si>
    <t>Totex including cash items</t>
  </si>
  <si>
    <t>Sum of lines 22, 23 and 24.</t>
  </si>
  <si>
    <t>WWS1024SC</t>
  </si>
  <si>
    <t>WWS1024ST</t>
  </si>
  <si>
    <t>WWS1024STP</t>
  </si>
  <si>
    <t>WWS1024SDT</t>
  </si>
  <si>
    <t>WWS1024SDD</t>
  </si>
  <si>
    <t>WWS1024CAS</t>
  </si>
  <si>
    <t>E</t>
  </si>
  <si>
    <t>Atypical expenditure</t>
  </si>
  <si>
    <t>Exceptional pension credit</t>
  </si>
  <si>
    <t>If there is a value entered for the row, column C cannot be blank.</t>
  </si>
  <si>
    <t>BP3357001</t>
  </si>
  <si>
    <t>BP3357001SC</t>
  </si>
  <si>
    <t>BP3357001ST</t>
  </si>
  <si>
    <t>BP3357001STP</t>
  </si>
  <si>
    <t>BP3357001SDT</t>
  </si>
  <si>
    <t>BP3357001SDD</t>
  </si>
  <si>
    <t>BP3357001CAS</t>
  </si>
  <si>
    <t>Item 1</t>
  </si>
  <si>
    <t>Item 2</t>
  </si>
  <si>
    <t>BP3357002</t>
  </si>
  <si>
    <t>BP3357002SC</t>
  </si>
  <si>
    <t>BP3357002ST</t>
  </si>
  <si>
    <t>BP3357002STP</t>
  </si>
  <si>
    <t>BP3357002SDT</t>
  </si>
  <si>
    <t>BP3357002SDD</t>
  </si>
  <si>
    <t>BP3357002CAS</t>
  </si>
  <si>
    <t>Item 3</t>
  </si>
  <si>
    <t>BP3357003</t>
  </si>
  <si>
    <t>BP3357003SC</t>
  </si>
  <si>
    <t>BP3357003ST</t>
  </si>
  <si>
    <t>BP3357003STP</t>
  </si>
  <si>
    <t>BP3357003SDT</t>
  </si>
  <si>
    <t>BP3357003SDD</t>
  </si>
  <si>
    <t>BP3357003CAS</t>
  </si>
  <si>
    <t>Item 4</t>
  </si>
  <si>
    <t>BP3357004</t>
  </si>
  <si>
    <t>BP3357004SC</t>
  </si>
  <si>
    <t>BP3357004ST</t>
  </si>
  <si>
    <t>BP3357004STP</t>
  </si>
  <si>
    <t>BP3357004SDT</t>
  </si>
  <si>
    <t>BP3357004SDD</t>
  </si>
  <si>
    <t>BP3357004CAS</t>
  </si>
  <si>
    <t>Item 5</t>
  </si>
  <si>
    <t>BP3357005</t>
  </si>
  <si>
    <t>BP3357005SC</t>
  </si>
  <si>
    <t>BP3357005ST</t>
  </si>
  <si>
    <t>BP3357005STP</t>
  </si>
  <si>
    <t>BP3357005SDT</t>
  </si>
  <si>
    <t>BP3357005SDD</t>
  </si>
  <si>
    <t>BP3357005CAS</t>
  </si>
  <si>
    <t>Item 6</t>
  </si>
  <si>
    <t>BP3357006</t>
  </si>
  <si>
    <t>BP3357006SC</t>
  </si>
  <si>
    <t>BP3357006ST</t>
  </si>
  <si>
    <t>BP3357006STP</t>
  </si>
  <si>
    <t>BP3357006SDT</t>
  </si>
  <si>
    <t>BP3357006SDD</t>
  </si>
  <si>
    <t>BP3357006CAS</t>
  </si>
  <si>
    <t>Item 7</t>
  </si>
  <si>
    <t>BP3357007</t>
  </si>
  <si>
    <t>BP3357007SC</t>
  </si>
  <si>
    <t>BP3357007ST</t>
  </si>
  <si>
    <t>BP3357007STP</t>
  </si>
  <si>
    <t>BP3357007SDT</t>
  </si>
  <si>
    <t>BP3357007SDD</t>
  </si>
  <si>
    <t>BP3357007CAS</t>
  </si>
  <si>
    <t>Item 8</t>
  </si>
  <si>
    <t>BP3357008</t>
  </si>
  <si>
    <t>BP3357008SC</t>
  </si>
  <si>
    <t>BP3357008ST</t>
  </si>
  <si>
    <t>BP3357008STP</t>
  </si>
  <si>
    <t>BP3357008SDT</t>
  </si>
  <si>
    <t>BP3357008SDD</t>
  </si>
  <si>
    <t>BP3357008CAS</t>
  </si>
  <si>
    <t>Item 9</t>
  </si>
  <si>
    <t>BP3357009</t>
  </si>
  <si>
    <t>BP3357009SC</t>
  </si>
  <si>
    <t>BP3357009ST</t>
  </si>
  <si>
    <t>BP3357009STP</t>
  </si>
  <si>
    <t>BP3357009SDT</t>
  </si>
  <si>
    <t>BP3357009SDD</t>
  </si>
  <si>
    <t>BP3357009CAS</t>
  </si>
  <si>
    <t>Item 10</t>
  </si>
  <si>
    <t>BP3357010</t>
  </si>
  <si>
    <t>BP3357010SC</t>
  </si>
  <si>
    <t>BP3357010ST</t>
  </si>
  <si>
    <t>BP3357010STP</t>
  </si>
  <si>
    <t>BP3357010SDT</t>
  </si>
  <si>
    <t>BP3357010SDD</t>
  </si>
  <si>
    <t>BP3357010CAS</t>
  </si>
  <si>
    <t>Total atypical expenditure</t>
  </si>
  <si>
    <t>Sum of lines 26 to 35.</t>
  </si>
  <si>
    <t>BP3357020SC</t>
  </si>
  <si>
    <t>BP3357020ST</t>
  </si>
  <si>
    <t>BP3357020STP</t>
  </si>
  <si>
    <t>BP3357020SDT</t>
  </si>
  <si>
    <t>BP3357020SDD</t>
  </si>
  <si>
    <t>BP3357020CAS</t>
  </si>
  <si>
    <t>F</t>
  </si>
  <si>
    <t xml:space="preserve">Total expenditure </t>
  </si>
  <si>
    <t>Total expenditure</t>
  </si>
  <si>
    <t>Sum of lines 25 and 36.</t>
  </si>
  <si>
    <t>S3040TCASC</t>
  </si>
  <si>
    <t>S3040TCAST</t>
  </si>
  <si>
    <t>S3040TCASTP</t>
  </si>
  <si>
    <t>S3040TCASDT</t>
  </si>
  <si>
    <t>S3040TCASDD</t>
  </si>
  <si>
    <t>S3040TCAS</t>
  </si>
  <si>
    <t>KEY</t>
  </si>
  <si>
    <t>Input</t>
  </si>
  <si>
    <t>Copy</t>
  </si>
  <si>
    <t>Calculation</t>
  </si>
  <si>
    <t>Pre populated</t>
  </si>
  <si>
    <t>WWS1 guidance and line definitions</t>
  </si>
  <si>
    <r>
      <t xml:space="preserve">This table identifies totex by business unit and atypical expenditure and reflects </t>
    </r>
    <r>
      <rPr>
        <sz val="10"/>
        <color rgb="FF0078C9"/>
        <rFont val="Franklin Gothic Demi"/>
        <family val="2"/>
      </rPr>
      <t>table 8 of the 2017 Cost Assessment submission</t>
    </r>
    <r>
      <rPr>
        <sz val="10"/>
        <rFont val="Arial"/>
        <family val="2"/>
      </rPr>
      <t xml:space="preserve">. It is also closely associated with pro forma 4E and 4K in the APR (as per RAG4). </t>
    </r>
    <r>
      <rPr>
        <b/>
        <sz val="10"/>
        <rFont val="Arial"/>
        <family val="2"/>
      </rPr>
      <t xml:space="preserve">The expenditure in this table must exclude that associated with a dummy price control (Thames Tideway) which should be entered separately in </t>
    </r>
    <r>
      <rPr>
        <sz val="10"/>
        <color rgb="FF0078C9"/>
        <rFont val="Franklin Gothic Demi"/>
        <family val="2"/>
      </rPr>
      <t>Dmmy1</t>
    </r>
    <r>
      <rPr>
        <sz val="10"/>
        <rFont val="Arial"/>
        <family val="2"/>
      </rPr>
      <t>.
Forecasts of capital expenditure for 2020-25 in this table should include the company’s proposed transition expenditure in 2019-20 to ensure consistency with the 2020-25 totex forecasts in other tables in the business plan. Forecasts of capital expenditure in 2019-20 in this table should exclude the company’s proposed transition expenditure as this is reported separately in WWS10.</t>
    </r>
  </si>
  <si>
    <t>Line</t>
  </si>
  <si>
    <t>Definition</t>
  </si>
  <si>
    <t>Block A</t>
  </si>
  <si>
    <t>All energy costs, including the climate change levy and the carbon reduction commitment.  Any cost savings from power generated internally should be netted off these costs.</t>
  </si>
  <si>
    <t>Income received from sales which are external to the appointed business and which directly relate to the wastewater processes. It should be input as a negative number. 
This will include:
Electricity sales from sources such as CHP to external parties.
Electricity sales from back-up generators under the National Grid ‘STOR’.
Bio-methane gas sales to the National Grid. 
Renewables Obligation Certificates (ROCs) and payments made under the non-domestic RHI and Feed-in Tariff schemes. 
Sludge and sludge products such as cake, granules etc. to external parties.</t>
  </si>
  <si>
    <t>Total cost of service charges by the Environment Agency or Canal and River Trust for discharge permits.</t>
  </si>
  <si>
    <t>Total payments for bulk imports. If a supply is a shared supply and is jointly owned, the costs associated with it should not be reported here but in the appropriate cost line.</t>
  </si>
  <si>
    <t>Infrastructure Renewals which are expensed rather than capitalised in statutory accounts</t>
  </si>
  <si>
    <t>Non Infrastructure Renewals which are expensed rather than capitalised in statutory accounts</t>
  </si>
  <si>
    <t xml:space="preserve">Any other operating costs  </t>
  </si>
  <si>
    <t>The cost of local authority rates. This should include both the local authority rates and cumulo rates</t>
  </si>
  <si>
    <r>
      <t xml:space="preserve">Total operating costs excluding third party services. Calculated as the sum of </t>
    </r>
    <r>
      <rPr>
        <sz val="10"/>
        <color rgb="FF0078C9"/>
        <rFont val="Arial"/>
        <family val="2"/>
      </rPr>
      <t>WWS1 lines 1 to 8</t>
    </r>
    <r>
      <rPr>
        <sz val="10"/>
        <rFont val="Arial"/>
        <family val="2"/>
      </rPr>
      <t>.</t>
    </r>
  </si>
  <si>
    <t>Operating expenditure for providing third party services. See appendix 1 of RAG 4</t>
  </si>
  <si>
    <r>
      <t xml:space="preserve">Total operating expenditure for the wholesale business only within each business category. Calculated as the sum of </t>
    </r>
    <r>
      <rPr>
        <sz val="10"/>
        <color rgb="FF0078C9"/>
        <rFont val="Arial"/>
        <family val="2"/>
      </rPr>
      <t>WWS1 lines 9 and 10</t>
    </r>
    <r>
      <rPr>
        <sz val="10"/>
        <rFont val="Arial"/>
        <family val="2"/>
      </rPr>
      <t xml:space="preserve">. </t>
    </r>
  </si>
  <si>
    <t>Block B</t>
  </si>
  <si>
    <t>Capital expenditure on infrastructure assets excluding third party capex to maintain the long term capability of assets and to deliver base levels of service.   Where projects have drivers both of enhancement and capital maintenance, companies should apply a method of proportional allocation to allocate costs between enhancement and capital maintenance.</t>
  </si>
  <si>
    <t>Capital expenditure on non-infrastructure assets excluding third party capex to maintain the long term capability of assets and to deliver base levels of service.   Where projects  have drivers both of enhancement and capital maintenance, companies should apply a method of proportional allocation to allocate costs between enhancement and capital maintenance.</t>
  </si>
  <si>
    <r>
      <t xml:space="preserve">Any capital expenditure on infrastructure assets other than defined in </t>
    </r>
    <r>
      <rPr>
        <sz val="10"/>
        <color rgb="FF0078C9"/>
        <rFont val="Arial"/>
        <family val="2"/>
      </rPr>
      <t>WWS1 line 11</t>
    </r>
    <r>
      <rPr>
        <sz val="10"/>
        <rFont val="Arial"/>
        <family val="2"/>
      </rPr>
      <t xml:space="preserve"> excluding third party capex.</t>
    </r>
  </si>
  <si>
    <r>
      <t xml:space="preserve">Any capital expenditure on non-infrastructure assets other than defined in </t>
    </r>
    <r>
      <rPr>
        <sz val="10"/>
        <color rgb="FF0078C9"/>
        <rFont val="Arial"/>
        <family val="2"/>
      </rPr>
      <t>WWS1 line 12</t>
    </r>
    <r>
      <rPr>
        <sz val="10"/>
        <rFont val="Arial"/>
        <family val="2"/>
      </rPr>
      <t xml:space="preserve"> excluding third party capex.</t>
    </r>
  </si>
  <si>
    <t>Infrastructure network reinforcement  - a water or sewerage undertaker’s capital expenditure for the provision of new infrastructure network assets or enhanced capacity in existing infrastructure network assets such as water mains, tanks, service reservoirs, sewers and pumping stations, in consequence of new connections and/or new developments. This expenditure relates solely to network reinforcement works that are needed on a water or sewerage undertaker’s existing network assets beyond the nearest practicable point where the connection to the water or sewerage undertaker’s network has, or will been made. Capital expenditure in this line should be the same categories of expenditure that was used to calculate a water or sewerage undertaker's infrastructure charges.</t>
  </si>
  <si>
    <r>
      <t xml:space="preserve">Total gross capital expenditure excluding third party services. Calculated as the sum of </t>
    </r>
    <r>
      <rPr>
        <sz val="10"/>
        <color rgb="FF0078C9"/>
        <rFont val="Arial"/>
        <family val="2"/>
      </rPr>
      <t>WWS1 lines 12 to 16</t>
    </r>
    <r>
      <rPr>
        <sz val="10"/>
        <rFont val="Arial"/>
        <family val="2"/>
      </rPr>
      <t>.</t>
    </r>
  </si>
  <si>
    <t xml:space="preserve">Capital expenditure for providing third party services. </t>
  </si>
  <si>
    <r>
      <t xml:space="preserve">Total gross capital expenditure. Calculated as the sum of </t>
    </r>
    <r>
      <rPr>
        <sz val="10"/>
        <color rgb="FF0078C9"/>
        <rFont val="Arial"/>
        <family val="2"/>
      </rPr>
      <t>WWS1 lines 17 and 18</t>
    </r>
    <r>
      <rPr>
        <sz val="10"/>
        <rFont val="Arial"/>
        <family val="2"/>
      </rPr>
      <t>.</t>
    </r>
  </si>
  <si>
    <t>Block C</t>
  </si>
  <si>
    <t>Grants and contributions operating expenditure as reported in Table 4D/4E of RAG4. Input as a positive number.  The sum of lines 20 and 21 will be equal to table App 28 line 29 for years 2015-2025</t>
  </si>
  <si>
    <t>Grants and contributions capital expenditure as reported in Table 4D/4E of RAG4. Input as a positive number.  The sum of lines 20 and 21 will be equal to table App 28 line 29 for years 2015-2025</t>
  </si>
  <si>
    <r>
      <t xml:space="preserve">Totex. Calculated as the sum of </t>
    </r>
    <r>
      <rPr>
        <sz val="10"/>
        <color rgb="FF0078C9"/>
        <rFont val="Arial"/>
        <family val="2"/>
      </rPr>
      <t>WWS1 lines 11 and 19 minus the sum of lines 20 and 21</t>
    </r>
    <r>
      <rPr>
        <sz val="10"/>
        <rFont val="Arial"/>
        <family val="2"/>
      </rPr>
      <t>.</t>
    </r>
  </si>
  <si>
    <t>Block D</t>
  </si>
  <si>
    <t>Actual pension deficit recovery payments including costs capitalised and any group recharges for pension deficit costs.</t>
  </si>
  <si>
    <t>Other cash items not including in the accounting charge.</t>
  </si>
  <si>
    <r>
      <t xml:space="preserve">Totex including cash items. Calculated as the sum of </t>
    </r>
    <r>
      <rPr>
        <sz val="10"/>
        <color rgb="FF0078C9"/>
        <rFont val="Arial"/>
        <family val="2"/>
      </rPr>
      <t>WWS1 lines 22 to 24</t>
    </r>
    <r>
      <rPr>
        <sz val="10"/>
        <rFont val="Arial"/>
        <family val="2"/>
      </rPr>
      <t>.</t>
    </r>
  </si>
  <si>
    <t>Block E</t>
  </si>
  <si>
    <t>26-35</t>
  </si>
  <si>
    <t>Please specify atypical items in the lines below.  Atypical items are defined as unusual items outside ordinary activities.  This would include items such as office moves and one-off reorganisations.  For avoidance of doubt these items should not be included in lines 1-24 above</t>
  </si>
  <si>
    <r>
      <t xml:space="preserve">Total atypical expenditure. Calculated as the sum of </t>
    </r>
    <r>
      <rPr>
        <sz val="10"/>
        <color rgb="FF0078C9"/>
        <rFont val="Arial"/>
        <family val="2"/>
      </rPr>
      <t>WWS1 lines 26 to 35</t>
    </r>
    <r>
      <rPr>
        <sz val="10"/>
        <rFont val="Arial"/>
        <family val="2"/>
      </rPr>
      <t>.</t>
    </r>
  </si>
  <si>
    <t>Block F</t>
  </si>
  <si>
    <r>
      <t xml:space="preserve">Total expenditure. Calculated as the sum of </t>
    </r>
    <r>
      <rPr>
        <sz val="10"/>
        <color rgb="FF0078C9"/>
        <rFont val="Arial"/>
        <family val="2"/>
      </rPr>
      <t>WWS1 lines 25 and 36</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</si>
</sst>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quot;-  &quot;;&quot; &quot;@&quot; &quot;"/>
    <numFmt numFmtId="165" formatCode="0.000"/>
  </numFmts>
  <fonts count="27" x14ac:knownFonts="1">
    <font>
      <sz val="11"/>
      <color theme="1"/>
      <name val="Arial"/>
      <family val="2"/>
    </font>
    <font>
      <sz val="11"/>
      <color theme="1"/>
      <name val="Arial"/>
      <family val="2"/>
    </font>
    <font>
      <sz val="15"/>
      <color theme="0"/>
      <name val="Franklin Gothic Demi"/>
      <family val="2"/>
    </font>
    <font>
      <sz val="11"/>
      <color theme="0"/>
      <name val="Franklin Gothic Demi"/>
      <family val="2"/>
    </font>
    <font>
      <sz val="10"/>
      <name val="Gill Sans MT"/>
      <family val="2"/>
    </font>
    <font>
      <sz val="10"/>
      <color theme="0"/>
      <name val="Gill Sans MT"/>
      <family val="2"/>
    </font>
    <font>
      <sz val="10"/>
      <color theme="1"/>
      <name val="Gill Sans MT"/>
      <family val="2"/>
    </font>
    <font>
      <sz val="10"/>
      <color rgb="FF0078C9"/>
      <name val="Franklin Gothic Demi"/>
      <family val="2"/>
    </font>
    <font>
      <sz val="9"/>
      <color theme="1"/>
      <name val="Arial"/>
      <family val="2"/>
    </font>
    <font>
      <sz val="10"/>
      <name val="Arial"/>
      <family val="2"/>
    </font>
    <font>
      <b/>
      <sz val="10"/>
      <color theme="1"/>
      <name val="Gill Sans MT"/>
      <family val="2"/>
    </font>
    <font>
      <sz val="11"/>
      <color theme="1"/>
      <name val="Verdana"/>
      <family val="2"/>
    </font>
    <font>
      <sz val="8"/>
      <color theme="1"/>
      <name val="Arial"/>
      <family val="2"/>
    </font>
    <font>
      <sz val="10"/>
      <color theme="8"/>
      <name val="Gill Sans MT"/>
      <family val="2"/>
    </font>
    <font>
      <sz val="8"/>
      <name val="Arial"/>
      <family val="2"/>
    </font>
    <font>
      <sz val="10"/>
      <color theme="1"/>
      <name val="Arial"/>
      <family val="2"/>
    </font>
    <font>
      <sz val="9"/>
      <name val="Arial"/>
      <family val="2"/>
    </font>
    <font>
      <sz val="9"/>
      <color theme="0"/>
      <name val="Arial"/>
      <family val="2"/>
    </font>
    <font>
      <sz val="10"/>
      <color theme="1"/>
      <name val="Franklin Gothic Demi"/>
      <family val="2"/>
    </font>
    <font>
      <u/>
      <sz val="8"/>
      <color theme="1"/>
      <name val="Arial"/>
      <family val="2"/>
    </font>
    <font>
      <sz val="9"/>
      <color theme="1"/>
      <name val="Gill Sans MT"/>
      <family val="2"/>
    </font>
    <font>
      <sz val="9.5"/>
      <color theme="1"/>
      <name val="Arial"/>
      <family val="2"/>
    </font>
    <font>
      <sz val="10"/>
      <name val="Franklin Gothic Demi"/>
      <family val="2"/>
    </font>
    <font>
      <sz val="11"/>
      <color rgb="FF0078C9"/>
      <name val="Franklin Gothic Demi"/>
      <family val="2"/>
    </font>
    <font>
      <sz val="10"/>
      <color rgb="FF0078C9"/>
      <name val="Arial"/>
      <family val="2"/>
    </font>
    <font>
      <b/>
      <sz val="10"/>
      <name val="Arial"/>
      <family val="2"/>
    </font>
    <font>
      <sz val="9"/>
      <color rgb="FFFF0000"/>
      <name val="Arial"/>
      <family val="2"/>
    </font>
  </fonts>
  <fills count="12">
    <fill>
      <patternFill patternType="none"/>
    </fill>
    <fill>
      <patternFill patternType="gray125"/>
    </fill>
    <fill>
      <patternFill patternType="solid">
        <fgColor rgb="FF003479"/>
        <bgColor indexed="64"/>
      </patternFill>
    </fill>
    <fill>
      <patternFill patternType="solid">
        <fgColor theme="0"/>
        <bgColor indexed="64"/>
      </patternFill>
    </fill>
    <fill>
      <patternFill patternType="solid">
        <fgColor rgb="FFE0DCD8"/>
        <bgColor indexed="64"/>
      </patternFill>
    </fill>
    <fill>
      <patternFill patternType="solid">
        <fgColor rgb="FFFFFF00"/>
        <bgColor indexed="64"/>
      </patternFill>
    </fill>
    <fill>
      <patternFill patternType="solid">
        <fgColor rgb="FFFE4819"/>
        <bgColor indexed="64"/>
      </patternFill>
    </fill>
    <fill>
      <patternFill patternType="solid">
        <fgColor rgb="FFFCEABF"/>
        <bgColor indexed="64"/>
      </patternFill>
    </fill>
    <fill>
      <patternFill patternType="solid">
        <fgColor rgb="FFBFDDF1"/>
        <bgColor indexed="64"/>
      </patternFill>
    </fill>
    <fill>
      <patternFill patternType="solid">
        <fgColor theme="4" tint="0.59999389629810485"/>
        <bgColor indexed="64"/>
      </patternFill>
    </fill>
    <fill>
      <patternFill patternType="solid">
        <fgColor rgb="FFF2BFE0"/>
        <bgColor indexed="64"/>
      </patternFill>
    </fill>
    <fill>
      <patternFill patternType="solid">
        <fgColor theme="9" tint="0.59999389629810485"/>
        <bgColor indexed="64"/>
      </patternFill>
    </fill>
  </fills>
  <borders count="54">
    <border>
      <left/>
      <right/>
      <top/>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top style="medium">
        <color rgb="FF857362"/>
      </top>
      <bottom/>
      <diagonal/>
    </border>
    <border>
      <left/>
      <right style="thin">
        <color rgb="FF857362"/>
      </right>
      <top style="medium">
        <color rgb="FF857362"/>
      </top>
      <bottom/>
      <diagonal/>
    </border>
    <border>
      <left style="thin">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style="medium">
        <color rgb="FF857362"/>
      </top>
      <bottom/>
      <diagonal/>
    </border>
    <border>
      <left style="thin">
        <color rgb="FF857362"/>
      </left>
      <right/>
      <top style="medium">
        <color rgb="FF857362"/>
      </top>
      <bottom style="thin">
        <color rgb="FF857362"/>
      </bottom>
      <diagonal/>
    </border>
    <border>
      <left/>
      <right/>
      <top style="medium">
        <color rgb="FF857362"/>
      </top>
      <bottom style="thin">
        <color rgb="FF857362"/>
      </bottom>
      <diagonal/>
    </border>
    <border>
      <left/>
      <right style="thin">
        <color rgb="FF857362"/>
      </right>
      <top style="medium">
        <color rgb="FF857362"/>
      </top>
      <bottom style="thin">
        <color rgb="FF857362"/>
      </bottom>
      <diagonal/>
    </border>
    <border>
      <left/>
      <right/>
      <top/>
      <bottom style="medium">
        <color rgb="FF857362"/>
      </bottom>
      <diagonal/>
    </border>
    <border>
      <left style="thin">
        <color rgb="FF857362"/>
      </left>
      <right style="medium">
        <color rgb="FF857362"/>
      </right>
      <top style="thin">
        <color rgb="FF857362"/>
      </top>
      <bottom style="thin">
        <color rgb="FF857362"/>
      </bottom>
      <diagonal/>
    </border>
    <border>
      <left style="medium">
        <color rgb="FF857362"/>
      </left>
      <right/>
      <top/>
      <bottom style="medium">
        <color rgb="FF857362"/>
      </bottom>
      <diagonal/>
    </border>
    <border>
      <left/>
      <right style="thin">
        <color rgb="FF857362"/>
      </right>
      <top/>
      <bottom style="medium">
        <color rgb="FF857362"/>
      </bottom>
      <diagonal/>
    </border>
    <border>
      <left style="thin">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top style="thin">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right/>
      <top style="medium">
        <color rgb="FF857362"/>
      </top>
      <bottom/>
      <diagonal/>
    </border>
    <border>
      <left style="thin">
        <color rgb="FF857362"/>
      </left>
      <right style="medium">
        <color rgb="FF857362"/>
      </right>
      <top style="thin">
        <color rgb="FF857362"/>
      </top>
      <bottom style="medium">
        <color rgb="FF857362"/>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right/>
      <top style="thin">
        <color rgb="FF857362"/>
      </top>
      <bottom style="thin">
        <color rgb="FF857362"/>
      </bottom>
      <diagonal/>
    </border>
    <border>
      <left/>
      <right/>
      <top style="thin">
        <color rgb="FF857362"/>
      </top>
      <bottom/>
      <diagonal/>
    </border>
    <border>
      <left/>
      <right style="medium">
        <color rgb="FF857362"/>
      </right>
      <top style="thin">
        <color rgb="FF857362"/>
      </top>
      <bottom style="thin">
        <color rgb="FF857362"/>
      </bottom>
      <diagonal/>
    </border>
    <border>
      <left style="medium">
        <color rgb="FF857362"/>
      </left>
      <right/>
      <top style="medium">
        <color rgb="FF857362"/>
      </top>
      <bottom style="thin">
        <color rgb="FF857362"/>
      </bottom>
      <diagonal/>
    </border>
    <border>
      <left style="medium">
        <color rgb="FF857362"/>
      </left>
      <right/>
      <top style="thin">
        <color rgb="FF857362"/>
      </top>
      <bottom style="thin">
        <color rgb="FF857362"/>
      </bottom>
      <diagonal/>
    </border>
    <border>
      <left style="medium">
        <color rgb="FF857362"/>
      </left>
      <right/>
      <top style="thin">
        <color rgb="FF857362"/>
      </top>
      <bottom style="medium">
        <color rgb="FF857362"/>
      </bottom>
      <diagonal/>
    </border>
    <border>
      <left/>
      <right/>
      <top style="thin">
        <color rgb="FF857362"/>
      </top>
      <bottom style="medium">
        <color rgb="FF857362"/>
      </bottom>
      <diagonal/>
    </border>
    <border>
      <left style="thin">
        <color rgb="FF857362"/>
      </left>
      <right style="medium">
        <color theme="2" tint="-0.499984740745262"/>
      </right>
      <top style="medium">
        <color theme="2" tint="-0.499984740745262"/>
      </top>
      <bottom style="thin">
        <color theme="2" tint="-0.499984740745262"/>
      </bottom>
      <diagonal/>
    </border>
    <border>
      <left style="thin">
        <color rgb="FF857362"/>
      </left>
      <right style="medium">
        <color theme="2" tint="-0.499984740745262"/>
      </right>
      <top style="thin">
        <color theme="2" tint="-0.499984740745262"/>
      </top>
      <bottom style="thin">
        <color theme="2" tint="-0.499984740745262"/>
      </bottom>
      <diagonal/>
    </border>
    <border>
      <left style="thin">
        <color rgb="FF857362"/>
      </left>
      <right style="medium">
        <color theme="2" tint="-0.499984740745262"/>
      </right>
      <top style="thin">
        <color theme="2" tint="-0.499984740745262"/>
      </top>
      <bottom style="medium">
        <color theme="2" tint="-0.499984740745262"/>
      </bottom>
      <diagonal/>
    </border>
    <border>
      <left style="thin">
        <color rgb="FF857362"/>
      </left>
      <right style="medium">
        <color theme="2" tint="-0.499984740745262"/>
      </right>
      <top style="medium">
        <color rgb="FF857362"/>
      </top>
      <bottom style="thin">
        <color rgb="FF857362"/>
      </bottom>
      <diagonal/>
    </border>
    <border>
      <left style="thin">
        <color rgb="FF857362"/>
      </left>
      <right style="thin">
        <color rgb="FF857362"/>
      </right>
      <top/>
      <bottom style="thin">
        <color rgb="FF857362"/>
      </bottom>
      <diagonal/>
    </border>
    <border>
      <left style="thin">
        <color rgb="FF857362"/>
      </left>
      <right style="medium">
        <color theme="2" tint="-0.499984740745262"/>
      </right>
      <top style="thin">
        <color rgb="FF857362"/>
      </top>
      <bottom style="thin">
        <color rgb="FF857362"/>
      </bottom>
      <diagonal/>
    </border>
    <border>
      <left style="medium">
        <color rgb="FF857362"/>
      </left>
      <right/>
      <top/>
      <bottom style="thin">
        <color rgb="FF857362"/>
      </bottom>
      <diagonal/>
    </border>
    <border>
      <left style="medium">
        <color rgb="FF857362"/>
      </left>
      <right style="thin">
        <color rgb="FF857362"/>
      </right>
      <top/>
      <bottom style="thin">
        <color rgb="FF857362"/>
      </bottom>
      <diagonal/>
    </border>
    <border>
      <left style="thin">
        <color rgb="FF857362"/>
      </left>
      <right style="medium">
        <color theme="2" tint="-0.499984740745262"/>
      </right>
      <top style="thin">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right style="medium">
        <color rgb="FF857362"/>
      </right>
      <top style="medium">
        <color rgb="FF857362"/>
      </top>
      <bottom style="thin">
        <color rgb="FF857362"/>
      </bottom>
      <diagonal/>
    </border>
    <border>
      <left/>
      <right style="medium">
        <color rgb="FF857362"/>
      </right>
      <top style="thin">
        <color rgb="FF857362"/>
      </top>
      <bottom style="medium">
        <color rgb="FF857362"/>
      </bottom>
      <diagonal/>
    </border>
  </borders>
  <cellStyleXfs count="9">
    <xf numFmtId="164" fontId="0" fillId="0" borderId="0" applyFont="0" applyFill="0" applyBorder="0" applyProtection="0">
      <alignment vertical="top"/>
    </xf>
    <xf numFmtId="0" fontId="1" fillId="0" borderId="0"/>
    <xf numFmtId="0" fontId="1" fillId="0" borderId="0"/>
    <xf numFmtId="0" fontId="1" fillId="0" borderId="0"/>
    <xf numFmtId="0" fontId="9" fillId="0" borderId="0"/>
    <xf numFmtId="0" fontId="11" fillId="0" borderId="0"/>
    <xf numFmtId="0" fontId="8" fillId="6" borderId="0" applyBorder="0"/>
    <xf numFmtId="0" fontId="1" fillId="0" borderId="0"/>
    <xf numFmtId="0" fontId="1" fillId="0" borderId="0"/>
  </cellStyleXfs>
  <cellXfs count="281">
    <xf numFmtId="164" fontId="0" fillId="0" borderId="0" xfId="0">
      <alignment vertical="top"/>
    </xf>
    <xf numFmtId="0" fontId="2" fillId="2" borderId="0" xfId="1" applyFont="1" applyFill="1" applyBorder="1" applyAlignment="1" applyProtection="1">
      <alignment vertical="center"/>
    </xf>
    <xf numFmtId="0" fontId="2" fillId="2" borderId="0" xfId="1" applyFont="1" applyFill="1" applyBorder="1" applyAlignment="1" applyProtection="1">
      <alignment horizontal="right" vertical="center"/>
    </xf>
    <xf numFmtId="0" fontId="2" fillId="2" borderId="0" xfId="2" applyFont="1" applyFill="1" applyAlignment="1">
      <alignment horizontal="right" vertical="center"/>
    </xf>
    <xf numFmtId="0" fontId="2" fillId="2" borderId="0" xfId="1" applyFont="1" applyFill="1" applyBorder="1" applyAlignment="1">
      <alignment horizontal="left" vertical="center"/>
    </xf>
    <xf numFmtId="164" fontId="0" fillId="3" borderId="0" xfId="0" applyFill="1" applyBorder="1">
      <alignment vertical="top"/>
    </xf>
    <xf numFmtId="0" fontId="1" fillId="4" borderId="0" xfId="1" applyFill="1" applyAlignment="1" applyProtection="1">
      <alignment vertical="center"/>
    </xf>
    <xf numFmtId="0" fontId="1" fillId="3" borderId="0" xfId="1" applyFill="1" applyAlignment="1" applyProtection="1">
      <alignment vertical="center"/>
    </xf>
    <xf numFmtId="164" fontId="0" fillId="3" borderId="0" xfId="0" applyFill="1" applyBorder="1" applyAlignment="1">
      <alignment horizontal="center" vertical="top"/>
    </xf>
    <xf numFmtId="164" fontId="0" fillId="4" borderId="0" xfId="0" applyFill="1" applyBorder="1">
      <alignment vertical="top"/>
    </xf>
    <xf numFmtId="0" fontId="4" fillId="3" borderId="0" xfId="3" applyFont="1" applyFill="1" applyBorder="1" applyAlignment="1" applyProtection="1">
      <alignment vertical="center"/>
    </xf>
    <xf numFmtId="0" fontId="5" fillId="3" borderId="0" xfId="3" applyFont="1" applyFill="1" applyBorder="1" applyAlignment="1" applyProtection="1">
      <alignment vertical="center"/>
    </xf>
    <xf numFmtId="0" fontId="6" fillId="3" borderId="0" xfId="3" applyFont="1" applyFill="1"/>
    <xf numFmtId="0" fontId="6" fillId="3" borderId="0" xfId="3" applyFont="1" applyFill="1" applyAlignment="1" applyProtection="1">
      <alignment vertical="center"/>
    </xf>
    <xf numFmtId="0" fontId="6" fillId="0" borderId="0" xfId="3" applyFont="1"/>
    <xf numFmtId="0" fontId="1" fillId="5" borderId="0" xfId="1" applyFill="1" applyAlignment="1" applyProtection="1">
      <alignment vertical="center"/>
    </xf>
    <xf numFmtId="0" fontId="8" fillId="5" borderId="0" xfId="1" applyFont="1" applyFill="1" applyAlignment="1" applyProtection="1">
      <alignment horizontal="center" vertical="center" wrapText="1"/>
    </xf>
    <xf numFmtId="0" fontId="10" fillId="3" borderId="0" xfId="3" applyFont="1" applyFill="1"/>
    <xf numFmtId="0" fontId="7" fillId="3" borderId="12" xfId="1" applyFont="1" applyFill="1" applyBorder="1" applyAlignment="1">
      <alignment horizontal="center" vertical="center" wrapText="1"/>
    </xf>
    <xf numFmtId="0" fontId="8" fillId="3" borderId="0" xfId="1" applyFont="1" applyFill="1" applyAlignment="1" applyProtection="1">
      <alignment horizontal="center" vertical="center"/>
    </xf>
    <xf numFmtId="164" fontId="8" fillId="3" borderId="13" xfId="0" applyFont="1" applyFill="1" applyBorder="1">
      <alignment vertical="top"/>
    </xf>
    <xf numFmtId="0" fontId="7" fillId="4" borderId="19" xfId="1" applyFont="1" applyFill="1" applyBorder="1" applyAlignment="1" applyProtection="1">
      <alignment horizontal="center" vertical="center" wrapText="1"/>
    </xf>
    <xf numFmtId="0" fontId="7" fillId="4" borderId="20" xfId="1" applyFont="1" applyFill="1" applyBorder="1" applyAlignment="1" applyProtection="1">
      <alignment horizontal="center" vertical="center" wrapText="1"/>
    </xf>
    <xf numFmtId="0" fontId="7" fillId="4" borderId="1" xfId="1" applyFont="1" applyFill="1" applyBorder="1" applyAlignment="1">
      <alignment horizontal="center" vertical="center" wrapText="1"/>
    </xf>
    <xf numFmtId="0" fontId="7" fillId="4" borderId="21" xfId="1" applyFont="1" applyFill="1" applyBorder="1" applyAlignment="1">
      <alignment horizontal="center" vertical="center" wrapText="1"/>
    </xf>
    <xf numFmtId="0" fontId="7" fillId="4" borderId="22" xfId="1" applyFont="1" applyFill="1" applyBorder="1" applyAlignment="1" applyProtection="1">
      <alignment horizontal="center" vertical="center" wrapText="1"/>
    </xf>
    <xf numFmtId="0" fontId="7" fillId="4" borderId="21" xfId="1" applyFont="1" applyFill="1" applyBorder="1" applyAlignment="1" applyProtection="1">
      <alignment horizontal="center" vertical="center" wrapText="1"/>
    </xf>
    <xf numFmtId="0" fontId="12" fillId="3" borderId="0" xfId="1" applyFont="1" applyFill="1" applyAlignment="1" applyProtection="1">
      <alignment horizontal="center" vertical="center" wrapText="1"/>
    </xf>
    <xf numFmtId="0" fontId="12" fillId="3" borderId="0" xfId="1" applyFont="1" applyFill="1" applyAlignment="1" applyProtection="1">
      <alignment vertical="center"/>
    </xf>
    <xf numFmtId="0" fontId="8" fillId="3" borderId="0" xfId="1" applyFont="1" applyFill="1" applyAlignment="1" applyProtection="1">
      <alignment horizontal="left" vertical="center"/>
    </xf>
    <xf numFmtId="0" fontId="13" fillId="3" borderId="0" xfId="3" applyFont="1" applyFill="1" applyBorder="1" applyAlignment="1" applyProtection="1">
      <alignment horizontal="center" vertical="center"/>
    </xf>
    <xf numFmtId="0" fontId="13" fillId="3" borderId="0" xfId="3" applyFont="1" applyFill="1" applyBorder="1" applyAlignment="1">
      <alignment horizontal="center" vertical="center" wrapText="1"/>
    </xf>
    <xf numFmtId="0" fontId="7" fillId="3" borderId="23" xfId="1" applyFont="1" applyFill="1" applyBorder="1" applyAlignment="1" applyProtection="1">
      <alignment vertical="center" wrapText="1"/>
    </xf>
    <xf numFmtId="164" fontId="8" fillId="3" borderId="24" xfId="0" applyFont="1" applyFill="1" applyBorder="1">
      <alignment vertical="top"/>
    </xf>
    <xf numFmtId="0" fontId="12" fillId="6" borderId="25" xfId="6" applyFont="1" applyBorder="1" applyAlignment="1" applyProtection="1">
      <alignment horizontal="center" vertical="center"/>
    </xf>
    <xf numFmtId="0" fontId="12" fillId="6" borderId="26" xfId="6" applyFont="1" applyBorder="1" applyAlignment="1" applyProtection="1">
      <alignment horizontal="center" vertical="center"/>
    </xf>
    <xf numFmtId="0" fontId="7" fillId="4" borderId="4" xfId="1" applyFont="1" applyFill="1" applyBorder="1" applyAlignment="1" applyProtection="1">
      <alignment horizontal="center" vertical="center"/>
    </xf>
    <xf numFmtId="0" fontId="7" fillId="4" borderId="7" xfId="1" applyFont="1" applyFill="1" applyBorder="1" applyAlignment="1" applyProtection="1">
      <alignment vertical="center"/>
    </xf>
    <xf numFmtId="0" fontId="7" fillId="3" borderId="0" xfId="1" applyFont="1" applyFill="1" applyBorder="1" applyAlignment="1" applyProtection="1">
      <alignment vertical="center"/>
    </xf>
    <xf numFmtId="0" fontId="8" fillId="0" borderId="27" xfId="1" applyFont="1" applyBorder="1" applyAlignment="1" applyProtection="1">
      <alignment horizontal="center" vertical="center"/>
    </xf>
    <xf numFmtId="0" fontId="15" fillId="0" borderId="28" xfId="1" applyFont="1" applyBorder="1" applyAlignment="1" applyProtection="1">
      <alignment vertical="center"/>
    </xf>
    <xf numFmtId="0" fontId="12" fillId="0" borderId="28" xfId="1" applyFont="1" applyBorder="1" applyAlignment="1" applyProtection="1">
      <alignment horizontal="center" vertical="center"/>
    </xf>
    <xf numFmtId="0" fontId="12" fillId="0" borderId="29" xfId="1" applyFont="1" applyBorder="1" applyAlignment="1" applyProtection="1">
      <alignment horizontal="center" vertical="center"/>
    </xf>
    <xf numFmtId="165" fontId="16" fillId="7" borderId="27" xfId="2" applyNumberFormat="1" applyFont="1" applyFill="1" applyBorder="1" applyAlignment="1" applyProtection="1">
      <alignment vertical="center"/>
      <protection locked="0"/>
    </xf>
    <xf numFmtId="165" fontId="16" fillId="7" borderId="28" xfId="2" applyNumberFormat="1" applyFont="1" applyFill="1" applyBorder="1" applyAlignment="1" applyProtection="1">
      <alignment vertical="center"/>
      <protection locked="0"/>
    </xf>
    <xf numFmtId="165" fontId="8" fillId="8" borderId="29" xfId="1" applyNumberFormat="1" applyFont="1" applyFill="1" applyBorder="1" applyAlignment="1" applyProtection="1">
      <alignment vertical="center"/>
    </xf>
    <xf numFmtId="165" fontId="16" fillId="7" borderId="27" xfId="2" applyNumberFormat="1" applyFont="1" applyFill="1" applyBorder="1" applyAlignment="1" applyProtection="1">
      <alignment horizontal="right" vertical="center"/>
      <protection locked="0"/>
    </xf>
    <xf numFmtId="165" fontId="16" fillId="7" borderId="28" xfId="2" applyNumberFormat="1" applyFont="1" applyFill="1" applyBorder="1" applyAlignment="1" applyProtection="1">
      <alignment horizontal="right" vertical="center"/>
      <protection locked="0"/>
    </xf>
    <xf numFmtId="165" fontId="17" fillId="3" borderId="27" xfId="1" applyNumberFormat="1" applyFont="1" applyFill="1" applyBorder="1" applyAlignment="1">
      <alignment horizontal="center" vertical="center"/>
    </xf>
    <xf numFmtId="164" fontId="8" fillId="3" borderId="29" xfId="0" applyFont="1" applyFill="1" applyBorder="1">
      <alignment vertical="top"/>
    </xf>
    <xf numFmtId="165" fontId="16" fillId="3" borderId="27" xfId="1" applyNumberFormat="1" applyFont="1" applyFill="1" applyBorder="1" applyAlignment="1" applyProtection="1">
      <alignment horizontal="center" vertical="center"/>
      <protection locked="0"/>
    </xf>
    <xf numFmtId="165" fontId="16" fillId="3" borderId="28" xfId="1" applyNumberFormat="1" applyFont="1" applyFill="1" applyBorder="1" applyAlignment="1" applyProtection="1">
      <alignment horizontal="center" vertical="center"/>
      <protection locked="0"/>
    </xf>
    <xf numFmtId="165" fontId="16" fillId="3" borderId="9" xfId="1" applyNumberFormat="1" applyFont="1" applyFill="1" applyBorder="1" applyAlignment="1" applyProtection="1">
      <alignment horizontal="center" vertical="center"/>
      <protection locked="0"/>
    </xf>
    <xf numFmtId="165" fontId="16" fillId="3" borderId="29" xfId="1" applyNumberFormat="1" applyFont="1" applyFill="1" applyBorder="1" applyAlignment="1" applyProtection="1">
      <alignment horizontal="center" vertical="center"/>
    </xf>
    <xf numFmtId="0" fontId="8" fillId="5" borderId="0" xfId="1" applyFont="1" applyFill="1" applyAlignment="1" applyProtection="1">
      <alignment horizontal="center" vertical="center"/>
    </xf>
    <xf numFmtId="0" fontId="8" fillId="3" borderId="0" xfId="1" applyFont="1" applyFill="1" applyBorder="1" applyAlignment="1" applyProtection="1">
      <alignment horizontal="center" vertical="center"/>
    </xf>
    <xf numFmtId="0" fontId="8" fillId="0" borderId="30" xfId="1" applyFont="1" applyBorder="1" applyAlignment="1" applyProtection="1">
      <alignment horizontal="center" vertical="center"/>
    </xf>
    <xf numFmtId="0" fontId="15" fillId="0" borderId="31" xfId="1" applyFont="1" applyBorder="1" applyAlignment="1" applyProtection="1">
      <alignment vertical="center"/>
    </xf>
    <xf numFmtId="0" fontId="12" fillId="0" borderId="31" xfId="1" applyFont="1" applyBorder="1" applyAlignment="1" applyProtection="1">
      <alignment horizontal="center" vertical="center"/>
    </xf>
    <xf numFmtId="0" fontId="12" fillId="0" borderId="13" xfId="1" applyFont="1" applyBorder="1" applyAlignment="1" applyProtection="1">
      <alignment horizontal="center" vertical="center"/>
    </xf>
    <xf numFmtId="165" fontId="16" fillId="7" borderId="31" xfId="2" applyNumberFormat="1" applyFont="1" applyFill="1" applyBorder="1" applyAlignment="1" applyProtection="1">
      <alignment vertical="center"/>
      <protection locked="0"/>
    </xf>
    <xf numFmtId="165" fontId="8" fillId="8" borderId="13" xfId="1" applyNumberFormat="1" applyFont="1" applyFill="1" applyBorder="1" applyAlignment="1" applyProtection="1">
      <alignment vertical="center"/>
    </xf>
    <xf numFmtId="165" fontId="16" fillId="7" borderId="31" xfId="2" applyNumberFormat="1" applyFont="1" applyFill="1" applyBorder="1" applyAlignment="1" applyProtection="1">
      <alignment horizontal="right" vertical="center"/>
      <protection locked="0"/>
    </xf>
    <xf numFmtId="165" fontId="8" fillId="3" borderId="30" xfId="1" applyNumberFormat="1" applyFont="1" applyFill="1" applyBorder="1" applyAlignment="1">
      <alignment vertical="center"/>
    </xf>
    <xf numFmtId="165" fontId="16" fillId="3" borderId="30" xfId="1" applyNumberFormat="1" applyFont="1" applyFill="1" applyBorder="1" applyAlignment="1" applyProtection="1">
      <alignment horizontal="center" vertical="center"/>
      <protection locked="0"/>
    </xf>
    <xf numFmtId="165" fontId="16" fillId="3" borderId="31" xfId="1" applyNumberFormat="1" applyFont="1" applyFill="1" applyBorder="1" applyAlignment="1" applyProtection="1">
      <alignment horizontal="center" vertical="center"/>
      <protection locked="0"/>
    </xf>
    <xf numFmtId="165" fontId="16" fillId="3" borderId="32" xfId="1" applyNumberFormat="1" applyFont="1" applyFill="1" applyBorder="1" applyAlignment="1" applyProtection="1">
      <alignment horizontal="center" vertical="center"/>
      <protection locked="0"/>
    </xf>
    <xf numFmtId="165" fontId="16" fillId="3" borderId="13" xfId="1" applyNumberFormat="1" applyFont="1" applyFill="1" applyBorder="1" applyAlignment="1" applyProtection="1">
      <alignment horizontal="center" vertical="center"/>
    </xf>
    <xf numFmtId="0" fontId="8" fillId="5" borderId="0" xfId="1" applyFont="1" applyFill="1" applyBorder="1" applyAlignment="1" applyProtection="1">
      <alignment horizontal="center" vertical="center"/>
    </xf>
    <xf numFmtId="165" fontId="8" fillId="3" borderId="33" xfId="1" applyNumberFormat="1" applyFont="1" applyFill="1" applyBorder="1" applyAlignment="1">
      <alignment vertical="center"/>
    </xf>
    <xf numFmtId="0" fontId="18" fillId="0" borderId="31" xfId="1" applyFont="1" applyBorder="1" applyAlignment="1" applyProtection="1">
      <alignment vertical="center"/>
    </xf>
    <xf numFmtId="0" fontId="19" fillId="0" borderId="32" xfId="1" applyFont="1" applyBorder="1" applyAlignment="1" applyProtection="1">
      <alignment horizontal="center" vertical="center"/>
    </xf>
    <xf numFmtId="0" fontId="14" fillId="3" borderId="34" xfId="1" applyFont="1" applyFill="1" applyBorder="1" applyAlignment="1" applyProtection="1">
      <alignment horizontal="center" vertical="center"/>
    </xf>
    <xf numFmtId="165" fontId="8" fillId="3" borderId="35" xfId="1" applyNumberFormat="1" applyFont="1" applyFill="1" applyBorder="1" applyAlignment="1" applyProtection="1">
      <alignment vertical="center"/>
    </xf>
    <xf numFmtId="165" fontId="8" fillId="3" borderId="34" xfId="1" applyNumberFormat="1" applyFont="1" applyFill="1" applyBorder="1" applyAlignment="1" applyProtection="1">
      <alignment vertical="center"/>
    </xf>
    <xf numFmtId="165" fontId="8" fillId="3" borderId="34" xfId="1" applyNumberFormat="1" applyFont="1" applyFill="1" applyBorder="1" applyAlignment="1" applyProtection="1">
      <alignment horizontal="right" vertical="center"/>
    </xf>
    <xf numFmtId="0" fontId="6" fillId="3" borderId="0" xfId="3" applyFont="1" applyFill="1" applyProtection="1"/>
    <xf numFmtId="165" fontId="8" fillId="3" borderId="0" xfId="1" applyNumberFormat="1" applyFont="1" applyFill="1" applyBorder="1" applyAlignment="1">
      <alignment vertical="center"/>
    </xf>
    <xf numFmtId="164" fontId="8" fillId="3" borderId="0" xfId="0" applyFont="1" applyFill="1" applyBorder="1">
      <alignment vertical="top"/>
    </xf>
    <xf numFmtId="165" fontId="16" fillId="3" borderId="34" xfId="1" applyNumberFormat="1" applyFont="1" applyFill="1" applyBorder="1" applyAlignment="1" applyProtection="1">
      <alignment horizontal="center" vertical="center"/>
      <protection locked="0"/>
    </xf>
    <xf numFmtId="165" fontId="16" fillId="3" borderId="36" xfId="1" applyNumberFormat="1" applyFont="1" applyFill="1" applyBorder="1" applyAlignment="1" applyProtection="1">
      <alignment horizontal="center" vertical="center"/>
    </xf>
    <xf numFmtId="0" fontId="16" fillId="0" borderId="30" xfId="1" applyFont="1" applyBorder="1" applyAlignment="1" applyProtection="1">
      <alignment horizontal="center" vertical="center"/>
    </xf>
    <xf numFmtId="0" fontId="9" fillId="0" borderId="31" xfId="1" applyFont="1" applyFill="1" applyBorder="1" applyAlignment="1" applyProtection="1">
      <alignment vertical="center"/>
    </xf>
    <xf numFmtId="0" fontId="14" fillId="0" borderId="31" xfId="1" applyFont="1" applyFill="1" applyBorder="1" applyAlignment="1" applyProtection="1">
      <alignment horizontal="center" vertical="center"/>
    </xf>
    <xf numFmtId="0" fontId="14" fillId="0" borderId="13" xfId="1" applyFont="1" applyBorder="1" applyAlignment="1" applyProtection="1">
      <alignment horizontal="center" vertical="center"/>
    </xf>
    <xf numFmtId="165" fontId="16" fillId="7" borderId="30" xfId="2" applyNumberFormat="1" applyFont="1" applyFill="1" applyBorder="1" applyAlignment="1" applyProtection="1">
      <alignment vertical="center"/>
      <protection locked="0"/>
    </xf>
    <xf numFmtId="165" fontId="16" fillId="7" borderId="30" xfId="2" applyNumberFormat="1" applyFont="1" applyFill="1" applyBorder="1" applyAlignment="1" applyProtection="1">
      <alignment horizontal="right" vertical="center"/>
      <protection locked="0"/>
    </xf>
    <xf numFmtId="165" fontId="8" fillId="3" borderId="27" xfId="1" applyNumberFormat="1" applyFont="1" applyFill="1" applyBorder="1" applyAlignment="1">
      <alignment vertical="center"/>
    </xf>
    <xf numFmtId="0" fontId="8" fillId="3" borderId="30" xfId="1" applyFont="1" applyFill="1" applyBorder="1" applyAlignment="1" applyProtection="1">
      <alignment vertical="center"/>
    </xf>
    <xf numFmtId="0" fontId="8" fillId="0" borderId="33" xfId="1" applyFont="1" applyBorder="1" applyAlignment="1" applyProtection="1">
      <alignment horizontal="center" vertical="center"/>
    </xf>
    <xf numFmtId="0" fontId="15" fillId="0" borderId="19" xfId="1" applyFont="1" applyBorder="1" applyAlignment="1" applyProtection="1">
      <alignment vertical="center"/>
    </xf>
    <xf numFmtId="0" fontId="12" fillId="0" borderId="19" xfId="1" applyFont="1" applyBorder="1" applyAlignment="1" applyProtection="1">
      <alignment horizontal="center" vertical="center"/>
    </xf>
    <xf numFmtId="0" fontId="12" fillId="0" borderId="24" xfId="1" applyFont="1" applyBorder="1" applyAlignment="1" applyProtection="1">
      <alignment horizontal="center" vertical="center"/>
    </xf>
    <xf numFmtId="165" fontId="16" fillId="8" borderId="33" xfId="4" applyNumberFormat="1" applyFont="1" applyFill="1" applyBorder="1" applyAlignment="1" applyProtection="1">
      <alignment vertical="center"/>
    </xf>
    <xf numFmtId="165" fontId="16" fillId="8" borderId="19" xfId="4" applyNumberFormat="1" applyFont="1" applyFill="1" applyBorder="1" applyAlignment="1" applyProtection="1">
      <alignment vertical="center"/>
    </xf>
    <xf numFmtId="165" fontId="16" fillId="8" borderId="20" xfId="4" applyNumberFormat="1" applyFont="1" applyFill="1" applyBorder="1" applyAlignment="1" applyProtection="1">
      <alignment vertical="center"/>
    </xf>
    <xf numFmtId="165" fontId="8" fillId="8" borderId="24" xfId="1" applyNumberFormat="1" applyFont="1" applyFill="1" applyBorder="1" applyAlignment="1" applyProtection="1">
      <alignment vertical="center"/>
    </xf>
    <xf numFmtId="0" fontId="8" fillId="0" borderId="33" xfId="1" applyFont="1" applyFill="1" applyBorder="1" applyAlignment="1" applyProtection="1">
      <alignment vertical="center"/>
    </xf>
    <xf numFmtId="165" fontId="16" fillId="3" borderId="33" xfId="4" applyNumberFormat="1" applyFont="1" applyFill="1" applyBorder="1" applyAlignment="1" applyProtection="1">
      <alignment horizontal="center" vertical="center"/>
    </xf>
    <xf numFmtId="165" fontId="16" fillId="3" borderId="19" xfId="4" applyNumberFormat="1" applyFont="1" applyFill="1" applyBorder="1" applyAlignment="1" applyProtection="1">
      <alignment horizontal="center" vertical="center"/>
    </xf>
    <xf numFmtId="165" fontId="16" fillId="3" borderId="20" xfId="4" applyNumberFormat="1" applyFont="1" applyFill="1" applyBorder="1" applyAlignment="1" applyProtection="1">
      <alignment horizontal="center" vertical="center"/>
    </xf>
    <xf numFmtId="165" fontId="16" fillId="3" borderId="24" xfId="1" applyNumberFormat="1" applyFont="1" applyFill="1" applyBorder="1" applyAlignment="1" applyProtection="1">
      <alignment horizontal="center" vertical="center"/>
    </xf>
    <xf numFmtId="0" fontId="6" fillId="3" borderId="0" xfId="3" applyFont="1" applyFill="1" applyAlignment="1" applyProtection="1">
      <alignment horizontal="center"/>
    </xf>
    <xf numFmtId="0" fontId="6" fillId="3" borderId="0" xfId="3" applyFont="1" applyFill="1" applyAlignment="1">
      <alignment vertical="center"/>
    </xf>
    <xf numFmtId="0" fontId="8" fillId="3" borderId="0" xfId="1" applyFont="1" applyFill="1" applyAlignment="1" applyProtection="1">
      <alignment vertical="center"/>
    </xf>
    <xf numFmtId="0" fontId="4" fillId="3" borderId="0" xfId="3" applyFont="1" applyFill="1" applyAlignment="1">
      <alignment horizontal="center" vertical="center"/>
    </xf>
    <xf numFmtId="0" fontId="8" fillId="3" borderId="33" xfId="1" applyFont="1" applyFill="1" applyBorder="1" applyAlignment="1" applyProtection="1">
      <alignment vertical="center"/>
    </xf>
    <xf numFmtId="0" fontId="20" fillId="3" borderId="0" xfId="3" applyFont="1" applyFill="1"/>
    <xf numFmtId="0" fontId="4" fillId="3" borderId="0" xfId="3" applyFont="1" applyFill="1" applyBorder="1" applyAlignment="1">
      <alignment horizontal="center" vertical="center" wrapText="1"/>
    </xf>
    <xf numFmtId="0" fontId="7" fillId="3" borderId="0" xfId="1" applyFont="1" applyFill="1" applyBorder="1" applyAlignment="1" applyProtection="1">
      <alignment horizontal="center" vertical="center"/>
    </xf>
    <xf numFmtId="0" fontId="12" fillId="4" borderId="0" xfId="7" applyFont="1" applyFill="1" applyAlignment="1" applyProtection="1">
      <alignment horizontal="center" vertical="center"/>
    </xf>
    <xf numFmtId="165" fontId="16" fillId="3" borderId="37" xfId="8" applyNumberFormat="1" applyFont="1" applyFill="1" applyBorder="1" applyAlignment="1" applyProtection="1">
      <alignment horizontal="center" vertical="center"/>
      <protection locked="0"/>
    </xf>
    <xf numFmtId="165" fontId="16" fillId="3" borderId="28" xfId="8" applyNumberFormat="1" applyFont="1" applyFill="1" applyBorder="1" applyAlignment="1" applyProtection="1">
      <alignment horizontal="center" vertical="center"/>
      <protection locked="0"/>
    </xf>
    <xf numFmtId="165" fontId="16" fillId="3" borderId="10" xfId="8" applyNumberFormat="1" applyFont="1" applyFill="1" applyBorder="1" applyAlignment="1" applyProtection="1">
      <alignment horizontal="center" vertical="center"/>
      <protection locked="0"/>
    </xf>
    <xf numFmtId="165" fontId="16" fillId="3" borderId="38" xfId="8" applyNumberFormat="1" applyFont="1" applyFill="1" applyBorder="1" applyAlignment="1" applyProtection="1">
      <alignment horizontal="center" vertical="center"/>
      <protection locked="0"/>
    </xf>
    <xf numFmtId="165" fontId="16" fillId="3" borderId="31" xfId="8" applyNumberFormat="1" applyFont="1" applyFill="1" applyBorder="1" applyAlignment="1" applyProtection="1">
      <alignment horizontal="center" vertical="center"/>
      <protection locked="0"/>
    </xf>
    <xf numFmtId="165" fontId="16" fillId="3" borderId="34" xfId="8" applyNumberFormat="1" applyFont="1" applyFill="1" applyBorder="1" applyAlignment="1" applyProtection="1">
      <alignment horizontal="center" vertical="center"/>
      <protection locked="0"/>
    </xf>
    <xf numFmtId="165" fontId="8" fillId="8" borderId="38" xfId="1" applyNumberFormat="1" applyFont="1" applyFill="1" applyBorder="1" applyAlignment="1" applyProtection="1">
      <alignment vertical="center"/>
    </xf>
    <xf numFmtId="165" fontId="8" fillId="8" borderId="31" xfId="1" applyNumberFormat="1" applyFont="1" applyFill="1" applyBorder="1" applyAlignment="1" applyProtection="1">
      <alignment vertical="center"/>
    </xf>
    <xf numFmtId="165" fontId="8" fillId="8" borderId="34" xfId="1" applyNumberFormat="1" applyFont="1" applyFill="1" applyBorder="1" applyAlignment="1" applyProtection="1">
      <alignment vertical="center"/>
    </xf>
    <xf numFmtId="0" fontId="8" fillId="3" borderId="30" xfId="1" applyFont="1" applyFill="1" applyBorder="1" applyProtection="1"/>
    <xf numFmtId="165" fontId="16" fillId="3" borderId="38" xfId="1" applyNumberFormat="1" applyFont="1" applyFill="1" applyBorder="1" applyAlignment="1" applyProtection="1">
      <alignment horizontal="center" vertical="center"/>
    </xf>
    <xf numFmtId="165" fontId="16" fillId="3" borderId="31" xfId="1" applyNumberFormat="1" applyFont="1" applyFill="1" applyBorder="1" applyAlignment="1" applyProtection="1">
      <alignment horizontal="center" vertical="center"/>
    </xf>
    <xf numFmtId="165" fontId="16" fillId="3" borderId="34" xfId="1" applyNumberFormat="1" applyFont="1" applyFill="1" applyBorder="1" applyAlignment="1" applyProtection="1">
      <alignment horizontal="center" vertical="center"/>
    </xf>
    <xf numFmtId="165" fontId="16" fillId="3" borderId="38" xfId="1" applyNumberFormat="1" applyFont="1" applyFill="1" applyBorder="1" applyAlignment="1" applyProtection="1">
      <alignment horizontal="center" vertical="center"/>
      <protection locked="0"/>
    </xf>
    <xf numFmtId="0" fontId="12" fillId="0" borderId="32" xfId="1" applyFont="1" applyBorder="1" applyAlignment="1" applyProtection="1">
      <alignment horizontal="center" vertical="center"/>
    </xf>
    <xf numFmtId="0" fontId="14" fillId="0" borderId="24" xfId="1" applyFont="1" applyBorder="1" applyAlignment="1" applyProtection="1">
      <alignment horizontal="center" vertical="center"/>
    </xf>
    <xf numFmtId="165" fontId="8" fillId="8" borderId="39" xfId="1" applyNumberFormat="1" applyFont="1" applyFill="1" applyBorder="1" applyAlignment="1" applyProtection="1">
      <alignment vertical="center"/>
    </xf>
    <xf numFmtId="165" fontId="16" fillId="8" borderId="40" xfId="4" applyNumberFormat="1" applyFont="1" applyFill="1" applyBorder="1" applyAlignment="1" applyProtection="1">
      <alignment vertical="center"/>
    </xf>
    <xf numFmtId="0" fontId="8" fillId="3" borderId="33" xfId="1" applyFont="1" applyFill="1" applyBorder="1" applyProtection="1"/>
    <xf numFmtId="165" fontId="16" fillId="3" borderId="39" xfId="1" applyNumberFormat="1" applyFont="1" applyFill="1" applyBorder="1" applyAlignment="1" applyProtection="1">
      <alignment horizontal="center" vertical="center"/>
    </xf>
    <xf numFmtId="165" fontId="16" fillId="3" borderId="40" xfId="4" applyNumberFormat="1" applyFont="1" applyFill="1" applyBorder="1" applyAlignment="1" applyProtection="1">
      <alignment horizontal="center" vertical="center"/>
    </xf>
    <xf numFmtId="0" fontId="8" fillId="3" borderId="0" xfId="1" applyFont="1" applyFill="1" applyAlignment="1">
      <alignment vertical="center"/>
    </xf>
    <xf numFmtId="0" fontId="12" fillId="0" borderId="9" xfId="1" applyFont="1" applyBorder="1" applyAlignment="1" applyProtection="1">
      <alignment horizontal="center" vertical="center"/>
    </xf>
    <xf numFmtId="165" fontId="8" fillId="8" borderId="41" xfId="1" applyNumberFormat="1" applyFont="1" applyFill="1" applyBorder="1" applyAlignment="1" applyProtection="1">
      <alignment vertical="center"/>
    </xf>
    <xf numFmtId="165" fontId="16" fillId="3" borderId="41" xfId="1" applyNumberFormat="1" applyFont="1" applyFill="1" applyBorder="1" applyAlignment="1" applyProtection="1">
      <alignment horizontal="center" vertical="center"/>
    </xf>
    <xf numFmtId="0" fontId="8" fillId="4" borderId="0" xfId="7" applyFont="1" applyFill="1" applyAlignment="1" applyProtection="1">
      <alignment horizontal="center" vertical="center"/>
    </xf>
    <xf numFmtId="165" fontId="8" fillId="8" borderId="42" xfId="1" applyNumberFormat="1" applyFont="1" applyFill="1" applyBorder="1" applyAlignment="1" applyProtection="1">
      <alignment vertical="center"/>
    </xf>
    <xf numFmtId="165" fontId="16" fillId="3" borderId="42" xfId="1" applyNumberFormat="1" applyFont="1" applyFill="1" applyBorder="1" applyAlignment="1" applyProtection="1">
      <alignment horizontal="center" vertical="center"/>
    </xf>
    <xf numFmtId="0" fontId="12" fillId="0" borderId="20" xfId="1" applyFont="1" applyBorder="1" applyAlignment="1" applyProtection="1">
      <alignment horizontal="center" vertical="center"/>
    </xf>
    <xf numFmtId="165" fontId="8" fillId="8" borderId="33" xfId="1" applyNumberFormat="1" applyFont="1" applyFill="1" applyBorder="1" applyAlignment="1" applyProtection="1">
      <alignment vertical="center"/>
    </xf>
    <xf numFmtId="165" fontId="8" fillId="8" borderId="19" xfId="1" applyNumberFormat="1" applyFont="1" applyFill="1" applyBorder="1" applyAlignment="1" applyProtection="1">
      <alignment vertical="center"/>
    </xf>
    <xf numFmtId="165" fontId="8" fillId="8" borderId="20" xfId="1" applyNumberFormat="1" applyFont="1" applyFill="1" applyBorder="1" applyAlignment="1" applyProtection="1">
      <alignment vertical="center"/>
    </xf>
    <xf numFmtId="165" fontId="8" fillId="8" borderId="43" xfId="1" applyNumberFormat="1" applyFont="1" applyFill="1" applyBorder="1" applyAlignment="1" applyProtection="1">
      <alignment vertical="center"/>
    </xf>
    <xf numFmtId="165" fontId="16" fillId="3" borderId="33" xfId="1" applyNumberFormat="1" applyFont="1" applyFill="1" applyBorder="1" applyAlignment="1" applyProtection="1">
      <alignment horizontal="center" vertical="center"/>
    </xf>
    <xf numFmtId="165" fontId="16" fillId="3" borderId="19" xfId="1" applyNumberFormat="1" applyFont="1" applyFill="1" applyBorder="1" applyAlignment="1" applyProtection="1">
      <alignment horizontal="center" vertical="center"/>
    </xf>
    <xf numFmtId="165" fontId="16" fillId="3" borderId="20" xfId="1" applyNumberFormat="1" applyFont="1" applyFill="1" applyBorder="1" applyAlignment="1" applyProtection="1">
      <alignment horizontal="center" vertical="center"/>
    </xf>
    <xf numFmtId="165" fontId="16" fillId="3" borderId="43" xfId="1" applyNumberFormat="1" applyFont="1" applyFill="1" applyBorder="1" applyAlignment="1" applyProtection="1">
      <alignment horizontal="center" vertical="center"/>
    </xf>
    <xf numFmtId="0" fontId="8" fillId="3" borderId="23" xfId="1" applyFont="1" applyFill="1" applyBorder="1" applyAlignment="1" applyProtection="1">
      <alignment horizontal="center" vertical="center"/>
    </xf>
    <xf numFmtId="0" fontId="15" fillId="3" borderId="23" xfId="1" applyFont="1" applyFill="1" applyBorder="1" applyAlignment="1" applyProtection="1">
      <alignment vertical="center"/>
    </xf>
    <xf numFmtId="0" fontId="7" fillId="4" borderId="21" xfId="1" applyFont="1" applyFill="1" applyBorder="1" applyAlignment="1" applyProtection="1">
      <alignment vertical="center"/>
    </xf>
    <xf numFmtId="0" fontId="6" fillId="3" borderId="0" xfId="3" applyFont="1" applyFill="1" applyAlignment="1">
      <alignment horizontal="center" vertical="center"/>
    </xf>
    <xf numFmtId="0" fontId="8" fillId="0" borderId="37" xfId="1" applyFont="1" applyBorder="1" applyAlignment="1" applyProtection="1">
      <alignment horizontal="center" vertical="center"/>
    </xf>
    <xf numFmtId="0" fontId="9" fillId="7" borderId="28" xfId="2" applyNumberFormat="1" applyFont="1" applyFill="1" applyBorder="1" applyAlignment="1" applyProtection="1">
      <alignment horizontal="left" vertical="center"/>
      <protection locked="0"/>
    </xf>
    <xf numFmtId="165" fontId="12" fillId="3" borderId="28" xfId="1" applyNumberFormat="1" applyFont="1" applyFill="1" applyBorder="1" applyAlignment="1" applyProtection="1">
      <alignment horizontal="center" vertical="center"/>
    </xf>
    <xf numFmtId="165" fontId="8" fillId="8" borderId="44" xfId="1" applyNumberFormat="1" applyFont="1" applyFill="1" applyBorder="1" applyAlignment="1" applyProtection="1">
      <alignment vertical="center"/>
    </xf>
    <xf numFmtId="0" fontId="12" fillId="6" borderId="26" xfId="6" applyFont="1" applyBorder="1" applyAlignment="1" applyProtection="1">
      <alignment horizontal="center" vertical="center" wrapText="1"/>
    </xf>
    <xf numFmtId="165" fontId="8" fillId="3" borderId="45" xfId="1" applyNumberFormat="1" applyFont="1" applyFill="1" applyBorder="1" applyAlignment="1" applyProtection="1">
      <alignment vertical="center"/>
      <protection locked="0"/>
    </xf>
    <xf numFmtId="165" fontId="8" fillId="3" borderId="27" xfId="1" applyNumberFormat="1" applyFont="1" applyFill="1" applyBorder="1" applyAlignment="1" applyProtection="1">
      <alignment horizontal="center" vertical="center"/>
      <protection locked="0"/>
    </xf>
    <xf numFmtId="165" fontId="8" fillId="3" borderId="28" xfId="1" applyNumberFormat="1" applyFont="1" applyFill="1" applyBorder="1" applyAlignment="1" applyProtection="1">
      <alignment horizontal="center" vertical="center"/>
      <protection locked="0"/>
    </xf>
    <xf numFmtId="165" fontId="8" fillId="3" borderId="9" xfId="1" applyNumberFormat="1" applyFont="1" applyFill="1" applyBorder="1" applyAlignment="1" applyProtection="1">
      <alignment horizontal="center" vertical="center"/>
      <protection locked="0"/>
    </xf>
    <xf numFmtId="165" fontId="8" fillId="3" borderId="44" xfId="1" applyNumberFormat="1" applyFont="1" applyFill="1" applyBorder="1" applyAlignment="1" applyProtection="1">
      <alignment horizontal="center" vertical="center"/>
    </xf>
    <xf numFmtId="0" fontId="1" fillId="5" borderId="0" xfId="1" applyFill="1" applyAlignment="1" applyProtection="1">
      <alignment horizontal="center" vertical="center"/>
    </xf>
    <xf numFmtId="0" fontId="8" fillId="0" borderId="38" xfId="1" applyFont="1" applyBorder="1" applyAlignment="1" applyProtection="1">
      <alignment horizontal="center" vertical="center"/>
    </xf>
    <xf numFmtId="0" fontId="9" fillId="7" borderId="31" xfId="2" applyNumberFormat="1" applyFont="1" applyFill="1" applyBorder="1" applyAlignment="1" applyProtection="1">
      <alignment horizontal="left" vertical="center"/>
      <protection locked="0"/>
    </xf>
    <xf numFmtId="165" fontId="12" fillId="3" borderId="31" xfId="1" applyNumberFormat="1" applyFont="1" applyFill="1" applyBorder="1" applyAlignment="1" applyProtection="1">
      <alignment horizontal="center" vertical="center"/>
    </xf>
    <xf numFmtId="165" fontId="8" fillId="8" borderId="46" xfId="1" applyNumberFormat="1" applyFont="1" applyFill="1" applyBorder="1" applyAlignment="1" applyProtection="1">
      <alignment vertical="center"/>
    </xf>
    <xf numFmtId="165" fontId="8" fillId="3" borderId="31" xfId="1" applyNumberFormat="1" applyFont="1" applyFill="1" applyBorder="1" applyAlignment="1" applyProtection="1">
      <alignment vertical="center"/>
      <protection locked="0"/>
    </xf>
    <xf numFmtId="165" fontId="8" fillId="3" borderId="30" xfId="1" applyNumberFormat="1" applyFont="1" applyFill="1" applyBorder="1" applyAlignment="1" applyProtection="1">
      <alignment horizontal="center" vertical="center"/>
      <protection locked="0"/>
    </xf>
    <xf numFmtId="165" fontId="8" fillId="3" borderId="31" xfId="1" applyNumberFormat="1" applyFont="1" applyFill="1" applyBorder="1" applyAlignment="1" applyProtection="1">
      <alignment horizontal="center" vertical="center"/>
      <protection locked="0"/>
    </xf>
    <xf numFmtId="165" fontId="8" fillId="3" borderId="32" xfId="1" applyNumberFormat="1" applyFont="1" applyFill="1" applyBorder="1" applyAlignment="1" applyProtection="1">
      <alignment horizontal="center" vertical="center"/>
      <protection locked="0"/>
    </xf>
    <xf numFmtId="165" fontId="8" fillId="3" borderId="46" xfId="1" applyNumberFormat="1" applyFont="1" applyFill="1" applyBorder="1" applyAlignment="1" applyProtection="1">
      <alignment horizontal="center" vertical="center"/>
    </xf>
    <xf numFmtId="0" fontId="8" fillId="0" borderId="47" xfId="1" applyFont="1" applyBorder="1" applyAlignment="1" applyProtection="1">
      <alignment horizontal="center" vertical="center"/>
    </xf>
    <xf numFmtId="0" fontId="8" fillId="0" borderId="48" xfId="1" applyFont="1" applyBorder="1" applyAlignment="1" applyProtection="1">
      <alignment horizontal="center" vertical="center"/>
    </xf>
    <xf numFmtId="0" fontId="21" fillId="4" borderId="0" xfId="7" applyFont="1" applyFill="1" applyAlignment="1" applyProtection="1">
      <alignment horizontal="center" vertical="center"/>
    </xf>
    <xf numFmtId="0" fontId="12" fillId="3" borderId="19" xfId="1" applyFont="1" applyFill="1" applyBorder="1" applyAlignment="1" applyProtection="1">
      <alignment horizontal="center" vertical="center"/>
    </xf>
    <xf numFmtId="165" fontId="8" fillId="9" borderId="33" xfId="1" applyNumberFormat="1" applyFont="1" applyFill="1" applyBorder="1" applyAlignment="1" applyProtection="1">
      <alignment vertical="center"/>
    </xf>
    <xf numFmtId="165" fontId="8" fillId="9" borderId="19" xfId="1" applyNumberFormat="1" applyFont="1" applyFill="1" applyBorder="1" applyAlignment="1" applyProtection="1">
      <alignment vertical="center"/>
    </xf>
    <xf numFmtId="165" fontId="8" fillId="9" borderId="20" xfId="1" applyNumberFormat="1" applyFont="1" applyFill="1" applyBorder="1" applyAlignment="1" applyProtection="1">
      <alignment vertical="center"/>
    </xf>
    <xf numFmtId="165" fontId="8" fillId="9" borderId="49" xfId="1" applyNumberFormat="1" applyFont="1" applyFill="1" applyBorder="1" applyAlignment="1" applyProtection="1">
      <alignment vertical="center"/>
    </xf>
    <xf numFmtId="165" fontId="8" fillId="3" borderId="33" xfId="1" applyNumberFormat="1" applyFont="1" applyFill="1" applyBorder="1" applyAlignment="1" applyProtection="1">
      <alignment horizontal="center" vertical="center"/>
      <protection locked="0"/>
    </xf>
    <xf numFmtId="165" fontId="8" fillId="3" borderId="19" xfId="1" applyNumberFormat="1" applyFont="1" applyFill="1" applyBorder="1" applyAlignment="1" applyProtection="1">
      <alignment horizontal="center" vertical="center"/>
      <protection locked="0"/>
    </xf>
    <xf numFmtId="165" fontId="8" fillId="3" borderId="20" xfId="1" applyNumberFormat="1" applyFont="1" applyFill="1" applyBorder="1" applyAlignment="1" applyProtection="1">
      <alignment horizontal="center" vertical="center"/>
      <protection locked="0"/>
    </xf>
    <xf numFmtId="165" fontId="8" fillId="3" borderId="49" xfId="1" applyNumberFormat="1" applyFont="1" applyFill="1" applyBorder="1" applyAlignment="1" applyProtection="1">
      <alignment horizontal="center" vertical="center"/>
    </xf>
    <xf numFmtId="0" fontId="15" fillId="3" borderId="0" xfId="1" applyFont="1" applyFill="1" applyBorder="1" applyAlignment="1" applyProtection="1">
      <alignment vertical="center"/>
    </xf>
    <xf numFmtId="0" fontId="21" fillId="4" borderId="0" xfId="1" applyFont="1" applyFill="1" applyAlignment="1" applyProtection="1">
      <alignment vertical="center"/>
    </xf>
    <xf numFmtId="0" fontId="8" fillId="0" borderId="22" xfId="1" applyFont="1" applyBorder="1" applyAlignment="1" applyProtection="1">
      <alignment horizontal="center" vertical="center"/>
    </xf>
    <xf numFmtId="0" fontId="15" fillId="0" borderId="50" xfId="1" applyFont="1" applyBorder="1" applyAlignment="1" applyProtection="1">
      <alignment vertical="center"/>
    </xf>
    <xf numFmtId="0" fontId="12" fillId="0" borderId="50" xfId="1" applyFont="1" applyBorder="1" applyAlignment="1" applyProtection="1">
      <alignment horizontal="center" vertical="center"/>
    </xf>
    <xf numFmtId="0" fontId="12" fillId="0" borderId="21" xfId="1" applyFont="1" applyBorder="1" applyAlignment="1" applyProtection="1">
      <alignment horizontal="center" vertical="center"/>
    </xf>
    <xf numFmtId="165" fontId="8" fillId="9" borderId="22" xfId="1" applyNumberFormat="1" applyFont="1" applyFill="1" applyBorder="1" applyAlignment="1" applyProtection="1">
      <alignment vertical="center"/>
    </xf>
    <xf numFmtId="165" fontId="8" fillId="9" borderId="50" xfId="1" applyNumberFormat="1" applyFont="1" applyFill="1" applyBorder="1" applyAlignment="1" applyProtection="1">
      <alignment vertical="center"/>
    </xf>
    <xf numFmtId="165" fontId="8" fillId="9" borderId="51" xfId="1" applyNumberFormat="1" applyFont="1" applyFill="1" applyBorder="1" applyAlignment="1" applyProtection="1">
      <alignment vertical="center"/>
    </xf>
    <xf numFmtId="165" fontId="8" fillId="8" borderId="51" xfId="1" applyNumberFormat="1" applyFont="1" applyFill="1" applyBorder="1" applyAlignment="1" applyProtection="1">
      <alignment vertical="center"/>
    </xf>
    <xf numFmtId="165" fontId="8" fillId="9" borderId="21" xfId="1" applyNumberFormat="1" applyFont="1" applyFill="1" applyBorder="1" applyAlignment="1" applyProtection="1">
      <alignment vertical="center"/>
    </xf>
    <xf numFmtId="0" fontId="8" fillId="3" borderId="22" xfId="1" applyFont="1" applyFill="1" applyBorder="1" applyProtection="1"/>
    <xf numFmtId="164" fontId="8" fillId="3" borderId="21" xfId="0" applyFont="1" applyFill="1" applyBorder="1">
      <alignment vertical="top"/>
    </xf>
    <xf numFmtId="165" fontId="8" fillId="3" borderId="22" xfId="1" applyNumberFormat="1" applyFont="1" applyFill="1" applyBorder="1" applyAlignment="1" applyProtection="1">
      <alignment horizontal="center" vertical="center"/>
      <protection locked="0"/>
    </xf>
    <xf numFmtId="165" fontId="8" fillId="3" borderId="50" xfId="1" applyNumberFormat="1" applyFont="1" applyFill="1" applyBorder="1" applyAlignment="1" applyProtection="1">
      <alignment horizontal="center" vertical="center"/>
      <protection locked="0"/>
    </xf>
    <xf numFmtId="165" fontId="8" fillId="3" borderId="51" xfId="1" applyNumberFormat="1" applyFont="1" applyFill="1" applyBorder="1" applyAlignment="1" applyProtection="1">
      <alignment horizontal="center" vertical="center"/>
      <protection locked="0"/>
    </xf>
    <xf numFmtId="165" fontId="8" fillId="3" borderId="51" xfId="1" applyNumberFormat="1" applyFont="1" applyFill="1" applyBorder="1" applyAlignment="1" applyProtection="1">
      <alignment horizontal="center" vertical="center"/>
    </xf>
    <xf numFmtId="165" fontId="8" fillId="3" borderId="21" xfId="1" applyNumberFormat="1" applyFont="1" applyFill="1" applyBorder="1" applyAlignment="1" applyProtection="1">
      <alignment horizontal="center" vertical="center"/>
      <protection locked="0"/>
    </xf>
    <xf numFmtId="0" fontId="11" fillId="3" borderId="0" xfId="5" applyFill="1" applyProtection="1"/>
    <xf numFmtId="0" fontId="22" fillId="3" borderId="0" xfId="4" applyFont="1" applyFill="1" applyAlignment="1">
      <alignment vertical="center"/>
    </xf>
    <xf numFmtId="0" fontId="9" fillId="3" borderId="0" xfId="4" applyFont="1" applyFill="1" applyAlignment="1">
      <alignment vertical="center"/>
    </xf>
    <xf numFmtId="0" fontId="8" fillId="3" borderId="0" xfId="1" applyFont="1" applyFill="1" applyBorder="1" applyAlignment="1">
      <alignment vertical="center"/>
    </xf>
    <xf numFmtId="0" fontId="1" fillId="3" borderId="0" xfId="1" applyFill="1" applyAlignment="1">
      <alignment vertical="center"/>
    </xf>
    <xf numFmtId="0" fontId="8" fillId="3" borderId="0" xfId="7" applyFont="1" applyFill="1" applyAlignment="1" applyProtection="1">
      <alignment vertical="center"/>
    </xf>
    <xf numFmtId="0" fontId="1" fillId="3" borderId="0" xfId="1" applyFill="1" applyProtection="1"/>
    <xf numFmtId="0" fontId="12" fillId="3" borderId="26" xfId="6" applyFont="1" applyFill="1" applyBorder="1" applyAlignment="1" applyProtection="1">
      <alignment horizontal="center" vertical="center"/>
    </xf>
    <xf numFmtId="0" fontId="15" fillId="7" borderId="31" xfId="1" applyFont="1" applyFill="1" applyBorder="1" applyAlignment="1">
      <alignment horizontal="center" vertical="center"/>
    </xf>
    <xf numFmtId="0" fontId="15" fillId="3" borderId="0" xfId="1" applyFont="1" applyFill="1" applyBorder="1" applyAlignment="1">
      <alignment horizontal="left" vertical="center"/>
    </xf>
    <xf numFmtId="0" fontId="15" fillId="10" borderId="31" xfId="1" applyFont="1" applyFill="1" applyBorder="1" applyAlignment="1">
      <alignment horizontal="center" vertical="center"/>
    </xf>
    <xf numFmtId="0" fontId="21" fillId="3" borderId="0" xfId="1" applyFont="1" applyFill="1" applyAlignment="1" applyProtection="1">
      <alignment vertical="center"/>
    </xf>
    <xf numFmtId="0" fontId="21" fillId="0" borderId="0" xfId="1" applyFont="1" applyFill="1" applyAlignment="1" applyProtection="1">
      <alignment horizontal="center" vertical="center" wrapText="1"/>
    </xf>
    <xf numFmtId="0" fontId="1" fillId="0" borderId="0" xfId="1" applyFill="1" applyAlignment="1" applyProtection="1">
      <alignment vertical="center"/>
    </xf>
    <xf numFmtId="0" fontId="15" fillId="8" borderId="31" xfId="1" applyFont="1" applyFill="1" applyBorder="1" applyAlignment="1">
      <alignment horizontal="center" vertical="center"/>
    </xf>
    <xf numFmtId="0" fontId="21" fillId="0" borderId="0" xfId="1" applyFont="1" applyFill="1" applyAlignment="1" applyProtection="1">
      <alignment horizontal="center" vertical="center"/>
    </xf>
    <xf numFmtId="0" fontId="15" fillId="11" borderId="31" xfId="1" applyFont="1" applyFill="1" applyBorder="1" applyAlignment="1">
      <alignment horizontal="center" vertical="center"/>
    </xf>
    <xf numFmtId="0" fontId="15" fillId="3" borderId="0" xfId="1" applyFont="1" applyFill="1" applyBorder="1" applyAlignment="1">
      <alignment horizontal="center" vertical="center"/>
    </xf>
    <xf numFmtId="0" fontId="8" fillId="0" borderId="0" xfId="1" applyFont="1" applyFill="1" applyAlignment="1" applyProtection="1">
      <alignment horizontal="center" vertical="center"/>
    </xf>
    <xf numFmtId="0" fontId="23" fillId="3" borderId="0" xfId="1" applyNumberFormat="1" applyFont="1" applyFill="1" applyBorder="1" applyAlignment="1" applyProtection="1">
      <alignment vertical="center"/>
    </xf>
    <xf numFmtId="0" fontId="24" fillId="3" borderId="0" xfId="4" applyFont="1" applyFill="1" applyBorder="1" applyAlignment="1" applyProtection="1">
      <alignment horizontal="left" vertical="center"/>
    </xf>
    <xf numFmtId="0" fontId="24" fillId="3" borderId="0" xfId="4" applyFont="1" applyFill="1" applyBorder="1" applyAlignment="1" applyProtection="1">
      <alignment horizontal="center" vertical="center"/>
    </xf>
    <xf numFmtId="0" fontId="24" fillId="3" borderId="0" xfId="4" applyFont="1" applyFill="1" applyBorder="1" applyAlignment="1" applyProtection="1">
      <alignment vertical="center"/>
    </xf>
    <xf numFmtId="0" fontId="9" fillId="3" borderId="0" xfId="1" applyFont="1" applyFill="1" applyBorder="1" applyAlignment="1">
      <alignment vertical="top" wrapText="1"/>
    </xf>
    <xf numFmtId="0" fontId="22" fillId="0" borderId="27" xfId="4" applyFont="1" applyFill="1" applyBorder="1" applyAlignment="1" applyProtection="1">
      <alignment horizontal="center" vertical="top"/>
    </xf>
    <xf numFmtId="0" fontId="22" fillId="3" borderId="0" xfId="4" applyFont="1" applyFill="1" applyBorder="1" applyAlignment="1" applyProtection="1">
      <alignment vertical="top"/>
    </xf>
    <xf numFmtId="0" fontId="22" fillId="4" borderId="38" xfId="4" applyFont="1" applyFill="1" applyBorder="1" applyAlignment="1" applyProtection="1">
      <alignment horizontal="center" vertical="top"/>
    </xf>
    <xf numFmtId="0" fontId="22" fillId="4" borderId="34" xfId="4" applyFont="1" applyFill="1" applyBorder="1" applyAlignment="1" applyProtection="1">
      <alignment horizontal="left" vertical="top"/>
    </xf>
    <xf numFmtId="0" fontId="22" fillId="4" borderId="36" xfId="4" applyFont="1" applyFill="1" applyBorder="1" applyAlignment="1" applyProtection="1">
      <alignment horizontal="left" vertical="top"/>
    </xf>
    <xf numFmtId="0" fontId="9" fillId="0" borderId="30" xfId="4" applyFont="1" applyFill="1" applyBorder="1" applyAlignment="1" applyProtection="1">
      <alignment horizontal="center" vertical="top"/>
    </xf>
    <xf numFmtId="0" fontId="9" fillId="3" borderId="0" xfId="4" applyFont="1" applyFill="1" applyBorder="1" applyAlignment="1" applyProtection="1">
      <alignment vertical="top" wrapText="1"/>
    </xf>
    <xf numFmtId="0" fontId="9" fillId="0" borderId="30" xfId="4" applyNumberFormat="1" applyFont="1" applyFill="1" applyBorder="1" applyAlignment="1" applyProtection="1">
      <alignment horizontal="center" vertical="top" wrapText="1"/>
    </xf>
    <xf numFmtId="0" fontId="9" fillId="0" borderId="30" xfId="4" applyNumberFormat="1" applyFont="1" applyFill="1" applyBorder="1" applyAlignment="1" applyProtection="1">
      <alignment horizontal="center" vertical="top"/>
    </xf>
    <xf numFmtId="0" fontId="9" fillId="0" borderId="33" xfId="4" applyNumberFormat="1" applyFont="1" applyFill="1" applyBorder="1" applyAlignment="1" applyProtection="1">
      <alignment horizontal="center" vertical="top"/>
    </xf>
    <xf numFmtId="165" fontId="26" fillId="7" borderId="31" xfId="2" applyNumberFormat="1" applyFont="1" applyFill="1" applyBorder="1" applyAlignment="1" applyProtection="1">
      <alignment vertical="center"/>
      <protection locked="0"/>
    </xf>
    <xf numFmtId="0" fontId="3" fillId="2" borderId="0" xfId="1" applyFont="1" applyFill="1" applyBorder="1" applyAlignment="1">
      <alignment horizontal="left" vertical="center"/>
    </xf>
    <xf numFmtId="0" fontId="7" fillId="4" borderId="1" xfId="1" applyFont="1" applyFill="1" applyBorder="1" applyAlignment="1" applyProtection="1">
      <alignment horizontal="center" vertical="center" wrapText="1"/>
    </xf>
    <xf numFmtId="0" fontId="7" fillId="4" borderId="2" xfId="1" applyFont="1" applyFill="1" applyBorder="1" applyAlignment="1" applyProtection="1">
      <alignment horizontal="center" vertical="center" wrapText="1"/>
    </xf>
    <xf numFmtId="0" fontId="7" fillId="4" borderId="3" xfId="1" applyFont="1" applyFill="1" applyBorder="1" applyAlignment="1" applyProtection="1">
      <alignment horizontal="center" vertical="center" wrapText="1"/>
    </xf>
    <xf numFmtId="0" fontId="8" fillId="5" borderId="0" xfId="1" applyFont="1" applyFill="1" applyAlignment="1" applyProtection="1">
      <alignment horizontal="center" vertical="center" wrapText="1"/>
    </xf>
    <xf numFmtId="0" fontId="8" fillId="5" borderId="0" xfId="1" applyFont="1" applyFill="1" applyAlignment="1" applyProtection="1">
      <alignment horizontal="left" vertical="center" wrapText="1"/>
    </xf>
    <xf numFmtId="0" fontId="7" fillId="4" borderId="4" xfId="4" applyFont="1" applyFill="1" applyBorder="1" applyAlignment="1" applyProtection="1">
      <alignment horizontal="left" vertical="center"/>
    </xf>
    <xf numFmtId="0" fontId="7" fillId="4" borderId="5" xfId="4" applyFont="1" applyFill="1" applyBorder="1" applyAlignment="1" applyProtection="1">
      <alignment horizontal="left" vertical="center"/>
    </xf>
    <xf numFmtId="0" fontId="7" fillId="4" borderId="14" xfId="4" applyFont="1" applyFill="1" applyBorder="1" applyAlignment="1" applyProtection="1">
      <alignment horizontal="left" vertical="center"/>
    </xf>
    <xf numFmtId="0" fontId="7" fillId="4" borderId="15" xfId="4" applyFont="1" applyFill="1" applyBorder="1" applyAlignment="1" applyProtection="1">
      <alignment horizontal="left" vertical="center"/>
    </xf>
    <xf numFmtId="0" fontId="7" fillId="4" borderId="6" xfId="4" applyFont="1" applyFill="1" applyBorder="1" applyAlignment="1" applyProtection="1">
      <alignment horizontal="center" vertical="center" wrapText="1"/>
    </xf>
    <xf numFmtId="0" fontId="7" fillId="4" borderId="16" xfId="4"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11" fillId="0" borderId="16" xfId="5" applyBorder="1" applyAlignment="1">
      <alignment horizontal="center" vertical="center" wrapText="1"/>
    </xf>
    <xf numFmtId="0" fontId="7" fillId="4" borderId="7" xfId="1" applyFont="1" applyFill="1" applyBorder="1" applyAlignment="1" applyProtection="1">
      <alignment horizontal="center" vertical="center" wrapText="1"/>
    </xf>
    <xf numFmtId="0" fontId="11" fillId="0" borderId="17" xfId="5" applyBorder="1" applyAlignment="1">
      <alignment horizontal="center" vertical="center" wrapText="1"/>
    </xf>
    <xf numFmtId="0" fontId="7" fillId="4" borderId="8" xfId="1" applyFont="1" applyFill="1" applyBorder="1" applyAlignment="1" applyProtection="1">
      <alignment horizontal="center" vertical="center" wrapText="1"/>
    </xf>
    <xf numFmtId="0" fontId="7" fillId="4" borderId="18" xfId="1" applyFont="1" applyFill="1" applyBorder="1" applyAlignment="1" applyProtection="1">
      <alignment horizontal="center" vertical="center" wrapText="1"/>
    </xf>
    <xf numFmtId="0" fontId="7" fillId="4" borderId="16" xfId="1" applyFont="1" applyFill="1" applyBorder="1" applyAlignment="1" applyProtection="1">
      <alignment horizontal="center" vertical="center" wrapText="1"/>
    </xf>
    <xf numFmtId="0" fontId="7" fillId="4" borderId="9" xfId="1" applyFont="1" applyFill="1" applyBorder="1" applyAlignment="1" applyProtection="1">
      <alignment horizontal="center" vertical="center" wrapText="1"/>
    </xf>
    <xf numFmtId="0" fontId="7" fillId="4" borderId="10" xfId="1" applyFont="1" applyFill="1" applyBorder="1" applyAlignment="1" applyProtection="1">
      <alignment horizontal="center" vertical="center" wrapText="1"/>
    </xf>
    <xf numFmtId="0" fontId="7" fillId="4" borderId="11" xfId="1" applyFont="1" applyFill="1" applyBorder="1" applyAlignment="1" applyProtection="1">
      <alignment horizontal="center" vertical="center" wrapText="1"/>
    </xf>
    <xf numFmtId="0" fontId="7" fillId="4" borderId="17" xfId="1" applyFont="1" applyFill="1" applyBorder="1" applyAlignment="1" applyProtection="1">
      <alignment horizontal="center" vertical="center" wrapText="1"/>
    </xf>
    <xf numFmtId="0" fontId="14" fillId="4" borderId="1" xfId="3" applyFont="1" applyFill="1" applyBorder="1" applyAlignment="1">
      <alignment horizontal="center" vertical="center" wrapText="1"/>
    </xf>
    <xf numFmtId="0" fontId="14" fillId="4" borderId="2" xfId="3" applyFont="1" applyFill="1" applyBorder="1" applyAlignment="1">
      <alignment horizontal="center" vertical="center" wrapText="1"/>
    </xf>
    <xf numFmtId="0" fontId="14" fillId="4" borderId="3" xfId="3" applyFont="1" applyFill="1" applyBorder="1" applyAlignment="1">
      <alignment horizontal="center" vertical="center" wrapText="1"/>
    </xf>
    <xf numFmtId="0" fontId="23" fillId="4" borderId="1" xfId="1" applyNumberFormat="1" applyFont="1" applyFill="1" applyBorder="1" applyAlignment="1" applyProtection="1">
      <alignment horizontal="left" vertical="center"/>
    </xf>
    <xf numFmtId="0" fontId="23" fillId="4" borderId="2" xfId="1" applyNumberFormat="1" applyFont="1" applyFill="1" applyBorder="1" applyAlignment="1" applyProtection="1">
      <alignment horizontal="left" vertical="center"/>
    </xf>
    <xf numFmtId="0" fontId="23" fillId="4" borderId="3" xfId="1" applyNumberFormat="1" applyFont="1" applyFill="1" applyBorder="1" applyAlignment="1" applyProtection="1">
      <alignment horizontal="left" vertical="center"/>
    </xf>
    <xf numFmtId="0" fontId="7" fillId="4" borderId="1" xfId="3" applyFont="1" applyFill="1" applyBorder="1" applyAlignment="1" applyProtection="1">
      <alignment horizontal="left" vertical="center"/>
    </xf>
    <xf numFmtId="0" fontId="7" fillId="4" borderId="2" xfId="3" applyFont="1" applyFill="1" applyBorder="1" applyAlignment="1" applyProtection="1">
      <alignment horizontal="left" vertical="center"/>
    </xf>
    <xf numFmtId="0" fontId="7" fillId="4" borderId="3" xfId="3" applyFont="1" applyFill="1" applyBorder="1" applyAlignment="1" applyProtection="1">
      <alignment horizontal="left" vertical="center"/>
    </xf>
    <xf numFmtId="0" fontId="9" fillId="0" borderId="32" xfId="4" applyFont="1" applyFill="1" applyBorder="1" applyAlignment="1" applyProtection="1">
      <alignment horizontal="left" vertical="top" wrapText="1"/>
    </xf>
    <xf numFmtId="0" fontId="9" fillId="0" borderId="34" xfId="4" applyFont="1" applyFill="1" applyBorder="1" applyAlignment="1" applyProtection="1">
      <alignment horizontal="left" vertical="top" wrapText="1"/>
    </xf>
    <xf numFmtId="0" fontId="9" fillId="0" borderId="36" xfId="4" applyFont="1" applyFill="1" applyBorder="1" applyAlignment="1" applyProtection="1">
      <alignment horizontal="left" vertical="top" wrapText="1"/>
    </xf>
    <xf numFmtId="0" fontId="9" fillId="0" borderId="1" xfId="1" applyNumberFormat="1" applyFont="1" applyFill="1" applyBorder="1" applyAlignment="1" applyProtection="1">
      <alignment horizontal="left" vertical="top" wrapText="1"/>
    </xf>
    <xf numFmtId="0" fontId="9" fillId="0" borderId="2" xfId="1" applyNumberFormat="1" applyFont="1" applyFill="1" applyBorder="1" applyAlignment="1" applyProtection="1">
      <alignment horizontal="left" vertical="top" wrapText="1"/>
    </xf>
    <xf numFmtId="0" fontId="9" fillId="0" borderId="3" xfId="1" applyNumberFormat="1" applyFont="1" applyFill="1" applyBorder="1" applyAlignment="1" applyProtection="1">
      <alignment horizontal="left" vertical="top" wrapText="1"/>
    </xf>
    <xf numFmtId="0" fontId="22" fillId="0" borderId="9" xfId="4" applyFont="1" applyFill="1" applyBorder="1" applyAlignment="1" applyProtection="1">
      <alignment horizontal="left" vertical="top"/>
    </xf>
    <xf numFmtId="0" fontId="22" fillId="0" borderId="10" xfId="4" applyFont="1" applyFill="1" applyBorder="1" applyAlignment="1" applyProtection="1">
      <alignment horizontal="left" vertical="top"/>
    </xf>
    <xf numFmtId="0" fontId="22" fillId="0" borderId="52" xfId="4" applyFont="1" applyFill="1" applyBorder="1" applyAlignment="1" applyProtection="1">
      <alignment horizontal="left" vertical="top"/>
    </xf>
    <xf numFmtId="0" fontId="9" fillId="0" borderId="20" xfId="4" applyFont="1" applyFill="1" applyBorder="1" applyAlignment="1" applyProtection="1">
      <alignment horizontal="left" vertical="top" wrapText="1"/>
    </xf>
    <xf numFmtId="0" fontId="9" fillId="0" borderId="40" xfId="4" applyFont="1" applyFill="1" applyBorder="1" applyAlignment="1" applyProtection="1">
      <alignment horizontal="left" vertical="top" wrapText="1"/>
    </xf>
    <xf numFmtId="0" fontId="9" fillId="0" borderId="53" xfId="4" applyFont="1" applyFill="1" applyBorder="1" applyAlignment="1" applyProtection="1">
      <alignment horizontal="left" vertical="top" wrapText="1"/>
    </xf>
  </cellXfs>
  <cellStyles count="9">
    <cellStyle name="Normal" xfId="0" builtinId="0"/>
    <cellStyle name="Normal 2 2" xfId="4" xr:uid="{231F11ED-E58A-4131-B7DE-CEB021488605}"/>
    <cellStyle name="Normal 2 3" xfId="2" xr:uid="{285E35EC-091D-404F-9D0D-F28F9268C566}"/>
    <cellStyle name="Normal 3 2" xfId="1" xr:uid="{124EA63E-8B81-41EB-9D23-92DE4AB85BB3}"/>
    <cellStyle name="Normal 3 2 2" xfId="8" xr:uid="{5684462F-6CB6-4FDF-B1F7-AEE8B6DF8DD5}"/>
    <cellStyle name="Normal 3 3 2" xfId="3" xr:uid="{F7414ED7-17DD-4875-8706-8B41BC1C5381}"/>
    <cellStyle name="Normal 4 2" xfId="7" xr:uid="{BB87F2A6-6612-4E11-85E8-A5636D4022B1}"/>
    <cellStyle name="Normal 5" xfId="5" xr:uid="{24F49AA3-ECC5-4210-BD88-05B086F39708}"/>
    <cellStyle name="Validation error" xfId="6" xr:uid="{DBAC239D-3272-4337-A325-2BE5392D0038}"/>
  </cellStyles>
  <dxfs count="123">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essexwater.sharepoint.com/teams/wx-bp/WPC005/PR19-Business-plan-data-tables%20-%20FBP%20(post%20IAP)%20Apr%202019.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essexwater.sharepoint.com/teams/wx-bp/WPC005/PARTIALLY%20SUPERSEDED%20PR19-Business-plan-data-tables%20-%20FBP%20(post%20IAP)%20Apr%202019.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Inputs"/>
      <sheetName val="F_Outputs (Non-Group)"/>
      <sheetName val="F_Outputs (AIM)"/>
      <sheetName val="LWTW"/>
      <sheetName val="CLEAR_SHEET"/>
      <sheetName val="Validation flags"/>
      <sheetName val="APPOINTEE"/>
      <sheetName val="Summary (App)"/>
      <sheetName val="AppValidation"/>
      <sheetName val="AppPCview"/>
      <sheetName val="App1"/>
      <sheetName val="App1 guide"/>
      <sheetName val="App1a"/>
      <sheetName val="App1a guide"/>
      <sheetName val="App1b"/>
      <sheetName val="App1b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Not used"/>
      <sheetName val="App21"/>
      <sheetName val="App22"/>
      <sheetName val="App23"/>
      <sheetName val="App24"/>
      <sheetName val="App24a"/>
      <sheetName val="App25"/>
      <sheetName val="App26"/>
      <sheetName val="App27"/>
      <sheetName val="App28"/>
      <sheetName val="App29"/>
      <sheetName val="App30"/>
      <sheetName val="APP31 Not used"/>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
      <sheetName val="WWS2a"/>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Dmmy11"/>
      <sheetName val="RETAIL&gt;&gt;"/>
      <sheetName val="Summary (R)"/>
      <sheetName val="R1"/>
      <sheetName val="R2"/>
      <sheetName val="R3"/>
      <sheetName val="R4"/>
      <sheetName val="R5"/>
      <sheetName val="R6"/>
      <sheetName val="R7"/>
      <sheetName val="R8"/>
      <sheetName val="R9"/>
      <sheetName val="R10"/>
    </sheetNames>
    <sheetDataSet>
      <sheetData sheetId="0"/>
      <sheetData sheetId="1"/>
      <sheetData sheetId="2"/>
      <sheetData sheetId="3"/>
      <sheetData sheetId="4"/>
      <sheetData sheetId="5">
        <row r="3">
          <cell r="H3">
            <v>0</v>
          </cell>
        </row>
      </sheetData>
      <sheetData sheetId="6"/>
      <sheetData sheetId="7"/>
      <sheetData sheetId="8">
        <row r="2">
          <cell r="D2" t="str">
            <v>Wessex Water</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ow r="56">
          <cell r="G56">
            <v>33.610368237199999</v>
          </cell>
          <cell r="H56">
            <v>31.415889748399998</v>
          </cell>
          <cell r="I56">
            <v>0</v>
          </cell>
          <cell r="J56">
            <v>1.8930612231000004</v>
          </cell>
          <cell r="K56">
            <v>0</v>
          </cell>
          <cell r="M56">
            <v>25.29115272806467</v>
          </cell>
          <cell r="N56">
            <v>27.99604255873491</v>
          </cell>
          <cell r="O56">
            <v>0</v>
          </cell>
          <cell r="P56">
            <v>6.0987152862470033</v>
          </cell>
          <cell r="Q56">
            <v>0</v>
          </cell>
          <cell r="S56">
            <v>24.943403251033601</v>
          </cell>
          <cell r="T56">
            <v>25.364118332264383</v>
          </cell>
          <cell r="U56">
            <v>0</v>
          </cell>
          <cell r="V56">
            <v>4.7992784453965944</v>
          </cell>
          <cell r="W56">
            <v>0</v>
          </cell>
          <cell r="Y56">
            <v>57.770222536153852</v>
          </cell>
          <cell r="Z56">
            <v>108.34606472252005</v>
          </cell>
          <cell r="AA56">
            <v>0</v>
          </cell>
          <cell r="AB56">
            <v>0</v>
          </cell>
          <cell r="AC56">
            <v>0</v>
          </cell>
          <cell r="AE56">
            <v>62.382595500000001</v>
          </cell>
          <cell r="AF56">
            <v>75.818570722191069</v>
          </cell>
          <cell r="AG56">
            <v>0</v>
          </cell>
          <cell r="AH56">
            <v>0</v>
          </cell>
          <cell r="AI56">
            <v>0</v>
          </cell>
          <cell r="AK56">
            <v>39.524558192307694</v>
          </cell>
          <cell r="AL56">
            <v>95.980660430367919</v>
          </cell>
          <cell r="AM56">
            <v>0</v>
          </cell>
          <cell r="AN56">
            <v>0.62522653846153842</v>
          </cell>
          <cell r="AO56">
            <v>0</v>
          </cell>
          <cell r="AQ56">
            <v>33.905564307692309</v>
          </cell>
          <cell r="AR56">
            <v>94.947423612622202</v>
          </cell>
          <cell r="AS56">
            <v>0</v>
          </cell>
          <cell r="AT56">
            <v>1.0420442307692308</v>
          </cell>
          <cell r="AU56">
            <v>0</v>
          </cell>
          <cell r="AW56">
            <v>30.133438096153849</v>
          </cell>
          <cell r="AX56">
            <v>82.837307438438813</v>
          </cell>
          <cell r="AY56">
            <v>0</v>
          </cell>
          <cell r="AZ56">
            <v>2.5009061538461537</v>
          </cell>
          <cell r="BA56">
            <v>0</v>
          </cell>
        </row>
      </sheetData>
      <sheetData sheetId="97"/>
      <sheetData sheetId="98"/>
      <sheetData sheetId="99"/>
      <sheetData sheetId="100">
        <row r="17">
          <cell r="J17">
            <v>0.11506739000000001</v>
          </cell>
          <cell r="N17">
            <v>0.11506739000000001</v>
          </cell>
          <cell r="R17">
            <v>0.11506739000000001</v>
          </cell>
          <cell r="V17">
            <v>0.11506739000000001</v>
          </cell>
          <cell r="Z17">
            <v>0.11506739000000001</v>
          </cell>
          <cell r="AD17">
            <v>0.11506739000000001</v>
          </cell>
          <cell r="AH17">
            <v>0.11506739000000001</v>
          </cell>
          <cell r="AL17">
            <v>0.11506739000000001</v>
          </cell>
        </row>
        <row r="18">
          <cell r="J18">
            <v>2.8314425203663478</v>
          </cell>
          <cell r="N18">
            <v>4.147036869930762</v>
          </cell>
          <cell r="R18">
            <v>4.3030466573415893</v>
          </cell>
          <cell r="V18">
            <v>4.1664480901674557</v>
          </cell>
          <cell r="Z18">
            <v>4.1664480901674557</v>
          </cell>
          <cell r="AD18">
            <v>4.1664480901674557</v>
          </cell>
          <cell r="AH18">
            <v>4.1664480901674557</v>
          </cell>
          <cell r="AL18">
            <v>4.1664480901674557</v>
          </cell>
        </row>
        <row r="19">
          <cell r="J19">
            <v>0</v>
          </cell>
          <cell r="N19">
            <v>0</v>
          </cell>
          <cell r="R19">
            <v>0</v>
          </cell>
          <cell r="V19">
            <v>0</v>
          </cell>
          <cell r="Z19">
            <v>0</v>
          </cell>
          <cell r="AD19">
            <v>0</v>
          </cell>
          <cell r="AH19">
            <v>0</v>
          </cell>
          <cell r="AL19">
            <v>0</v>
          </cell>
        </row>
      </sheetData>
      <sheetData sheetId="101"/>
      <sheetData sheetId="102"/>
      <sheetData sheetId="103">
        <row r="13">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row>
        <row r="26">
          <cell r="G26">
            <v>0.48064449000000009</v>
          </cell>
          <cell r="H26">
            <v>0</v>
          </cell>
          <cell r="I26">
            <v>0</v>
          </cell>
          <cell r="J26">
            <v>0</v>
          </cell>
          <cell r="K26">
            <v>0</v>
          </cell>
          <cell r="L26">
            <v>0.48064449000000009</v>
          </cell>
          <cell r="M26">
            <v>0.105</v>
          </cell>
          <cell r="N26">
            <v>0</v>
          </cell>
          <cell r="O26">
            <v>0</v>
          </cell>
          <cell r="P26">
            <v>0</v>
          </cell>
          <cell r="Q26">
            <v>0</v>
          </cell>
          <cell r="R26">
            <v>0.105</v>
          </cell>
          <cell r="S26">
            <v>0.109</v>
          </cell>
          <cell r="T26">
            <v>0</v>
          </cell>
          <cell r="U26">
            <v>0</v>
          </cell>
          <cell r="V26">
            <v>0</v>
          </cell>
          <cell r="W26">
            <v>0</v>
          </cell>
          <cell r="X26">
            <v>0.109</v>
          </cell>
          <cell r="Y26">
            <v>0.10201000000000003</v>
          </cell>
          <cell r="Z26">
            <v>0</v>
          </cell>
          <cell r="AA26">
            <v>0</v>
          </cell>
          <cell r="AB26">
            <v>0</v>
          </cell>
          <cell r="AC26">
            <v>0</v>
          </cell>
          <cell r="AD26">
            <v>0.10201000000000003</v>
          </cell>
          <cell r="AE26">
            <v>0.10201000000000003</v>
          </cell>
          <cell r="AF26">
            <v>0</v>
          </cell>
          <cell r="AG26">
            <v>0</v>
          </cell>
          <cell r="AH26">
            <v>0</v>
          </cell>
          <cell r="AI26">
            <v>0</v>
          </cell>
          <cell r="AJ26">
            <v>0.10201000000000003</v>
          </cell>
          <cell r="AK26">
            <v>0.10201000000000003</v>
          </cell>
          <cell r="AL26">
            <v>0</v>
          </cell>
          <cell r="AM26">
            <v>0</v>
          </cell>
          <cell r="AN26">
            <v>0</v>
          </cell>
          <cell r="AO26">
            <v>0</v>
          </cell>
          <cell r="AP26">
            <v>0.10201000000000003</v>
          </cell>
          <cell r="AQ26">
            <v>0.10201000000000003</v>
          </cell>
          <cell r="AR26">
            <v>0</v>
          </cell>
          <cell r="AS26">
            <v>0</v>
          </cell>
          <cell r="AT26">
            <v>0</v>
          </cell>
          <cell r="AU26">
            <v>0</v>
          </cell>
          <cell r="AV26">
            <v>0.10201000000000003</v>
          </cell>
          <cell r="AW26">
            <v>0.10201000000000003</v>
          </cell>
          <cell r="AX26">
            <v>0</v>
          </cell>
          <cell r="AY26">
            <v>0</v>
          </cell>
          <cell r="AZ26">
            <v>0</v>
          </cell>
          <cell r="BA26">
            <v>0</v>
          </cell>
          <cell r="BB26">
            <v>0.10201000000000003</v>
          </cell>
        </row>
      </sheetData>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Inputs"/>
      <sheetName val="F_Outputs (Non-Group)"/>
      <sheetName val="F_Outputs (AIM)"/>
      <sheetName val="LWTW"/>
      <sheetName val="CLEAR_SHEET"/>
      <sheetName val="Validation flags"/>
      <sheetName val="APPOINTEE"/>
      <sheetName val="Summary (App)"/>
      <sheetName val="AppValidation"/>
      <sheetName val="AppPCview"/>
      <sheetName val="App1"/>
      <sheetName val="App1 guide"/>
      <sheetName val="App1a"/>
      <sheetName val="App1a guide"/>
      <sheetName val="App1b"/>
      <sheetName val="App1b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Not used"/>
      <sheetName val="App21"/>
      <sheetName val="App22"/>
      <sheetName val="App23"/>
      <sheetName val="App24"/>
      <sheetName val="App24a"/>
      <sheetName val="App25"/>
      <sheetName val="App26"/>
      <sheetName val="App27"/>
      <sheetName val="App28"/>
      <sheetName val="App29"/>
      <sheetName val="App30"/>
      <sheetName val="APP31 Not used"/>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
      <sheetName val="WWS2a"/>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Dmmy11"/>
      <sheetName val="RETAIL&gt;&gt;"/>
      <sheetName val="Summary (R)"/>
      <sheetName val="R1"/>
      <sheetName val="R2"/>
      <sheetName val="R3"/>
      <sheetName val="R4"/>
      <sheetName val="R5"/>
      <sheetName val="R6"/>
      <sheetName val="R7"/>
      <sheetName val="R8"/>
      <sheetName val="R9"/>
      <sheetName val="R10"/>
    </sheetNames>
    <sheetDataSet>
      <sheetData sheetId="0"/>
      <sheetData sheetId="1"/>
      <sheetData sheetId="2"/>
      <sheetData sheetId="3"/>
      <sheetData sheetId="4"/>
      <sheetData sheetId="5">
        <row r="3">
          <cell r="H3">
            <v>0</v>
          </cell>
        </row>
      </sheetData>
      <sheetData sheetId="6"/>
      <sheetData sheetId="7"/>
      <sheetData sheetId="8">
        <row r="2">
          <cell r="D2" t="str">
            <v>Wessex Water</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row r="11">
          <cell r="G11">
            <v>178</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row r="5">
          <cell r="G5">
            <v>8</v>
          </cell>
        </row>
      </sheetData>
      <sheetData sheetId="119">
        <row r="163">
          <cell r="G163">
            <v>0</v>
          </cell>
        </row>
      </sheetData>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BB651-D7E7-4201-AB8E-3AF3BB491811}">
  <sheetPr>
    <tabColor rgb="FFFFC000"/>
  </sheetPr>
  <dimension ref="A1:FQ106"/>
  <sheetViews>
    <sheetView tabSelected="1" zoomScaleNormal="100" workbookViewId="0">
      <pane xSplit="5" ySplit="9" topLeftCell="AL14" activePane="bottomRight" state="frozen"/>
      <selection pane="topRight" activeCell="F1" sqref="F1"/>
      <selection pane="bottomLeft" activeCell="A10" sqref="A10"/>
      <selection pane="bottomRight" activeCell="AY28" sqref="AY28"/>
    </sheetView>
  </sheetViews>
  <sheetFormatPr defaultColWidth="0" defaultRowHeight="14.25" zeroHeight="1" x14ac:dyDescent="0.2"/>
  <cols>
    <col min="1" max="1" width="1.625" style="5" customWidth="1"/>
    <col min="2" max="2" width="6.625" style="5" customWidth="1"/>
    <col min="3" max="3" width="46.125" style="5" customWidth="1"/>
    <col min="4" max="4" width="13" style="5" bestFit="1" customWidth="1"/>
    <col min="5" max="6" width="5.625" style="5" customWidth="1"/>
    <col min="7" max="54" width="9.625" style="5" customWidth="1"/>
    <col min="55" max="55" width="2.625" style="5" customWidth="1"/>
    <col min="56" max="56" width="25.625" style="5" customWidth="1"/>
    <col min="57" max="57" width="81.625" style="5" customWidth="1"/>
    <col min="58" max="58" width="2.625" style="5" customWidth="1"/>
    <col min="59" max="59" width="49.625" style="7" customWidth="1"/>
    <col min="60" max="60" width="37.625" style="7" customWidth="1"/>
    <col min="61" max="61" width="4.625" style="5" customWidth="1"/>
    <col min="62" max="62" width="6.625" style="5" customWidth="1"/>
    <col min="63" max="63" width="46.125" style="5" customWidth="1"/>
    <col min="64" max="65" width="5.625" style="5" customWidth="1"/>
    <col min="66" max="71" width="12.625" style="5" customWidth="1"/>
    <col min="72" max="72" width="9.625" style="5" customWidth="1"/>
    <col min="73" max="73" width="2.625" style="6" hidden="1" customWidth="1"/>
    <col min="74" max="74" width="15.625" style="7" hidden="1" customWidth="1"/>
    <col min="75" max="75" width="2.625" style="7" hidden="1" customWidth="1"/>
    <col min="76" max="122" width="3.5" style="215" hidden="1" customWidth="1"/>
    <col min="123" max="123" width="6" style="215" hidden="1" customWidth="1"/>
    <col min="124" max="124" width="1.625" style="6" hidden="1" customWidth="1"/>
    <col min="125" max="125" width="21.625" style="5" hidden="1" customWidth="1"/>
    <col min="126" max="172" width="1.75" style="8" hidden="1" customWidth="1"/>
    <col min="173" max="173" width="3.5" style="9" hidden="1" customWidth="1"/>
    <col min="174" max="16384" width="9.625" style="5" hidden="1"/>
  </cols>
  <sheetData>
    <row r="1" spans="2:172" ht="20.25" x14ac:dyDescent="0.2">
      <c r="B1" s="1" t="s">
        <v>0</v>
      </c>
      <c r="C1" s="1"/>
      <c r="D1" s="1"/>
      <c r="E1" s="1"/>
      <c r="F1" s="1"/>
      <c r="G1" s="1"/>
      <c r="H1" s="1"/>
      <c r="I1" s="1"/>
      <c r="J1" s="1"/>
      <c r="K1" s="1"/>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3" t="str">
        <f>[1]AppValidation!$D$2</f>
        <v>Wessex Water</v>
      </c>
      <c r="BC1" s="4"/>
      <c r="BD1" s="237" t="s">
        <v>1</v>
      </c>
      <c r="BE1" s="237"/>
      <c r="BF1" s="237"/>
      <c r="BG1" s="237"/>
      <c r="BH1" s="237"/>
      <c r="BJ1" s="1" t="s">
        <v>2</v>
      </c>
      <c r="BK1" s="1"/>
      <c r="BL1" s="1"/>
      <c r="BM1" s="1"/>
      <c r="BN1" s="1"/>
      <c r="BO1" s="1"/>
      <c r="BP1" s="1"/>
      <c r="BQ1" s="1"/>
      <c r="BR1" s="1"/>
      <c r="BS1" s="2" t="str">
        <f>LEFT($B$1,4)</f>
        <v>WWS1</v>
      </c>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row>
    <row r="2" spans="2:172" ht="15" customHeight="1" thickBot="1" x14ac:dyDescent="0.35">
      <c r="B2" s="10"/>
      <c r="C2" s="11"/>
      <c r="D2" s="11"/>
      <c r="E2" s="11"/>
      <c r="F2" s="11"/>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J2" s="10"/>
      <c r="BK2" s="11"/>
      <c r="BL2" s="11"/>
      <c r="BM2" s="11"/>
      <c r="BN2" s="12"/>
      <c r="BO2" s="12"/>
      <c r="BP2" s="12"/>
      <c r="BQ2" s="12"/>
      <c r="BR2" s="12"/>
      <c r="BS2" s="12"/>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row>
    <row r="3" spans="2:172" ht="16.5" customHeight="1" thickBot="1" x14ac:dyDescent="0.35">
      <c r="B3" s="13"/>
      <c r="C3" s="13"/>
      <c r="D3" s="13"/>
      <c r="E3" s="13"/>
      <c r="F3" s="13"/>
      <c r="G3" s="238" t="s">
        <v>3</v>
      </c>
      <c r="H3" s="239"/>
      <c r="I3" s="239"/>
      <c r="J3" s="239"/>
      <c r="K3" s="239"/>
      <c r="L3" s="240"/>
      <c r="M3" s="238" t="s">
        <v>4</v>
      </c>
      <c r="N3" s="239"/>
      <c r="O3" s="239"/>
      <c r="P3" s="239"/>
      <c r="Q3" s="239"/>
      <c r="R3" s="240"/>
      <c r="S3" s="238" t="s">
        <v>5</v>
      </c>
      <c r="T3" s="239"/>
      <c r="U3" s="239"/>
      <c r="V3" s="239"/>
      <c r="W3" s="239"/>
      <c r="X3" s="240"/>
      <c r="Y3" s="238" t="s">
        <v>6</v>
      </c>
      <c r="Z3" s="239"/>
      <c r="AA3" s="239"/>
      <c r="AB3" s="239"/>
      <c r="AC3" s="239"/>
      <c r="AD3" s="240"/>
      <c r="AE3" s="238" t="s">
        <v>7</v>
      </c>
      <c r="AF3" s="239"/>
      <c r="AG3" s="239"/>
      <c r="AH3" s="239"/>
      <c r="AI3" s="239"/>
      <c r="AJ3" s="240"/>
      <c r="AK3" s="238" t="s">
        <v>8</v>
      </c>
      <c r="AL3" s="239"/>
      <c r="AM3" s="239"/>
      <c r="AN3" s="239"/>
      <c r="AO3" s="239"/>
      <c r="AP3" s="240"/>
      <c r="AQ3" s="238" t="s">
        <v>9</v>
      </c>
      <c r="AR3" s="239"/>
      <c r="AS3" s="239"/>
      <c r="AT3" s="239"/>
      <c r="AU3" s="239"/>
      <c r="AV3" s="240"/>
      <c r="AW3" s="238" t="s">
        <v>10</v>
      </c>
      <c r="AX3" s="239"/>
      <c r="AY3" s="239"/>
      <c r="AZ3" s="239"/>
      <c r="BA3" s="239"/>
      <c r="BB3" s="240"/>
      <c r="BC3" s="12"/>
      <c r="BD3" s="14"/>
      <c r="BJ3" s="13"/>
      <c r="BK3" s="13"/>
      <c r="BL3" s="13"/>
      <c r="BM3" s="13"/>
      <c r="BN3" s="238" t="s">
        <v>11</v>
      </c>
      <c r="BO3" s="239"/>
      <c r="BP3" s="239"/>
      <c r="BQ3" s="239"/>
      <c r="BR3" s="239"/>
      <c r="BS3" s="240"/>
      <c r="BV3" s="15"/>
      <c r="BW3" s="15"/>
      <c r="BX3" s="241" t="s">
        <v>12</v>
      </c>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16"/>
      <c r="DU3" s="242" t="s">
        <v>13</v>
      </c>
      <c r="DV3" s="242"/>
      <c r="DW3" s="242"/>
      <c r="DX3" s="242"/>
      <c r="DY3" s="242"/>
      <c r="DZ3" s="242"/>
      <c r="EA3" s="242"/>
      <c r="EB3" s="242"/>
      <c r="EC3" s="242"/>
      <c r="ED3" s="242"/>
      <c r="EE3" s="242"/>
      <c r="EF3" s="242"/>
      <c r="EG3" s="242"/>
      <c r="EH3" s="242"/>
      <c r="EI3" s="242"/>
      <c r="EJ3" s="242"/>
      <c r="EK3" s="242"/>
      <c r="EL3" s="242"/>
      <c r="EM3" s="242"/>
      <c r="EN3" s="242"/>
      <c r="EO3" s="242"/>
      <c r="EP3" s="242"/>
      <c r="EQ3" s="242"/>
      <c r="ER3" s="242"/>
      <c r="ES3" s="242"/>
      <c r="ET3" s="242"/>
      <c r="EU3" s="242"/>
      <c r="EV3" s="242"/>
      <c r="EW3" s="242"/>
      <c r="EX3" s="242"/>
      <c r="EY3" s="242"/>
      <c r="EZ3" s="242"/>
      <c r="FA3" s="242"/>
      <c r="FB3" s="242"/>
      <c r="FC3" s="242"/>
      <c r="FD3" s="242"/>
      <c r="FE3" s="242"/>
      <c r="FF3" s="242"/>
      <c r="FG3" s="242"/>
      <c r="FH3" s="242"/>
      <c r="FI3" s="242"/>
      <c r="FJ3" s="242"/>
      <c r="FK3" s="242"/>
      <c r="FL3" s="242"/>
      <c r="FM3" s="242"/>
      <c r="FN3" s="242"/>
      <c r="FO3" s="242"/>
    </row>
    <row r="4" spans="2:172" ht="17.25" customHeight="1" thickBot="1" x14ac:dyDescent="0.35">
      <c r="B4" s="243" t="s">
        <v>14</v>
      </c>
      <c r="C4" s="244"/>
      <c r="D4" s="247" t="s">
        <v>2</v>
      </c>
      <c r="E4" s="249" t="s">
        <v>15</v>
      </c>
      <c r="F4" s="251" t="s">
        <v>16</v>
      </c>
      <c r="G4" s="253" t="s">
        <v>17</v>
      </c>
      <c r="H4" s="249" t="s">
        <v>18</v>
      </c>
      <c r="I4" s="256" t="s">
        <v>19</v>
      </c>
      <c r="J4" s="257"/>
      <c r="K4" s="258"/>
      <c r="L4" s="251" t="s">
        <v>20</v>
      </c>
      <c r="M4" s="253" t="s">
        <v>17</v>
      </c>
      <c r="N4" s="249" t="s">
        <v>18</v>
      </c>
      <c r="O4" s="256" t="s">
        <v>19</v>
      </c>
      <c r="P4" s="257"/>
      <c r="Q4" s="258"/>
      <c r="R4" s="251" t="s">
        <v>20</v>
      </c>
      <c r="S4" s="253" t="s">
        <v>17</v>
      </c>
      <c r="T4" s="249" t="s">
        <v>18</v>
      </c>
      <c r="U4" s="256" t="s">
        <v>19</v>
      </c>
      <c r="V4" s="257"/>
      <c r="W4" s="258"/>
      <c r="X4" s="251" t="s">
        <v>20</v>
      </c>
      <c r="Y4" s="253" t="s">
        <v>17</v>
      </c>
      <c r="Z4" s="249" t="s">
        <v>18</v>
      </c>
      <c r="AA4" s="256" t="s">
        <v>19</v>
      </c>
      <c r="AB4" s="257"/>
      <c r="AC4" s="258"/>
      <c r="AD4" s="251" t="s">
        <v>20</v>
      </c>
      <c r="AE4" s="253" t="s">
        <v>17</v>
      </c>
      <c r="AF4" s="249" t="s">
        <v>18</v>
      </c>
      <c r="AG4" s="256" t="s">
        <v>19</v>
      </c>
      <c r="AH4" s="257"/>
      <c r="AI4" s="258"/>
      <c r="AJ4" s="251" t="s">
        <v>20</v>
      </c>
      <c r="AK4" s="253" t="s">
        <v>17</v>
      </c>
      <c r="AL4" s="249" t="s">
        <v>18</v>
      </c>
      <c r="AM4" s="256" t="s">
        <v>19</v>
      </c>
      <c r="AN4" s="257"/>
      <c r="AO4" s="258"/>
      <c r="AP4" s="251" t="s">
        <v>20</v>
      </c>
      <c r="AQ4" s="253" t="s">
        <v>17</v>
      </c>
      <c r="AR4" s="249" t="s">
        <v>18</v>
      </c>
      <c r="AS4" s="256" t="s">
        <v>19</v>
      </c>
      <c r="AT4" s="257"/>
      <c r="AU4" s="258"/>
      <c r="AV4" s="251" t="s">
        <v>20</v>
      </c>
      <c r="AW4" s="253" t="s">
        <v>17</v>
      </c>
      <c r="AX4" s="249" t="s">
        <v>18</v>
      </c>
      <c r="AY4" s="256" t="s">
        <v>19</v>
      </c>
      <c r="AZ4" s="257"/>
      <c r="BA4" s="258"/>
      <c r="BB4" s="251" t="s">
        <v>20</v>
      </c>
      <c r="BC4" s="17"/>
      <c r="BD4" s="18"/>
      <c r="BE4" s="18"/>
      <c r="BJ4" s="243" t="s">
        <v>14</v>
      </c>
      <c r="BK4" s="244"/>
      <c r="BL4" s="249" t="s">
        <v>15</v>
      </c>
      <c r="BM4" s="251" t="s">
        <v>16</v>
      </c>
      <c r="BN4" s="253" t="s">
        <v>17</v>
      </c>
      <c r="BO4" s="249" t="s">
        <v>18</v>
      </c>
      <c r="BP4" s="256" t="s">
        <v>19</v>
      </c>
      <c r="BQ4" s="257"/>
      <c r="BR4" s="258"/>
      <c r="BS4" s="251" t="s">
        <v>20</v>
      </c>
      <c r="BX4" s="7"/>
      <c r="BY4" s="7"/>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U4" s="20" t="s">
        <v>21</v>
      </c>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row>
    <row r="5" spans="2:172" ht="45.75" thickBot="1" x14ac:dyDescent="0.35">
      <c r="B5" s="245"/>
      <c r="C5" s="246"/>
      <c r="D5" s="248"/>
      <c r="E5" s="250"/>
      <c r="F5" s="252"/>
      <c r="G5" s="254"/>
      <c r="H5" s="255"/>
      <c r="I5" s="21" t="s">
        <v>22</v>
      </c>
      <c r="J5" s="21" t="s">
        <v>23</v>
      </c>
      <c r="K5" s="22" t="s">
        <v>24</v>
      </c>
      <c r="L5" s="259"/>
      <c r="M5" s="254"/>
      <c r="N5" s="255"/>
      <c r="O5" s="21" t="s">
        <v>22</v>
      </c>
      <c r="P5" s="21" t="s">
        <v>23</v>
      </c>
      <c r="Q5" s="22" t="s">
        <v>24</v>
      </c>
      <c r="R5" s="259"/>
      <c r="S5" s="254"/>
      <c r="T5" s="255"/>
      <c r="U5" s="21" t="s">
        <v>22</v>
      </c>
      <c r="V5" s="21" t="s">
        <v>23</v>
      </c>
      <c r="W5" s="22" t="s">
        <v>24</v>
      </c>
      <c r="X5" s="259"/>
      <c r="Y5" s="254"/>
      <c r="Z5" s="255"/>
      <c r="AA5" s="21" t="s">
        <v>22</v>
      </c>
      <c r="AB5" s="21" t="s">
        <v>23</v>
      </c>
      <c r="AC5" s="22" t="s">
        <v>24</v>
      </c>
      <c r="AD5" s="259"/>
      <c r="AE5" s="254"/>
      <c r="AF5" s="255"/>
      <c r="AG5" s="21" t="s">
        <v>22</v>
      </c>
      <c r="AH5" s="21" t="s">
        <v>23</v>
      </c>
      <c r="AI5" s="22" t="s">
        <v>24</v>
      </c>
      <c r="AJ5" s="259"/>
      <c r="AK5" s="254"/>
      <c r="AL5" s="255"/>
      <c r="AM5" s="21" t="s">
        <v>22</v>
      </c>
      <c r="AN5" s="21" t="s">
        <v>23</v>
      </c>
      <c r="AO5" s="22" t="s">
        <v>24</v>
      </c>
      <c r="AP5" s="259"/>
      <c r="AQ5" s="254"/>
      <c r="AR5" s="255"/>
      <c r="AS5" s="21" t="s">
        <v>22</v>
      </c>
      <c r="AT5" s="21" t="s">
        <v>23</v>
      </c>
      <c r="AU5" s="22" t="s">
        <v>24</v>
      </c>
      <c r="AV5" s="259"/>
      <c r="AW5" s="254"/>
      <c r="AX5" s="255"/>
      <c r="AY5" s="21" t="s">
        <v>22</v>
      </c>
      <c r="AZ5" s="21" t="s">
        <v>23</v>
      </c>
      <c r="BA5" s="22" t="s">
        <v>24</v>
      </c>
      <c r="BB5" s="259"/>
      <c r="BC5" s="17"/>
      <c r="BD5" s="23" t="s">
        <v>25</v>
      </c>
      <c r="BE5" s="24" t="s">
        <v>26</v>
      </c>
      <c r="BG5" s="25" t="s">
        <v>27</v>
      </c>
      <c r="BH5" s="26" t="s">
        <v>13</v>
      </c>
      <c r="BJ5" s="245"/>
      <c r="BK5" s="246"/>
      <c r="BL5" s="250"/>
      <c r="BM5" s="252"/>
      <c r="BN5" s="254"/>
      <c r="BO5" s="255"/>
      <c r="BP5" s="21" t="s">
        <v>22</v>
      </c>
      <c r="BQ5" s="21" t="s">
        <v>23</v>
      </c>
      <c r="BR5" s="22" t="s">
        <v>24</v>
      </c>
      <c r="BS5" s="259"/>
      <c r="BV5" s="27" t="s">
        <v>28</v>
      </c>
      <c r="BX5" s="28" t="s">
        <v>29</v>
      </c>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U5" s="29" t="s">
        <v>30</v>
      </c>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row>
    <row r="6" spans="2:172" ht="14.25" customHeight="1" thickBot="1" x14ac:dyDescent="0.35">
      <c r="B6" s="30"/>
      <c r="C6" s="30"/>
      <c r="D6" s="30"/>
      <c r="E6" s="30"/>
      <c r="F6" s="30"/>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12"/>
      <c r="BD6" s="12"/>
      <c r="BG6" s="32"/>
      <c r="BH6" s="32"/>
      <c r="BJ6" s="30"/>
      <c r="BK6" s="30"/>
      <c r="BL6" s="30"/>
      <c r="BM6" s="30"/>
      <c r="BN6" s="31"/>
      <c r="BO6" s="31"/>
      <c r="BP6" s="31"/>
      <c r="BQ6" s="31"/>
      <c r="BR6" s="31"/>
      <c r="BS6" s="31"/>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U6" s="33" t="s">
        <v>31</v>
      </c>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row>
    <row r="7" spans="2:172" ht="14.25" customHeight="1" thickBot="1" x14ac:dyDescent="0.35">
      <c r="B7" s="266" t="s">
        <v>32</v>
      </c>
      <c r="C7" s="267"/>
      <c r="D7" s="267"/>
      <c r="E7" s="267"/>
      <c r="F7" s="268"/>
      <c r="G7" s="260" t="s">
        <v>33</v>
      </c>
      <c r="H7" s="261"/>
      <c r="I7" s="261"/>
      <c r="J7" s="261"/>
      <c r="K7" s="261"/>
      <c r="L7" s="262"/>
      <c r="M7" s="260" t="s">
        <v>33</v>
      </c>
      <c r="N7" s="261"/>
      <c r="O7" s="261"/>
      <c r="P7" s="261"/>
      <c r="Q7" s="261"/>
      <c r="R7" s="262"/>
      <c r="S7" s="260" t="s">
        <v>33</v>
      </c>
      <c r="T7" s="261"/>
      <c r="U7" s="261"/>
      <c r="V7" s="261"/>
      <c r="W7" s="261"/>
      <c r="X7" s="262"/>
      <c r="Y7" s="260" t="s">
        <v>34</v>
      </c>
      <c r="Z7" s="261"/>
      <c r="AA7" s="261"/>
      <c r="AB7" s="261"/>
      <c r="AC7" s="261"/>
      <c r="AD7" s="262"/>
      <c r="AE7" s="260" t="s">
        <v>34</v>
      </c>
      <c r="AF7" s="261"/>
      <c r="AG7" s="261"/>
      <c r="AH7" s="261"/>
      <c r="AI7" s="261"/>
      <c r="AJ7" s="262"/>
      <c r="AK7" s="260" t="s">
        <v>34</v>
      </c>
      <c r="AL7" s="261"/>
      <c r="AM7" s="261"/>
      <c r="AN7" s="261"/>
      <c r="AO7" s="261"/>
      <c r="AP7" s="262"/>
      <c r="AQ7" s="260" t="s">
        <v>34</v>
      </c>
      <c r="AR7" s="261"/>
      <c r="AS7" s="261"/>
      <c r="AT7" s="261"/>
      <c r="AU7" s="261"/>
      <c r="AV7" s="262"/>
      <c r="AW7" s="260" t="s">
        <v>34</v>
      </c>
      <c r="AX7" s="261"/>
      <c r="AY7" s="261"/>
      <c r="AZ7" s="261"/>
      <c r="BA7" s="261"/>
      <c r="BB7" s="262"/>
      <c r="BC7" s="12"/>
      <c r="BD7" s="12"/>
      <c r="BG7" s="34"/>
      <c r="BH7" s="34"/>
      <c r="BJ7" s="266" t="s">
        <v>32</v>
      </c>
      <c r="BK7" s="267"/>
      <c r="BL7" s="267"/>
      <c r="BM7" s="268"/>
      <c r="BN7" s="260" t="s">
        <v>35</v>
      </c>
      <c r="BO7" s="261"/>
      <c r="BP7" s="261"/>
      <c r="BQ7" s="261"/>
      <c r="BR7" s="261"/>
      <c r="BS7" s="262"/>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U7" s="20" t="s">
        <v>36</v>
      </c>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row>
    <row r="8" spans="2:172" ht="14.25" customHeight="1" thickBot="1" x14ac:dyDescent="0.35">
      <c r="B8" s="30"/>
      <c r="C8" s="30"/>
      <c r="D8" s="30"/>
      <c r="E8" s="30"/>
      <c r="F8" s="30"/>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12"/>
      <c r="BD8" s="12"/>
      <c r="BG8" s="35"/>
      <c r="BH8" s="35"/>
      <c r="BJ8" s="30"/>
      <c r="BK8" s="30"/>
      <c r="BL8" s="30"/>
      <c r="BM8" s="30"/>
      <c r="BN8" s="31"/>
      <c r="BO8" s="31"/>
      <c r="BP8" s="31"/>
      <c r="BQ8" s="31"/>
      <c r="BR8" s="31"/>
      <c r="BS8" s="31"/>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row>
    <row r="9" spans="2:172" ht="15.75" thickBot="1" x14ac:dyDescent="0.35">
      <c r="B9" s="36" t="s">
        <v>37</v>
      </c>
      <c r="C9" s="37" t="s">
        <v>38</v>
      </c>
      <c r="D9" s="38"/>
      <c r="E9" s="13"/>
      <c r="F9" s="13"/>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G9" s="35"/>
      <c r="BH9" s="35"/>
      <c r="BJ9" s="36" t="s">
        <v>37</v>
      </c>
      <c r="BK9" s="37" t="s">
        <v>38</v>
      </c>
      <c r="BL9" s="13"/>
      <c r="BM9" s="13"/>
      <c r="BN9" s="12"/>
      <c r="BO9" s="12"/>
      <c r="BP9" s="12"/>
      <c r="BQ9" s="12"/>
      <c r="BR9" s="12"/>
      <c r="BS9" s="12"/>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row>
    <row r="10" spans="2:172" ht="14.25" customHeight="1" x14ac:dyDescent="0.3">
      <c r="B10" s="39">
        <v>1</v>
      </c>
      <c r="C10" s="40" t="s">
        <v>39</v>
      </c>
      <c r="D10" s="41" t="s">
        <v>40</v>
      </c>
      <c r="E10" s="41" t="s">
        <v>41</v>
      </c>
      <c r="F10" s="42">
        <v>3</v>
      </c>
      <c r="G10" s="43">
        <v>3.5532988357253967</v>
      </c>
      <c r="H10" s="44">
        <v>12.84647124467328</v>
      </c>
      <c r="I10" s="44">
        <v>6.3566594470112108E-3</v>
      </c>
      <c r="J10" s="44">
        <v>0.86806370694442103</v>
      </c>
      <c r="K10" s="44">
        <v>2.6053267073361128E-2</v>
      </c>
      <c r="L10" s="45">
        <f>SUM(G10:K10)</f>
        <v>17.300243713863473</v>
      </c>
      <c r="M10" s="43">
        <v>3.9019666942462004</v>
      </c>
      <c r="N10" s="44">
        <v>13.321296539657379</v>
      </c>
      <c r="O10" s="44">
        <v>6.8833160787747233E-3</v>
      </c>
      <c r="P10" s="44">
        <v>0.79245763493026833</v>
      </c>
      <c r="Q10" s="44">
        <v>1.8148341810377513E-2</v>
      </c>
      <c r="R10" s="45">
        <f>SUM(M10:Q10)</f>
        <v>18.040752526723001</v>
      </c>
      <c r="S10" s="43">
        <v>4.2538333634866818</v>
      </c>
      <c r="T10" s="44">
        <v>14.100334343469866</v>
      </c>
      <c r="U10" s="44">
        <v>7.2729388548712585E-3</v>
      </c>
      <c r="V10" s="44">
        <v>0.83731385540988734</v>
      </c>
      <c r="W10" s="44">
        <v>1.9175609371068523E-2</v>
      </c>
      <c r="X10" s="45">
        <f>SUM(S10:W10)</f>
        <v>19.217930110592377</v>
      </c>
      <c r="Y10" s="46">
        <v>4.302790070821044</v>
      </c>
      <c r="Z10" s="47">
        <v>13.824210000179015</v>
      </c>
      <c r="AA10" s="47">
        <v>7.1724885746505393E-3</v>
      </c>
      <c r="AB10" s="47">
        <v>0.8046340815455586</v>
      </c>
      <c r="AC10" s="47">
        <v>1.8834691808169574E-2</v>
      </c>
      <c r="AD10" s="45">
        <f>SUM(Y10:AC10)</f>
        <v>18.957641332928436</v>
      </c>
      <c r="AE10" s="43">
        <v>4.3845430821666431</v>
      </c>
      <c r="AF10" s="44">
        <v>14.731407760182414</v>
      </c>
      <c r="AG10" s="44">
        <v>7.3087658575688988E-3</v>
      </c>
      <c r="AH10" s="44">
        <v>0.81992212909492412</v>
      </c>
      <c r="AI10" s="44">
        <v>1.9192550952524794E-2</v>
      </c>
      <c r="AJ10" s="45">
        <f>SUM(AE10:AI10)</f>
        <v>19.962374288254075</v>
      </c>
      <c r="AK10" s="43">
        <v>4.4678494007278093</v>
      </c>
      <c r="AL10" s="44">
        <v>16.015492875125879</v>
      </c>
      <c r="AM10" s="44">
        <v>7.4476324088627067E-3</v>
      </c>
      <c r="AN10" s="44">
        <v>0.83550064954772763</v>
      </c>
      <c r="AO10" s="44">
        <v>1.9557209420622765E-2</v>
      </c>
      <c r="AP10" s="45">
        <f>SUM(AK10:AO10)</f>
        <v>21.3458477672309</v>
      </c>
      <c r="AQ10" s="43">
        <v>4.5527385393416369</v>
      </c>
      <c r="AR10" s="44">
        <v>17.694448459753271</v>
      </c>
      <c r="AS10" s="44">
        <v>7.5891374246310978E-3</v>
      </c>
      <c r="AT10" s="44">
        <v>0.85137516188913442</v>
      </c>
      <c r="AU10" s="44">
        <v>1.9928796399614597E-2</v>
      </c>
      <c r="AV10" s="45">
        <f>SUM(AQ10:AU10)</f>
        <v>23.126080094808287</v>
      </c>
      <c r="AW10" s="43">
        <v>4.6392405715891272</v>
      </c>
      <c r="AX10" s="44">
        <v>18.923346552988583</v>
      </c>
      <c r="AY10" s="44">
        <v>7.7333310356990882E-3</v>
      </c>
      <c r="AZ10" s="44">
        <v>0.86755128996502795</v>
      </c>
      <c r="BA10" s="44">
        <v>2.0307443531207274E-2</v>
      </c>
      <c r="BB10" s="45">
        <f>SUM(AW10:BA10)</f>
        <v>24.458179189109647</v>
      </c>
      <c r="BC10" s="12"/>
      <c r="BD10" s="48"/>
      <c r="BE10" s="49"/>
      <c r="BG10" s="35">
        <f t="shared" ref="BG10:BG18" si="0" xml:space="preserve"> IF( SUM( BX10:DR10 ) = 0, 0, $BX$5 )</f>
        <v>0</v>
      </c>
      <c r="BH10" s="35"/>
      <c r="BJ10" s="39">
        <v>1</v>
      </c>
      <c r="BK10" s="40" t="s">
        <v>39</v>
      </c>
      <c r="BL10" s="41" t="s">
        <v>41</v>
      </c>
      <c r="BM10" s="42">
        <v>3</v>
      </c>
      <c r="BN10" s="50" t="s">
        <v>42</v>
      </c>
      <c r="BO10" s="51" t="s">
        <v>43</v>
      </c>
      <c r="BP10" s="51" t="s">
        <v>44</v>
      </c>
      <c r="BQ10" s="51" t="s">
        <v>45</v>
      </c>
      <c r="BR10" s="52" t="s">
        <v>46</v>
      </c>
      <c r="BS10" s="53" t="s">
        <v>47</v>
      </c>
      <c r="BX10" s="54">
        <f>IF('[1]Validation flags'!$H$3=1,0, IF( ISNUMBER(G10), 0, 1 ))</f>
        <v>0</v>
      </c>
      <c r="BY10" s="54">
        <f>IF('[1]Validation flags'!$H$3=1,0, IF( ISNUMBER(H10), 0, 1 ))</f>
        <v>0</v>
      </c>
      <c r="BZ10" s="54">
        <f>IF('[1]Validation flags'!$H$3=1,0, IF( ISNUMBER(I10), 0, 1 ))</f>
        <v>0</v>
      </c>
      <c r="CA10" s="54">
        <f>IF('[1]Validation flags'!$H$3=1,0, IF( ISNUMBER(J10), 0, 1 ))</f>
        <v>0</v>
      </c>
      <c r="CB10" s="54">
        <f>IF('[1]Validation flags'!$H$3=1,0, IF( ISNUMBER(K10), 0, 1 ))</f>
        <v>0</v>
      </c>
      <c r="CC10" s="55"/>
      <c r="CD10" s="54">
        <f>IF('[1]Validation flags'!$H$3=1,0, IF( ISNUMBER(M10), 0, 1 ))</f>
        <v>0</v>
      </c>
      <c r="CE10" s="54">
        <f>IF('[1]Validation flags'!$H$3=1,0, IF( ISNUMBER(N10), 0, 1 ))</f>
        <v>0</v>
      </c>
      <c r="CF10" s="54">
        <f>IF('[1]Validation flags'!$H$3=1,0, IF( ISNUMBER(O10), 0, 1 ))</f>
        <v>0</v>
      </c>
      <c r="CG10" s="54">
        <f>IF('[1]Validation flags'!$H$3=1,0, IF( ISNUMBER(P10), 0, 1 ))</f>
        <v>0</v>
      </c>
      <c r="CH10" s="54">
        <f>IF('[1]Validation flags'!$H$3=1,0, IF( ISNUMBER(Q10), 0, 1 ))</f>
        <v>0</v>
      </c>
      <c r="CI10" s="19"/>
      <c r="CJ10" s="54">
        <f>IF('[1]Validation flags'!$H$3=1,0, IF( ISNUMBER(S10), 0, 1 ))</f>
        <v>0</v>
      </c>
      <c r="CK10" s="54">
        <f>IF('[1]Validation flags'!$H$3=1,0, IF( ISNUMBER(T10), 0, 1 ))</f>
        <v>0</v>
      </c>
      <c r="CL10" s="54">
        <f>IF('[1]Validation flags'!$H$3=1,0, IF( ISNUMBER(U10), 0, 1 ))</f>
        <v>0</v>
      </c>
      <c r="CM10" s="54">
        <f>IF('[1]Validation flags'!$H$3=1,0, IF( ISNUMBER(V10), 0, 1 ))</f>
        <v>0</v>
      </c>
      <c r="CN10" s="54">
        <f>IF('[1]Validation flags'!$H$3=1,0, IF( ISNUMBER(W10), 0, 1 ))</f>
        <v>0</v>
      </c>
      <c r="CO10" s="19"/>
      <c r="CP10" s="54">
        <f>IF('[1]Validation flags'!$H$3=1,0, IF( ISNUMBER(Y10), 0, 1 ))</f>
        <v>0</v>
      </c>
      <c r="CQ10" s="54">
        <f>IF('[1]Validation flags'!$H$3=1,0, IF( ISNUMBER(Z10), 0, 1 ))</f>
        <v>0</v>
      </c>
      <c r="CR10" s="54">
        <f>IF('[1]Validation flags'!$H$3=1,0, IF( ISNUMBER(AA10), 0, 1 ))</f>
        <v>0</v>
      </c>
      <c r="CS10" s="54">
        <f>IF('[1]Validation flags'!$H$3=1,0, IF( ISNUMBER(AB10), 0, 1 ))</f>
        <v>0</v>
      </c>
      <c r="CT10" s="54">
        <f>IF('[1]Validation flags'!$H$3=1,0, IF( ISNUMBER(AC10), 0, 1 ))</f>
        <v>0</v>
      </c>
      <c r="CU10" s="19"/>
      <c r="CV10" s="54">
        <f>IF('[1]Validation flags'!$H$3=1,0, IF( ISNUMBER(AE10), 0, 1 ))</f>
        <v>0</v>
      </c>
      <c r="CW10" s="54">
        <f>IF('[1]Validation flags'!$H$3=1,0, IF( ISNUMBER(AF10), 0, 1 ))</f>
        <v>0</v>
      </c>
      <c r="CX10" s="54">
        <f>IF('[1]Validation flags'!$H$3=1,0, IF( ISNUMBER(AG10), 0, 1 ))</f>
        <v>0</v>
      </c>
      <c r="CY10" s="54">
        <f>IF('[1]Validation flags'!$H$3=1,0, IF( ISNUMBER(AH10), 0, 1 ))</f>
        <v>0</v>
      </c>
      <c r="CZ10" s="54">
        <f>IF('[1]Validation flags'!$H$3=1,0, IF( ISNUMBER(AI10), 0, 1 ))</f>
        <v>0</v>
      </c>
      <c r="DA10" s="19"/>
      <c r="DB10" s="54">
        <f>IF('[1]Validation flags'!$H$3=1,0, IF( ISNUMBER(AK10), 0, 1 ))</f>
        <v>0</v>
      </c>
      <c r="DC10" s="54">
        <f>IF('[1]Validation flags'!$H$3=1,0, IF( ISNUMBER(AL10), 0, 1 ))</f>
        <v>0</v>
      </c>
      <c r="DD10" s="54">
        <f>IF('[1]Validation flags'!$H$3=1,0, IF( ISNUMBER(AM10), 0, 1 ))</f>
        <v>0</v>
      </c>
      <c r="DE10" s="54">
        <f>IF('[1]Validation flags'!$H$3=1,0, IF( ISNUMBER(AN10), 0, 1 ))</f>
        <v>0</v>
      </c>
      <c r="DF10" s="54">
        <f>IF('[1]Validation flags'!$H$3=1,0, IF( ISNUMBER(AO10), 0, 1 ))</f>
        <v>0</v>
      </c>
      <c r="DG10" s="19"/>
      <c r="DH10" s="54">
        <f>IF('[1]Validation flags'!$H$3=1,0, IF( ISNUMBER(AQ10), 0, 1 ))</f>
        <v>0</v>
      </c>
      <c r="DI10" s="54">
        <f>IF('[1]Validation flags'!$H$3=1,0, IF( ISNUMBER(AR10), 0, 1 ))</f>
        <v>0</v>
      </c>
      <c r="DJ10" s="54">
        <f>IF('[1]Validation flags'!$H$3=1,0, IF( ISNUMBER(AS10), 0, 1 ))</f>
        <v>0</v>
      </c>
      <c r="DK10" s="54">
        <f>IF('[1]Validation flags'!$H$3=1,0, IF( ISNUMBER(AT10), 0, 1 ))</f>
        <v>0</v>
      </c>
      <c r="DL10" s="54">
        <f>IF('[1]Validation flags'!$H$3=1,0, IF( ISNUMBER(AU10), 0, 1 ))</f>
        <v>0</v>
      </c>
      <c r="DM10" s="19"/>
      <c r="DN10" s="54">
        <f>IF('[1]Validation flags'!$H$3=1,0, IF( ISNUMBER(AW10), 0, 1 ))</f>
        <v>0</v>
      </c>
      <c r="DO10" s="54">
        <f>IF('[1]Validation flags'!$H$3=1,0, IF( ISNUMBER(AX10), 0, 1 ))</f>
        <v>0</v>
      </c>
      <c r="DP10" s="54">
        <f>IF('[1]Validation flags'!$H$3=1,0, IF( ISNUMBER(AY10), 0, 1 ))</f>
        <v>0</v>
      </c>
      <c r="DQ10" s="54">
        <f>IF('[1]Validation flags'!$H$3=1,0, IF( ISNUMBER(AZ10), 0, 1 ))</f>
        <v>0</v>
      </c>
      <c r="DR10" s="54">
        <f>IF('[1]Validation flags'!$H$3=1,0, IF( ISNUMBER(BA10), 0, 1 ))</f>
        <v>0</v>
      </c>
      <c r="DS10" s="19"/>
      <c r="DU10" s="19"/>
      <c r="DV10" s="19"/>
      <c r="DW10" s="19"/>
      <c r="DX10" s="19"/>
      <c r="DY10" s="19"/>
      <c r="DZ10" s="55"/>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row>
    <row r="11" spans="2:172" ht="14.25" customHeight="1" x14ac:dyDescent="0.3">
      <c r="B11" s="56">
        <f xml:space="preserve"> B10 + 1</f>
        <v>2</v>
      </c>
      <c r="C11" s="57" t="s">
        <v>48</v>
      </c>
      <c r="D11" s="58" t="s">
        <v>49</v>
      </c>
      <c r="E11" s="58" t="s">
        <v>41</v>
      </c>
      <c r="F11" s="59">
        <v>3</v>
      </c>
      <c r="G11" s="60">
        <v>0</v>
      </c>
      <c r="H11" s="60">
        <v>0</v>
      </c>
      <c r="I11" s="60">
        <v>0</v>
      </c>
      <c r="J11" s="60">
        <v>0</v>
      </c>
      <c r="K11" s="60">
        <v>0</v>
      </c>
      <c r="L11" s="61">
        <f>SUM(G11:K11)</f>
        <v>0</v>
      </c>
      <c r="M11" s="60">
        <v>0</v>
      </c>
      <c r="N11" s="60">
        <v>0</v>
      </c>
      <c r="O11" s="60">
        <v>0</v>
      </c>
      <c r="P11" s="60">
        <v>0</v>
      </c>
      <c r="Q11" s="60">
        <v>0</v>
      </c>
      <c r="R11" s="61">
        <f>SUM(M11:Q11)</f>
        <v>0</v>
      </c>
      <c r="S11" s="60">
        <v>0</v>
      </c>
      <c r="T11" s="60">
        <v>0</v>
      </c>
      <c r="U11" s="60">
        <v>0</v>
      </c>
      <c r="V11" s="60">
        <v>0</v>
      </c>
      <c r="W11" s="60">
        <v>0</v>
      </c>
      <c r="X11" s="61">
        <f>SUM(S11:W11)</f>
        <v>0</v>
      </c>
      <c r="Y11" s="62">
        <v>0</v>
      </c>
      <c r="Z11" s="62">
        <v>0</v>
      </c>
      <c r="AA11" s="62">
        <v>0</v>
      </c>
      <c r="AB11" s="62">
        <v>0</v>
      </c>
      <c r="AC11" s="62">
        <v>0</v>
      </c>
      <c r="AD11" s="61">
        <f>SUM(Y11:AC11)</f>
        <v>0</v>
      </c>
      <c r="AE11" s="60">
        <v>0</v>
      </c>
      <c r="AF11" s="60">
        <v>0</v>
      </c>
      <c r="AG11" s="60">
        <v>0</v>
      </c>
      <c r="AH11" s="60">
        <v>0</v>
      </c>
      <c r="AI11" s="60">
        <v>0</v>
      </c>
      <c r="AJ11" s="61">
        <f>SUM(AE11:AI11)</f>
        <v>0</v>
      </c>
      <c r="AK11" s="60">
        <v>0</v>
      </c>
      <c r="AL11" s="60">
        <v>0</v>
      </c>
      <c r="AM11" s="60">
        <v>0</v>
      </c>
      <c r="AN11" s="60">
        <v>0</v>
      </c>
      <c r="AO11" s="60">
        <v>0</v>
      </c>
      <c r="AP11" s="61">
        <f>SUM(AK11:AO11)</f>
        <v>0</v>
      </c>
      <c r="AQ11" s="60">
        <v>0</v>
      </c>
      <c r="AR11" s="60">
        <v>0</v>
      </c>
      <c r="AS11" s="60">
        <v>0</v>
      </c>
      <c r="AT11" s="60">
        <v>0</v>
      </c>
      <c r="AU11" s="60">
        <v>0</v>
      </c>
      <c r="AV11" s="61">
        <f>SUM(AQ11:AU11)</f>
        <v>0</v>
      </c>
      <c r="AW11" s="60">
        <v>0</v>
      </c>
      <c r="AX11" s="60">
        <v>0</v>
      </c>
      <c r="AY11" s="60">
        <v>0</v>
      </c>
      <c r="AZ11" s="60">
        <v>0</v>
      </c>
      <c r="BA11" s="60">
        <v>0</v>
      </c>
      <c r="BB11" s="61">
        <f>SUM(AW11:BA11)</f>
        <v>0</v>
      </c>
      <c r="BC11" s="12"/>
      <c r="BD11" s="63"/>
      <c r="BE11" s="20"/>
      <c r="BG11" s="35">
        <f t="shared" si="0"/>
        <v>0</v>
      </c>
      <c r="BH11" s="35"/>
      <c r="BJ11" s="56">
        <f xml:space="preserve"> BJ10 + 1</f>
        <v>2</v>
      </c>
      <c r="BK11" s="57" t="s">
        <v>48</v>
      </c>
      <c r="BL11" s="58" t="s">
        <v>41</v>
      </c>
      <c r="BM11" s="59">
        <v>3</v>
      </c>
      <c r="BN11" s="64" t="s">
        <v>50</v>
      </c>
      <c r="BO11" s="65" t="s">
        <v>51</v>
      </c>
      <c r="BP11" s="65" t="s">
        <v>52</v>
      </c>
      <c r="BQ11" s="65" t="s">
        <v>53</v>
      </c>
      <c r="BR11" s="66" t="s">
        <v>54</v>
      </c>
      <c r="BS11" s="67" t="s">
        <v>55</v>
      </c>
      <c r="BX11" s="54">
        <f>IF('[1]Validation flags'!$H$3=1,0, IF( ISNUMBER(G11), 0, 1 ))</f>
        <v>0</v>
      </c>
      <c r="BY11" s="54">
        <f>IF('[1]Validation flags'!$H$3=1,0, IF( ISNUMBER(H11), 0, 1 ))</f>
        <v>0</v>
      </c>
      <c r="BZ11" s="54">
        <f>IF('[1]Validation flags'!$H$3=1,0, IF( ISNUMBER(I11), 0, 1 ))</f>
        <v>0</v>
      </c>
      <c r="CA11" s="54">
        <f>IF('[1]Validation flags'!$H$3=1,0, IF( ISNUMBER(J11), 0, 1 ))</f>
        <v>0</v>
      </c>
      <c r="CB11" s="54">
        <f>IF('[1]Validation flags'!$H$3=1,0, IF( ISNUMBER(K11), 0, 1 ))</f>
        <v>0</v>
      </c>
      <c r="CC11" s="55"/>
      <c r="CD11" s="54">
        <f>IF('[1]Validation flags'!$H$3=1,0, IF( ISNUMBER(M11), 0, 1 ))</f>
        <v>0</v>
      </c>
      <c r="CE11" s="54">
        <f>IF('[1]Validation flags'!$H$3=1,0, IF( ISNUMBER(N11), 0, 1 ))</f>
        <v>0</v>
      </c>
      <c r="CF11" s="54">
        <f>IF('[1]Validation flags'!$H$3=1,0, IF( ISNUMBER(O11), 0, 1 ))</f>
        <v>0</v>
      </c>
      <c r="CG11" s="54">
        <f>IF('[1]Validation flags'!$H$3=1,0, IF( ISNUMBER(P11), 0, 1 ))</f>
        <v>0</v>
      </c>
      <c r="CH11" s="54">
        <f>IF('[1]Validation flags'!$H$3=1,0, IF( ISNUMBER(Q11), 0, 1 ))</f>
        <v>0</v>
      </c>
      <c r="CI11" s="19"/>
      <c r="CJ11" s="54">
        <f>IF('[1]Validation flags'!$H$3=1,0, IF( ISNUMBER(S11), 0, 1 ))</f>
        <v>0</v>
      </c>
      <c r="CK11" s="54">
        <f>IF('[1]Validation flags'!$H$3=1,0, IF( ISNUMBER(T11), 0, 1 ))</f>
        <v>0</v>
      </c>
      <c r="CL11" s="54">
        <f>IF('[1]Validation flags'!$H$3=1,0, IF( ISNUMBER(U11), 0, 1 ))</f>
        <v>0</v>
      </c>
      <c r="CM11" s="54">
        <f>IF('[1]Validation flags'!$H$3=1,0, IF( ISNUMBER(V11), 0, 1 ))</f>
        <v>0</v>
      </c>
      <c r="CN11" s="54">
        <f>IF('[1]Validation flags'!$H$3=1,0, IF( ISNUMBER(W11), 0, 1 ))</f>
        <v>0</v>
      </c>
      <c r="CO11" s="19"/>
      <c r="CP11" s="54">
        <f>IF('[1]Validation flags'!$H$3=1,0, IF( ISNUMBER(Y11), 0, 1 ))</f>
        <v>0</v>
      </c>
      <c r="CQ11" s="54">
        <f>IF('[1]Validation flags'!$H$3=1,0, IF( ISNUMBER(Z11), 0, 1 ))</f>
        <v>0</v>
      </c>
      <c r="CR11" s="54">
        <f>IF('[1]Validation flags'!$H$3=1,0, IF( ISNUMBER(AA11), 0, 1 ))</f>
        <v>0</v>
      </c>
      <c r="CS11" s="54">
        <f>IF('[1]Validation flags'!$H$3=1,0, IF( ISNUMBER(AB11), 0, 1 ))</f>
        <v>0</v>
      </c>
      <c r="CT11" s="54">
        <f>IF('[1]Validation flags'!$H$3=1,0, IF( ISNUMBER(AC11), 0, 1 ))</f>
        <v>0</v>
      </c>
      <c r="CU11" s="19"/>
      <c r="CV11" s="54">
        <f>IF('[1]Validation flags'!$H$3=1,0, IF( ISNUMBER(AE11), 0, 1 ))</f>
        <v>0</v>
      </c>
      <c r="CW11" s="54">
        <f>IF('[1]Validation flags'!$H$3=1,0, IF( ISNUMBER(AF11), 0, 1 ))</f>
        <v>0</v>
      </c>
      <c r="CX11" s="54">
        <f>IF('[1]Validation flags'!$H$3=1,0, IF( ISNUMBER(AG11), 0, 1 ))</f>
        <v>0</v>
      </c>
      <c r="CY11" s="54">
        <f>IF('[1]Validation flags'!$H$3=1,0, IF( ISNUMBER(AH11), 0, 1 ))</f>
        <v>0</v>
      </c>
      <c r="CZ11" s="54">
        <f>IF('[1]Validation flags'!$H$3=1,0, IF( ISNUMBER(AI11), 0, 1 ))</f>
        <v>0</v>
      </c>
      <c r="DA11" s="19"/>
      <c r="DB11" s="54">
        <f>IF('[1]Validation flags'!$H$3=1,0, IF( ISNUMBER(AK11), 0, 1 ))</f>
        <v>0</v>
      </c>
      <c r="DC11" s="54">
        <f>IF('[1]Validation flags'!$H$3=1,0, IF( ISNUMBER(AL11), 0, 1 ))</f>
        <v>0</v>
      </c>
      <c r="DD11" s="54">
        <f>IF('[1]Validation flags'!$H$3=1,0, IF( ISNUMBER(AM11), 0, 1 ))</f>
        <v>0</v>
      </c>
      <c r="DE11" s="54">
        <f>IF('[1]Validation flags'!$H$3=1,0, IF( ISNUMBER(AN11), 0, 1 ))</f>
        <v>0</v>
      </c>
      <c r="DF11" s="54">
        <f>IF('[1]Validation flags'!$H$3=1,0, IF( ISNUMBER(AO11), 0, 1 ))</f>
        <v>0</v>
      </c>
      <c r="DG11" s="19"/>
      <c r="DH11" s="54">
        <f>IF('[1]Validation flags'!$H$3=1,0, IF( ISNUMBER(AQ11), 0, 1 ))</f>
        <v>0</v>
      </c>
      <c r="DI11" s="54">
        <f>IF('[1]Validation flags'!$H$3=1,0, IF( ISNUMBER(AR11), 0, 1 ))</f>
        <v>0</v>
      </c>
      <c r="DJ11" s="54">
        <f>IF('[1]Validation flags'!$H$3=1,0, IF( ISNUMBER(AS11), 0, 1 ))</f>
        <v>0</v>
      </c>
      <c r="DK11" s="54">
        <f>IF('[1]Validation flags'!$H$3=1,0, IF( ISNUMBER(AT11), 0, 1 ))</f>
        <v>0</v>
      </c>
      <c r="DL11" s="54">
        <f>IF('[1]Validation flags'!$H$3=1,0, IF( ISNUMBER(AU11), 0, 1 ))</f>
        <v>0</v>
      </c>
      <c r="DM11" s="19"/>
      <c r="DN11" s="54">
        <f>IF('[1]Validation flags'!$H$3=1,0, IF( ISNUMBER(AW11), 0, 1 ))</f>
        <v>0</v>
      </c>
      <c r="DO11" s="54">
        <f>IF('[1]Validation flags'!$H$3=1,0, IF( ISNUMBER(AX11), 0, 1 ))</f>
        <v>0</v>
      </c>
      <c r="DP11" s="54">
        <f>IF('[1]Validation flags'!$H$3=1,0, IF( ISNUMBER(AY11), 0, 1 ))</f>
        <v>0</v>
      </c>
      <c r="DQ11" s="54">
        <f>IF('[1]Validation flags'!$H$3=1,0, IF( ISNUMBER(AZ11), 0, 1 ))</f>
        <v>0</v>
      </c>
      <c r="DR11" s="54">
        <f>IF('[1]Validation flags'!$H$3=1,0, IF( ISNUMBER(BA11), 0, 1 ))</f>
        <v>0</v>
      </c>
      <c r="DS11" s="19"/>
      <c r="DU11" s="19"/>
      <c r="DV11" s="19"/>
      <c r="DW11" s="19"/>
      <c r="DX11" s="19"/>
      <c r="DY11" s="19"/>
      <c r="DZ11" s="55"/>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row>
    <row r="12" spans="2:172" ht="14.25" customHeight="1" x14ac:dyDescent="0.3">
      <c r="B12" s="56">
        <f xml:space="preserve"> B11 + 1</f>
        <v>3</v>
      </c>
      <c r="C12" s="57" t="s">
        <v>56</v>
      </c>
      <c r="D12" s="58" t="s">
        <v>57</v>
      </c>
      <c r="E12" s="58" t="s">
        <v>41</v>
      </c>
      <c r="F12" s="59">
        <v>3</v>
      </c>
      <c r="G12" s="60">
        <v>0.7564798386733449</v>
      </c>
      <c r="H12" s="60">
        <v>2.1690020030339334</v>
      </c>
      <c r="I12" s="60">
        <v>1.3207854450282668E-5</v>
      </c>
      <c r="J12" s="60">
        <v>2.101134755695792E-2</v>
      </c>
      <c r="K12" s="60">
        <v>3.5132476611914651E-6</v>
      </c>
      <c r="L12" s="61">
        <f>SUM(G12:K12)</f>
        <v>2.9465099103663479</v>
      </c>
      <c r="M12" s="60">
        <v>1.1789145833321375</v>
      </c>
      <c r="N12" s="60">
        <v>3.0726515805855237</v>
      </c>
      <c r="O12" s="60">
        <v>1.321142637509606E-5</v>
      </c>
      <c r="P12" s="60">
        <v>1.0521419596449299E-2</v>
      </c>
      <c r="Q12" s="60">
        <v>3.4649902761414847E-6</v>
      </c>
      <c r="R12" s="61">
        <f>SUM(M12:Q12)</f>
        <v>4.2621042599307613</v>
      </c>
      <c r="S12" s="60">
        <v>1.2220674961433693</v>
      </c>
      <c r="T12" s="60">
        <v>3.1851227194033429</v>
      </c>
      <c r="U12" s="60">
        <v>1.3695016567750339E-5</v>
      </c>
      <c r="V12" s="60">
        <v>1.0906544955754525E-2</v>
      </c>
      <c r="W12" s="60">
        <v>3.5918225550801986E-6</v>
      </c>
      <c r="X12" s="61">
        <f>SUM(S12:W12)</f>
        <v>4.4181140473415894</v>
      </c>
      <c r="Y12" s="62">
        <v>1.1847448954229571</v>
      </c>
      <c r="Z12" s="62">
        <v>3.08629274703706</v>
      </c>
      <c r="AA12" s="62">
        <v>1.3239501635107779E-5</v>
      </c>
      <c r="AB12" s="62">
        <v>1.0461126239671333E-2</v>
      </c>
      <c r="AC12" s="62">
        <v>3.4719661317716669E-6</v>
      </c>
      <c r="AD12" s="61">
        <f>SUM(Y12:AC12)</f>
        <v>4.2815154801674558</v>
      </c>
      <c r="AE12" s="60">
        <v>1.1847448954229571</v>
      </c>
      <c r="AF12" s="60">
        <v>3.08629274703706</v>
      </c>
      <c r="AG12" s="60">
        <v>1.3239501635107779E-5</v>
      </c>
      <c r="AH12" s="60">
        <v>1.0461126239671333E-2</v>
      </c>
      <c r="AI12" s="60">
        <v>3.4719661317716669E-6</v>
      </c>
      <c r="AJ12" s="61">
        <f>SUM(AE12:AI12)</f>
        <v>4.2815154801674558</v>
      </c>
      <c r="AK12" s="60">
        <v>1.1847448954229571</v>
      </c>
      <c r="AL12" s="60">
        <v>3.08629274703706</v>
      </c>
      <c r="AM12" s="60">
        <v>1.3239501635107779E-5</v>
      </c>
      <c r="AN12" s="60">
        <v>1.0461126239671333E-2</v>
      </c>
      <c r="AO12" s="60">
        <v>3.4719661317716669E-6</v>
      </c>
      <c r="AP12" s="61">
        <f>SUM(AK12:AO12)</f>
        <v>4.2815154801674558</v>
      </c>
      <c r="AQ12" s="60">
        <v>1.1847448954229571</v>
      </c>
      <c r="AR12" s="60">
        <v>3.08629274703706</v>
      </c>
      <c r="AS12" s="60">
        <v>1.3239501635107779E-5</v>
      </c>
      <c r="AT12" s="60">
        <v>1.0461126239671333E-2</v>
      </c>
      <c r="AU12" s="60">
        <v>3.4719661317716669E-6</v>
      </c>
      <c r="AV12" s="61">
        <f>SUM(AQ12:AU12)</f>
        <v>4.2815154801674558</v>
      </c>
      <c r="AW12" s="60">
        <v>1.1847448954229571</v>
      </c>
      <c r="AX12" s="60">
        <v>3.08629274703706</v>
      </c>
      <c r="AY12" s="60">
        <v>1.3239501635107779E-5</v>
      </c>
      <c r="AZ12" s="60">
        <v>1.0461126239671333E-2</v>
      </c>
      <c r="BA12" s="60">
        <v>3.4719661317716669E-6</v>
      </c>
      <c r="BB12" s="61">
        <f>SUM(AW12:BA12)</f>
        <v>4.2815154801674558</v>
      </c>
      <c r="BC12" s="12"/>
      <c r="BD12" s="63"/>
      <c r="BE12" s="20" t="s">
        <v>58</v>
      </c>
      <c r="BG12" s="35">
        <f t="shared" si="0"/>
        <v>0</v>
      </c>
      <c r="BH12" s="35">
        <f>IF(SUM(DU12:FP12)=0,0,$DU$4)</f>
        <v>0</v>
      </c>
      <c r="BJ12" s="56">
        <f xml:space="preserve"> BJ11 + 1</f>
        <v>3</v>
      </c>
      <c r="BK12" s="57" t="s">
        <v>56</v>
      </c>
      <c r="BL12" s="58" t="s">
        <v>41</v>
      </c>
      <c r="BM12" s="59">
        <v>3</v>
      </c>
      <c r="BN12" s="64" t="s">
        <v>59</v>
      </c>
      <c r="BO12" s="65" t="s">
        <v>60</v>
      </c>
      <c r="BP12" s="65" t="s">
        <v>61</v>
      </c>
      <c r="BQ12" s="65" t="s">
        <v>62</v>
      </c>
      <c r="BR12" s="66" t="s">
        <v>63</v>
      </c>
      <c r="BS12" s="67" t="s">
        <v>64</v>
      </c>
      <c r="BX12" s="54">
        <f>IF('[1]Validation flags'!$H$3=1,0, IF( ISNUMBER(G12), 0, 1 ))</f>
        <v>0</v>
      </c>
      <c r="BY12" s="54">
        <f>IF('[1]Validation flags'!$H$3=1,0, IF( ISNUMBER(H12), 0, 1 ))</f>
        <v>0</v>
      </c>
      <c r="BZ12" s="54">
        <f>IF('[1]Validation flags'!$H$3=1,0, IF( ISNUMBER(I12), 0, 1 ))</f>
        <v>0</v>
      </c>
      <c r="CA12" s="54">
        <f>IF('[1]Validation flags'!$H$3=1,0, IF( ISNUMBER(J12), 0, 1 ))</f>
        <v>0</v>
      </c>
      <c r="CB12" s="54">
        <f>IF('[1]Validation flags'!$H$3=1,0, IF( ISNUMBER(K12), 0, 1 ))</f>
        <v>0</v>
      </c>
      <c r="CC12" s="55"/>
      <c r="CD12" s="54">
        <f>IF('[1]Validation flags'!$H$3=1,0, IF( ISNUMBER(M12), 0, 1 ))</f>
        <v>0</v>
      </c>
      <c r="CE12" s="54">
        <f>IF('[1]Validation flags'!$H$3=1,0, IF( ISNUMBER(N12), 0, 1 ))</f>
        <v>0</v>
      </c>
      <c r="CF12" s="54">
        <f>IF('[1]Validation flags'!$H$3=1,0, IF( ISNUMBER(O12), 0, 1 ))</f>
        <v>0</v>
      </c>
      <c r="CG12" s="54">
        <f>IF('[1]Validation flags'!$H$3=1,0, IF( ISNUMBER(P12), 0, 1 ))</f>
        <v>0</v>
      </c>
      <c r="CH12" s="54">
        <f>IF('[1]Validation flags'!$H$3=1,0, IF( ISNUMBER(Q12), 0, 1 ))</f>
        <v>0</v>
      </c>
      <c r="CI12" s="19"/>
      <c r="CJ12" s="54">
        <f>IF('[1]Validation flags'!$H$3=1,0, IF( ISNUMBER(S12), 0, 1 ))</f>
        <v>0</v>
      </c>
      <c r="CK12" s="54">
        <f>IF('[1]Validation flags'!$H$3=1,0, IF( ISNUMBER(T12), 0, 1 ))</f>
        <v>0</v>
      </c>
      <c r="CL12" s="54">
        <f>IF('[1]Validation flags'!$H$3=1,0, IF( ISNUMBER(U12), 0, 1 ))</f>
        <v>0</v>
      </c>
      <c r="CM12" s="54">
        <f>IF('[1]Validation flags'!$H$3=1,0, IF( ISNUMBER(V12), 0, 1 ))</f>
        <v>0</v>
      </c>
      <c r="CN12" s="54">
        <f>IF('[1]Validation flags'!$H$3=1,0, IF( ISNUMBER(W12), 0, 1 ))</f>
        <v>0</v>
      </c>
      <c r="CO12" s="19"/>
      <c r="CP12" s="54">
        <f>IF('[1]Validation flags'!$H$3=1,0, IF( ISNUMBER(Y12), 0, 1 ))</f>
        <v>0</v>
      </c>
      <c r="CQ12" s="54">
        <f>IF('[1]Validation flags'!$H$3=1,0, IF( ISNUMBER(Z12), 0, 1 ))</f>
        <v>0</v>
      </c>
      <c r="CR12" s="54">
        <f>IF('[1]Validation flags'!$H$3=1,0, IF( ISNUMBER(AA12), 0, 1 ))</f>
        <v>0</v>
      </c>
      <c r="CS12" s="54">
        <f>IF('[1]Validation flags'!$H$3=1,0, IF( ISNUMBER(AB12), 0, 1 ))</f>
        <v>0</v>
      </c>
      <c r="CT12" s="54">
        <f>IF('[1]Validation flags'!$H$3=1,0, IF( ISNUMBER(AC12), 0, 1 ))</f>
        <v>0</v>
      </c>
      <c r="CU12" s="19"/>
      <c r="CV12" s="54">
        <f>IF('[1]Validation flags'!$H$3=1,0, IF( ISNUMBER(AE12), 0, 1 ))</f>
        <v>0</v>
      </c>
      <c r="CW12" s="54">
        <f>IF('[1]Validation flags'!$H$3=1,0, IF( ISNUMBER(AF12), 0, 1 ))</f>
        <v>0</v>
      </c>
      <c r="CX12" s="54">
        <f>IF('[1]Validation flags'!$H$3=1,0, IF( ISNUMBER(AG12), 0, 1 ))</f>
        <v>0</v>
      </c>
      <c r="CY12" s="54">
        <f>IF('[1]Validation flags'!$H$3=1,0, IF( ISNUMBER(AH12), 0, 1 ))</f>
        <v>0</v>
      </c>
      <c r="CZ12" s="54">
        <f>IF('[1]Validation flags'!$H$3=1,0, IF( ISNUMBER(AI12), 0, 1 ))</f>
        <v>0</v>
      </c>
      <c r="DA12" s="19"/>
      <c r="DB12" s="54">
        <f>IF('[1]Validation flags'!$H$3=1,0, IF( ISNUMBER(AK12), 0, 1 ))</f>
        <v>0</v>
      </c>
      <c r="DC12" s="54">
        <f>IF('[1]Validation flags'!$H$3=1,0, IF( ISNUMBER(AL12), 0, 1 ))</f>
        <v>0</v>
      </c>
      <c r="DD12" s="54">
        <f>IF('[1]Validation flags'!$H$3=1,0, IF( ISNUMBER(AM12), 0, 1 ))</f>
        <v>0</v>
      </c>
      <c r="DE12" s="54">
        <f>IF('[1]Validation flags'!$H$3=1,0, IF( ISNUMBER(AN12), 0, 1 ))</f>
        <v>0</v>
      </c>
      <c r="DF12" s="54">
        <f>IF('[1]Validation flags'!$H$3=1,0, IF( ISNUMBER(AO12), 0, 1 ))</f>
        <v>0</v>
      </c>
      <c r="DG12" s="19"/>
      <c r="DH12" s="54">
        <f>IF('[1]Validation flags'!$H$3=1,0, IF( ISNUMBER(AQ12), 0, 1 ))</f>
        <v>0</v>
      </c>
      <c r="DI12" s="54">
        <f>IF('[1]Validation flags'!$H$3=1,0, IF( ISNUMBER(AR12), 0, 1 ))</f>
        <v>0</v>
      </c>
      <c r="DJ12" s="54">
        <f>IF('[1]Validation flags'!$H$3=1,0, IF( ISNUMBER(AS12), 0, 1 ))</f>
        <v>0</v>
      </c>
      <c r="DK12" s="54">
        <f>IF('[1]Validation flags'!$H$3=1,0, IF( ISNUMBER(AT12), 0, 1 ))</f>
        <v>0</v>
      </c>
      <c r="DL12" s="54">
        <f>IF('[1]Validation flags'!$H$3=1,0, IF( ISNUMBER(AU12), 0, 1 ))</f>
        <v>0</v>
      </c>
      <c r="DM12" s="19"/>
      <c r="DN12" s="54">
        <f>IF('[1]Validation flags'!$H$3=1,0, IF( ISNUMBER(AW12), 0, 1 ))</f>
        <v>0</v>
      </c>
      <c r="DO12" s="54">
        <f>IF('[1]Validation flags'!$H$3=1,0, IF( ISNUMBER(AX12), 0, 1 ))</f>
        <v>0</v>
      </c>
      <c r="DP12" s="54">
        <f>IF('[1]Validation flags'!$H$3=1,0, IF( ISNUMBER(AY12), 0, 1 ))</f>
        <v>0</v>
      </c>
      <c r="DQ12" s="54">
        <f>IF('[1]Validation flags'!$H$3=1,0, IF( ISNUMBER(AZ12), 0, 1 ))</f>
        <v>0</v>
      </c>
      <c r="DR12" s="54">
        <f>IF('[1]Validation flags'!$H$3=1,0, IF( ISNUMBER(BA12), 0, 1 ))</f>
        <v>0</v>
      </c>
      <c r="DS12" s="19"/>
      <c r="DU12" s="19"/>
      <c r="DV12" s="19"/>
      <c r="DW12" s="19"/>
      <c r="DX12" s="19"/>
      <c r="DY12" s="19"/>
      <c r="DZ12" s="68">
        <f>IF(ROUND(L12,3)-ROUND(SUM([1]WWS5!J17:J19),3)=0,0,1)</f>
        <v>0</v>
      </c>
      <c r="EA12" s="19"/>
      <c r="EB12" s="19"/>
      <c r="EC12" s="19"/>
      <c r="ED12" s="19"/>
      <c r="EE12" s="19"/>
      <c r="EF12" s="68">
        <f>IF(ROUND(R12,3)-ROUND(SUM([1]WWS5!N17:N19),3)=0,0,1)</f>
        <v>0</v>
      </c>
      <c r="EG12" s="19"/>
      <c r="EH12" s="19"/>
      <c r="EI12" s="19"/>
      <c r="EJ12" s="19"/>
      <c r="EK12" s="19"/>
      <c r="EL12" s="68">
        <f>IF(ROUND(X12,3)-ROUND(SUM([1]WWS5!R17:R19),3)=0,0,1)</f>
        <v>0</v>
      </c>
      <c r="EM12" s="19"/>
      <c r="EN12" s="19"/>
      <c r="EO12" s="19"/>
      <c r="EP12" s="19"/>
      <c r="EQ12" s="19"/>
      <c r="ER12" s="68">
        <f>IF(ROUND(AD12,3)-ROUND(SUM([1]WWS5!V17:V19),3)=0,0,1)</f>
        <v>0</v>
      </c>
      <c r="ES12" s="19"/>
      <c r="ET12" s="19"/>
      <c r="EU12" s="19"/>
      <c r="EV12" s="19"/>
      <c r="EW12" s="19"/>
      <c r="EX12" s="68">
        <f>IF(ROUND(AJ12,3)-ROUND(SUM([1]WWS5!Z17:Z19),3)=0,0,1)</f>
        <v>0</v>
      </c>
      <c r="EY12" s="19"/>
      <c r="EZ12" s="19"/>
      <c r="FA12" s="19"/>
      <c r="FB12" s="19"/>
      <c r="FC12" s="19"/>
      <c r="FD12" s="68">
        <f>IF(ROUND(AP12,3)-ROUND(SUM([1]WWS5!AD17:AD19),3)=0,0,1)</f>
        <v>0</v>
      </c>
      <c r="FE12" s="19"/>
      <c r="FF12" s="19"/>
      <c r="FG12" s="19"/>
      <c r="FH12" s="19"/>
      <c r="FI12" s="19"/>
      <c r="FJ12" s="68">
        <f>IF(ROUND(AV12,3)-ROUND(SUM([1]WWS5!AH17:AH19),3)=0,0,1)</f>
        <v>0</v>
      </c>
      <c r="FK12" s="19"/>
      <c r="FL12" s="19"/>
      <c r="FM12" s="19"/>
      <c r="FN12" s="19"/>
      <c r="FO12" s="19"/>
      <c r="FP12" s="68">
        <f>IF(ROUND(BB12,3)-ROUND(SUM([1]WWS5!AL17:AL19),3)=0,0,1)</f>
        <v>0</v>
      </c>
    </row>
    <row r="13" spans="2:172" ht="14.25" customHeight="1" thickBot="1" x14ac:dyDescent="0.35">
      <c r="B13" s="56">
        <f xml:space="preserve"> B12 + 1</f>
        <v>4</v>
      </c>
      <c r="C13" s="57" t="s">
        <v>65</v>
      </c>
      <c r="D13" s="58" t="s">
        <v>66</v>
      </c>
      <c r="E13" s="58" t="s">
        <v>41</v>
      </c>
      <c r="F13" s="59">
        <v>3</v>
      </c>
      <c r="G13" s="60">
        <v>6.3863406750128311E-3</v>
      </c>
      <c r="H13" s="60">
        <v>9.5769033188583791E-2</v>
      </c>
      <c r="I13" s="60">
        <v>9.8564252471989655E-6</v>
      </c>
      <c r="J13" s="60">
        <v>5.270317988586134E-3</v>
      </c>
      <c r="K13" s="60">
        <v>6.8651604463478559E-6</v>
      </c>
      <c r="L13" s="61">
        <f>SUM(G13:K13)</f>
        <v>0.10744241343787631</v>
      </c>
      <c r="M13" s="60">
        <v>2.4980748566184353E-4</v>
      </c>
      <c r="N13" s="60">
        <v>7.8938914909205571E-2</v>
      </c>
      <c r="O13" s="60">
        <v>7.6870900592209817E-8</v>
      </c>
      <c r="P13" s="60">
        <v>1.3074155552254411E-2</v>
      </c>
      <c r="Q13" s="60">
        <v>5.3541832153676039E-8</v>
      </c>
      <c r="R13" s="61">
        <f>SUM(M13:Q13)</f>
        <v>9.226300835985457E-2</v>
      </c>
      <c r="S13" s="60">
        <v>2.56453347779768E-4</v>
      </c>
      <c r="T13" s="60">
        <v>8.1039000672589415E-2</v>
      </c>
      <c r="U13" s="60">
        <v>7.8915969037068422E-8</v>
      </c>
      <c r="V13" s="60">
        <v>1.3421979537105682E-2</v>
      </c>
      <c r="W13" s="60">
        <v>5.4966255577544382E-8</v>
      </c>
      <c r="X13" s="61">
        <f>SUM(S13:W13)</f>
        <v>9.4717567439699474E-2</v>
      </c>
      <c r="Y13" s="62">
        <v>1.9799999999999966E-4</v>
      </c>
      <c r="Z13" s="62">
        <v>7.7410085939999998E-2</v>
      </c>
      <c r="AA13" s="62">
        <v>0</v>
      </c>
      <c r="AB13" s="62">
        <v>1.290272148E-2</v>
      </c>
      <c r="AC13" s="62">
        <v>0</v>
      </c>
      <c r="AD13" s="61">
        <f>SUM(Y13:AC13)</f>
        <v>9.0510807420000006E-2</v>
      </c>
      <c r="AE13" s="60">
        <v>1.9601999999999966E-4</v>
      </c>
      <c r="AF13" s="60">
        <v>7.6635985080600003E-2</v>
      </c>
      <c r="AG13" s="60">
        <v>0</v>
      </c>
      <c r="AH13" s="60">
        <v>1.2773694265200001E-2</v>
      </c>
      <c r="AI13" s="60">
        <v>0</v>
      </c>
      <c r="AJ13" s="61">
        <f>SUM(AE13:AI13)</f>
        <v>8.9605699345800011E-2</v>
      </c>
      <c r="AK13" s="60">
        <v>1.9405979999999966E-4</v>
      </c>
      <c r="AL13" s="60">
        <v>7.5869625229793999E-2</v>
      </c>
      <c r="AM13" s="60">
        <v>0</v>
      </c>
      <c r="AN13" s="60">
        <v>1.2645957322548002E-2</v>
      </c>
      <c r="AO13" s="60">
        <v>0</v>
      </c>
      <c r="AP13" s="61">
        <f>SUM(AK13:AO13)</f>
        <v>8.8709642352341994E-2</v>
      </c>
      <c r="AQ13" s="60">
        <v>1.9211920199999966E-4</v>
      </c>
      <c r="AR13" s="60">
        <v>7.5110928977496064E-2</v>
      </c>
      <c r="AS13" s="60">
        <v>0</v>
      </c>
      <c r="AT13" s="60">
        <v>1.2519497749322522E-2</v>
      </c>
      <c r="AU13" s="60">
        <v>0</v>
      </c>
      <c r="AV13" s="61">
        <f>SUM(AQ13:AU13)</f>
        <v>8.7822545928818593E-2</v>
      </c>
      <c r="AW13" s="60">
        <v>1.9019800997999967E-4</v>
      </c>
      <c r="AX13" s="60">
        <v>7.4359819687721096E-2</v>
      </c>
      <c r="AY13" s="60">
        <v>0</v>
      </c>
      <c r="AZ13" s="60">
        <v>1.2394302771829296E-2</v>
      </c>
      <c r="BA13" s="60">
        <v>0</v>
      </c>
      <c r="BB13" s="61">
        <f>SUM(AW13:BA13)</f>
        <v>8.6944320469530392E-2</v>
      </c>
      <c r="BC13" s="12"/>
      <c r="BD13" s="69"/>
      <c r="BE13" s="33"/>
      <c r="BG13" s="35">
        <f t="shared" si="0"/>
        <v>0</v>
      </c>
      <c r="BH13" s="35"/>
      <c r="BJ13" s="56">
        <f xml:space="preserve"> BJ12 + 1</f>
        <v>4</v>
      </c>
      <c r="BK13" s="57" t="s">
        <v>65</v>
      </c>
      <c r="BL13" s="58" t="s">
        <v>41</v>
      </c>
      <c r="BM13" s="59">
        <v>3</v>
      </c>
      <c r="BN13" s="64" t="s">
        <v>67</v>
      </c>
      <c r="BO13" s="65" t="s">
        <v>68</v>
      </c>
      <c r="BP13" s="65" t="s">
        <v>69</v>
      </c>
      <c r="BQ13" s="65" t="s">
        <v>70</v>
      </c>
      <c r="BR13" s="66" t="s">
        <v>71</v>
      </c>
      <c r="BS13" s="67" t="s">
        <v>72</v>
      </c>
      <c r="BX13" s="54">
        <f>IF('[1]Validation flags'!$H$3=1,0, IF( ISNUMBER(G13), 0, 1 ))</f>
        <v>0</v>
      </c>
      <c r="BY13" s="54">
        <f>IF('[1]Validation flags'!$H$3=1,0, IF( ISNUMBER(H13), 0, 1 ))</f>
        <v>0</v>
      </c>
      <c r="BZ13" s="54">
        <f>IF('[1]Validation flags'!$H$3=1,0, IF( ISNUMBER(I13), 0, 1 ))</f>
        <v>0</v>
      </c>
      <c r="CA13" s="54">
        <f>IF('[1]Validation flags'!$H$3=1,0, IF( ISNUMBER(J13), 0, 1 ))</f>
        <v>0</v>
      </c>
      <c r="CB13" s="54">
        <f>IF('[1]Validation flags'!$H$3=1,0, IF( ISNUMBER(K13), 0, 1 ))</f>
        <v>0</v>
      </c>
      <c r="CC13" s="55"/>
      <c r="CD13" s="54">
        <f>IF('[1]Validation flags'!$H$3=1,0, IF( ISNUMBER(M13), 0, 1 ))</f>
        <v>0</v>
      </c>
      <c r="CE13" s="54">
        <f>IF('[1]Validation flags'!$H$3=1,0, IF( ISNUMBER(N13), 0, 1 ))</f>
        <v>0</v>
      </c>
      <c r="CF13" s="54">
        <f>IF('[1]Validation flags'!$H$3=1,0, IF( ISNUMBER(O13), 0, 1 ))</f>
        <v>0</v>
      </c>
      <c r="CG13" s="54">
        <f>IF('[1]Validation flags'!$H$3=1,0, IF( ISNUMBER(P13), 0, 1 ))</f>
        <v>0</v>
      </c>
      <c r="CH13" s="54">
        <f>IF('[1]Validation flags'!$H$3=1,0, IF( ISNUMBER(Q13), 0, 1 ))</f>
        <v>0</v>
      </c>
      <c r="CI13" s="19"/>
      <c r="CJ13" s="54">
        <f>IF('[1]Validation flags'!$H$3=1,0, IF( ISNUMBER(S13), 0, 1 ))</f>
        <v>0</v>
      </c>
      <c r="CK13" s="54">
        <f>IF('[1]Validation flags'!$H$3=1,0, IF( ISNUMBER(T13), 0, 1 ))</f>
        <v>0</v>
      </c>
      <c r="CL13" s="54">
        <f>IF('[1]Validation flags'!$H$3=1,0, IF( ISNUMBER(U13), 0, 1 ))</f>
        <v>0</v>
      </c>
      <c r="CM13" s="54">
        <f>IF('[1]Validation flags'!$H$3=1,0, IF( ISNUMBER(V13), 0, 1 ))</f>
        <v>0</v>
      </c>
      <c r="CN13" s="54">
        <f>IF('[1]Validation flags'!$H$3=1,0, IF( ISNUMBER(W13), 0, 1 ))</f>
        <v>0</v>
      </c>
      <c r="CO13" s="19"/>
      <c r="CP13" s="54">
        <f>IF('[1]Validation flags'!$H$3=1,0, IF( ISNUMBER(Y13), 0, 1 ))</f>
        <v>0</v>
      </c>
      <c r="CQ13" s="54">
        <f>IF('[1]Validation flags'!$H$3=1,0, IF( ISNUMBER(Z13), 0, 1 ))</f>
        <v>0</v>
      </c>
      <c r="CR13" s="54">
        <f>IF('[1]Validation flags'!$H$3=1,0, IF( ISNUMBER(AA13), 0, 1 ))</f>
        <v>0</v>
      </c>
      <c r="CS13" s="54">
        <f>IF('[1]Validation flags'!$H$3=1,0, IF( ISNUMBER(AB13), 0, 1 ))</f>
        <v>0</v>
      </c>
      <c r="CT13" s="54">
        <f>IF('[1]Validation flags'!$H$3=1,0, IF( ISNUMBER(AC13), 0, 1 ))</f>
        <v>0</v>
      </c>
      <c r="CU13" s="19"/>
      <c r="CV13" s="54">
        <f>IF('[1]Validation flags'!$H$3=1,0, IF( ISNUMBER(AE13), 0, 1 ))</f>
        <v>0</v>
      </c>
      <c r="CW13" s="54">
        <f>IF('[1]Validation flags'!$H$3=1,0, IF( ISNUMBER(AF13), 0, 1 ))</f>
        <v>0</v>
      </c>
      <c r="CX13" s="54">
        <f>IF('[1]Validation flags'!$H$3=1,0, IF( ISNUMBER(AG13), 0, 1 ))</f>
        <v>0</v>
      </c>
      <c r="CY13" s="54">
        <f>IF('[1]Validation flags'!$H$3=1,0, IF( ISNUMBER(AH13), 0, 1 ))</f>
        <v>0</v>
      </c>
      <c r="CZ13" s="54">
        <f>IF('[1]Validation flags'!$H$3=1,0, IF( ISNUMBER(AI13), 0, 1 ))</f>
        <v>0</v>
      </c>
      <c r="DA13" s="19"/>
      <c r="DB13" s="54">
        <f>IF('[1]Validation flags'!$H$3=1,0, IF( ISNUMBER(AK13), 0, 1 ))</f>
        <v>0</v>
      </c>
      <c r="DC13" s="54">
        <f>IF('[1]Validation flags'!$H$3=1,0, IF( ISNUMBER(AL13), 0, 1 ))</f>
        <v>0</v>
      </c>
      <c r="DD13" s="54">
        <f>IF('[1]Validation flags'!$H$3=1,0, IF( ISNUMBER(AM13), 0, 1 ))</f>
        <v>0</v>
      </c>
      <c r="DE13" s="54">
        <f>IF('[1]Validation flags'!$H$3=1,0, IF( ISNUMBER(AN13), 0, 1 ))</f>
        <v>0</v>
      </c>
      <c r="DF13" s="54">
        <f>IF('[1]Validation flags'!$H$3=1,0, IF( ISNUMBER(AO13), 0, 1 ))</f>
        <v>0</v>
      </c>
      <c r="DG13" s="19"/>
      <c r="DH13" s="54">
        <f>IF('[1]Validation flags'!$H$3=1,0, IF( ISNUMBER(AQ13), 0, 1 ))</f>
        <v>0</v>
      </c>
      <c r="DI13" s="54">
        <f>IF('[1]Validation flags'!$H$3=1,0, IF( ISNUMBER(AR13), 0, 1 ))</f>
        <v>0</v>
      </c>
      <c r="DJ13" s="54">
        <f>IF('[1]Validation flags'!$H$3=1,0, IF( ISNUMBER(AS13), 0, 1 ))</f>
        <v>0</v>
      </c>
      <c r="DK13" s="54">
        <f>IF('[1]Validation flags'!$H$3=1,0, IF( ISNUMBER(AT13), 0, 1 ))</f>
        <v>0</v>
      </c>
      <c r="DL13" s="54">
        <f>IF('[1]Validation flags'!$H$3=1,0, IF( ISNUMBER(AU13), 0, 1 ))</f>
        <v>0</v>
      </c>
      <c r="DM13" s="19"/>
      <c r="DN13" s="54">
        <f>IF('[1]Validation flags'!$H$3=1,0, IF( ISNUMBER(AW13), 0, 1 ))</f>
        <v>0</v>
      </c>
      <c r="DO13" s="54">
        <f>IF('[1]Validation flags'!$H$3=1,0, IF( ISNUMBER(AX13), 0, 1 ))</f>
        <v>0</v>
      </c>
      <c r="DP13" s="54">
        <f>IF('[1]Validation flags'!$H$3=1,0, IF( ISNUMBER(AY13), 0, 1 ))</f>
        <v>0</v>
      </c>
      <c r="DQ13" s="54">
        <f>IF('[1]Validation flags'!$H$3=1,0, IF( ISNUMBER(AZ13), 0, 1 ))</f>
        <v>0</v>
      </c>
      <c r="DR13" s="54">
        <f>IF('[1]Validation flags'!$H$3=1,0, IF( ISNUMBER(BA13), 0, 1 ))</f>
        <v>0</v>
      </c>
      <c r="DS13" s="19"/>
      <c r="DU13" s="19"/>
      <c r="DV13" s="19"/>
      <c r="DW13" s="19"/>
      <c r="DX13" s="19"/>
      <c r="DY13" s="19"/>
      <c r="DZ13" s="55"/>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row>
    <row r="14" spans="2:172" ht="14.25" customHeight="1" thickBot="1" x14ac:dyDescent="0.35">
      <c r="B14" s="56"/>
      <c r="C14" s="70" t="s">
        <v>73</v>
      </c>
      <c r="D14" s="71"/>
      <c r="E14" s="72"/>
      <c r="F14" s="72"/>
      <c r="G14" s="73"/>
      <c r="H14" s="73"/>
      <c r="I14" s="73"/>
      <c r="J14" s="73"/>
      <c r="K14" s="73"/>
      <c r="L14" s="74"/>
      <c r="M14" s="74"/>
      <c r="N14" s="74"/>
      <c r="O14" s="74"/>
      <c r="P14" s="74"/>
      <c r="Q14" s="74"/>
      <c r="R14" s="74"/>
      <c r="S14" s="74"/>
      <c r="T14" s="74"/>
      <c r="U14" s="74"/>
      <c r="V14" s="74"/>
      <c r="W14" s="74"/>
      <c r="X14" s="74"/>
      <c r="Y14" s="75"/>
      <c r="Z14" s="75"/>
      <c r="AA14" s="75"/>
      <c r="AB14" s="75"/>
      <c r="AC14" s="75"/>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6"/>
      <c r="BD14" s="77"/>
      <c r="BE14" s="78"/>
      <c r="BG14" s="35"/>
      <c r="BH14" s="35"/>
      <c r="BJ14" s="56"/>
      <c r="BK14" s="70" t="s">
        <v>73</v>
      </c>
      <c r="BL14" s="72"/>
      <c r="BM14" s="72"/>
      <c r="BN14" s="79"/>
      <c r="BO14" s="79"/>
      <c r="BP14" s="79"/>
      <c r="BQ14" s="79"/>
      <c r="BR14" s="79"/>
      <c r="BS14" s="80"/>
      <c r="BX14" s="19"/>
      <c r="BY14" s="19"/>
      <c r="BZ14" s="19"/>
      <c r="CA14" s="19"/>
      <c r="CB14" s="19"/>
      <c r="CC14" s="55"/>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U14" s="19"/>
      <c r="DV14" s="19"/>
      <c r="DW14" s="19"/>
      <c r="DX14" s="19"/>
      <c r="DY14" s="19"/>
      <c r="DZ14" s="55"/>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row>
    <row r="15" spans="2:172" ht="14.25" customHeight="1" x14ac:dyDescent="0.3">
      <c r="B15" s="81">
        <v>5</v>
      </c>
      <c r="C15" s="82" t="s">
        <v>74</v>
      </c>
      <c r="D15" s="83"/>
      <c r="E15" s="58" t="s">
        <v>41</v>
      </c>
      <c r="F15" s="84">
        <v>3</v>
      </c>
      <c r="G15" s="85">
        <v>10.978876779999997</v>
      </c>
      <c r="H15" s="60">
        <v>0</v>
      </c>
      <c r="I15" s="60">
        <v>0</v>
      </c>
      <c r="J15" s="60">
        <v>0</v>
      </c>
      <c r="K15" s="60">
        <v>0</v>
      </c>
      <c r="L15" s="61">
        <f>SUM(G15:K15)</f>
        <v>10.978876779999997</v>
      </c>
      <c r="M15" s="85">
        <v>12.870084214925507</v>
      </c>
      <c r="N15" s="60">
        <v>0</v>
      </c>
      <c r="O15" s="60">
        <v>0</v>
      </c>
      <c r="P15" s="60">
        <v>0</v>
      </c>
      <c r="Q15" s="60">
        <v>0</v>
      </c>
      <c r="R15" s="61">
        <f>SUM(M15:Q15)</f>
        <v>12.870084214925507</v>
      </c>
      <c r="S15" s="85">
        <v>12.468918604563626</v>
      </c>
      <c r="T15" s="60">
        <v>0</v>
      </c>
      <c r="U15" s="60">
        <v>0</v>
      </c>
      <c r="V15" s="60">
        <v>0</v>
      </c>
      <c r="W15" s="60">
        <v>0</v>
      </c>
      <c r="X15" s="61">
        <f>SUM(S15:W15)</f>
        <v>12.468918604563626</v>
      </c>
      <c r="Y15" s="86">
        <v>13.370591669378697</v>
      </c>
      <c r="Z15" s="62">
        <v>0</v>
      </c>
      <c r="AA15" s="62">
        <v>0</v>
      </c>
      <c r="AB15" s="62">
        <v>0</v>
      </c>
      <c r="AC15" s="62">
        <v>0</v>
      </c>
      <c r="AD15" s="61">
        <f>SUM(Y15:AC15)</f>
        <v>13.370591669378697</v>
      </c>
      <c r="AE15" s="85">
        <v>13.370591669378697</v>
      </c>
      <c r="AF15" s="60">
        <v>0</v>
      </c>
      <c r="AG15" s="60">
        <v>0</v>
      </c>
      <c r="AH15" s="60">
        <v>0</v>
      </c>
      <c r="AI15" s="60">
        <v>0</v>
      </c>
      <c r="AJ15" s="61">
        <f>SUM(AE15:AI15)</f>
        <v>13.370591669378697</v>
      </c>
      <c r="AK15" s="85">
        <v>13.370591669378697</v>
      </c>
      <c r="AL15" s="60">
        <v>0</v>
      </c>
      <c r="AM15" s="60">
        <v>0</v>
      </c>
      <c r="AN15" s="60">
        <v>0</v>
      </c>
      <c r="AO15" s="60">
        <v>0</v>
      </c>
      <c r="AP15" s="61">
        <f>SUM(AK15:AO15)</f>
        <v>13.370591669378697</v>
      </c>
      <c r="AQ15" s="85">
        <v>13.370591669378697</v>
      </c>
      <c r="AR15" s="60">
        <v>0</v>
      </c>
      <c r="AS15" s="60">
        <v>0</v>
      </c>
      <c r="AT15" s="60">
        <v>0</v>
      </c>
      <c r="AU15" s="60">
        <v>0</v>
      </c>
      <c r="AV15" s="61">
        <f>SUM(AQ15:AU15)</f>
        <v>13.370591669378697</v>
      </c>
      <c r="AW15" s="85">
        <v>13.370591669378697</v>
      </c>
      <c r="AX15" s="60">
        <v>0</v>
      </c>
      <c r="AY15" s="60">
        <v>0</v>
      </c>
      <c r="AZ15" s="60">
        <v>0</v>
      </c>
      <c r="BA15" s="60">
        <v>0</v>
      </c>
      <c r="BB15" s="61">
        <f>SUM(AW15:BA15)</f>
        <v>13.370591669378697</v>
      </c>
      <c r="BC15" s="12"/>
      <c r="BD15" s="87"/>
      <c r="BE15" s="49"/>
      <c r="BG15" s="35">
        <f t="shared" si="0"/>
        <v>0</v>
      </c>
      <c r="BH15" s="35"/>
      <c r="BJ15" s="81">
        <v>5</v>
      </c>
      <c r="BK15" s="82" t="s">
        <v>74</v>
      </c>
      <c r="BL15" s="58" t="s">
        <v>41</v>
      </c>
      <c r="BM15" s="84">
        <v>3</v>
      </c>
      <c r="BN15" s="64" t="s">
        <v>75</v>
      </c>
      <c r="BO15" s="65" t="s">
        <v>76</v>
      </c>
      <c r="BP15" s="65" t="s">
        <v>77</v>
      </c>
      <c r="BQ15" s="65" t="s">
        <v>78</v>
      </c>
      <c r="BR15" s="66" t="s">
        <v>79</v>
      </c>
      <c r="BS15" s="67" t="s">
        <v>80</v>
      </c>
      <c r="BX15" s="54">
        <f>IF('[1]Validation flags'!$H$3=1,0, IF( ISNUMBER(G15), 0, 1 ))</f>
        <v>0</v>
      </c>
      <c r="BY15" s="54">
        <f>IF('[1]Validation flags'!$H$3=1,0, IF( ISNUMBER(H15), 0, 1 ))</f>
        <v>0</v>
      </c>
      <c r="BZ15" s="54">
        <f>IF('[1]Validation flags'!$H$3=1,0, IF( ISNUMBER(I15), 0, 1 ))</f>
        <v>0</v>
      </c>
      <c r="CA15" s="54">
        <f>IF('[1]Validation flags'!$H$3=1,0, IF( ISNUMBER(J15), 0, 1 ))</f>
        <v>0</v>
      </c>
      <c r="CB15" s="54">
        <f>IF('[1]Validation flags'!$H$3=1,0, IF( ISNUMBER(K15), 0, 1 ))</f>
        <v>0</v>
      </c>
      <c r="CC15" s="55"/>
      <c r="CD15" s="54">
        <f>IF('[1]Validation flags'!$H$3=1,0, IF( ISNUMBER(M15), 0, 1 ))</f>
        <v>0</v>
      </c>
      <c r="CE15" s="54">
        <f>IF('[1]Validation flags'!$H$3=1,0, IF( ISNUMBER(N15), 0, 1 ))</f>
        <v>0</v>
      </c>
      <c r="CF15" s="54">
        <f>IF('[1]Validation flags'!$H$3=1,0, IF( ISNUMBER(O15), 0, 1 ))</f>
        <v>0</v>
      </c>
      <c r="CG15" s="54">
        <f>IF('[1]Validation flags'!$H$3=1,0, IF( ISNUMBER(P15), 0, 1 ))</f>
        <v>0</v>
      </c>
      <c r="CH15" s="54">
        <f>IF('[1]Validation flags'!$H$3=1,0, IF( ISNUMBER(Q15), 0, 1 ))</f>
        <v>0</v>
      </c>
      <c r="CI15" s="19"/>
      <c r="CJ15" s="54">
        <f>IF('[1]Validation flags'!$H$3=1,0, IF( ISNUMBER(S15), 0, 1 ))</f>
        <v>0</v>
      </c>
      <c r="CK15" s="54">
        <f>IF('[1]Validation flags'!$H$3=1,0, IF( ISNUMBER(T15), 0, 1 ))</f>
        <v>0</v>
      </c>
      <c r="CL15" s="54">
        <f>IF('[1]Validation flags'!$H$3=1,0, IF( ISNUMBER(U15), 0, 1 ))</f>
        <v>0</v>
      </c>
      <c r="CM15" s="54">
        <f>IF('[1]Validation flags'!$H$3=1,0, IF( ISNUMBER(V15), 0, 1 ))</f>
        <v>0</v>
      </c>
      <c r="CN15" s="54">
        <f>IF('[1]Validation flags'!$H$3=1,0, IF( ISNUMBER(W15), 0, 1 ))</f>
        <v>0</v>
      </c>
      <c r="CO15" s="19"/>
      <c r="CP15" s="54">
        <f>IF('[1]Validation flags'!$H$3=1,0, IF( ISNUMBER(Y15), 0, 1 ))</f>
        <v>0</v>
      </c>
      <c r="CQ15" s="54">
        <f>IF('[1]Validation flags'!$H$3=1,0, IF( ISNUMBER(Z15), 0, 1 ))</f>
        <v>0</v>
      </c>
      <c r="CR15" s="54">
        <f>IF('[1]Validation flags'!$H$3=1,0, IF( ISNUMBER(AA15), 0, 1 ))</f>
        <v>0</v>
      </c>
      <c r="CS15" s="54">
        <f>IF('[1]Validation flags'!$H$3=1,0, IF( ISNUMBER(AB15), 0, 1 ))</f>
        <v>0</v>
      </c>
      <c r="CT15" s="54">
        <f>IF('[1]Validation flags'!$H$3=1,0, IF( ISNUMBER(AC15), 0, 1 ))</f>
        <v>0</v>
      </c>
      <c r="CU15" s="19"/>
      <c r="CV15" s="54">
        <f>IF('[1]Validation flags'!$H$3=1,0, IF( ISNUMBER(AE15), 0, 1 ))</f>
        <v>0</v>
      </c>
      <c r="CW15" s="54">
        <f>IF('[1]Validation flags'!$H$3=1,0, IF( ISNUMBER(AF15), 0, 1 ))</f>
        <v>0</v>
      </c>
      <c r="CX15" s="54">
        <f>IF('[1]Validation flags'!$H$3=1,0, IF( ISNUMBER(AG15), 0, 1 ))</f>
        <v>0</v>
      </c>
      <c r="CY15" s="54">
        <f>IF('[1]Validation flags'!$H$3=1,0, IF( ISNUMBER(AH15), 0, 1 ))</f>
        <v>0</v>
      </c>
      <c r="CZ15" s="54">
        <f>IF('[1]Validation flags'!$H$3=1,0, IF( ISNUMBER(AI15), 0, 1 ))</f>
        <v>0</v>
      </c>
      <c r="DA15" s="19"/>
      <c r="DB15" s="54">
        <f>IF('[1]Validation flags'!$H$3=1,0, IF( ISNUMBER(AK15), 0, 1 ))</f>
        <v>0</v>
      </c>
      <c r="DC15" s="54">
        <f>IF('[1]Validation flags'!$H$3=1,0, IF( ISNUMBER(AL15), 0, 1 ))</f>
        <v>0</v>
      </c>
      <c r="DD15" s="54">
        <f>IF('[1]Validation flags'!$H$3=1,0, IF( ISNUMBER(AM15), 0, 1 ))</f>
        <v>0</v>
      </c>
      <c r="DE15" s="54">
        <f>IF('[1]Validation flags'!$H$3=1,0, IF( ISNUMBER(AN15), 0, 1 ))</f>
        <v>0</v>
      </c>
      <c r="DF15" s="54">
        <f>IF('[1]Validation flags'!$H$3=1,0, IF( ISNUMBER(AO15), 0, 1 ))</f>
        <v>0</v>
      </c>
      <c r="DG15" s="19"/>
      <c r="DH15" s="54">
        <f>IF('[1]Validation flags'!$H$3=1,0, IF( ISNUMBER(AQ15), 0, 1 ))</f>
        <v>0</v>
      </c>
      <c r="DI15" s="54">
        <f>IF('[1]Validation flags'!$H$3=1,0, IF( ISNUMBER(AR15), 0, 1 ))</f>
        <v>0</v>
      </c>
      <c r="DJ15" s="54">
        <f>IF('[1]Validation flags'!$H$3=1,0, IF( ISNUMBER(AS15), 0, 1 ))</f>
        <v>0</v>
      </c>
      <c r="DK15" s="54">
        <f>IF('[1]Validation flags'!$H$3=1,0, IF( ISNUMBER(AT15), 0, 1 ))</f>
        <v>0</v>
      </c>
      <c r="DL15" s="54">
        <f>IF('[1]Validation flags'!$H$3=1,0, IF( ISNUMBER(AU15), 0, 1 ))</f>
        <v>0</v>
      </c>
      <c r="DM15" s="19"/>
      <c r="DN15" s="54">
        <f>IF('[1]Validation flags'!$H$3=1,0, IF( ISNUMBER(AW15), 0, 1 ))</f>
        <v>0</v>
      </c>
      <c r="DO15" s="54">
        <f>IF('[1]Validation flags'!$H$3=1,0, IF( ISNUMBER(AX15), 0, 1 ))</f>
        <v>0</v>
      </c>
      <c r="DP15" s="54">
        <f>IF('[1]Validation flags'!$H$3=1,0, IF( ISNUMBER(AY15), 0, 1 ))</f>
        <v>0</v>
      </c>
      <c r="DQ15" s="54">
        <f>IF('[1]Validation flags'!$H$3=1,0, IF( ISNUMBER(AZ15), 0, 1 ))</f>
        <v>0</v>
      </c>
      <c r="DR15" s="54">
        <f>IF('[1]Validation flags'!$H$3=1,0, IF( ISNUMBER(BA15), 0, 1 ))</f>
        <v>0</v>
      </c>
      <c r="DS15" s="19"/>
      <c r="DU15" s="19"/>
      <c r="DV15" s="19"/>
      <c r="DW15" s="19"/>
      <c r="DX15" s="19"/>
      <c r="DY15" s="19"/>
      <c r="DZ15" s="55"/>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row>
    <row r="16" spans="2:172" ht="14.25" customHeight="1" x14ac:dyDescent="0.3">
      <c r="B16" s="56">
        <v>6</v>
      </c>
      <c r="C16" s="57" t="s">
        <v>81</v>
      </c>
      <c r="D16" s="83"/>
      <c r="E16" s="58" t="s">
        <v>41</v>
      </c>
      <c r="F16" s="84">
        <v>3</v>
      </c>
      <c r="G16" s="85">
        <v>0</v>
      </c>
      <c r="H16" s="60">
        <v>0</v>
      </c>
      <c r="I16" s="60">
        <v>0</v>
      </c>
      <c r="J16" s="60">
        <v>0</v>
      </c>
      <c r="K16" s="60">
        <v>0</v>
      </c>
      <c r="L16" s="61">
        <f>SUM(G16:K16)</f>
        <v>0</v>
      </c>
      <c r="M16" s="85">
        <v>0</v>
      </c>
      <c r="N16" s="60">
        <v>0</v>
      </c>
      <c r="O16" s="60">
        <v>0</v>
      </c>
      <c r="P16" s="60">
        <v>0</v>
      </c>
      <c r="Q16" s="60">
        <v>0</v>
      </c>
      <c r="R16" s="61">
        <f>SUM(M16:Q16)</f>
        <v>0</v>
      </c>
      <c r="S16" s="85">
        <v>0</v>
      </c>
      <c r="T16" s="60">
        <v>0</v>
      </c>
      <c r="U16" s="60">
        <v>0</v>
      </c>
      <c r="V16" s="60">
        <v>0</v>
      </c>
      <c r="W16" s="60">
        <v>0</v>
      </c>
      <c r="X16" s="61">
        <f>SUM(S16:W16)</f>
        <v>0</v>
      </c>
      <c r="Y16" s="86">
        <v>0</v>
      </c>
      <c r="Z16" s="62">
        <v>0</v>
      </c>
      <c r="AA16" s="62">
        <v>0</v>
      </c>
      <c r="AB16" s="62">
        <v>0</v>
      </c>
      <c r="AC16" s="62">
        <v>0</v>
      </c>
      <c r="AD16" s="61">
        <f>SUM(Y16:AC16)</f>
        <v>0</v>
      </c>
      <c r="AE16" s="85">
        <v>0</v>
      </c>
      <c r="AF16" s="60">
        <v>0</v>
      </c>
      <c r="AG16" s="60">
        <v>0</v>
      </c>
      <c r="AH16" s="60">
        <v>0</v>
      </c>
      <c r="AI16" s="60">
        <v>0</v>
      </c>
      <c r="AJ16" s="61">
        <f>SUM(AE16:AI16)</f>
        <v>0</v>
      </c>
      <c r="AK16" s="85">
        <v>0</v>
      </c>
      <c r="AL16" s="60">
        <v>0</v>
      </c>
      <c r="AM16" s="60">
        <v>0</v>
      </c>
      <c r="AN16" s="60">
        <v>0</v>
      </c>
      <c r="AO16" s="60">
        <v>0</v>
      </c>
      <c r="AP16" s="61">
        <f>SUM(AK16:AO16)</f>
        <v>0</v>
      </c>
      <c r="AQ16" s="85">
        <v>0</v>
      </c>
      <c r="AR16" s="60">
        <v>0</v>
      </c>
      <c r="AS16" s="60">
        <v>0</v>
      </c>
      <c r="AT16" s="60">
        <v>0</v>
      </c>
      <c r="AU16" s="60">
        <v>0</v>
      </c>
      <c r="AV16" s="61">
        <f>SUM(AQ16:AU16)</f>
        <v>0</v>
      </c>
      <c r="AW16" s="85">
        <v>0</v>
      </c>
      <c r="AX16" s="60">
        <v>0</v>
      </c>
      <c r="AY16" s="60">
        <v>0</v>
      </c>
      <c r="AZ16" s="60">
        <v>0</v>
      </c>
      <c r="BA16" s="60">
        <v>0</v>
      </c>
      <c r="BB16" s="61">
        <f>SUM(AW16:BA16)</f>
        <v>0</v>
      </c>
      <c r="BC16" s="12"/>
      <c r="BD16" s="63"/>
      <c r="BE16" s="20"/>
      <c r="BG16" s="35">
        <f t="shared" si="0"/>
        <v>0</v>
      </c>
      <c r="BH16" s="35"/>
      <c r="BJ16" s="56">
        <v>6</v>
      </c>
      <c r="BK16" s="57" t="s">
        <v>81</v>
      </c>
      <c r="BL16" s="58" t="s">
        <v>41</v>
      </c>
      <c r="BM16" s="84">
        <v>3</v>
      </c>
      <c r="BN16" s="64" t="s">
        <v>82</v>
      </c>
      <c r="BO16" s="65" t="s">
        <v>83</v>
      </c>
      <c r="BP16" s="65" t="s">
        <v>84</v>
      </c>
      <c r="BQ16" s="65" t="s">
        <v>85</v>
      </c>
      <c r="BR16" s="66" t="s">
        <v>86</v>
      </c>
      <c r="BS16" s="67" t="s">
        <v>87</v>
      </c>
      <c r="BX16" s="54">
        <f>IF('[1]Validation flags'!$H$3=1,0, IF( ISNUMBER(G16), 0, 1 ))</f>
        <v>0</v>
      </c>
      <c r="BY16" s="54">
        <f>IF('[1]Validation flags'!$H$3=1,0, IF( ISNUMBER(H16), 0, 1 ))</f>
        <v>0</v>
      </c>
      <c r="BZ16" s="54">
        <f>IF('[1]Validation flags'!$H$3=1,0, IF( ISNUMBER(I16), 0, 1 ))</f>
        <v>0</v>
      </c>
      <c r="CA16" s="54">
        <f>IF('[1]Validation flags'!$H$3=1,0, IF( ISNUMBER(J16), 0, 1 ))</f>
        <v>0</v>
      </c>
      <c r="CB16" s="54">
        <f>IF('[1]Validation flags'!$H$3=1,0, IF( ISNUMBER(K16), 0, 1 ))</f>
        <v>0</v>
      </c>
      <c r="CC16" s="55"/>
      <c r="CD16" s="54">
        <f>IF('[1]Validation flags'!$H$3=1,0, IF( ISNUMBER(M16), 0, 1 ))</f>
        <v>0</v>
      </c>
      <c r="CE16" s="54">
        <f>IF('[1]Validation flags'!$H$3=1,0, IF( ISNUMBER(N16), 0, 1 ))</f>
        <v>0</v>
      </c>
      <c r="CF16" s="54">
        <f>IF('[1]Validation flags'!$H$3=1,0, IF( ISNUMBER(O16), 0, 1 ))</f>
        <v>0</v>
      </c>
      <c r="CG16" s="54">
        <f>IF('[1]Validation flags'!$H$3=1,0, IF( ISNUMBER(P16), 0, 1 ))</f>
        <v>0</v>
      </c>
      <c r="CH16" s="54">
        <f>IF('[1]Validation flags'!$H$3=1,0, IF( ISNUMBER(Q16), 0, 1 ))</f>
        <v>0</v>
      </c>
      <c r="CI16" s="19"/>
      <c r="CJ16" s="54">
        <f>IF('[1]Validation flags'!$H$3=1,0, IF( ISNUMBER(S16), 0, 1 ))</f>
        <v>0</v>
      </c>
      <c r="CK16" s="54">
        <f>IF('[1]Validation flags'!$H$3=1,0, IF( ISNUMBER(T16), 0, 1 ))</f>
        <v>0</v>
      </c>
      <c r="CL16" s="54">
        <f>IF('[1]Validation flags'!$H$3=1,0, IF( ISNUMBER(U16), 0, 1 ))</f>
        <v>0</v>
      </c>
      <c r="CM16" s="54">
        <f>IF('[1]Validation flags'!$H$3=1,0, IF( ISNUMBER(V16), 0, 1 ))</f>
        <v>0</v>
      </c>
      <c r="CN16" s="54">
        <f>IF('[1]Validation flags'!$H$3=1,0, IF( ISNUMBER(W16), 0, 1 ))</f>
        <v>0</v>
      </c>
      <c r="CO16" s="19"/>
      <c r="CP16" s="54">
        <f>IF('[1]Validation flags'!$H$3=1,0, IF( ISNUMBER(Y16), 0, 1 ))</f>
        <v>0</v>
      </c>
      <c r="CQ16" s="54">
        <f>IF('[1]Validation flags'!$H$3=1,0, IF( ISNUMBER(Z16), 0, 1 ))</f>
        <v>0</v>
      </c>
      <c r="CR16" s="54">
        <f>IF('[1]Validation flags'!$H$3=1,0, IF( ISNUMBER(AA16), 0, 1 ))</f>
        <v>0</v>
      </c>
      <c r="CS16" s="54">
        <f>IF('[1]Validation flags'!$H$3=1,0, IF( ISNUMBER(AB16), 0, 1 ))</f>
        <v>0</v>
      </c>
      <c r="CT16" s="54">
        <f>IF('[1]Validation flags'!$H$3=1,0, IF( ISNUMBER(AC16), 0, 1 ))</f>
        <v>0</v>
      </c>
      <c r="CU16" s="19"/>
      <c r="CV16" s="54">
        <f>IF('[1]Validation flags'!$H$3=1,0, IF( ISNUMBER(AE16), 0, 1 ))</f>
        <v>0</v>
      </c>
      <c r="CW16" s="54">
        <f>IF('[1]Validation flags'!$H$3=1,0, IF( ISNUMBER(AF16), 0, 1 ))</f>
        <v>0</v>
      </c>
      <c r="CX16" s="54">
        <f>IF('[1]Validation flags'!$H$3=1,0, IF( ISNUMBER(AG16), 0, 1 ))</f>
        <v>0</v>
      </c>
      <c r="CY16" s="54">
        <f>IF('[1]Validation flags'!$H$3=1,0, IF( ISNUMBER(AH16), 0, 1 ))</f>
        <v>0</v>
      </c>
      <c r="CZ16" s="54">
        <f>IF('[1]Validation flags'!$H$3=1,0, IF( ISNUMBER(AI16), 0, 1 ))</f>
        <v>0</v>
      </c>
      <c r="DA16" s="19"/>
      <c r="DB16" s="54">
        <f>IF('[1]Validation flags'!$H$3=1,0, IF( ISNUMBER(AK16), 0, 1 ))</f>
        <v>0</v>
      </c>
      <c r="DC16" s="54">
        <f>IF('[1]Validation flags'!$H$3=1,0, IF( ISNUMBER(AL16), 0, 1 ))</f>
        <v>0</v>
      </c>
      <c r="DD16" s="54">
        <f>IF('[1]Validation flags'!$H$3=1,0, IF( ISNUMBER(AM16), 0, 1 ))</f>
        <v>0</v>
      </c>
      <c r="DE16" s="54">
        <f>IF('[1]Validation flags'!$H$3=1,0, IF( ISNUMBER(AN16), 0, 1 ))</f>
        <v>0</v>
      </c>
      <c r="DF16" s="54">
        <f>IF('[1]Validation flags'!$H$3=1,0, IF( ISNUMBER(AO16), 0, 1 ))</f>
        <v>0</v>
      </c>
      <c r="DG16" s="19"/>
      <c r="DH16" s="54">
        <f>IF('[1]Validation flags'!$H$3=1,0, IF( ISNUMBER(AQ16), 0, 1 ))</f>
        <v>0</v>
      </c>
      <c r="DI16" s="54">
        <f>IF('[1]Validation flags'!$H$3=1,0, IF( ISNUMBER(AR16), 0, 1 ))</f>
        <v>0</v>
      </c>
      <c r="DJ16" s="54">
        <f>IF('[1]Validation flags'!$H$3=1,0, IF( ISNUMBER(AS16), 0, 1 ))</f>
        <v>0</v>
      </c>
      <c r="DK16" s="54">
        <f>IF('[1]Validation flags'!$H$3=1,0, IF( ISNUMBER(AT16), 0, 1 ))</f>
        <v>0</v>
      </c>
      <c r="DL16" s="54">
        <f>IF('[1]Validation flags'!$H$3=1,0, IF( ISNUMBER(AU16), 0, 1 ))</f>
        <v>0</v>
      </c>
      <c r="DM16" s="19"/>
      <c r="DN16" s="54">
        <f>IF('[1]Validation flags'!$H$3=1,0, IF( ISNUMBER(AW16), 0, 1 ))</f>
        <v>0</v>
      </c>
      <c r="DO16" s="54">
        <f>IF('[1]Validation flags'!$H$3=1,0, IF( ISNUMBER(AX16), 0, 1 ))</f>
        <v>0</v>
      </c>
      <c r="DP16" s="54">
        <f>IF('[1]Validation flags'!$H$3=1,0, IF( ISNUMBER(AY16), 0, 1 ))</f>
        <v>0</v>
      </c>
      <c r="DQ16" s="54">
        <f>IF('[1]Validation flags'!$H$3=1,0, IF( ISNUMBER(AZ16), 0, 1 ))</f>
        <v>0</v>
      </c>
      <c r="DR16" s="54">
        <f>IF('[1]Validation flags'!$H$3=1,0, IF( ISNUMBER(BA16), 0, 1 ))</f>
        <v>0</v>
      </c>
      <c r="DS16" s="19"/>
      <c r="DU16" s="19"/>
      <c r="DV16" s="19"/>
      <c r="DW16" s="19"/>
      <c r="DX16" s="19"/>
      <c r="DY16" s="19"/>
      <c r="DZ16" s="55"/>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row>
    <row r="17" spans="2:172" ht="14.25" customHeight="1" x14ac:dyDescent="0.3">
      <c r="B17" s="56">
        <v>7</v>
      </c>
      <c r="C17" s="57" t="s">
        <v>88</v>
      </c>
      <c r="D17" s="83"/>
      <c r="E17" s="58" t="s">
        <v>41</v>
      </c>
      <c r="F17" s="84">
        <v>3</v>
      </c>
      <c r="G17" s="85">
        <v>14.143747312968433</v>
      </c>
      <c r="H17" s="60">
        <v>20.134096093365752</v>
      </c>
      <c r="I17" s="60">
        <v>5.1839057641761253</v>
      </c>
      <c r="J17" s="60">
        <v>4.4735143982008747</v>
      </c>
      <c r="K17" s="60">
        <v>5.4108259059475898</v>
      </c>
      <c r="L17" s="61">
        <f>SUM(G17:K17)</f>
        <v>49.346089474658775</v>
      </c>
      <c r="M17" s="85">
        <v>15.562145610363757</v>
      </c>
      <c r="N17" s="60">
        <v>19.51243668594525</v>
      </c>
      <c r="O17" s="60">
        <v>5.1662378172616403</v>
      </c>
      <c r="P17" s="60">
        <v>3.6735128518139599</v>
      </c>
      <c r="Q17" s="60">
        <v>5.8921808471812822</v>
      </c>
      <c r="R17" s="61">
        <f>SUM(M17:Q17)</f>
        <v>49.806513812565882</v>
      </c>
      <c r="S17" s="85">
        <v>16.428781377173607</v>
      </c>
      <c r="T17" s="60">
        <v>20.572668650625303</v>
      </c>
      <c r="U17" s="60">
        <v>5.3553424506611673</v>
      </c>
      <c r="V17" s="60">
        <v>3.8129778775643506</v>
      </c>
      <c r="W17" s="60">
        <v>6.1078578520816365</v>
      </c>
      <c r="X17" s="61">
        <f>SUM(S17:W17)</f>
        <v>52.277628208106066</v>
      </c>
      <c r="Y17" s="86">
        <v>19.211772604770985</v>
      </c>
      <c r="Z17" s="62">
        <v>20.458608168684201</v>
      </c>
      <c r="AA17" s="62">
        <v>5.212691792467524</v>
      </c>
      <c r="AB17" s="62">
        <v>3.7044906461172942</v>
      </c>
      <c r="AC17" s="62">
        <v>5.9131103136797396</v>
      </c>
      <c r="AD17" s="61">
        <f>SUM(Y17:AC17)</f>
        <v>54.500673525719741</v>
      </c>
      <c r="AE17" s="85">
        <v>19.325495831382618</v>
      </c>
      <c r="AF17" s="60">
        <v>21.228637154329046</v>
      </c>
      <c r="AG17" s="60">
        <v>5.248816060535157</v>
      </c>
      <c r="AH17" s="60">
        <v>3.7293141645264818</v>
      </c>
      <c r="AI17" s="60">
        <v>5.9178041546420488</v>
      </c>
      <c r="AJ17" s="61">
        <f>SUM(AE17:AI17)</f>
        <v>55.450067365415343</v>
      </c>
      <c r="AK17" s="85">
        <v>19.440811183166808</v>
      </c>
      <c r="AL17" s="60">
        <v>22.360073614492919</v>
      </c>
      <c r="AM17" s="60">
        <v>5.2854460683557374</v>
      </c>
      <c r="AN17" s="60">
        <v>3.7544852121933978</v>
      </c>
      <c r="AO17" s="60">
        <v>5.9225637093778305</v>
      </c>
      <c r="AP17" s="61">
        <f>SUM(AK17:AO17)</f>
        <v>56.763379787586693</v>
      </c>
      <c r="AQ17" s="85">
        <v>19.557740949875985</v>
      </c>
      <c r="AR17" s="60">
        <v>23.863764400454087</v>
      </c>
      <c r="AS17" s="60">
        <v>5.3225888962858043</v>
      </c>
      <c r="AT17" s="60">
        <v>3.7800086545276512</v>
      </c>
      <c r="AU17" s="60">
        <v>5.9273898978799133</v>
      </c>
      <c r="AV17" s="61">
        <f>SUM(AQ17:AU17)</f>
        <v>58.451492799023434</v>
      </c>
      <c r="AW17" s="85">
        <v>19.676307733319085</v>
      </c>
      <c r="AX17" s="60">
        <v>24.887303952838714</v>
      </c>
      <c r="AY17" s="60">
        <v>5.3602517238068934</v>
      </c>
      <c r="AZ17" s="60">
        <v>3.8058894250545836</v>
      </c>
      <c r="BA17" s="60">
        <v>5.9322836530210248</v>
      </c>
      <c r="BB17" s="61">
        <f>SUM(AW17:BA17)</f>
        <v>59.6620364880403</v>
      </c>
      <c r="BC17" s="12"/>
      <c r="BD17" s="63"/>
      <c r="BE17" s="20"/>
      <c r="BG17" s="35">
        <f t="shared" si="0"/>
        <v>0</v>
      </c>
      <c r="BH17" s="35"/>
      <c r="BJ17" s="56">
        <v>7</v>
      </c>
      <c r="BK17" s="57" t="s">
        <v>88</v>
      </c>
      <c r="BL17" s="58" t="s">
        <v>41</v>
      </c>
      <c r="BM17" s="84">
        <v>3</v>
      </c>
      <c r="BN17" s="64" t="s">
        <v>89</v>
      </c>
      <c r="BO17" s="65" t="s">
        <v>90</v>
      </c>
      <c r="BP17" s="65" t="s">
        <v>91</v>
      </c>
      <c r="BQ17" s="65" t="s">
        <v>92</v>
      </c>
      <c r="BR17" s="66" t="s">
        <v>93</v>
      </c>
      <c r="BS17" s="67" t="s">
        <v>94</v>
      </c>
      <c r="BX17" s="54">
        <f>IF('[1]Validation flags'!$H$3=1,0, IF( ISNUMBER(G17), 0, 1 ))</f>
        <v>0</v>
      </c>
      <c r="BY17" s="54">
        <f>IF('[1]Validation flags'!$H$3=1,0, IF( ISNUMBER(H17), 0, 1 ))</f>
        <v>0</v>
      </c>
      <c r="BZ17" s="54">
        <f>IF('[1]Validation flags'!$H$3=1,0, IF( ISNUMBER(I17), 0, 1 ))</f>
        <v>0</v>
      </c>
      <c r="CA17" s="54">
        <f>IF('[1]Validation flags'!$H$3=1,0, IF( ISNUMBER(J17), 0, 1 ))</f>
        <v>0</v>
      </c>
      <c r="CB17" s="54">
        <f>IF('[1]Validation flags'!$H$3=1,0, IF( ISNUMBER(K17), 0, 1 ))</f>
        <v>0</v>
      </c>
      <c r="CC17" s="55"/>
      <c r="CD17" s="54">
        <f>IF('[1]Validation flags'!$H$3=1,0, IF( ISNUMBER(M17), 0, 1 ))</f>
        <v>0</v>
      </c>
      <c r="CE17" s="54">
        <f>IF('[1]Validation flags'!$H$3=1,0, IF( ISNUMBER(N17), 0, 1 ))</f>
        <v>0</v>
      </c>
      <c r="CF17" s="54">
        <f>IF('[1]Validation flags'!$H$3=1,0, IF( ISNUMBER(O17), 0, 1 ))</f>
        <v>0</v>
      </c>
      <c r="CG17" s="54">
        <f>IF('[1]Validation flags'!$H$3=1,0, IF( ISNUMBER(P17), 0, 1 ))</f>
        <v>0</v>
      </c>
      <c r="CH17" s="54">
        <f>IF('[1]Validation flags'!$H$3=1,0, IF( ISNUMBER(Q17), 0, 1 ))</f>
        <v>0</v>
      </c>
      <c r="CI17" s="19"/>
      <c r="CJ17" s="54">
        <f>IF('[1]Validation flags'!$H$3=1,0, IF( ISNUMBER(S17), 0, 1 ))</f>
        <v>0</v>
      </c>
      <c r="CK17" s="54">
        <f>IF('[1]Validation flags'!$H$3=1,0, IF( ISNUMBER(T17), 0, 1 ))</f>
        <v>0</v>
      </c>
      <c r="CL17" s="54">
        <f>IF('[1]Validation flags'!$H$3=1,0, IF( ISNUMBER(U17), 0, 1 ))</f>
        <v>0</v>
      </c>
      <c r="CM17" s="54">
        <f>IF('[1]Validation flags'!$H$3=1,0, IF( ISNUMBER(V17), 0, 1 ))</f>
        <v>0</v>
      </c>
      <c r="CN17" s="54">
        <f>IF('[1]Validation flags'!$H$3=1,0, IF( ISNUMBER(W17), 0, 1 ))</f>
        <v>0</v>
      </c>
      <c r="CO17" s="19"/>
      <c r="CP17" s="54">
        <f>IF('[1]Validation flags'!$H$3=1,0, IF( ISNUMBER(Y17), 0, 1 ))</f>
        <v>0</v>
      </c>
      <c r="CQ17" s="54">
        <f>IF('[1]Validation flags'!$H$3=1,0, IF( ISNUMBER(Z17), 0, 1 ))</f>
        <v>0</v>
      </c>
      <c r="CR17" s="54">
        <f>IF('[1]Validation flags'!$H$3=1,0, IF( ISNUMBER(AA17), 0, 1 ))</f>
        <v>0</v>
      </c>
      <c r="CS17" s="54">
        <f>IF('[1]Validation flags'!$H$3=1,0, IF( ISNUMBER(AB17), 0, 1 ))</f>
        <v>0</v>
      </c>
      <c r="CT17" s="54">
        <f>IF('[1]Validation flags'!$H$3=1,0, IF( ISNUMBER(AC17), 0, 1 ))</f>
        <v>0</v>
      </c>
      <c r="CU17" s="19"/>
      <c r="CV17" s="54">
        <f>IF('[1]Validation flags'!$H$3=1,0, IF( ISNUMBER(AE17), 0, 1 ))</f>
        <v>0</v>
      </c>
      <c r="CW17" s="54">
        <f>IF('[1]Validation flags'!$H$3=1,0, IF( ISNUMBER(AF17), 0, 1 ))</f>
        <v>0</v>
      </c>
      <c r="CX17" s="54">
        <f>IF('[1]Validation flags'!$H$3=1,0, IF( ISNUMBER(AG17), 0, 1 ))</f>
        <v>0</v>
      </c>
      <c r="CY17" s="54">
        <f>IF('[1]Validation flags'!$H$3=1,0, IF( ISNUMBER(AH17), 0, 1 ))</f>
        <v>0</v>
      </c>
      <c r="CZ17" s="54">
        <f>IF('[1]Validation flags'!$H$3=1,0, IF( ISNUMBER(AI17), 0, 1 ))</f>
        <v>0</v>
      </c>
      <c r="DA17" s="19"/>
      <c r="DB17" s="54">
        <f>IF('[1]Validation flags'!$H$3=1,0, IF( ISNUMBER(AK17), 0, 1 ))</f>
        <v>0</v>
      </c>
      <c r="DC17" s="54">
        <f>IF('[1]Validation flags'!$H$3=1,0, IF( ISNUMBER(AL17), 0, 1 ))</f>
        <v>0</v>
      </c>
      <c r="DD17" s="54">
        <f>IF('[1]Validation flags'!$H$3=1,0, IF( ISNUMBER(AM17), 0, 1 ))</f>
        <v>0</v>
      </c>
      <c r="DE17" s="54">
        <f>IF('[1]Validation flags'!$H$3=1,0, IF( ISNUMBER(AN17), 0, 1 ))</f>
        <v>0</v>
      </c>
      <c r="DF17" s="54">
        <f>IF('[1]Validation flags'!$H$3=1,0, IF( ISNUMBER(AO17), 0, 1 ))</f>
        <v>0</v>
      </c>
      <c r="DG17" s="19"/>
      <c r="DH17" s="54">
        <f>IF('[1]Validation flags'!$H$3=1,0, IF( ISNUMBER(AQ17), 0, 1 ))</f>
        <v>0</v>
      </c>
      <c r="DI17" s="54">
        <f>IF('[1]Validation flags'!$H$3=1,0, IF( ISNUMBER(AR17), 0, 1 ))</f>
        <v>0</v>
      </c>
      <c r="DJ17" s="54">
        <f>IF('[1]Validation flags'!$H$3=1,0, IF( ISNUMBER(AS17), 0, 1 ))</f>
        <v>0</v>
      </c>
      <c r="DK17" s="54">
        <f>IF('[1]Validation flags'!$H$3=1,0, IF( ISNUMBER(AT17), 0, 1 ))</f>
        <v>0</v>
      </c>
      <c r="DL17" s="54">
        <f>IF('[1]Validation flags'!$H$3=1,0, IF( ISNUMBER(AU17), 0, 1 ))</f>
        <v>0</v>
      </c>
      <c r="DM17" s="19"/>
      <c r="DN17" s="54">
        <f>IF('[1]Validation flags'!$H$3=1,0, IF( ISNUMBER(AW17), 0, 1 ))</f>
        <v>0</v>
      </c>
      <c r="DO17" s="54">
        <f>IF('[1]Validation flags'!$H$3=1,0, IF( ISNUMBER(AX17), 0, 1 ))</f>
        <v>0</v>
      </c>
      <c r="DP17" s="54">
        <f>IF('[1]Validation flags'!$H$3=1,0, IF( ISNUMBER(AY17), 0, 1 ))</f>
        <v>0</v>
      </c>
      <c r="DQ17" s="54">
        <f>IF('[1]Validation flags'!$H$3=1,0, IF( ISNUMBER(AZ17), 0, 1 ))</f>
        <v>0</v>
      </c>
      <c r="DR17" s="54">
        <f>IF('[1]Validation flags'!$H$3=1,0, IF( ISNUMBER(BA17), 0, 1 ))</f>
        <v>0</v>
      </c>
      <c r="DS17" s="19"/>
      <c r="DU17" s="19"/>
      <c r="DV17" s="19"/>
      <c r="DW17" s="19"/>
      <c r="DX17" s="19"/>
      <c r="DY17" s="19"/>
      <c r="DZ17" s="55"/>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row>
    <row r="18" spans="2:172" ht="14.25" customHeight="1" x14ac:dyDescent="0.3">
      <c r="B18" s="56">
        <v>8</v>
      </c>
      <c r="C18" s="57" t="s">
        <v>95</v>
      </c>
      <c r="D18" s="58"/>
      <c r="E18" s="58" t="s">
        <v>41</v>
      </c>
      <c r="F18" s="84">
        <v>3</v>
      </c>
      <c r="G18" s="85">
        <v>2.880357459210886E-2</v>
      </c>
      <c r="H18" s="60">
        <v>7.0725206697887089</v>
      </c>
      <c r="I18" s="60">
        <v>6.8823883311344859E-3</v>
      </c>
      <c r="J18" s="60">
        <v>1.6368350683636634</v>
      </c>
      <c r="K18" s="60">
        <v>1.1324483719901128E-3</v>
      </c>
      <c r="L18" s="61">
        <f>SUM(G18:K18)</f>
        <v>8.7461741494476062</v>
      </c>
      <c r="M18" s="85">
        <v>3.242746871538936E-2</v>
      </c>
      <c r="N18" s="60">
        <v>7.8392967543278136</v>
      </c>
      <c r="O18" s="60">
        <v>6.9868637428118201E-3</v>
      </c>
      <c r="P18" s="60">
        <v>1.8384083446751232</v>
      </c>
      <c r="Q18" s="60">
        <v>1.0794071177828307E-3</v>
      </c>
      <c r="R18" s="61">
        <f>SUM(M18:Q18)</f>
        <v>9.7181988385789193</v>
      </c>
      <c r="S18" s="85">
        <v>3.3290166986199042E-2</v>
      </c>
      <c r="T18" s="60">
        <v>8.0478528958410429</v>
      </c>
      <c r="U18" s="60">
        <v>7.1727418118714033E-3</v>
      </c>
      <c r="V18" s="60">
        <v>1.887317240830827</v>
      </c>
      <c r="W18" s="60">
        <v>1.1081235946125186E-3</v>
      </c>
      <c r="X18" s="61">
        <f>SUM(S18:W18)</f>
        <v>9.9767411690645513</v>
      </c>
      <c r="Y18" s="85">
        <v>0</v>
      </c>
      <c r="Z18" s="60">
        <v>7.0839999999999996</v>
      </c>
      <c r="AA18" s="60">
        <v>0</v>
      </c>
      <c r="AB18" s="60">
        <v>1.6619999999999999</v>
      </c>
      <c r="AC18" s="60">
        <v>0</v>
      </c>
      <c r="AD18" s="61">
        <f>SUM(Y18:AC18)</f>
        <v>8.7459999999999987</v>
      </c>
      <c r="AE18" s="85">
        <v>0</v>
      </c>
      <c r="AF18" s="60">
        <v>7.0839999999999996</v>
      </c>
      <c r="AG18" s="60">
        <v>0</v>
      </c>
      <c r="AH18" s="60">
        <v>1.6619999999999999</v>
      </c>
      <c r="AI18" s="60">
        <v>0</v>
      </c>
      <c r="AJ18" s="61">
        <f>SUM(AE18:AI18)</f>
        <v>8.7459999999999987</v>
      </c>
      <c r="AK18" s="85">
        <v>0</v>
      </c>
      <c r="AL18" s="60">
        <v>7.0839999999999996</v>
      </c>
      <c r="AM18" s="60">
        <v>0</v>
      </c>
      <c r="AN18" s="60">
        <v>1.6619999999999999</v>
      </c>
      <c r="AO18" s="60">
        <v>0</v>
      </c>
      <c r="AP18" s="61">
        <f>SUM(AK18:AO18)</f>
        <v>8.7459999999999987</v>
      </c>
      <c r="AQ18" s="85">
        <v>0</v>
      </c>
      <c r="AR18" s="60">
        <v>7.0839999999999996</v>
      </c>
      <c r="AS18" s="60">
        <v>0</v>
      </c>
      <c r="AT18" s="60">
        <v>1.6619999999999999</v>
      </c>
      <c r="AU18" s="60">
        <v>0</v>
      </c>
      <c r="AV18" s="61">
        <f>SUM(AQ18:AU18)</f>
        <v>8.7459999999999987</v>
      </c>
      <c r="AW18" s="85">
        <v>0</v>
      </c>
      <c r="AX18" s="60">
        <v>7.0839999999999996</v>
      </c>
      <c r="AY18" s="60">
        <v>0</v>
      </c>
      <c r="AZ18" s="60">
        <v>1.6619999999999999</v>
      </c>
      <c r="BA18" s="60">
        <v>0</v>
      </c>
      <c r="BB18" s="61">
        <f>SUM(AW18:BA18)</f>
        <v>8.7459999999999987</v>
      </c>
      <c r="BC18" s="12"/>
      <c r="BD18" s="88"/>
      <c r="BE18" s="20"/>
      <c r="BG18" s="35">
        <f t="shared" si="0"/>
        <v>0</v>
      </c>
      <c r="BH18" s="35"/>
      <c r="BJ18" s="56">
        <v>8</v>
      </c>
      <c r="BK18" s="57" t="s">
        <v>95</v>
      </c>
      <c r="BL18" s="58" t="s">
        <v>41</v>
      </c>
      <c r="BM18" s="84">
        <v>3</v>
      </c>
      <c r="BN18" s="64" t="s">
        <v>96</v>
      </c>
      <c r="BO18" s="65" t="s">
        <v>97</v>
      </c>
      <c r="BP18" s="65" t="s">
        <v>98</v>
      </c>
      <c r="BQ18" s="65" t="s">
        <v>99</v>
      </c>
      <c r="BR18" s="66" t="s">
        <v>100</v>
      </c>
      <c r="BS18" s="67" t="s">
        <v>101</v>
      </c>
      <c r="BX18" s="54">
        <f>IF('[1]Validation flags'!$H$3=1,0, IF( ISNUMBER(G18), 0, 1 ))</f>
        <v>0</v>
      </c>
      <c r="BY18" s="54">
        <f>IF('[1]Validation flags'!$H$3=1,0, IF( ISNUMBER(H18), 0, 1 ))</f>
        <v>0</v>
      </c>
      <c r="BZ18" s="54">
        <f>IF('[1]Validation flags'!$H$3=1,0, IF( ISNUMBER(I18), 0, 1 ))</f>
        <v>0</v>
      </c>
      <c r="CA18" s="54">
        <f>IF('[1]Validation flags'!$H$3=1,0, IF( ISNUMBER(J18), 0, 1 ))</f>
        <v>0</v>
      </c>
      <c r="CB18" s="54">
        <f>IF('[1]Validation flags'!$H$3=1,0, IF( ISNUMBER(K18), 0, 1 ))</f>
        <v>0</v>
      </c>
      <c r="CC18" s="55"/>
      <c r="CD18" s="54">
        <f>IF('[1]Validation flags'!$H$3=1,0, IF( ISNUMBER(M18), 0, 1 ))</f>
        <v>0</v>
      </c>
      <c r="CE18" s="54">
        <f>IF('[1]Validation flags'!$H$3=1,0, IF( ISNUMBER(N18), 0, 1 ))</f>
        <v>0</v>
      </c>
      <c r="CF18" s="54">
        <f>IF('[1]Validation flags'!$H$3=1,0, IF( ISNUMBER(O18), 0, 1 ))</f>
        <v>0</v>
      </c>
      <c r="CG18" s="54">
        <f>IF('[1]Validation flags'!$H$3=1,0, IF( ISNUMBER(P18), 0, 1 ))</f>
        <v>0</v>
      </c>
      <c r="CH18" s="54">
        <f>IF('[1]Validation flags'!$H$3=1,0, IF( ISNUMBER(Q18), 0, 1 ))</f>
        <v>0</v>
      </c>
      <c r="CI18" s="19"/>
      <c r="CJ18" s="54">
        <f>IF('[1]Validation flags'!$H$3=1,0, IF( ISNUMBER(S18), 0, 1 ))</f>
        <v>0</v>
      </c>
      <c r="CK18" s="54">
        <f>IF('[1]Validation flags'!$H$3=1,0, IF( ISNUMBER(T18), 0, 1 ))</f>
        <v>0</v>
      </c>
      <c r="CL18" s="54">
        <f>IF('[1]Validation flags'!$H$3=1,0, IF( ISNUMBER(U18), 0, 1 ))</f>
        <v>0</v>
      </c>
      <c r="CM18" s="54">
        <f>IF('[1]Validation flags'!$H$3=1,0, IF( ISNUMBER(V18), 0, 1 ))</f>
        <v>0</v>
      </c>
      <c r="CN18" s="54">
        <f>IF('[1]Validation flags'!$H$3=1,0, IF( ISNUMBER(W18), 0, 1 ))</f>
        <v>0</v>
      </c>
      <c r="CO18" s="19"/>
      <c r="CP18" s="54">
        <f>IF('[1]Validation flags'!$H$3=1,0, IF( ISNUMBER(Y18), 0, 1 ))</f>
        <v>0</v>
      </c>
      <c r="CQ18" s="54">
        <f>IF('[1]Validation flags'!$H$3=1,0, IF( ISNUMBER(Z18), 0, 1 ))</f>
        <v>0</v>
      </c>
      <c r="CR18" s="54">
        <f>IF('[1]Validation flags'!$H$3=1,0, IF( ISNUMBER(AA18), 0, 1 ))</f>
        <v>0</v>
      </c>
      <c r="CS18" s="54">
        <f>IF('[1]Validation flags'!$H$3=1,0, IF( ISNUMBER(AB18), 0, 1 ))</f>
        <v>0</v>
      </c>
      <c r="CT18" s="54">
        <f>IF('[1]Validation flags'!$H$3=1,0, IF( ISNUMBER(AC18), 0, 1 ))</f>
        <v>0</v>
      </c>
      <c r="CU18" s="19"/>
      <c r="CV18" s="54">
        <f>IF('[1]Validation flags'!$H$3=1,0, IF( ISNUMBER(AE18), 0, 1 ))</f>
        <v>0</v>
      </c>
      <c r="CW18" s="54">
        <f>IF('[1]Validation flags'!$H$3=1,0, IF( ISNUMBER(AF18), 0, 1 ))</f>
        <v>0</v>
      </c>
      <c r="CX18" s="54">
        <f>IF('[1]Validation flags'!$H$3=1,0, IF( ISNUMBER(AG18), 0, 1 ))</f>
        <v>0</v>
      </c>
      <c r="CY18" s="54">
        <f>IF('[1]Validation flags'!$H$3=1,0, IF( ISNUMBER(AH18), 0, 1 ))</f>
        <v>0</v>
      </c>
      <c r="CZ18" s="54">
        <f>IF('[1]Validation flags'!$H$3=1,0, IF( ISNUMBER(AI18), 0, 1 ))</f>
        <v>0</v>
      </c>
      <c r="DA18" s="19"/>
      <c r="DB18" s="54">
        <f>IF('[1]Validation flags'!$H$3=1,0, IF( ISNUMBER(AK18), 0, 1 ))</f>
        <v>0</v>
      </c>
      <c r="DC18" s="54">
        <f>IF('[1]Validation flags'!$H$3=1,0, IF( ISNUMBER(AL18), 0, 1 ))</f>
        <v>0</v>
      </c>
      <c r="DD18" s="54">
        <f>IF('[1]Validation flags'!$H$3=1,0, IF( ISNUMBER(AM18), 0, 1 ))</f>
        <v>0</v>
      </c>
      <c r="DE18" s="54">
        <f>IF('[1]Validation flags'!$H$3=1,0, IF( ISNUMBER(AN18), 0, 1 ))</f>
        <v>0</v>
      </c>
      <c r="DF18" s="54">
        <f>IF('[1]Validation flags'!$H$3=1,0, IF( ISNUMBER(AO18), 0, 1 ))</f>
        <v>0</v>
      </c>
      <c r="DG18" s="19"/>
      <c r="DH18" s="54">
        <f>IF('[1]Validation flags'!$H$3=1,0, IF( ISNUMBER(AQ18), 0, 1 ))</f>
        <v>0</v>
      </c>
      <c r="DI18" s="54">
        <f>IF('[1]Validation flags'!$H$3=1,0, IF( ISNUMBER(AR18), 0, 1 ))</f>
        <v>0</v>
      </c>
      <c r="DJ18" s="54">
        <f>IF('[1]Validation flags'!$H$3=1,0, IF( ISNUMBER(AS18), 0, 1 ))</f>
        <v>0</v>
      </c>
      <c r="DK18" s="54">
        <f>IF('[1]Validation flags'!$H$3=1,0, IF( ISNUMBER(AT18), 0, 1 ))</f>
        <v>0</v>
      </c>
      <c r="DL18" s="54">
        <f>IF('[1]Validation flags'!$H$3=1,0, IF( ISNUMBER(AU18), 0, 1 ))</f>
        <v>0</v>
      </c>
      <c r="DM18" s="19"/>
      <c r="DN18" s="54">
        <f>IF('[1]Validation flags'!$H$3=1,0, IF( ISNUMBER(AW18), 0, 1 ))</f>
        <v>0</v>
      </c>
      <c r="DO18" s="54">
        <f>IF('[1]Validation flags'!$H$3=1,0, IF( ISNUMBER(AX18), 0, 1 ))</f>
        <v>0</v>
      </c>
      <c r="DP18" s="54">
        <f>IF('[1]Validation flags'!$H$3=1,0, IF( ISNUMBER(AY18), 0, 1 ))</f>
        <v>0</v>
      </c>
      <c r="DQ18" s="54">
        <f>IF('[1]Validation flags'!$H$3=1,0, IF( ISNUMBER(AZ18), 0, 1 ))</f>
        <v>0</v>
      </c>
      <c r="DR18" s="54">
        <f>IF('[1]Validation flags'!$H$3=1,0, IF( ISNUMBER(BA18), 0, 1 ))</f>
        <v>0</v>
      </c>
      <c r="DS18" s="19"/>
      <c r="DU18" s="19"/>
      <c r="DV18" s="19"/>
      <c r="DW18" s="19"/>
      <c r="DX18" s="19"/>
      <c r="DY18" s="19"/>
      <c r="DZ18" s="55"/>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row>
    <row r="19" spans="2:172" ht="14.25" customHeight="1" thickBot="1" x14ac:dyDescent="0.35">
      <c r="B19" s="89">
        <v>9</v>
      </c>
      <c r="C19" s="90" t="s">
        <v>102</v>
      </c>
      <c r="D19" s="91"/>
      <c r="E19" s="91" t="s">
        <v>41</v>
      </c>
      <c r="F19" s="92">
        <v>3</v>
      </c>
      <c r="G19" s="93">
        <f>SUM(G10:G13,G15:G18)</f>
        <v>29.46759268263429</v>
      </c>
      <c r="H19" s="94">
        <f>SUM(H10:H13,H15:H18)</f>
        <v>42.317859044050259</v>
      </c>
      <c r="I19" s="94">
        <f>SUM(I10:I13,I15:I18)</f>
        <v>5.1971678762339684</v>
      </c>
      <c r="J19" s="94">
        <f>SUM(J10:J13,J15:J18)</f>
        <v>7.0046948390545039</v>
      </c>
      <c r="K19" s="95">
        <f>SUM(K10:K13,K15:K18)</f>
        <v>5.4380219998010491</v>
      </c>
      <c r="L19" s="96">
        <f>SUM(G19:K19)</f>
        <v>89.425336441774078</v>
      </c>
      <c r="M19" s="93">
        <f>SUM(M10:M13,M15:M18)</f>
        <v>33.545788379068654</v>
      </c>
      <c r="N19" s="94">
        <f>SUM(N10:N13,N15:N18)</f>
        <v>43.824620475425171</v>
      </c>
      <c r="O19" s="94">
        <f>SUM(O10:O13,O15:O18)</f>
        <v>5.180121285380503</v>
      </c>
      <c r="P19" s="94">
        <f>SUM(P10:P13,P15:P18)</f>
        <v>6.327974406568055</v>
      </c>
      <c r="Q19" s="95">
        <f>SUM(Q10:Q13,Q15:Q18)</f>
        <v>5.9114121146415508</v>
      </c>
      <c r="R19" s="96">
        <f>SUM(M19:Q19)</f>
        <v>94.78991666108395</v>
      </c>
      <c r="S19" s="93">
        <f>SUM(S10:S13,S15:S18)</f>
        <v>34.407147461701264</v>
      </c>
      <c r="T19" s="94">
        <f>SUM(T10:T13,T15:T18)</f>
        <v>45.987017610012145</v>
      </c>
      <c r="U19" s="94">
        <f>SUM(U10:U13,U15:U18)</f>
        <v>5.3698019052604469</v>
      </c>
      <c r="V19" s="94">
        <f>SUM(V10:V13,V15:V18)</f>
        <v>6.5619374982979251</v>
      </c>
      <c r="W19" s="95">
        <f>SUM(W10:W13,W15:W18)</f>
        <v>6.128145231836128</v>
      </c>
      <c r="X19" s="96">
        <f>SUM(S19:W19)</f>
        <v>98.454049707107913</v>
      </c>
      <c r="Y19" s="93">
        <f>SUM(Y10:Y13,Y15:Y18)</f>
        <v>38.070097240393686</v>
      </c>
      <c r="Z19" s="94">
        <f>SUM(Z10:Z13,Z15:Z18)</f>
        <v>44.53052100184027</v>
      </c>
      <c r="AA19" s="94">
        <f>SUM(AA10:AA13,AA15:AA18)</f>
        <v>5.2198775205438093</v>
      </c>
      <c r="AB19" s="94">
        <f>SUM(AB10:AB13,AB15:AB18)</f>
        <v>6.1944885753825245</v>
      </c>
      <c r="AC19" s="95">
        <f>SUM(AC10:AC13,AC15:AC18)</f>
        <v>5.931948477454041</v>
      </c>
      <c r="AD19" s="96">
        <f>SUM(Y19:AC19)</f>
        <v>99.946932815614332</v>
      </c>
      <c r="AE19" s="93">
        <f>SUM(AE10:AE13,AE15:AE18)</f>
        <v>38.265571498350916</v>
      </c>
      <c r="AF19" s="94">
        <f>SUM(AF10:AF13,AF15:AF18)</f>
        <v>46.206973646629123</v>
      </c>
      <c r="AG19" s="94">
        <f>SUM(AG10:AG13,AG15:AG18)</f>
        <v>5.2561380658943611</v>
      </c>
      <c r="AH19" s="94">
        <f>SUM(AH10:AH13,AH15:AH18)</f>
        <v>6.2344711141262774</v>
      </c>
      <c r="AI19" s="95">
        <f>SUM(AI10:AI13,AI15:AI18)</f>
        <v>5.9370001775607051</v>
      </c>
      <c r="AJ19" s="96">
        <f>SUM(AE19:AI19)</f>
        <v>101.90015450256139</v>
      </c>
      <c r="AK19" s="93">
        <f>SUM(AK10:AK13,AK15:AK18)</f>
        <v>38.464191208496274</v>
      </c>
      <c r="AL19" s="94">
        <f>SUM(AL10:AL13,AL15:AL18)</f>
        <v>48.621728861885657</v>
      </c>
      <c r="AM19" s="94">
        <f>SUM(AM10:AM13,AM15:AM18)</f>
        <v>5.292906940266235</v>
      </c>
      <c r="AN19" s="94">
        <f>SUM(AN10:AN13,AN15:AN18)</f>
        <v>6.2750929453033448</v>
      </c>
      <c r="AO19" s="95">
        <f>SUM(AO10:AO13,AO15:AO18)</f>
        <v>5.9421243907645849</v>
      </c>
      <c r="AP19" s="96">
        <f>SUM(AK19:AO19)</f>
        <v>104.5960443467161</v>
      </c>
      <c r="AQ19" s="93">
        <f>SUM(AQ10:AQ13,AQ15:AQ18)</f>
        <v>38.666008173221272</v>
      </c>
      <c r="AR19" s="94">
        <f>SUM(AR10:AR13,AR15:AR18)</f>
        <v>51.803616536221909</v>
      </c>
      <c r="AS19" s="94">
        <f>SUM(AS10:AS13,AS15:AS18)</f>
        <v>5.3301912732120709</v>
      </c>
      <c r="AT19" s="94">
        <f>SUM(AT10:AT13,AT15:AT18)</f>
        <v>6.3163644404057795</v>
      </c>
      <c r="AU19" s="95">
        <f>SUM(AU10:AU13,AU15:AU18)</f>
        <v>5.9473221662456597</v>
      </c>
      <c r="AV19" s="96">
        <f>SUM(AQ19:AU19)</f>
        <v>108.06350258930668</v>
      </c>
      <c r="AW19" s="93">
        <f>SUM(AW10:AW13,AW15:AW18)</f>
        <v>38.871075067719843</v>
      </c>
      <c r="AX19" s="94">
        <f>SUM(AX10:AX13,AX15:AX18)</f>
        <v>54.055303072552078</v>
      </c>
      <c r="AY19" s="94">
        <f>SUM(AY10:AY13,AY15:AY18)</f>
        <v>5.3679982943442273</v>
      </c>
      <c r="AZ19" s="94">
        <f>SUM(AZ10:AZ13,AZ15:AZ18)</f>
        <v>6.3582961440311125</v>
      </c>
      <c r="BA19" s="95">
        <f>SUM(BA10:BA13,BA15:BA18)</f>
        <v>5.9525945685183634</v>
      </c>
      <c r="BB19" s="96">
        <f>SUM(AW19:BA19)</f>
        <v>110.60526714716563</v>
      </c>
      <c r="BC19" s="12"/>
      <c r="BD19" s="97" t="s">
        <v>103</v>
      </c>
      <c r="BE19" s="33" t="s">
        <v>104</v>
      </c>
      <c r="BG19" s="35"/>
      <c r="BH19" s="35">
        <f>IF(SUM(DU19:FP19)=0,0,$DU$6)</f>
        <v>0</v>
      </c>
      <c r="BJ19" s="89">
        <v>9</v>
      </c>
      <c r="BK19" s="90" t="s">
        <v>102</v>
      </c>
      <c r="BL19" s="91" t="s">
        <v>41</v>
      </c>
      <c r="BM19" s="92">
        <v>3</v>
      </c>
      <c r="BN19" s="98" t="s">
        <v>105</v>
      </c>
      <c r="BO19" s="99" t="s">
        <v>106</v>
      </c>
      <c r="BP19" s="99" t="s">
        <v>107</v>
      </c>
      <c r="BQ19" s="99" t="s">
        <v>108</v>
      </c>
      <c r="BR19" s="100" t="s">
        <v>109</v>
      </c>
      <c r="BS19" s="101" t="s">
        <v>110</v>
      </c>
      <c r="BX19" s="19"/>
      <c r="BY19" s="19"/>
      <c r="BZ19" s="19"/>
      <c r="CA19" s="19"/>
      <c r="CB19" s="19"/>
      <c r="CC19" s="55"/>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U19" s="19"/>
      <c r="DV19" s="19"/>
      <c r="DW19" s="19"/>
      <c r="DX19" s="19"/>
      <c r="DY19" s="19"/>
      <c r="DZ19" s="68">
        <v>0</v>
      </c>
      <c r="EA19" s="19">
        <v>0</v>
      </c>
      <c r="EB19" s="19">
        <v>0</v>
      </c>
      <c r="EC19" s="19">
        <v>0</v>
      </c>
      <c r="ED19" s="19">
        <v>0</v>
      </c>
      <c r="EE19" s="19">
        <v>0</v>
      </c>
      <c r="EF19" s="68">
        <v>0</v>
      </c>
      <c r="EG19" s="19">
        <v>0</v>
      </c>
      <c r="EH19" s="19">
        <v>0</v>
      </c>
      <c r="EI19" s="19">
        <v>0</v>
      </c>
      <c r="EJ19" s="19">
        <v>0</v>
      </c>
      <c r="EK19" s="19">
        <v>0</v>
      </c>
      <c r="EL19" s="68">
        <v>0</v>
      </c>
      <c r="EM19" s="19">
        <v>0</v>
      </c>
      <c r="EN19" s="19">
        <v>0</v>
      </c>
      <c r="EO19" s="19">
        <v>0</v>
      </c>
      <c r="EP19" s="19">
        <v>0</v>
      </c>
      <c r="EQ19" s="19">
        <v>0</v>
      </c>
      <c r="ER19" s="68">
        <v>0</v>
      </c>
      <c r="ES19" s="19">
        <v>0</v>
      </c>
      <c r="ET19" s="19">
        <v>0</v>
      </c>
      <c r="EU19" s="19">
        <v>0</v>
      </c>
      <c r="EV19" s="19">
        <v>0</v>
      </c>
      <c r="EW19" s="19">
        <v>0</v>
      </c>
      <c r="EX19" s="68">
        <v>0</v>
      </c>
      <c r="EY19" s="19">
        <v>0</v>
      </c>
      <c r="EZ19" s="19">
        <v>0</v>
      </c>
      <c r="FA19" s="19">
        <v>0</v>
      </c>
      <c r="FB19" s="19">
        <v>0</v>
      </c>
      <c r="FC19" s="19">
        <v>0</v>
      </c>
      <c r="FD19" s="68">
        <v>0</v>
      </c>
      <c r="FE19" s="19">
        <v>0</v>
      </c>
      <c r="FF19" s="19">
        <v>0</v>
      </c>
      <c r="FG19" s="19">
        <v>0</v>
      </c>
      <c r="FH19" s="19">
        <v>0</v>
      </c>
      <c r="FI19" s="19">
        <v>0</v>
      </c>
      <c r="FJ19" s="68">
        <v>0</v>
      </c>
      <c r="FK19" s="19">
        <v>0</v>
      </c>
      <c r="FL19" s="19">
        <v>0</v>
      </c>
      <c r="FM19" s="19">
        <v>0</v>
      </c>
      <c r="FN19" s="19">
        <v>0</v>
      </c>
      <c r="FO19" s="19">
        <v>0</v>
      </c>
      <c r="FP19" s="68">
        <v>0</v>
      </c>
    </row>
    <row r="20" spans="2:172" ht="14.25" customHeight="1" thickBot="1" x14ac:dyDescent="0.35">
      <c r="B20" s="76"/>
      <c r="C20" s="76"/>
      <c r="D20" s="102"/>
      <c r="E20" s="76"/>
      <c r="F20" s="76"/>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2"/>
      <c r="BD20" s="104"/>
      <c r="BE20" s="78"/>
      <c r="BG20" s="35"/>
      <c r="BH20" s="35"/>
      <c r="BJ20" s="76"/>
      <c r="BK20" s="76"/>
      <c r="BL20" s="76"/>
      <c r="BM20" s="76"/>
      <c r="BN20" s="105"/>
      <c r="BO20" s="105"/>
      <c r="BP20" s="105"/>
      <c r="BQ20" s="105"/>
      <c r="BR20" s="105"/>
      <c r="BS20" s="105"/>
      <c r="BX20" s="19"/>
      <c r="BY20" s="19"/>
      <c r="BZ20" s="19"/>
      <c r="CA20" s="19"/>
      <c r="CB20" s="19"/>
      <c r="CC20" s="55"/>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U20" s="19"/>
      <c r="DV20" s="19"/>
      <c r="DW20" s="19"/>
      <c r="DX20" s="19"/>
      <c r="DY20" s="19"/>
      <c r="DZ20" s="55"/>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row>
    <row r="21" spans="2:172" ht="14.25" customHeight="1" x14ac:dyDescent="0.3">
      <c r="B21" s="39">
        <v>10</v>
      </c>
      <c r="C21" s="40" t="s">
        <v>111</v>
      </c>
      <c r="D21" s="41"/>
      <c r="E21" s="41" t="s">
        <v>41</v>
      </c>
      <c r="F21" s="42">
        <v>3</v>
      </c>
      <c r="G21" s="43">
        <v>0.48064449000000004</v>
      </c>
      <c r="H21" s="44">
        <v>0</v>
      </c>
      <c r="I21" s="44">
        <v>0</v>
      </c>
      <c r="J21" s="44">
        <v>0</v>
      </c>
      <c r="K21" s="44">
        <v>0</v>
      </c>
      <c r="L21" s="45">
        <f>SUM(G21:K21)</f>
        <v>0.48064449000000004</v>
      </c>
      <c r="M21" s="43">
        <v>0.105</v>
      </c>
      <c r="N21" s="44">
        <v>0</v>
      </c>
      <c r="O21" s="44">
        <v>0</v>
      </c>
      <c r="P21" s="44">
        <v>0</v>
      </c>
      <c r="Q21" s="44">
        <v>0</v>
      </c>
      <c r="R21" s="45">
        <f>SUM(M21:Q21)</f>
        <v>0.105</v>
      </c>
      <c r="S21" s="43">
        <v>0.109</v>
      </c>
      <c r="T21" s="44">
        <v>0</v>
      </c>
      <c r="U21" s="44">
        <v>0</v>
      </c>
      <c r="V21" s="44">
        <v>0</v>
      </c>
      <c r="W21" s="44">
        <v>0</v>
      </c>
      <c r="X21" s="45">
        <f>SUM(S21:W21)</f>
        <v>0.109</v>
      </c>
      <c r="Y21" s="43">
        <v>0.10201000000000003</v>
      </c>
      <c r="Z21" s="44">
        <v>0</v>
      </c>
      <c r="AA21" s="44">
        <v>0</v>
      </c>
      <c r="AB21" s="44">
        <v>0</v>
      </c>
      <c r="AC21" s="44">
        <v>0</v>
      </c>
      <c r="AD21" s="45">
        <f>SUM(Y21:AC21)</f>
        <v>0.10201000000000003</v>
      </c>
      <c r="AE21" s="43">
        <v>0.10201000000000003</v>
      </c>
      <c r="AF21" s="44">
        <v>0</v>
      </c>
      <c r="AG21" s="44">
        <v>0</v>
      </c>
      <c r="AH21" s="44">
        <v>0</v>
      </c>
      <c r="AI21" s="44">
        <v>0</v>
      </c>
      <c r="AJ21" s="45">
        <f>SUM(AE21:AI21)</f>
        <v>0.10201000000000003</v>
      </c>
      <c r="AK21" s="43">
        <v>0.10201000000000003</v>
      </c>
      <c r="AL21" s="44">
        <v>0</v>
      </c>
      <c r="AM21" s="44">
        <v>0</v>
      </c>
      <c r="AN21" s="44">
        <v>0</v>
      </c>
      <c r="AO21" s="44">
        <v>0</v>
      </c>
      <c r="AP21" s="45">
        <f>SUM(AK21:AO21)</f>
        <v>0.10201000000000003</v>
      </c>
      <c r="AQ21" s="43">
        <v>0.10201000000000003</v>
      </c>
      <c r="AR21" s="44">
        <v>0</v>
      </c>
      <c r="AS21" s="44">
        <v>0</v>
      </c>
      <c r="AT21" s="44">
        <v>0</v>
      </c>
      <c r="AU21" s="44">
        <v>0</v>
      </c>
      <c r="AV21" s="45">
        <f>SUM(AQ21:AU21)</f>
        <v>0.10201000000000003</v>
      </c>
      <c r="AW21" s="43">
        <v>0.10201000000000003</v>
      </c>
      <c r="AX21" s="44">
        <v>0</v>
      </c>
      <c r="AY21" s="44">
        <v>0</v>
      </c>
      <c r="AZ21" s="44">
        <v>0</v>
      </c>
      <c r="BA21" s="44">
        <v>0</v>
      </c>
      <c r="BB21" s="45">
        <f>SUM(AW21:BA21)</f>
        <v>0.10201000000000003</v>
      </c>
      <c r="BC21" s="12"/>
      <c r="BD21" s="87"/>
      <c r="BE21" s="49" t="s">
        <v>30</v>
      </c>
      <c r="BG21" s="35">
        <f xml:space="preserve"> IF( SUM( BX21:DR21 ) = 0, 0, $BX$5 )</f>
        <v>0</v>
      </c>
      <c r="BH21" s="35">
        <f>IF(SUM(DU21:FP21)=0,0,$DU$5)</f>
        <v>0</v>
      </c>
      <c r="BJ21" s="39">
        <v>10</v>
      </c>
      <c r="BK21" s="40" t="s">
        <v>111</v>
      </c>
      <c r="BL21" s="41" t="s">
        <v>41</v>
      </c>
      <c r="BM21" s="42">
        <v>3</v>
      </c>
      <c r="BN21" s="50" t="s">
        <v>112</v>
      </c>
      <c r="BO21" s="51" t="s">
        <v>113</v>
      </c>
      <c r="BP21" s="51" t="s">
        <v>114</v>
      </c>
      <c r="BQ21" s="51" t="s">
        <v>115</v>
      </c>
      <c r="BR21" s="52" t="s">
        <v>116</v>
      </c>
      <c r="BS21" s="53" t="s">
        <v>117</v>
      </c>
      <c r="BX21" s="54">
        <f>IF('[1]Validation flags'!$H$3=1,0, IF( ISNUMBER(G21), 0, 1 ))</f>
        <v>0</v>
      </c>
      <c r="BY21" s="54">
        <f>IF('[1]Validation flags'!$H$3=1,0, IF( ISNUMBER(H21), 0, 1 ))</f>
        <v>0</v>
      </c>
      <c r="BZ21" s="54">
        <f>IF('[1]Validation flags'!$H$3=1,0, IF( ISNUMBER(I21), 0, 1 ))</f>
        <v>0</v>
      </c>
      <c r="CA21" s="54">
        <f>IF('[1]Validation flags'!$H$3=1,0, IF( ISNUMBER(J21), 0, 1 ))</f>
        <v>0</v>
      </c>
      <c r="CB21" s="54">
        <f>IF('[1]Validation flags'!$H$3=1,0, IF( ISNUMBER(K21), 0, 1 ))</f>
        <v>0</v>
      </c>
      <c r="CC21" s="55"/>
      <c r="CD21" s="54">
        <f>IF('[1]Validation flags'!$H$3=1,0, IF( ISNUMBER(M21), 0, 1 ))</f>
        <v>0</v>
      </c>
      <c r="CE21" s="54">
        <f>IF('[1]Validation flags'!$H$3=1,0, IF( ISNUMBER(N21), 0, 1 ))</f>
        <v>0</v>
      </c>
      <c r="CF21" s="54">
        <f>IF('[1]Validation flags'!$H$3=1,0, IF( ISNUMBER(O21), 0, 1 ))</f>
        <v>0</v>
      </c>
      <c r="CG21" s="54">
        <f>IF('[1]Validation flags'!$H$3=1,0, IF( ISNUMBER(P21), 0, 1 ))</f>
        <v>0</v>
      </c>
      <c r="CH21" s="54">
        <f>IF('[1]Validation flags'!$H$3=1,0, IF( ISNUMBER(Q21), 0, 1 ))</f>
        <v>0</v>
      </c>
      <c r="CI21" s="19"/>
      <c r="CJ21" s="54">
        <f>IF('[1]Validation flags'!$H$3=1,0, IF( ISNUMBER(S21), 0, 1 ))</f>
        <v>0</v>
      </c>
      <c r="CK21" s="54">
        <f>IF('[1]Validation flags'!$H$3=1,0, IF( ISNUMBER(T21), 0, 1 ))</f>
        <v>0</v>
      </c>
      <c r="CL21" s="54">
        <f>IF('[1]Validation flags'!$H$3=1,0, IF( ISNUMBER(U21), 0, 1 ))</f>
        <v>0</v>
      </c>
      <c r="CM21" s="54">
        <f>IF('[1]Validation flags'!$H$3=1,0, IF( ISNUMBER(V21), 0, 1 ))</f>
        <v>0</v>
      </c>
      <c r="CN21" s="54">
        <f>IF('[1]Validation flags'!$H$3=1,0, IF( ISNUMBER(W21), 0, 1 ))</f>
        <v>0</v>
      </c>
      <c r="CO21" s="19"/>
      <c r="CP21" s="54">
        <f>IF('[1]Validation flags'!$H$3=1,0, IF( ISNUMBER(Y21), 0, 1 ))</f>
        <v>0</v>
      </c>
      <c r="CQ21" s="54">
        <f>IF('[1]Validation flags'!$H$3=1,0, IF( ISNUMBER(Z21), 0, 1 ))</f>
        <v>0</v>
      </c>
      <c r="CR21" s="54">
        <f>IF('[1]Validation flags'!$H$3=1,0, IF( ISNUMBER(AA21), 0, 1 ))</f>
        <v>0</v>
      </c>
      <c r="CS21" s="54">
        <f>IF('[1]Validation flags'!$H$3=1,0, IF( ISNUMBER(AB21), 0, 1 ))</f>
        <v>0</v>
      </c>
      <c r="CT21" s="54">
        <f>IF('[1]Validation flags'!$H$3=1,0, IF( ISNUMBER(AC21), 0, 1 ))</f>
        <v>0</v>
      </c>
      <c r="CU21" s="19"/>
      <c r="CV21" s="54">
        <f>IF('[1]Validation flags'!$H$3=1,0, IF( ISNUMBER(AE21), 0, 1 ))</f>
        <v>0</v>
      </c>
      <c r="CW21" s="54">
        <f>IF('[1]Validation flags'!$H$3=1,0, IF( ISNUMBER(AF21), 0, 1 ))</f>
        <v>0</v>
      </c>
      <c r="CX21" s="54">
        <f>IF('[1]Validation flags'!$H$3=1,0, IF( ISNUMBER(AG21), 0, 1 ))</f>
        <v>0</v>
      </c>
      <c r="CY21" s="54">
        <f>IF('[1]Validation flags'!$H$3=1,0, IF( ISNUMBER(AH21), 0, 1 ))</f>
        <v>0</v>
      </c>
      <c r="CZ21" s="54">
        <f>IF('[1]Validation flags'!$H$3=1,0, IF( ISNUMBER(AI21), 0, 1 ))</f>
        <v>0</v>
      </c>
      <c r="DA21" s="19"/>
      <c r="DB21" s="54">
        <f>IF('[1]Validation flags'!$H$3=1,0, IF( ISNUMBER(AK21), 0, 1 ))</f>
        <v>0</v>
      </c>
      <c r="DC21" s="54">
        <f>IF('[1]Validation flags'!$H$3=1,0, IF( ISNUMBER(AL21), 0, 1 ))</f>
        <v>0</v>
      </c>
      <c r="DD21" s="54">
        <f>IF('[1]Validation flags'!$H$3=1,0, IF( ISNUMBER(AM21), 0, 1 ))</f>
        <v>0</v>
      </c>
      <c r="DE21" s="54">
        <f>IF('[1]Validation flags'!$H$3=1,0, IF( ISNUMBER(AN21), 0, 1 ))</f>
        <v>0</v>
      </c>
      <c r="DF21" s="54">
        <f>IF('[1]Validation flags'!$H$3=1,0, IF( ISNUMBER(AO21), 0, 1 ))</f>
        <v>0</v>
      </c>
      <c r="DG21" s="19"/>
      <c r="DH21" s="54">
        <f>IF('[1]Validation flags'!$H$3=1,0, IF( ISNUMBER(AQ21), 0, 1 ))</f>
        <v>0</v>
      </c>
      <c r="DI21" s="54">
        <f>IF('[1]Validation flags'!$H$3=1,0, IF( ISNUMBER(AR21), 0, 1 ))</f>
        <v>0</v>
      </c>
      <c r="DJ21" s="54">
        <f>IF('[1]Validation flags'!$H$3=1,0, IF( ISNUMBER(AS21), 0, 1 ))</f>
        <v>0</v>
      </c>
      <c r="DK21" s="54">
        <f>IF('[1]Validation flags'!$H$3=1,0, IF( ISNUMBER(AT21), 0, 1 ))</f>
        <v>0</v>
      </c>
      <c r="DL21" s="54">
        <f>IF('[1]Validation flags'!$H$3=1,0, IF( ISNUMBER(AU21), 0, 1 ))</f>
        <v>0</v>
      </c>
      <c r="DM21" s="19"/>
      <c r="DN21" s="54">
        <f>IF('[1]Validation flags'!$H$3=1,0, IF( ISNUMBER(AW21), 0, 1 ))</f>
        <v>0</v>
      </c>
      <c r="DO21" s="54">
        <f>IF('[1]Validation flags'!$H$3=1,0, IF( ISNUMBER(AX21), 0, 1 ))</f>
        <v>0</v>
      </c>
      <c r="DP21" s="54">
        <f>IF('[1]Validation flags'!$H$3=1,0, IF( ISNUMBER(AY21), 0, 1 ))</f>
        <v>0</v>
      </c>
      <c r="DQ21" s="54">
        <f>IF('[1]Validation flags'!$H$3=1,0, IF( ISNUMBER(AZ21), 0, 1 ))</f>
        <v>0</v>
      </c>
      <c r="DR21" s="54">
        <f>IF('[1]Validation flags'!$H$3=1,0, IF( ISNUMBER(BA21), 0, 1 ))</f>
        <v>0</v>
      </c>
      <c r="DS21" s="19"/>
      <c r="DU21" s="68">
        <f>IF(ROUND(G21,3)-ROUND(SUM([1]WWS8!G13,[1]WWS8!G26),3)=0,0,1)</f>
        <v>0</v>
      </c>
      <c r="DV21" s="68">
        <f>IF(ROUND(H21,3)-ROUND(SUM([1]WWS8!H13,[1]WWS8!H26),3)=0,0,1)</f>
        <v>0</v>
      </c>
      <c r="DW21" s="68">
        <f>IF(ROUND(I21,3)-ROUND(SUM([1]WWS8!I13,[1]WWS8!I26),3)=0,0,1)</f>
        <v>0</v>
      </c>
      <c r="DX21" s="68">
        <f>IF(ROUND(J21,3)-ROUND(SUM([1]WWS8!J13,[1]WWS8!J26),3)=0,0,1)</f>
        <v>0</v>
      </c>
      <c r="DY21" s="68">
        <f>IF(ROUND(K21,3)-ROUND(SUM([1]WWS8!K13,[1]WWS8!K26),3)=0,0,1)</f>
        <v>0</v>
      </c>
      <c r="DZ21" s="68">
        <f>IF(ROUND(L21,3)-ROUND(SUM([1]WWS8!L13,[1]WWS8!L26),3)=0,0,1)</f>
        <v>0</v>
      </c>
      <c r="EA21" s="68">
        <f>IF(ROUND(M21,3)-ROUND(SUM([1]WWS8!M13,[1]WWS8!M26),3)=0,0,1)</f>
        <v>0</v>
      </c>
      <c r="EB21" s="68">
        <f>IF(ROUND(N21,3)-ROUND(SUM([1]WWS8!N13,[1]WWS8!N26),3)=0,0,1)</f>
        <v>0</v>
      </c>
      <c r="EC21" s="68">
        <f>IF(ROUND(O21,3)-ROUND(SUM([1]WWS8!O13,[1]WWS8!O26),3)=0,0,1)</f>
        <v>0</v>
      </c>
      <c r="ED21" s="68">
        <f>IF(ROUND(P21,3)-ROUND(SUM([1]WWS8!P13,[1]WWS8!P26),3)=0,0,1)</f>
        <v>0</v>
      </c>
      <c r="EE21" s="68">
        <f>IF(ROUND(Q21,3)-ROUND(SUM([1]WWS8!Q13,[1]WWS8!Q26),3)=0,0,1)</f>
        <v>0</v>
      </c>
      <c r="EF21" s="68">
        <f>IF(ROUND(R21,3)-ROUND(SUM([1]WWS8!R13,[1]WWS8!R26),3)=0,0,1)</f>
        <v>0</v>
      </c>
      <c r="EG21" s="68">
        <f>IF(ROUND(S21,3)-ROUND(SUM([1]WWS8!S13,[1]WWS8!S26),3)=0,0,1)</f>
        <v>0</v>
      </c>
      <c r="EH21" s="68">
        <f>IF(ROUND(T21,3)-ROUND(SUM([1]WWS8!T13,[1]WWS8!T26),3)=0,0,1)</f>
        <v>0</v>
      </c>
      <c r="EI21" s="68">
        <f>IF(ROUND(U21,3)-ROUND(SUM([1]WWS8!U13,[1]WWS8!U26),3)=0,0,1)</f>
        <v>0</v>
      </c>
      <c r="EJ21" s="68">
        <f>IF(ROUND(V21,3)-ROUND(SUM([1]WWS8!V13,[1]WWS8!V26),3)=0,0,1)</f>
        <v>0</v>
      </c>
      <c r="EK21" s="68">
        <f>IF(ROUND(W21,3)-ROUND(SUM([1]WWS8!W13,[1]WWS8!W26),3)=0,0,1)</f>
        <v>0</v>
      </c>
      <c r="EL21" s="68">
        <f>IF(ROUND(X21,3)-ROUND(SUM([1]WWS8!X13,[1]WWS8!X26),3)=0,0,1)</f>
        <v>0</v>
      </c>
      <c r="EM21" s="68">
        <f>IF(ROUND(Y21,3)-ROUND(SUM([1]WWS8!Y13,[1]WWS8!Y26),3)=0,0,1)</f>
        <v>0</v>
      </c>
      <c r="EN21" s="68">
        <f>IF(ROUND(Z21,3)-ROUND(SUM([1]WWS8!Z13,[1]WWS8!Z26),3)=0,0,1)</f>
        <v>0</v>
      </c>
      <c r="EO21" s="68">
        <f>IF(ROUND(AA21,3)-ROUND(SUM([1]WWS8!AA13,[1]WWS8!AA26),3)=0,0,1)</f>
        <v>0</v>
      </c>
      <c r="EP21" s="68">
        <f>IF(ROUND(AB21,3)-ROUND(SUM([1]WWS8!AB13,[1]WWS8!AB26),3)=0,0,1)</f>
        <v>0</v>
      </c>
      <c r="EQ21" s="68">
        <f>IF(ROUND(AC21,3)-ROUND(SUM([1]WWS8!AC13,[1]WWS8!AC26),3)=0,0,1)</f>
        <v>0</v>
      </c>
      <c r="ER21" s="68">
        <f>IF(ROUND(AD21,3)-ROUND(SUM([1]WWS8!AD13,[1]WWS8!AD26),3)=0,0,1)</f>
        <v>0</v>
      </c>
      <c r="ES21" s="68">
        <f>IF(ROUND(AE21,3)-ROUND(SUM([1]WWS8!AE13,[1]WWS8!AE26),3)=0,0,1)</f>
        <v>0</v>
      </c>
      <c r="ET21" s="68">
        <f>IF(ROUND(AF21,3)-ROUND(SUM([1]WWS8!AF13,[1]WWS8!AF26),3)=0,0,1)</f>
        <v>0</v>
      </c>
      <c r="EU21" s="68">
        <f>IF(ROUND(AG21,3)-ROUND(SUM([1]WWS8!AG13,[1]WWS8!AG26),3)=0,0,1)</f>
        <v>0</v>
      </c>
      <c r="EV21" s="68">
        <f>IF(ROUND(AH21,3)-ROUND(SUM([1]WWS8!AH13,[1]WWS8!AH26),3)=0,0,1)</f>
        <v>0</v>
      </c>
      <c r="EW21" s="68">
        <f>IF(ROUND(AI21,3)-ROUND(SUM([1]WWS8!AI13,[1]WWS8!AI26),3)=0,0,1)</f>
        <v>0</v>
      </c>
      <c r="EX21" s="68">
        <f>IF(ROUND(AJ21,3)-ROUND(SUM([1]WWS8!AJ13,[1]WWS8!AJ26),3)=0,0,1)</f>
        <v>0</v>
      </c>
      <c r="EY21" s="68">
        <f>IF(ROUND(AK21,3)-ROUND(SUM([1]WWS8!AK13,[1]WWS8!AK26),3)=0,0,1)</f>
        <v>0</v>
      </c>
      <c r="EZ21" s="68">
        <f>IF(ROUND(AL21,3)-ROUND(SUM([1]WWS8!AL13,[1]WWS8!AL26),3)=0,0,1)</f>
        <v>0</v>
      </c>
      <c r="FA21" s="68">
        <f>IF(ROUND(AM21,3)-ROUND(SUM([1]WWS8!AM13,[1]WWS8!AM26),3)=0,0,1)</f>
        <v>0</v>
      </c>
      <c r="FB21" s="68">
        <f>IF(ROUND(AN21,3)-ROUND(SUM([1]WWS8!AN13,[1]WWS8!AN26),3)=0,0,1)</f>
        <v>0</v>
      </c>
      <c r="FC21" s="68">
        <f>IF(ROUND(AO21,3)-ROUND(SUM([1]WWS8!AO13,[1]WWS8!AO26),3)=0,0,1)</f>
        <v>0</v>
      </c>
      <c r="FD21" s="68">
        <f>IF(ROUND(AP21,3)-ROUND(SUM([1]WWS8!AP13,[1]WWS8!AP26),3)=0,0,1)</f>
        <v>0</v>
      </c>
      <c r="FE21" s="68">
        <f>IF(ROUND(AQ21,3)-ROUND(SUM([1]WWS8!AQ13,[1]WWS8!AQ26),3)=0,0,1)</f>
        <v>0</v>
      </c>
      <c r="FF21" s="68">
        <f>IF(ROUND(AR21,3)-ROUND(SUM([1]WWS8!AR13,[1]WWS8!AR26),3)=0,0,1)</f>
        <v>0</v>
      </c>
      <c r="FG21" s="68">
        <f>IF(ROUND(AS21,3)-ROUND(SUM([1]WWS8!AS13,[1]WWS8!AS26),3)=0,0,1)</f>
        <v>0</v>
      </c>
      <c r="FH21" s="68">
        <f>IF(ROUND(AT21,3)-ROUND(SUM([1]WWS8!AT13,[1]WWS8!AT26),3)=0,0,1)</f>
        <v>0</v>
      </c>
      <c r="FI21" s="68">
        <f>IF(ROUND(AU21,3)-ROUND(SUM([1]WWS8!AU13,[1]WWS8!AU26),3)=0,0,1)</f>
        <v>0</v>
      </c>
      <c r="FJ21" s="68">
        <f>IF(ROUND(AV21,3)-ROUND(SUM([1]WWS8!AV13,[1]WWS8!AV26),3)=0,0,1)</f>
        <v>0</v>
      </c>
      <c r="FK21" s="68">
        <f>IF(ROUND(AW21,3)-ROUND(SUM([1]WWS8!AW13,[1]WWS8!AW26),3)=0,0,1)</f>
        <v>0</v>
      </c>
      <c r="FL21" s="68">
        <f>IF(ROUND(AX21,3)-ROUND(SUM([1]WWS8!AX13,[1]WWS8!AX26),3)=0,0,1)</f>
        <v>0</v>
      </c>
      <c r="FM21" s="68">
        <f>IF(ROUND(AY21,3)-ROUND(SUM([1]WWS8!AY13,[1]WWS8!AY26),3)=0,0,1)</f>
        <v>0</v>
      </c>
      <c r="FN21" s="68">
        <f>IF(ROUND(AZ21,3)-ROUND(SUM([1]WWS8!AZ13,[1]WWS8!AZ26),3)=0,0,1)</f>
        <v>0</v>
      </c>
      <c r="FO21" s="68">
        <f>IF(ROUND(BA21,3)-ROUND(SUM([1]WWS8!BA13,[1]WWS8!BA26),3)=0,0,1)</f>
        <v>0</v>
      </c>
      <c r="FP21" s="68">
        <f>IF(ROUND(BB21,3)-ROUND(SUM([1]WWS8!BB13,[1]WWS8!BB26),3)=0,0,1)</f>
        <v>0</v>
      </c>
    </row>
    <row r="22" spans="2:172" ht="14.25" customHeight="1" thickBot="1" x14ac:dyDescent="0.35">
      <c r="B22" s="89">
        <v>11</v>
      </c>
      <c r="C22" s="90" t="s">
        <v>118</v>
      </c>
      <c r="D22" s="91"/>
      <c r="E22" s="91" t="s">
        <v>41</v>
      </c>
      <c r="F22" s="92">
        <v>3</v>
      </c>
      <c r="G22" s="93">
        <f>G19+G21</f>
        <v>29.94823717263429</v>
      </c>
      <c r="H22" s="94">
        <f>H19+H21</f>
        <v>42.317859044050259</v>
      </c>
      <c r="I22" s="94">
        <f>I19+I21</f>
        <v>5.1971678762339684</v>
      </c>
      <c r="J22" s="94">
        <f>J19+J21</f>
        <v>7.0046948390545039</v>
      </c>
      <c r="K22" s="95">
        <f>K19+K21</f>
        <v>5.4380219998010491</v>
      </c>
      <c r="L22" s="96">
        <f>SUM(G22:K22)</f>
        <v>89.905980931774067</v>
      </c>
      <c r="M22" s="93">
        <f>M19+M21</f>
        <v>33.650788379068651</v>
      </c>
      <c r="N22" s="94">
        <f>N19+N21</f>
        <v>43.824620475425171</v>
      </c>
      <c r="O22" s="94">
        <f>O19+O21</f>
        <v>5.180121285380503</v>
      </c>
      <c r="P22" s="94">
        <f>P19+P21</f>
        <v>6.327974406568055</v>
      </c>
      <c r="Q22" s="95">
        <f>Q19+Q21</f>
        <v>5.9114121146415508</v>
      </c>
      <c r="R22" s="96">
        <f>SUM(M22:Q22)</f>
        <v>94.89491666108394</v>
      </c>
      <c r="S22" s="93">
        <f>S19+S21</f>
        <v>34.516147461701266</v>
      </c>
      <c r="T22" s="94">
        <f>T19+T21</f>
        <v>45.987017610012145</v>
      </c>
      <c r="U22" s="94">
        <f>U19+U21</f>
        <v>5.3698019052604469</v>
      </c>
      <c r="V22" s="94">
        <f>V19+V21</f>
        <v>6.5619374982979251</v>
      </c>
      <c r="W22" s="95">
        <f>W19+W21</f>
        <v>6.128145231836128</v>
      </c>
      <c r="X22" s="96">
        <f>SUM(S22:W22)</f>
        <v>98.563049707107908</v>
      </c>
      <c r="Y22" s="93">
        <f>Y19+Y21</f>
        <v>38.172107240393686</v>
      </c>
      <c r="Z22" s="94">
        <f>Z19+Z21</f>
        <v>44.53052100184027</v>
      </c>
      <c r="AA22" s="94">
        <f>AA19+AA21</f>
        <v>5.2198775205438093</v>
      </c>
      <c r="AB22" s="94">
        <f>AB19+AB21</f>
        <v>6.1944885753825245</v>
      </c>
      <c r="AC22" s="95">
        <f>AC19+AC21</f>
        <v>5.931948477454041</v>
      </c>
      <c r="AD22" s="96">
        <f>SUM(Y22:AC22)</f>
        <v>100.04894281561432</v>
      </c>
      <c r="AE22" s="93">
        <f>AE19+AE21</f>
        <v>38.367581498350916</v>
      </c>
      <c r="AF22" s="94">
        <f>AF19+AF21</f>
        <v>46.206973646629123</v>
      </c>
      <c r="AG22" s="94">
        <f>AG19+AG21</f>
        <v>5.2561380658943611</v>
      </c>
      <c r="AH22" s="94">
        <f>AH19+AH21</f>
        <v>6.2344711141262774</v>
      </c>
      <c r="AI22" s="95">
        <f>AI19+AI21</f>
        <v>5.9370001775607051</v>
      </c>
      <c r="AJ22" s="96">
        <f>SUM(AE22:AI22)</f>
        <v>102.00216450256139</v>
      </c>
      <c r="AK22" s="93">
        <f>AK19+AK21</f>
        <v>38.566201208496274</v>
      </c>
      <c r="AL22" s="94">
        <f>AL19+AL21</f>
        <v>48.621728861885657</v>
      </c>
      <c r="AM22" s="94">
        <f>AM19+AM21</f>
        <v>5.292906940266235</v>
      </c>
      <c r="AN22" s="94">
        <f>AN19+AN21</f>
        <v>6.2750929453033448</v>
      </c>
      <c r="AO22" s="95">
        <f>AO19+AO21</f>
        <v>5.9421243907645849</v>
      </c>
      <c r="AP22" s="96">
        <f>SUM(AK22:AO22)</f>
        <v>104.69805434671609</v>
      </c>
      <c r="AQ22" s="93">
        <f>AQ19+AQ21</f>
        <v>38.768018173221272</v>
      </c>
      <c r="AR22" s="94">
        <f>AR19+AR21</f>
        <v>51.803616536221909</v>
      </c>
      <c r="AS22" s="94">
        <f>AS19+AS21</f>
        <v>5.3301912732120709</v>
      </c>
      <c r="AT22" s="94">
        <f>AT19+AT21</f>
        <v>6.3163644404057795</v>
      </c>
      <c r="AU22" s="95">
        <f>AU19+AU21</f>
        <v>5.9473221662456597</v>
      </c>
      <c r="AV22" s="96">
        <f>SUM(AQ22:AU22)</f>
        <v>108.16551258930667</v>
      </c>
      <c r="AW22" s="93">
        <f>AW19+AW21</f>
        <v>38.973085067719843</v>
      </c>
      <c r="AX22" s="94">
        <f>AX19+AX21</f>
        <v>54.055303072552078</v>
      </c>
      <c r="AY22" s="94">
        <f>AY19+AY21</f>
        <v>5.3679982943442273</v>
      </c>
      <c r="AZ22" s="94">
        <f>AZ19+AZ21</f>
        <v>6.3582961440311125</v>
      </c>
      <c r="BA22" s="95">
        <f>BA19+BA21</f>
        <v>5.9525945685183634</v>
      </c>
      <c r="BB22" s="96">
        <f>SUM(AW22:BA22)</f>
        <v>110.70727714716563</v>
      </c>
      <c r="BC22" s="12"/>
      <c r="BD22" s="106" t="s">
        <v>119</v>
      </c>
      <c r="BE22" s="33"/>
      <c r="BG22" s="35"/>
      <c r="BH22" s="35"/>
      <c r="BJ22" s="89">
        <v>11</v>
      </c>
      <c r="BK22" s="90" t="s">
        <v>118</v>
      </c>
      <c r="BL22" s="91" t="s">
        <v>41</v>
      </c>
      <c r="BM22" s="92">
        <v>3</v>
      </c>
      <c r="BN22" s="98" t="s">
        <v>120</v>
      </c>
      <c r="BO22" s="99" t="s">
        <v>121</v>
      </c>
      <c r="BP22" s="99" t="s">
        <v>122</v>
      </c>
      <c r="BQ22" s="99" t="s">
        <v>123</v>
      </c>
      <c r="BR22" s="100" t="s">
        <v>124</v>
      </c>
      <c r="BS22" s="101" t="s">
        <v>125</v>
      </c>
      <c r="BX22" s="19"/>
      <c r="BY22" s="19"/>
      <c r="BZ22" s="19"/>
      <c r="CA22" s="19"/>
      <c r="CB22" s="19"/>
      <c r="CC22" s="55"/>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U22" s="19"/>
      <c r="DV22" s="19"/>
      <c r="DW22" s="19"/>
      <c r="DX22" s="19"/>
      <c r="DY22" s="19"/>
      <c r="DZ22" s="55"/>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row>
    <row r="23" spans="2:172" ht="14.25" customHeight="1" thickBot="1" x14ac:dyDescent="0.4">
      <c r="B23" s="76"/>
      <c r="C23" s="76"/>
      <c r="D23" s="30"/>
      <c r="E23" s="30"/>
      <c r="F23" s="30"/>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12"/>
      <c r="BD23" s="107"/>
      <c r="BE23" s="78"/>
      <c r="BG23" s="35"/>
      <c r="BH23" s="35"/>
      <c r="BJ23" s="76"/>
      <c r="BK23" s="76"/>
      <c r="BL23" s="30"/>
      <c r="BM23" s="30"/>
      <c r="BN23" s="108"/>
      <c r="BO23" s="108"/>
      <c r="BP23" s="108"/>
      <c r="BQ23" s="108"/>
      <c r="BR23" s="108"/>
      <c r="BS23" s="108"/>
      <c r="BX23" s="19"/>
      <c r="BY23" s="19"/>
      <c r="BZ23" s="19"/>
      <c r="CA23" s="19"/>
      <c r="CB23" s="19"/>
      <c r="CC23" s="55"/>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U23" s="19"/>
      <c r="DV23" s="19"/>
      <c r="DW23" s="19"/>
      <c r="DX23" s="19"/>
      <c r="DY23" s="19"/>
      <c r="DZ23" s="55"/>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row>
    <row r="24" spans="2:172" ht="16.5" thickBot="1" x14ac:dyDescent="0.4">
      <c r="B24" s="36" t="s">
        <v>126</v>
      </c>
      <c r="C24" s="37" t="s">
        <v>127</v>
      </c>
      <c r="D24" s="109"/>
      <c r="E24" s="13"/>
      <c r="F24" s="1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2"/>
      <c r="BD24" s="107"/>
      <c r="BE24" s="78"/>
      <c r="BG24" s="35"/>
      <c r="BH24" s="35"/>
      <c r="BJ24" s="36" t="s">
        <v>126</v>
      </c>
      <c r="BK24" s="37" t="s">
        <v>127</v>
      </c>
      <c r="BL24" s="13"/>
      <c r="BM24" s="13"/>
      <c r="BN24" s="105"/>
      <c r="BO24" s="105"/>
      <c r="BP24" s="105"/>
      <c r="BQ24" s="105"/>
      <c r="BR24" s="105"/>
      <c r="BS24" s="105"/>
      <c r="BX24" s="19"/>
      <c r="BY24" s="19"/>
      <c r="BZ24" s="19"/>
      <c r="CA24" s="19"/>
      <c r="CB24" s="19"/>
      <c r="CC24" s="55"/>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10"/>
      <c r="DU24" s="19"/>
      <c r="DV24" s="19"/>
      <c r="DW24" s="19"/>
      <c r="DX24" s="19"/>
      <c r="DY24" s="19"/>
      <c r="DZ24" s="55"/>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row>
    <row r="25" spans="2:172" ht="14.25" customHeight="1" x14ac:dyDescent="0.3">
      <c r="B25" s="39">
        <f>+B22+1</f>
        <v>12</v>
      </c>
      <c r="C25" s="40" t="s">
        <v>128</v>
      </c>
      <c r="D25" s="41"/>
      <c r="E25" s="41" t="s">
        <v>41</v>
      </c>
      <c r="F25" s="42">
        <v>3</v>
      </c>
      <c r="G25" s="43">
        <v>12.38894214082638</v>
      </c>
      <c r="H25" s="44">
        <v>0</v>
      </c>
      <c r="I25" s="44">
        <v>0</v>
      </c>
      <c r="J25" s="44">
        <v>0</v>
      </c>
      <c r="K25" s="44">
        <v>0</v>
      </c>
      <c r="L25" s="45">
        <f t="shared" ref="L25:L32" si="1">SUM(G25:K25)</f>
        <v>12.38894214082638</v>
      </c>
      <c r="M25" s="43">
        <v>12.023695697889787</v>
      </c>
      <c r="N25" s="44">
        <v>0</v>
      </c>
      <c r="O25" s="44">
        <v>0</v>
      </c>
      <c r="P25" s="44">
        <v>0</v>
      </c>
      <c r="Q25" s="44">
        <v>0</v>
      </c>
      <c r="R25" s="45">
        <f t="shared" ref="R25:R32" si="2">SUM(M25:Q25)</f>
        <v>12.023695697889787</v>
      </c>
      <c r="S25" s="43">
        <v>11.648912352039133</v>
      </c>
      <c r="T25" s="44">
        <v>0</v>
      </c>
      <c r="U25" s="44">
        <v>0</v>
      </c>
      <c r="V25" s="44">
        <v>0</v>
      </c>
      <c r="W25" s="44">
        <v>0</v>
      </c>
      <c r="X25" s="45">
        <f t="shared" ref="X25:X32" si="3">SUM(S25:W25)</f>
        <v>11.648912352039133</v>
      </c>
      <c r="Y25" s="43">
        <v>12.491287768491123</v>
      </c>
      <c r="Z25" s="44">
        <v>0</v>
      </c>
      <c r="AA25" s="44">
        <v>0</v>
      </c>
      <c r="AB25" s="44">
        <v>0</v>
      </c>
      <c r="AC25" s="44">
        <v>0</v>
      </c>
      <c r="AD25" s="45">
        <f t="shared" ref="AD25:AD32" si="4">SUM(Y25:AC25)</f>
        <v>12.491287768491123</v>
      </c>
      <c r="AE25" s="43">
        <v>12.491287768491123</v>
      </c>
      <c r="AF25" s="44">
        <v>0</v>
      </c>
      <c r="AG25" s="44">
        <v>0</v>
      </c>
      <c r="AH25" s="44">
        <v>0</v>
      </c>
      <c r="AI25" s="44">
        <v>0</v>
      </c>
      <c r="AJ25" s="45">
        <f t="shared" ref="AJ25:AJ32" si="5">SUM(AE25:AI25)</f>
        <v>12.491287768491123</v>
      </c>
      <c r="AK25" s="43">
        <v>12.491287768491123</v>
      </c>
      <c r="AL25" s="44">
        <v>0</v>
      </c>
      <c r="AM25" s="44">
        <v>0</v>
      </c>
      <c r="AN25" s="44">
        <v>0</v>
      </c>
      <c r="AO25" s="44">
        <v>0</v>
      </c>
      <c r="AP25" s="45">
        <f t="shared" ref="AP25:AP32" si="6">SUM(AK25:AO25)</f>
        <v>12.491287768491123</v>
      </c>
      <c r="AQ25" s="43">
        <v>12.491287768491123</v>
      </c>
      <c r="AR25" s="44">
        <v>0</v>
      </c>
      <c r="AS25" s="44">
        <v>0</v>
      </c>
      <c r="AT25" s="44">
        <v>0</v>
      </c>
      <c r="AU25" s="44">
        <v>0</v>
      </c>
      <c r="AV25" s="45">
        <f t="shared" ref="AV25:AV32" si="7">SUM(AQ25:AU25)</f>
        <v>12.491287768491123</v>
      </c>
      <c r="AW25" s="43">
        <v>12.491287768491123</v>
      </c>
      <c r="AX25" s="44">
        <v>0</v>
      </c>
      <c r="AY25" s="44">
        <v>0</v>
      </c>
      <c r="AZ25" s="44">
        <v>0</v>
      </c>
      <c r="BA25" s="44">
        <v>0</v>
      </c>
      <c r="BB25" s="45">
        <f t="shared" ref="BB25:BB32" si="8">SUM(AW25:BA25)</f>
        <v>12.491287768491123</v>
      </c>
      <c r="BC25" s="12"/>
      <c r="BD25" s="87"/>
      <c r="BE25" s="49"/>
      <c r="BG25" s="35">
        <f xml:space="preserve"> IF( SUM( BX25:DR25 ) = 0, 0, $BX$5 )</f>
        <v>0</v>
      </c>
      <c r="BH25" s="35"/>
      <c r="BJ25" s="39">
        <f>+BJ22+1</f>
        <v>12</v>
      </c>
      <c r="BK25" s="40" t="s">
        <v>128</v>
      </c>
      <c r="BL25" s="41" t="s">
        <v>41</v>
      </c>
      <c r="BM25" s="42">
        <v>3</v>
      </c>
      <c r="BN25" s="111" t="s">
        <v>129</v>
      </c>
      <c r="BO25" s="112" t="s">
        <v>130</v>
      </c>
      <c r="BP25" s="112" t="s">
        <v>131</v>
      </c>
      <c r="BQ25" s="112" t="s">
        <v>132</v>
      </c>
      <c r="BR25" s="113" t="s">
        <v>133</v>
      </c>
      <c r="BS25" s="53" t="s">
        <v>134</v>
      </c>
      <c r="BX25" s="54">
        <f>IF('[1]Validation flags'!$H$3=1,0, IF( ISNUMBER(G25), 0, 1 ))</f>
        <v>0</v>
      </c>
      <c r="BY25" s="54">
        <f>IF('[1]Validation flags'!$H$3=1,0, IF( ISNUMBER(H25), 0, 1 ))</f>
        <v>0</v>
      </c>
      <c r="BZ25" s="54">
        <f>IF('[1]Validation flags'!$H$3=1,0, IF( ISNUMBER(I25), 0, 1 ))</f>
        <v>0</v>
      </c>
      <c r="CA25" s="54">
        <f>IF('[1]Validation flags'!$H$3=1,0, IF( ISNUMBER(J25), 0, 1 ))</f>
        <v>0</v>
      </c>
      <c r="CB25" s="54">
        <f>IF('[1]Validation flags'!$H$3=1,0, IF( ISNUMBER(K25), 0, 1 ))</f>
        <v>0</v>
      </c>
      <c r="CC25" s="55"/>
      <c r="CD25" s="54">
        <f>IF('[1]Validation flags'!$H$3=1,0, IF( ISNUMBER(M25), 0, 1 ))</f>
        <v>0</v>
      </c>
      <c r="CE25" s="54">
        <f>IF('[1]Validation flags'!$H$3=1,0, IF( ISNUMBER(N25), 0, 1 ))</f>
        <v>0</v>
      </c>
      <c r="CF25" s="54">
        <f>IF('[1]Validation flags'!$H$3=1,0, IF( ISNUMBER(O25), 0, 1 ))</f>
        <v>0</v>
      </c>
      <c r="CG25" s="54">
        <f>IF('[1]Validation flags'!$H$3=1,0, IF( ISNUMBER(P25), 0, 1 ))</f>
        <v>0</v>
      </c>
      <c r="CH25" s="54">
        <f>IF('[1]Validation flags'!$H$3=1,0, IF( ISNUMBER(Q25), 0, 1 ))</f>
        <v>0</v>
      </c>
      <c r="CI25" s="19"/>
      <c r="CJ25" s="54">
        <f>IF('[1]Validation flags'!$H$3=1,0, IF( ISNUMBER(S25), 0, 1 ))</f>
        <v>0</v>
      </c>
      <c r="CK25" s="54">
        <f>IF('[1]Validation flags'!$H$3=1,0, IF( ISNUMBER(T25), 0, 1 ))</f>
        <v>0</v>
      </c>
      <c r="CL25" s="54">
        <f>IF('[1]Validation flags'!$H$3=1,0, IF( ISNUMBER(U25), 0, 1 ))</f>
        <v>0</v>
      </c>
      <c r="CM25" s="54">
        <f>IF('[1]Validation flags'!$H$3=1,0, IF( ISNUMBER(V25), 0, 1 ))</f>
        <v>0</v>
      </c>
      <c r="CN25" s="54">
        <f>IF('[1]Validation flags'!$H$3=1,0, IF( ISNUMBER(W25), 0, 1 ))</f>
        <v>0</v>
      </c>
      <c r="CO25" s="19"/>
      <c r="CP25" s="54">
        <f>IF('[1]Validation flags'!$H$3=1,0, IF( ISNUMBER(Y25), 0, 1 ))</f>
        <v>0</v>
      </c>
      <c r="CQ25" s="54">
        <f>IF('[1]Validation flags'!$H$3=1,0, IF( ISNUMBER(Z25), 0, 1 ))</f>
        <v>0</v>
      </c>
      <c r="CR25" s="54">
        <f>IF('[1]Validation flags'!$H$3=1,0, IF( ISNUMBER(AA25), 0, 1 ))</f>
        <v>0</v>
      </c>
      <c r="CS25" s="54">
        <f>IF('[1]Validation flags'!$H$3=1,0, IF( ISNUMBER(AB25), 0, 1 ))</f>
        <v>0</v>
      </c>
      <c r="CT25" s="54">
        <f>IF('[1]Validation flags'!$H$3=1,0, IF( ISNUMBER(AC25), 0, 1 ))</f>
        <v>0</v>
      </c>
      <c r="CU25" s="19"/>
      <c r="CV25" s="54">
        <f>IF('[1]Validation flags'!$H$3=1,0, IF( ISNUMBER(AE25), 0, 1 ))</f>
        <v>0</v>
      </c>
      <c r="CW25" s="54">
        <f>IF('[1]Validation flags'!$H$3=1,0, IF( ISNUMBER(AF25), 0, 1 ))</f>
        <v>0</v>
      </c>
      <c r="CX25" s="54">
        <f>IF('[1]Validation flags'!$H$3=1,0, IF( ISNUMBER(AG25), 0, 1 ))</f>
        <v>0</v>
      </c>
      <c r="CY25" s="54">
        <f>IF('[1]Validation flags'!$H$3=1,0, IF( ISNUMBER(AH25), 0, 1 ))</f>
        <v>0</v>
      </c>
      <c r="CZ25" s="54">
        <f>IF('[1]Validation flags'!$H$3=1,0, IF( ISNUMBER(AI25), 0, 1 ))</f>
        <v>0</v>
      </c>
      <c r="DA25" s="19"/>
      <c r="DB25" s="54">
        <f>IF('[1]Validation flags'!$H$3=1,0, IF( ISNUMBER(AK25), 0, 1 ))</f>
        <v>0</v>
      </c>
      <c r="DC25" s="54">
        <f>IF('[1]Validation flags'!$H$3=1,0, IF( ISNUMBER(AL25), 0, 1 ))</f>
        <v>0</v>
      </c>
      <c r="DD25" s="54">
        <f>IF('[1]Validation flags'!$H$3=1,0, IF( ISNUMBER(AM25), 0, 1 ))</f>
        <v>0</v>
      </c>
      <c r="DE25" s="54">
        <f>IF('[1]Validation flags'!$H$3=1,0, IF( ISNUMBER(AN25), 0, 1 ))</f>
        <v>0</v>
      </c>
      <c r="DF25" s="54">
        <f>IF('[1]Validation flags'!$H$3=1,0, IF( ISNUMBER(AO25), 0, 1 ))</f>
        <v>0</v>
      </c>
      <c r="DG25" s="19"/>
      <c r="DH25" s="54">
        <f>IF('[1]Validation flags'!$H$3=1,0, IF( ISNUMBER(AQ25), 0, 1 ))</f>
        <v>0</v>
      </c>
      <c r="DI25" s="54">
        <f>IF('[1]Validation flags'!$H$3=1,0, IF( ISNUMBER(AR25), 0, 1 ))</f>
        <v>0</v>
      </c>
      <c r="DJ25" s="54">
        <f>IF('[1]Validation flags'!$H$3=1,0, IF( ISNUMBER(AS25), 0, 1 ))</f>
        <v>0</v>
      </c>
      <c r="DK25" s="54">
        <f>IF('[1]Validation flags'!$H$3=1,0, IF( ISNUMBER(AT25), 0, 1 ))</f>
        <v>0</v>
      </c>
      <c r="DL25" s="54">
        <f>IF('[1]Validation flags'!$H$3=1,0, IF( ISNUMBER(AU25), 0, 1 ))</f>
        <v>0</v>
      </c>
      <c r="DM25" s="19"/>
      <c r="DN25" s="54">
        <f>IF('[1]Validation flags'!$H$3=1,0, IF( ISNUMBER(AW25), 0, 1 ))</f>
        <v>0</v>
      </c>
      <c r="DO25" s="54">
        <f>IF('[1]Validation flags'!$H$3=1,0, IF( ISNUMBER(AX25), 0, 1 ))</f>
        <v>0</v>
      </c>
      <c r="DP25" s="54">
        <f>IF('[1]Validation flags'!$H$3=1,0, IF( ISNUMBER(AY25), 0, 1 ))</f>
        <v>0</v>
      </c>
      <c r="DQ25" s="54">
        <f>IF('[1]Validation flags'!$H$3=1,0, IF( ISNUMBER(AZ25), 0, 1 ))</f>
        <v>0</v>
      </c>
      <c r="DR25" s="54">
        <f>IF('[1]Validation flags'!$H$3=1,0, IF( ISNUMBER(BA25), 0, 1 ))</f>
        <v>0</v>
      </c>
      <c r="DS25" s="19"/>
      <c r="DT25" s="110"/>
      <c r="DU25" s="19"/>
      <c r="DV25" s="19"/>
      <c r="DW25" s="19"/>
      <c r="DX25" s="19"/>
      <c r="DY25" s="19"/>
      <c r="DZ25" s="55"/>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row>
    <row r="26" spans="2:172" ht="14.25" customHeight="1" x14ac:dyDescent="0.3">
      <c r="B26" s="56">
        <f>+B25+1</f>
        <v>13</v>
      </c>
      <c r="C26" s="57" t="s">
        <v>135</v>
      </c>
      <c r="D26" s="58"/>
      <c r="E26" s="58" t="s">
        <v>41</v>
      </c>
      <c r="F26" s="59">
        <v>3</v>
      </c>
      <c r="G26" s="60">
        <v>9.7974158551311579</v>
      </c>
      <c r="H26" s="60">
        <v>50.606682637347305</v>
      </c>
      <c r="I26" s="60">
        <v>2.5625813735882899</v>
      </c>
      <c r="J26" s="60">
        <v>12.386580750638155</v>
      </c>
      <c r="K26" s="60">
        <v>0.40754114138866626</v>
      </c>
      <c r="L26" s="61">
        <f t="shared" si="1"/>
        <v>75.760801758093564</v>
      </c>
      <c r="M26" s="60">
        <v>8.5357335242977666</v>
      </c>
      <c r="N26" s="60">
        <v>48.602373706007157</v>
      </c>
      <c r="O26" s="60">
        <v>0.15422192844459745</v>
      </c>
      <c r="P26" s="60">
        <v>13.03959510380257</v>
      </c>
      <c r="Q26" s="60">
        <v>0.11716770456967873</v>
      </c>
      <c r="R26" s="61">
        <f t="shared" si="2"/>
        <v>70.449091967121774</v>
      </c>
      <c r="S26" s="60">
        <v>7.0727198643513836</v>
      </c>
      <c r="T26" s="60">
        <v>39.946387858288261</v>
      </c>
      <c r="U26" s="60">
        <v>0.14304774992819233</v>
      </c>
      <c r="V26" s="60">
        <v>18.30858237915492</v>
      </c>
      <c r="W26" s="60">
        <v>0.13948612431377558</v>
      </c>
      <c r="X26" s="61">
        <f t="shared" si="3"/>
        <v>65.610223976036536</v>
      </c>
      <c r="Y26" s="60">
        <v>3.668936793618145</v>
      </c>
      <c r="Z26" s="60">
        <v>45.086576219233713</v>
      </c>
      <c r="AA26" s="60">
        <v>0.12733394985008917</v>
      </c>
      <c r="AB26" s="60">
        <v>5.5321950677933041</v>
      </c>
      <c r="AC26" s="60">
        <v>0.60705676763425775</v>
      </c>
      <c r="AD26" s="61">
        <f t="shared" si="4"/>
        <v>55.022098798129505</v>
      </c>
      <c r="AE26" s="60">
        <v>9.065976312848921</v>
      </c>
      <c r="AF26" s="60">
        <v>44.117933288464492</v>
      </c>
      <c r="AG26" s="60">
        <v>0.12733394985008917</v>
      </c>
      <c r="AH26" s="60">
        <v>4.7271710293317666</v>
      </c>
      <c r="AI26" s="60">
        <v>0.60705676763425775</v>
      </c>
      <c r="AJ26" s="61">
        <f t="shared" si="5"/>
        <v>58.645471348129526</v>
      </c>
      <c r="AK26" s="60">
        <v>16.722309197464305</v>
      </c>
      <c r="AL26" s="60">
        <v>33.754961778849129</v>
      </c>
      <c r="AM26" s="60">
        <v>0.12733394985008917</v>
      </c>
      <c r="AN26" s="60">
        <v>6.8387094908702268</v>
      </c>
      <c r="AO26" s="60">
        <v>0.60705676763425775</v>
      </c>
      <c r="AP26" s="61">
        <f t="shared" si="6"/>
        <v>58.050371184668009</v>
      </c>
      <c r="AQ26" s="60">
        <v>10.047261024387378</v>
      </c>
      <c r="AR26" s="60">
        <v>38.344319888464518</v>
      </c>
      <c r="AS26" s="60">
        <v>0.12733394985008917</v>
      </c>
      <c r="AT26" s="60">
        <v>4.5529691062548432</v>
      </c>
      <c r="AU26" s="60">
        <v>0.60705676763425775</v>
      </c>
      <c r="AV26" s="61">
        <f t="shared" si="7"/>
        <v>53.67894073659108</v>
      </c>
      <c r="AW26" s="60">
        <v>11.767531409002764</v>
      </c>
      <c r="AX26" s="60">
        <v>36.491927375002973</v>
      </c>
      <c r="AY26" s="60">
        <v>0.12733394985008917</v>
      </c>
      <c r="AZ26" s="60">
        <v>6.3240219908702278</v>
      </c>
      <c r="BA26" s="60">
        <v>0.60705676763425775</v>
      </c>
      <c r="BB26" s="61">
        <f t="shared" si="8"/>
        <v>55.317871492360311</v>
      </c>
      <c r="BC26" s="12"/>
      <c r="BD26" s="63"/>
      <c r="BE26" s="20"/>
      <c r="BG26" s="35">
        <f xml:space="preserve"> IF( SUM( BX26:DR26 ) = 0, 0, $BX$5 )</f>
        <v>0</v>
      </c>
      <c r="BH26" s="35"/>
      <c r="BJ26" s="56">
        <f>+BJ25+1</f>
        <v>13</v>
      </c>
      <c r="BK26" s="57" t="s">
        <v>135</v>
      </c>
      <c r="BL26" s="58" t="s">
        <v>41</v>
      </c>
      <c r="BM26" s="59">
        <v>3</v>
      </c>
      <c r="BN26" s="114" t="s">
        <v>136</v>
      </c>
      <c r="BO26" s="115" t="s">
        <v>137</v>
      </c>
      <c r="BP26" s="115" t="s">
        <v>138</v>
      </c>
      <c r="BQ26" s="115" t="s">
        <v>139</v>
      </c>
      <c r="BR26" s="116" t="s">
        <v>140</v>
      </c>
      <c r="BS26" s="67" t="s">
        <v>141</v>
      </c>
      <c r="BX26" s="54">
        <f>IF('[1]Validation flags'!$H$3=1,0, IF( ISNUMBER(G26), 0, 1 ))</f>
        <v>0</v>
      </c>
      <c r="BY26" s="54">
        <f>IF('[1]Validation flags'!$H$3=1,0, IF( ISNUMBER(H26), 0, 1 ))</f>
        <v>0</v>
      </c>
      <c r="BZ26" s="54">
        <f>IF('[1]Validation flags'!$H$3=1,0, IF( ISNUMBER(I26), 0, 1 ))</f>
        <v>0</v>
      </c>
      <c r="CA26" s="54">
        <f>IF('[1]Validation flags'!$H$3=1,0, IF( ISNUMBER(J26), 0, 1 ))</f>
        <v>0</v>
      </c>
      <c r="CB26" s="54">
        <f>IF('[1]Validation flags'!$H$3=1,0, IF( ISNUMBER(K26), 0, 1 ))</f>
        <v>0</v>
      </c>
      <c r="CC26" s="55"/>
      <c r="CD26" s="54">
        <f>IF('[1]Validation flags'!$H$3=1,0, IF( ISNUMBER(M26), 0, 1 ))</f>
        <v>0</v>
      </c>
      <c r="CE26" s="54">
        <f>IF('[1]Validation flags'!$H$3=1,0, IF( ISNUMBER(N26), 0, 1 ))</f>
        <v>0</v>
      </c>
      <c r="CF26" s="54">
        <f>IF('[1]Validation flags'!$H$3=1,0, IF( ISNUMBER(O26), 0, 1 ))</f>
        <v>0</v>
      </c>
      <c r="CG26" s="54">
        <f>IF('[1]Validation flags'!$H$3=1,0, IF( ISNUMBER(P26), 0, 1 ))</f>
        <v>0</v>
      </c>
      <c r="CH26" s="54">
        <f>IF('[1]Validation flags'!$H$3=1,0, IF( ISNUMBER(Q26), 0, 1 ))</f>
        <v>0</v>
      </c>
      <c r="CI26" s="19"/>
      <c r="CJ26" s="54">
        <f>IF('[1]Validation flags'!$H$3=1,0, IF( ISNUMBER(S26), 0, 1 ))</f>
        <v>0</v>
      </c>
      <c r="CK26" s="54">
        <f>IF('[1]Validation flags'!$H$3=1,0, IF( ISNUMBER(T26), 0, 1 ))</f>
        <v>0</v>
      </c>
      <c r="CL26" s="54">
        <f>IF('[1]Validation flags'!$H$3=1,0, IF( ISNUMBER(U26), 0, 1 ))</f>
        <v>0</v>
      </c>
      <c r="CM26" s="54">
        <f>IF('[1]Validation flags'!$H$3=1,0, IF( ISNUMBER(V26), 0, 1 ))</f>
        <v>0</v>
      </c>
      <c r="CN26" s="54">
        <f>IF('[1]Validation flags'!$H$3=1,0, IF( ISNUMBER(W26), 0, 1 ))</f>
        <v>0</v>
      </c>
      <c r="CO26" s="19"/>
      <c r="CP26" s="54">
        <f>IF('[1]Validation flags'!$H$3=1,0, IF( ISNUMBER(Y26), 0, 1 ))</f>
        <v>0</v>
      </c>
      <c r="CQ26" s="54">
        <f>IF('[1]Validation flags'!$H$3=1,0, IF( ISNUMBER(Z26), 0, 1 ))</f>
        <v>0</v>
      </c>
      <c r="CR26" s="54">
        <f>IF('[1]Validation flags'!$H$3=1,0, IF( ISNUMBER(AA26), 0, 1 ))</f>
        <v>0</v>
      </c>
      <c r="CS26" s="54">
        <f>IF('[1]Validation flags'!$H$3=1,0, IF( ISNUMBER(AB26), 0, 1 ))</f>
        <v>0</v>
      </c>
      <c r="CT26" s="54">
        <f>IF('[1]Validation flags'!$H$3=1,0, IF( ISNUMBER(AC26), 0, 1 ))</f>
        <v>0</v>
      </c>
      <c r="CU26" s="19"/>
      <c r="CV26" s="54">
        <f>IF('[1]Validation flags'!$H$3=1,0, IF( ISNUMBER(AE26), 0, 1 ))</f>
        <v>0</v>
      </c>
      <c r="CW26" s="54">
        <f>IF('[1]Validation flags'!$H$3=1,0, IF( ISNUMBER(AF26), 0, 1 ))</f>
        <v>0</v>
      </c>
      <c r="CX26" s="54">
        <f>IF('[1]Validation flags'!$H$3=1,0, IF( ISNUMBER(AG26), 0, 1 ))</f>
        <v>0</v>
      </c>
      <c r="CY26" s="54">
        <f>IF('[1]Validation flags'!$H$3=1,0, IF( ISNUMBER(AH26), 0, 1 ))</f>
        <v>0</v>
      </c>
      <c r="CZ26" s="54">
        <f>IF('[1]Validation flags'!$H$3=1,0, IF( ISNUMBER(AI26), 0, 1 ))</f>
        <v>0</v>
      </c>
      <c r="DA26" s="19"/>
      <c r="DB26" s="54">
        <f>IF('[1]Validation flags'!$H$3=1,0, IF( ISNUMBER(AK26), 0, 1 ))</f>
        <v>0</v>
      </c>
      <c r="DC26" s="54">
        <f>IF('[1]Validation flags'!$H$3=1,0, IF( ISNUMBER(AL26), 0, 1 ))</f>
        <v>0</v>
      </c>
      <c r="DD26" s="54">
        <f>IF('[1]Validation flags'!$H$3=1,0, IF( ISNUMBER(AM26), 0, 1 ))</f>
        <v>0</v>
      </c>
      <c r="DE26" s="54">
        <f>IF('[1]Validation flags'!$H$3=1,0, IF( ISNUMBER(AN26), 0, 1 ))</f>
        <v>0</v>
      </c>
      <c r="DF26" s="54">
        <f>IF('[1]Validation flags'!$H$3=1,0, IF( ISNUMBER(AO26), 0, 1 ))</f>
        <v>0</v>
      </c>
      <c r="DG26" s="19"/>
      <c r="DH26" s="54">
        <f>IF('[1]Validation flags'!$H$3=1,0, IF( ISNUMBER(AQ26), 0, 1 ))</f>
        <v>0</v>
      </c>
      <c r="DI26" s="54">
        <f>IF('[1]Validation flags'!$H$3=1,0, IF( ISNUMBER(AR26), 0, 1 ))</f>
        <v>0</v>
      </c>
      <c r="DJ26" s="54">
        <f>IF('[1]Validation flags'!$H$3=1,0, IF( ISNUMBER(AS26), 0, 1 ))</f>
        <v>0</v>
      </c>
      <c r="DK26" s="54">
        <f>IF('[1]Validation flags'!$H$3=1,0, IF( ISNUMBER(AT26), 0, 1 ))</f>
        <v>0</v>
      </c>
      <c r="DL26" s="54">
        <f>IF('[1]Validation flags'!$H$3=1,0, IF( ISNUMBER(AU26), 0, 1 ))</f>
        <v>0</v>
      </c>
      <c r="DM26" s="19"/>
      <c r="DN26" s="54">
        <f>IF('[1]Validation flags'!$H$3=1,0, IF( ISNUMBER(AW26), 0, 1 ))</f>
        <v>0</v>
      </c>
      <c r="DO26" s="54">
        <f>IF('[1]Validation flags'!$H$3=1,0, IF( ISNUMBER(AX26), 0, 1 ))</f>
        <v>0</v>
      </c>
      <c r="DP26" s="54">
        <f>IF('[1]Validation flags'!$H$3=1,0, IF( ISNUMBER(AY26), 0, 1 ))</f>
        <v>0</v>
      </c>
      <c r="DQ26" s="54">
        <f>IF('[1]Validation flags'!$H$3=1,0, IF( ISNUMBER(AZ26), 0, 1 ))</f>
        <v>0</v>
      </c>
      <c r="DR26" s="54">
        <f>IF('[1]Validation flags'!$H$3=1,0, IF( ISNUMBER(BA26), 0, 1 ))</f>
        <v>0</v>
      </c>
      <c r="DS26" s="19"/>
      <c r="DT26" s="110"/>
      <c r="DU26" s="19"/>
      <c r="DV26" s="19"/>
      <c r="DW26" s="19"/>
      <c r="DX26" s="19"/>
      <c r="DY26" s="19"/>
      <c r="DZ26" s="55"/>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row>
    <row r="27" spans="2:172" ht="14.25" customHeight="1" x14ac:dyDescent="0.3">
      <c r="B27" s="56">
        <f t="shared" ref="B27:B37" si="9">+B26+1</f>
        <v>14</v>
      </c>
      <c r="C27" s="57" t="s">
        <v>142</v>
      </c>
      <c r="D27" s="58"/>
      <c r="E27" s="58" t="s">
        <v>41</v>
      </c>
      <c r="F27" s="59">
        <v>3</v>
      </c>
      <c r="G27" s="60">
        <v>27.402360874450014</v>
      </c>
      <c r="H27" s="60">
        <v>2.0311745839999999</v>
      </c>
      <c r="I27" s="60">
        <v>0</v>
      </c>
      <c r="J27" s="60">
        <v>0</v>
      </c>
      <c r="K27" s="60">
        <v>0</v>
      </c>
      <c r="L27" s="61">
        <f t="shared" si="1"/>
        <v>29.433535458450013</v>
      </c>
      <c r="M27" s="60">
        <v>18.788245017866927</v>
      </c>
      <c r="N27" s="60">
        <v>0.37294084071114508</v>
      </c>
      <c r="O27" s="60">
        <v>0</v>
      </c>
      <c r="P27" s="60">
        <v>0</v>
      </c>
      <c r="Q27" s="60">
        <v>0</v>
      </c>
      <c r="R27" s="61">
        <f t="shared" si="2"/>
        <v>19.161185858578072</v>
      </c>
      <c r="S27" s="60">
        <v>21.740244313033767</v>
      </c>
      <c r="T27" s="60">
        <v>1.7555513066818926</v>
      </c>
      <c r="U27" s="60">
        <v>0</v>
      </c>
      <c r="V27" s="60">
        <v>0</v>
      </c>
      <c r="W27" s="60">
        <v>0</v>
      </c>
      <c r="X27" s="61">
        <f t="shared" si="3"/>
        <v>23.495795619715658</v>
      </c>
      <c r="Y27" s="60">
        <v>25.305030874185142</v>
      </c>
      <c r="Z27" s="60">
        <v>0.58031411538461541</v>
      </c>
      <c r="AA27" s="60">
        <v>0</v>
      </c>
      <c r="AB27" s="60">
        <v>0</v>
      </c>
      <c r="AC27" s="60">
        <v>0</v>
      </c>
      <c r="AD27" s="61">
        <f t="shared" si="4"/>
        <v>25.885344989569759</v>
      </c>
      <c r="AE27" s="60">
        <v>38.323068113428953</v>
      </c>
      <c r="AF27" s="60">
        <v>1.0950649615384613</v>
      </c>
      <c r="AG27" s="60">
        <v>0</v>
      </c>
      <c r="AH27" s="60">
        <v>0</v>
      </c>
      <c r="AI27" s="60">
        <v>0</v>
      </c>
      <c r="AJ27" s="61">
        <f t="shared" si="5"/>
        <v>39.418133074967415</v>
      </c>
      <c r="AK27" s="60">
        <v>20.952130124511086</v>
      </c>
      <c r="AL27" s="60">
        <v>1.5006070384615386</v>
      </c>
      <c r="AM27" s="60">
        <v>0</v>
      </c>
      <c r="AN27" s="60">
        <v>0</v>
      </c>
      <c r="AO27" s="60">
        <v>0</v>
      </c>
      <c r="AP27" s="61">
        <f t="shared" si="6"/>
        <v>22.452737162972625</v>
      </c>
      <c r="AQ27" s="60">
        <v>14.739509769230771</v>
      </c>
      <c r="AR27" s="60">
        <v>2.7415581923076924</v>
      </c>
      <c r="AS27" s="60">
        <v>0</v>
      </c>
      <c r="AT27" s="60">
        <v>0</v>
      </c>
      <c r="AU27" s="60">
        <v>0</v>
      </c>
      <c r="AV27" s="61">
        <f t="shared" si="7"/>
        <v>17.481067961538464</v>
      </c>
      <c r="AW27" s="60">
        <v>14.739509769230771</v>
      </c>
      <c r="AX27" s="60">
        <v>1.4766621923076921</v>
      </c>
      <c r="AY27" s="60">
        <v>0</v>
      </c>
      <c r="AZ27" s="60">
        <v>0</v>
      </c>
      <c r="BA27" s="60">
        <v>0</v>
      </c>
      <c r="BB27" s="61">
        <f t="shared" si="8"/>
        <v>16.216171961538464</v>
      </c>
      <c r="BC27" s="12"/>
      <c r="BD27" s="63"/>
      <c r="BE27" s="20" t="s">
        <v>36</v>
      </c>
      <c r="BG27" s="35">
        <f xml:space="preserve"> IF( SUM( BX27:DR27 ) = 0, 0, $BX$5 )</f>
        <v>0</v>
      </c>
      <c r="BH27" s="35" t="str">
        <f>IF(SUM($DU$27:$FP$27)=0,0,$DU$7)</f>
        <v>Sum of Lines 14-16 should equal Line 47 of WWS2.</v>
      </c>
      <c r="BJ27" s="56">
        <f t="shared" ref="BJ27:BJ32" si="10">+BJ26+1</f>
        <v>14</v>
      </c>
      <c r="BK27" s="57" t="s">
        <v>142</v>
      </c>
      <c r="BL27" s="58" t="s">
        <v>41</v>
      </c>
      <c r="BM27" s="59">
        <v>3</v>
      </c>
      <c r="BN27" s="114" t="s">
        <v>143</v>
      </c>
      <c r="BO27" s="115" t="s">
        <v>144</v>
      </c>
      <c r="BP27" s="115" t="s">
        <v>145</v>
      </c>
      <c r="BQ27" s="115" t="s">
        <v>146</v>
      </c>
      <c r="BR27" s="116" t="s">
        <v>147</v>
      </c>
      <c r="BS27" s="67" t="s">
        <v>148</v>
      </c>
      <c r="BX27" s="54">
        <f>IF('[1]Validation flags'!$H$3=1,0, IF( ISNUMBER(G27), 0, 1 ))</f>
        <v>0</v>
      </c>
      <c r="BY27" s="54">
        <f>IF('[1]Validation flags'!$H$3=1,0, IF( ISNUMBER(H27), 0, 1 ))</f>
        <v>0</v>
      </c>
      <c r="BZ27" s="54">
        <f>IF('[1]Validation flags'!$H$3=1,0, IF( ISNUMBER(I27), 0, 1 ))</f>
        <v>0</v>
      </c>
      <c r="CA27" s="54">
        <f>IF('[1]Validation flags'!$H$3=1,0, IF( ISNUMBER(J27), 0, 1 ))</f>
        <v>0</v>
      </c>
      <c r="CB27" s="54">
        <f>IF('[1]Validation flags'!$H$3=1,0, IF( ISNUMBER(K27), 0, 1 ))</f>
        <v>0</v>
      </c>
      <c r="CC27" s="55"/>
      <c r="CD27" s="54">
        <f>IF('[1]Validation flags'!$H$3=1,0, IF( ISNUMBER(M27), 0, 1 ))</f>
        <v>0</v>
      </c>
      <c r="CE27" s="54">
        <f>IF('[1]Validation flags'!$H$3=1,0, IF( ISNUMBER(N27), 0, 1 ))</f>
        <v>0</v>
      </c>
      <c r="CF27" s="54">
        <f>IF('[1]Validation flags'!$H$3=1,0, IF( ISNUMBER(O27), 0, 1 ))</f>
        <v>0</v>
      </c>
      <c r="CG27" s="54">
        <f>IF('[1]Validation flags'!$H$3=1,0, IF( ISNUMBER(P27), 0, 1 ))</f>
        <v>0</v>
      </c>
      <c r="CH27" s="54">
        <f>IF('[1]Validation flags'!$H$3=1,0, IF( ISNUMBER(Q27), 0, 1 ))</f>
        <v>0</v>
      </c>
      <c r="CI27" s="19"/>
      <c r="CJ27" s="54">
        <f>IF('[1]Validation flags'!$H$3=1,0, IF( ISNUMBER(S27), 0, 1 ))</f>
        <v>0</v>
      </c>
      <c r="CK27" s="54">
        <f>IF('[1]Validation flags'!$H$3=1,0, IF( ISNUMBER(T27), 0, 1 ))</f>
        <v>0</v>
      </c>
      <c r="CL27" s="54">
        <f>IF('[1]Validation flags'!$H$3=1,0, IF( ISNUMBER(U27), 0, 1 ))</f>
        <v>0</v>
      </c>
      <c r="CM27" s="54">
        <f>IF('[1]Validation flags'!$H$3=1,0, IF( ISNUMBER(V27), 0, 1 ))</f>
        <v>0</v>
      </c>
      <c r="CN27" s="54">
        <f>IF('[1]Validation flags'!$H$3=1,0, IF( ISNUMBER(W27), 0, 1 ))</f>
        <v>0</v>
      </c>
      <c r="CO27" s="19"/>
      <c r="CP27" s="54">
        <f>IF('[1]Validation flags'!$H$3=1,0, IF( ISNUMBER(Y27), 0, 1 ))</f>
        <v>0</v>
      </c>
      <c r="CQ27" s="54">
        <f>IF('[1]Validation flags'!$H$3=1,0, IF( ISNUMBER(Z27), 0, 1 ))</f>
        <v>0</v>
      </c>
      <c r="CR27" s="54">
        <f>IF('[1]Validation flags'!$H$3=1,0, IF( ISNUMBER(AA27), 0, 1 ))</f>
        <v>0</v>
      </c>
      <c r="CS27" s="54">
        <f>IF('[1]Validation flags'!$H$3=1,0, IF( ISNUMBER(AB27), 0, 1 ))</f>
        <v>0</v>
      </c>
      <c r="CT27" s="54">
        <f>IF('[1]Validation flags'!$H$3=1,0, IF( ISNUMBER(AC27), 0, 1 ))</f>
        <v>0</v>
      </c>
      <c r="CU27" s="19"/>
      <c r="CV27" s="54">
        <f>IF('[1]Validation flags'!$H$3=1,0, IF( ISNUMBER(AE27), 0, 1 ))</f>
        <v>0</v>
      </c>
      <c r="CW27" s="54">
        <f>IF('[1]Validation flags'!$H$3=1,0, IF( ISNUMBER(AF27), 0, 1 ))</f>
        <v>0</v>
      </c>
      <c r="CX27" s="54">
        <f>IF('[1]Validation flags'!$H$3=1,0, IF( ISNUMBER(AG27), 0, 1 ))</f>
        <v>0</v>
      </c>
      <c r="CY27" s="54">
        <f>IF('[1]Validation flags'!$H$3=1,0, IF( ISNUMBER(AH27), 0, 1 ))</f>
        <v>0</v>
      </c>
      <c r="CZ27" s="54">
        <f>IF('[1]Validation flags'!$H$3=1,0, IF( ISNUMBER(AI27), 0, 1 ))</f>
        <v>0</v>
      </c>
      <c r="DA27" s="19"/>
      <c r="DB27" s="54">
        <f>IF('[1]Validation flags'!$H$3=1,0, IF( ISNUMBER(AK27), 0, 1 ))</f>
        <v>0</v>
      </c>
      <c r="DC27" s="54">
        <f>IF('[1]Validation flags'!$H$3=1,0, IF( ISNUMBER(AL27), 0, 1 ))</f>
        <v>0</v>
      </c>
      <c r="DD27" s="54">
        <f>IF('[1]Validation flags'!$H$3=1,0, IF( ISNUMBER(AM27), 0, 1 ))</f>
        <v>0</v>
      </c>
      <c r="DE27" s="54">
        <f>IF('[1]Validation flags'!$H$3=1,0, IF( ISNUMBER(AN27), 0, 1 ))</f>
        <v>0</v>
      </c>
      <c r="DF27" s="54">
        <f>IF('[1]Validation flags'!$H$3=1,0, IF( ISNUMBER(AO27), 0, 1 ))</f>
        <v>0</v>
      </c>
      <c r="DG27" s="19"/>
      <c r="DH27" s="54">
        <f>IF('[1]Validation flags'!$H$3=1,0, IF( ISNUMBER(AQ27), 0, 1 ))</f>
        <v>0</v>
      </c>
      <c r="DI27" s="54">
        <f>IF('[1]Validation flags'!$H$3=1,0, IF( ISNUMBER(AR27), 0, 1 ))</f>
        <v>0</v>
      </c>
      <c r="DJ27" s="54">
        <f>IF('[1]Validation flags'!$H$3=1,0, IF( ISNUMBER(AS27), 0, 1 ))</f>
        <v>0</v>
      </c>
      <c r="DK27" s="54">
        <f>IF('[1]Validation flags'!$H$3=1,0, IF( ISNUMBER(AT27), 0, 1 ))</f>
        <v>0</v>
      </c>
      <c r="DL27" s="54">
        <f>IF('[1]Validation flags'!$H$3=1,0, IF( ISNUMBER(AU27), 0, 1 ))</f>
        <v>0</v>
      </c>
      <c r="DM27" s="19"/>
      <c r="DN27" s="54">
        <f>IF('[1]Validation flags'!$H$3=1,0, IF( ISNUMBER(AW27), 0, 1 ))</f>
        <v>0</v>
      </c>
      <c r="DO27" s="54">
        <f>IF('[1]Validation flags'!$H$3=1,0, IF( ISNUMBER(AX27), 0, 1 ))</f>
        <v>0</v>
      </c>
      <c r="DP27" s="54">
        <f>IF('[1]Validation flags'!$H$3=1,0, IF( ISNUMBER(AY27), 0, 1 ))</f>
        <v>0</v>
      </c>
      <c r="DQ27" s="54">
        <f>IF('[1]Validation flags'!$H$3=1,0, IF( ISNUMBER(AZ27), 0, 1 ))</f>
        <v>0</v>
      </c>
      <c r="DR27" s="54">
        <f>IF('[1]Validation flags'!$H$3=1,0, IF( ISNUMBER(BA27), 0, 1 ))</f>
        <v>0</v>
      </c>
      <c r="DS27" s="19"/>
      <c r="DU27" s="54">
        <f>IF(ROUND(SUM(G27:G29),3)-ROUND([1]WWS2!G56,3)=0,0,1)</f>
        <v>0</v>
      </c>
      <c r="DV27" s="54">
        <f>IF(ROUND(SUM(H27:H29),3)-ROUND([1]WWS2!H56,3)=0,0,1)</f>
        <v>0</v>
      </c>
      <c r="DW27" s="54">
        <f>IF(ROUND(SUM(I27:I29),3)-ROUND([1]WWS2!I56,3)=0,0,1)</f>
        <v>0</v>
      </c>
      <c r="DX27" s="54">
        <f>IF(ROUND(SUM(J27:J29),3)-ROUND([1]WWS2!J56,3)=0,0,1)</f>
        <v>0</v>
      </c>
      <c r="DY27" s="54">
        <f>IF(ROUND(SUM(K27:K29),3)-ROUND([1]WWS2!K56,3)=0,0,1)</f>
        <v>0</v>
      </c>
      <c r="DZ27" s="55"/>
      <c r="EA27" s="54">
        <f>IF(ROUND(SUM(M27:M29),3)-ROUND([1]WWS2!M56,3)=0,0,1)</f>
        <v>0</v>
      </c>
      <c r="EB27" s="54">
        <f>IF(ROUND(SUM(N27:N29),3)-ROUND([1]WWS2!N56,3)=0,0,1)</f>
        <v>0</v>
      </c>
      <c r="EC27" s="54">
        <f>IF(ROUND(SUM(O27:O29),3)-ROUND([1]WWS2!O56,3)=0,0,1)</f>
        <v>0</v>
      </c>
      <c r="ED27" s="54">
        <f>IF(ROUND(SUM(P27:P29),3)-ROUND([1]WWS2!P56,3)=0,0,1)</f>
        <v>0</v>
      </c>
      <c r="EE27" s="54">
        <f>IF(ROUND(SUM(Q27:Q29),3)-ROUND([1]WWS2!Q56,3)=0,0,1)</f>
        <v>0</v>
      </c>
      <c r="EF27" s="19"/>
      <c r="EG27" s="54">
        <f>IF(ROUND(SUM(S27:S29),3)-ROUND([1]WWS2!S56,3)=0,0,1)</f>
        <v>0</v>
      </c>
      <c r="EH27" s="54">
        <f>IF(ROUND(SUM(T27:T29),3)-ROUND([1]WWS2!T56,3)=0,0,1)</f>
        <v>0</v>
      </c>
      <c r="EI27" s="54">
        <f>IF(ROUND(SUM(U27:U29),3)-ROUND([1]WWS2!U56,3)=0,0,1)</f>
        <v>0</v>
      </c>
      <c r="EJ27" s="54">
        <f>IF(ROUND(SUM(V27:V29),3)-ROUND([1]WWS2!V56,3)=0,0,1)</f>
        <v>0</v>
      </c>
      <c r="EK27" s="54">
        <f>IF(ROUND(SUM(W27:W29),3)-ROUND([1]WWS2!W56,3)=0,0,1)</f>
        <v>0</v>
      </c>
      <c r="EL27" s="19"/>
      <c r="EM27" s="54">
        <f>IF(ROUND(SUM(Y27:Y29),3)-ROUND([1]WWS2!Y56,3)=0,0,1)</f>
        <v>1</v>
      </c>
      <c r="EN27" s="54">
        <f>IF(ROUND(SUM(Z27:Z29),3)-ROUND([1]WWS2!Z56,3)=0,0,1)</f>
        <v>0</v>
      </c>
      <c r="EO27" s="54">
        <f>IF(ROUND(SUM(AA27:AA29),3)-ROUND([1]WWS2!AA56,3)=0,0,1)</f>
        <v>0</v>
      </c>
      <c r="EP27" s="54">
        <f>IF(ROUND(SUM(AB27:AB29),3)-ROUND([1]WWS2!AB56,3)=0,0,1)</f>
        <v>0</v>
      </c>
      <c r="EQ27" s="54">
        <f>IF(ROUND(SUM(AC27:AC29),3)-ROUND([1]WWS2!AC56,3)=0,0,1)</f>
        <v>0</v>
      </c>
      <c r="ER27" s="19"/>
      <c r="ES27" s="54">
        <f>IF(ROUND(SUM(AE27:AE29),3)-ROUND([1]WWS2!AE56,3)=0,0,1)</f>
        <v>1</v>
      </c>
      <c r="ET27" s="54">
        <f>IF(ROUND(SUM(AF27:AF29),3)-ROUND([1]WWS2!AF56,3)=0,0,1)</f>
        <v>1</v>
      </c>
      <c r="EU27" s="54">
        <f>IF(ROUND(SUM(AG27:AG29),3)-ROUND([1]WWS2!AG56,3)=0,0,1)</f>
        <v>0</v>
      </c>
      <c r="EV27" s="54">
        <f>IF(ROUND(SUM(AH27:AH29),3)-ROUND([1]WWS2!AH56,3)=0,0,1)</f>
        <v>0</v>
      </c>
      <c r="EW27" s="54">
        <f>IF(ROUND(SUM(AI27:AI29),3)-ROUND([1]WWS2!AI56,3)=0,0,1)</f>
        <v>0</v>
      </c>
      <c r="EX27" s="19"/>
      <c r="EY27" s="54">
        <f>IF(ROUND(SUM(AK27:AK29),3)-ROUND([1]WWS2!AK56,3)=0,0,1)</f>
        <v>1</v>
      </c>
      <c r="EZ27" s="54">
        <f>IF(ROUND(SUM(AL27:AL29),3)-ROUND([1]WWS2!AL56,3)=0,0,1)</f>
        <v>1</v>
      </c>
      <c r="FA27" s="54">
        <f>IF(ROUND(SUM(AM27:AM29),3)-ROUND([1]WWS2!AM56,3)=0,0,1)</f>
        <v>0</v>
      </c>
      <c r="FB27" s="54">
        <f>IF(ROUND(SUM(AN27:AN29),3)-ROUND([1]WWS2!AN56,3)=0,0,1)</f>
        <v>0</v>
      </c>
      <c r="FC27" s="54">
        <f>IF(ROUND(SUM(AO27:AO29),3)-ROUND([1]WWS2!AO56,3)=0,0,1)</f>
        <v>0</v>
      </c>
      <c r="FD27" s="19"/>
      <c r="FE27" s="54">
        <f>IF(ROUND(SUM(AQ27:AQ29),3)-ROUND([1]WWS2!AQ56,3)=0,0,1)</f>
        <v>0</v>
      </c>
      <c r="FF27" s="54">
        <f>IF(ROUND(SUM(AR27:AR29),3)-ROUND([1]WWS2!AR56,3)=0,0,1)</f>
        <v>1</v>
      </c>
      <c r="FG27" s="54">
        <f>IF(ROUND(SUM(AS27:AS29),3)-ROUND([1]WWS2!AS56,3)=0,0,1)</f>
        <v>0</v>
      </c>
      <c r="FH27" s="54">
        <f>IF(ROUND(SUM(AT27:AT29),3)-ROUND([1]WWS2!AT56,3)=0,0,1)</f>
        <v>0</v>
      </c>
      <c r="FI27" s="54">
        <f>IF(ROUND(SUM(AU27:AU29),3)-ROUND([1]WWS2!AU56,3)=0,0,1)</f>
        <v>0</v>
      </c>
      <c r="FJ27" s="19"/>
      <c r="FK27" s="54">
        <f>IF(ROUND(SUM(AW27:AW29),3)-ROUND([1]WWS2!AW56,3)=0,0,1)</f>
        <v>0</v>
      </c>
      <c r="FL27" s="54">
        <f>IF(ROUND(SUM(AX27:AX29),3)-ROUND([1]WWS2!AX56,3)=0,0,1)</f>
        <v>1</v>
      </c>
      <c r="FM27" s="54">
        <f>IF(ROUND(SUM(AY27:AY29),3)-ROUND([1]WWS2!AY56,3)=0,0,1)</f>
        <v>0</v>
      </c>
      <c r="FN27" s="54">
        <f>IF(ROUND(SUM(AZ27:AZ29),3)-ROUND([1]WWS2!AZ56,3)=0,0,1)</f>
        <v>0</v>
      </c>
      <c r="FO27" s="54">
        <f>IF(ROUND(SUM(BA27:BA29),3)-ROUND([1]WWS2!BA56,3)=0,0,1)</f>
        <v>0</v>
      </c>
    </row>
    <row r="28" spans="2:172" ht="14.25" customHeight="1" x14ac:dyDescent="0.3">
      <c r="B28" s="56">
        <f t="shared" si="9"/>
        <v>15</v>
      </c>
      <c r="C28" s="57" t="s">
        <v>149</v>
      </c>
      <c r="D28" s="58"/>
      <c r="E28" s="58" t="s">
        <v>41</v>
      </c>
      <c r="F28" s="59">
        <v>3</v>
      </c>
      <c r="G28" s="60">
        <v>4.1495176677499988</v>
      </c>
      <c r="H28" s="60">
        <v>29.384715164399999</v>
      </c>
      <c r="I28" s="60">
        <v>0</v>
      </c>
      <c r="J28" s="60">
        <v>1.8930612231000001</v>
      </c>
      <c r="K28" s="60">
        <v>0</v>
      </c>
      <c r="L28" s="61">
        <f t="shared" si="1"/>
        <v>35.427294055249995</v>
      </c>
      <c r="M28" s="60">
        <v>3.2375018566098324</v>
      </c>
      <c r="N28" s="60">
        <v>27.623101718023754</v>
      </c>
      <c r="O28" s="60">
        <v>0</v>
      </c>
      <c r="P28" s="60">
        <v>6.0987152862470042</v>
      </c>
      <c r="Q28" s="60">
        <v>0</v>
      </c>
      <c r="R28" s="61">
        <f t="shared" si="2"/>
        <v>36.959318860880593</v>
      </c>
      <c r="S28" s="60">
        <v>1.1387573360842083</v>
      </c>
      <c r="T28" s="60">
        <v>23.608567025582488</v>
      </c>
      <c r="U28" s="60">
        <v>0</v>
      </c>
      <c r="V28" s="60">
        <v>4.7992784453965944</v>
      </c>
      <c r="W28" s="60">
        <v>0</v>
      </c>
      <c r="X28" s="61">
        <f t="shared" si="3"/>
        <v>29.546602807063291</v>
      </c>
      <c r="Y28" s="236">
        <v>28.465693779230769</v>
      </c>
      <c r="Z28" s="236">
        <v>107.76575060713547</v>
      </c>
      <c r="AA28" s="60">
        <v>0</v>
      </c>
      <c r="AB28" s="60">
        <v>0</v>
      </c>
      <c r="AC28" s="60">
        <v>0</v>
      </c>
      <c r="AD28" s="61">
        <f t="shared" si="4"/>
        <v>136.23144438636623</v>
      </c>
      <c r="AE28" s="236">
        <v>16.848645300000001</v>
      </c>
      <c r="AF28" s="236">
        <v>74.22298380988336</v>
      </c>
      <c r="AG28" s="60">
        <v>0</v>
      </c>
      <c r="AH28" s="60">
        <v>0</v>
      </c>
      <c r="AI28" s="60">
        <v>0</v>
      </c>
      <c r="AJ28" s="61">
        <f t="shared" si="5"/>
        <v>91.071629109883361</v>
      </c>
      <c r="AK28" s="236">
        <v>15.604769576923081</v>
      </c>
      <c r="AL28" s="236">
        <v>93.389400953444849</v>
      </c>
      <c r="AM28" s="60">
        <v>0</v>
      </c>
      <c r="AN28" s="60">
        <v>0.62522653846153842</v>
      </c>
      <c r="AO28" s="60">
        <v>0</v>
      </c>
      <c r="AP28" s="61">
        <f t="shared" si="6"/>
        <v>109.61939706882946</v>
      </c>
      <c r="AQ28" s="60">
        <v>18.089169923076923</v>
      </c>
      <c r="AR28" s="236">
        <v>90.936799548006803</v>
      </c>
      <c r="AS28" s="60">
        <v>0</v>
      </c>
      <c r="AT28" s="60">
        <v>1.0420442307692308</v>
      </c>
      <c r="AU28" s="60">
        <v>0</v>
      </c>
      <c r="AV28" s="61">
        <f t="shared" si="7"/>
        <v>110.06801370185296</v>
      </c>
      <c r="AW28" s="60">
        <v>14.317043711538464</v>
      </c>
      <c r="AX28" s="236">
        <v>80.938971661515751</v>
      </c>
      <c r="AY28" s="60">
        <v>0</v>
      </c>
      <c r="AZ28" s="60">
        <v>2.5009061538461537</v>
      </c>
      <c r="BA28" s="60">
        <v>0</v>
      </c>
      <c r="BB28" s="61">
        <f t="shared" si="8"/>
        <v>97.756921526900371</v>
      </c>
      <c r="BC28" s="12"/>
      <c r="BD28" s="88"/>
      <c r="BE28" s="20" t="s">
        <v>36</v>
      </c>
      <c r="BG28" s="35">
        <f xml:space="preserve"> IF( SUM( BX28:DR28 ) = 0, 0, $BX$5 )</f>
        <v>0</v>
      </c>
      <c r="BH28" s="35" t="str">
        <f>IF(SUM($DU$27:$FP$27)=0,0,$DU$7)</f>
        <v>Sum of Lines 14-16 should equal Line 47 of WWS2.</v>
      </c>
      <c r="BJ28" s="56">
        <f t="shared" si="10"/>
        <v>15</v>
      </c>
      <c r="BK28" s="57" t="s">
        <v>149</v>
      </c>
      <c r="BL28" s="58" t="s">
        <v>41</v>
      </c>
      <c r="BM28" s="59">
        <v>3</v>
      </c>
      <c r="BN28" s="114" t="s">
        <v>150</v>
      </c>
      <c r="BO28" s="115" t="s">
        <v>151</v>
      </c>
      <c r="BP28" s="115" t="s">
        <v>152</v>
      </c>
      <c r="BQ28" s="115" t="s">
        <v>153</v>
      </c>
      <c r="BR28" s="116" t="s">
        <v>154</v>
      </c>
      <c r="BS28" s="67" t="s">
        <v>155</v>
      </c>
      <c r="BX28" s="54">
        <f>IF('[1]Validation flags'!$H$3=1,0, IF( ISNUMBER(G28), 0, 1 ))</f>
        <v>0</v>
      </c>
      <c r="BY28" s="54">
        <f>IF('[1]Validation flags'!$H$3=1,0, IF( ISNUMBER(H28), 0, 1 ))</f>
        <v>0</v>
      </c>
      <c r="BZ28" s="54">
        <f>IF('[1]Validation flags'!$H$3=1,0, IF( ISNUMBER(I28), 0, 1 ))</f>
        <v>0</v>
      </c>
      <c r="CA28" s="54">
        <f>IF('[1]Validation flags'!$H$3=1,0, IF( ISNUMBER(J28), 0, 1 ))</f>
        <v>0</v>
      </c>
      <c r="CB28" s="54">
        <f>IF('[1]Validation flags'!$H$3=1,0, IF( ISNUMBER(K28), 0, 1 ))</f>
        <v>0</v>
      </c>
      <c r="CC28" s="55"/>
      <c r="CD28" s="54">
        <f>IF('[1]Validation flags'!$H$3=1,0, IF( ISNUMBER(M28), 0, 1 ))</f>
        <v>0</v>
      </c>
      <c r="CE28" s="54">
        <f>IF('[1]Validation flags'!$H$3=1,0, IF( ISNUMBER(N28), 0, 1 ))</f>
        <v>0</v>
      </c>
      <c r="CF28" s="54">
        <f>IF('[1]Validation flags'!$H$3=1,0, IF( ISNUMBER(O28), 0, 1 ))</f>
        <v>0</v>
      </c>
      <c r="CG28" s="54">
        <f>IF('[1]Validation flags'!$H$3=1,0, IF( ISNUMBER(P28), 0, 1 ))</f>
        <v>0</v>
      </c>
      <c r="CH28" s="54">
        <f>IF('[1]Validation flags'!$H$3=1,0, IF( ISNUMBER(Q28), 0, 1 ))</f>
        <v>0</v>
      </c>
      <c r="CI28" s="19"/>
      <c r="CJ28" s="54">
        <f>IF('[1]Validation flags'!$H$3=1,0, IF( ISNUMBER(S28), 0, 1 ))</f>
        <v>0</v>
      </c>
      <c r="CK28" s="54">
        <f>IF('[1]Validation flags'!$H$3=1,0, IF( ISNUMBER(T28), 0, 1 ))</f>
        <v>0</v>
      </c>
      <c r="CL28" s="54">
        <f>IF('[1]Validation flags'!$H$3=1,0, IF( ISNUMBER(U28), 0, 1 ))</f>
        <v>0</v>
      </c>
      <c r="CM28" s="54">
        <f>IF('[1]Validation flags'!$H$3=1,0, IF( ISNUMBER(V28), 0, 1 ))</f>
        <v>0</v>
      </c>
      <c r="CN28" s="54">
        <f>IF('[1]Validation flags'!$H$3=1,0, IF( ISNUMBER(W28), 0, 1 ))</f>
        <v>0</v>
      </c>
      <c r="CO28" s="19"/>
      <c r="CP28" s="54">
        <f>IF('[1]Validation flags'!$H$3=1,0, IF( ISNUMBER(Y28), 0, 1 ))</f>
        <v>0</v>
      </c>
      <c r="CQ28" s="54">
        <f>IF('[1]Validation flags'!$H$3=1,0, IF( ISNUMBER(Z28), 0, 1 ))</f>
        <v>0</v>
      </c>
      <c r="CR28" s="54">
        <f>IF('[1]Validation flags'!$H$3=1,0, IF( ISNUMBER(AA28), 0, 1 ))</f>
        <v>0</v>
      </c>
      <c r="CS28" s="54">
        <f>IF('[1]Validation flags'!$H$3=1,0, IF( ISNUMBER(AB28), 0, 1 ))</f>
        <v>0</v>
      </c>
      <c r="CT28" s="54">
        <f>IF('[1]Validation flags'!$H$3=1,0, IF( ISNUMBER(AC28), 0, 1 ))</f>
        <v>0</v>
      </c>
      <c r="CU28" s="19"/>
      <c r="CV28" s="54">
        <f>IF('[1]Validation flags'!$H$3=1,0, IF( ISNUMBER(AE28), 0, 1 ))</f>
        <v>0</v>
      </c>
      <c r="CW28" s="54">
        <f>IF('[1]Validation flags'!$H$3=1,0, IF( ISNUMBER(AF28), 0, 1 ))</f>
        <v>0</v>
      </c>
      <c r="CX28" s="54">
        <f>IF('[1]Validation flags'!$H$3=1,0, IF( ISNUMBER(AG28), 0, 1 ))</f>
        <v>0</v>
      </c>
      <c r="CY28" s="54">
        <f>IF('[1]Validation flags'!$H$3=1,0, IF( ISNUMBER(AH28), 0, 1 ))</f>
        <v>0</v>
      </c>
      <c r="CZ28" s="54">
        <f>IF('[1]Validation flags'!$H$3=1,0, IF( ISNUMBER(AI28), 0, 1 ))</f>
        <v>0</v>
      </c>
      <c r="DA28" s="19"/>
      <c r="DB28" s="54">
        <f>IF('[1]Validation flags'!$H$3=1,0, IF( ISNUMBER(AK28), 0, 1 ))</f>
        <v>0</v>
      </c>
      <c r="DC28" s="54">
        <f>IF('[1]Validation flags'!$H$3=1,0, IF( ISNUMBER(AL28), 0, 1 ))</f>
        <v>0</v>
      </c>
      <c r="DD28" s="54">
        <f>IF('[1]Validation flags'!$H$3=1,0, IF( ISNUMBER(AM28), 0, 1 ))</f>
        <v>0</v>
      </c>
      <c r="DE28" s="54">
        <f>IF('[1]Validation flags'!$H$3=1,0, IF( ISNUMBER(AN28), 0, 1 ))</f>
        <v>0</v>
      </c>
      <c r="DF28" s="54">
        <f>IF('[1]Validation flags'!$H$3=1,0, IF( ISNUMBER(AO28), 0, 1 ))</f>
        <v>0</v>
      </c>
      <c r="DG28" s="19"/>
      <c r="DH28" s="54">
        <f>IF('[1]Validation flags'!$H$3=1,0, IF( ISNUMBER(AQ28), 0, 1 ))</f>
        <v>0</v>
      </c>
      <c r="DI28" s="54">
        <f>IF('[1]Validation flags'!$H$3=1,0, IF( ISNUMBER(AR28), 0, 1 ))</f>
        <v>0</v>
      </c>
      <c r="DJ28" s="54">
        <f>IF('[1]Validation flags'!$H$3=1,0, IF( ISNUMBER(AS28), 0, 1 ))</f>
        <v>0</v>
      </c>
      <c r="DK28" s="54">
        <f>IF('[1]Validation flags'!$H$3=1,0, IF( ISNUMBER(AT28), 0, 1 ))</f>
        <v>0</v>
      </c>
      <c r="DL28" s="54">
        <f>IF('[1]Validation flags'!$H$3=1,0, IF( ISNUMBER(AU28), 0, 1 ))</f>
        <v>0</v>
      </c>
      <c r="DM28" s="19"/>
      <c r="DN28" s="54">
        <f>IF('[1]Validation flags'!$H$3=1,0, IF( ISNUMBER(AW28), 0, 1 ))</f>
        <v>0</v>
      </c>
      <c r="DO28" s="54">
        <f>IF('[1]Validation flags'!$H$3=1,0, IF( ISNUMBER(AX28), 0, 1 ))</f>
        <v>0</v>
      </c>
      <c r="DP28" s="54">
        <f>IF('[1]Validation flags'!$H$3=1,0, IF( ISNUMBER(AY28), 0, 1 ))</f>
        <v>0</v>
      </c>
      <c r="DQ28" s="54">
        <f>IF('[1]Validation flags'!$H$3=1,0, IF( ISNUMBER(AZ28), 0, 1 ))</f>
        <v>0</v>
      </c>
      <c r="DR28" s="54">
        <f>IF('[1]Validation flags'!$H$3=1,0, IF( ISNUMBER(BA28), 0, 1 ))</f>
        <v>0</v>
      </c>
      <c r="DS28" s="19"/>
      <c r="DU28" s="19"/>
      <c r="DV28" s="19"/>
      <c r="DW28" s="19"/>
      <c r="DX28" s="19"/>
      <c r="DY28" s="19"/>
      <c r="DZ28" s="55"/>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row>
    <row r="29" spans="2:172" ht="14.25" customHeight="1" x14ac:dyDescent="0.3">
      <c r="B29" s="56">
        <f t="shared" si="9"/>
        <v>16</v>
      </c>
      <c r="C29" s="57" t="s">
        <v>156</v>
      </c>
      <c r="D29" s="58"/>
      <c r="E29" s="58" t="s">
        <v>41</v>
      </c>
      <c r="F29" s="59">
        <v>3</v>
      </c>
      <c r="G29" s="85">
        <v>2.058489695</v>
      </c>
      <c r="H29" s="60">
        <v>0</v>
      </c>
      <c r="I29" s="60">
        <v>0</v>
      </c>
      <c r="J29" s="60">
        <v>0</v>
      </c>
      <c r="K29" s="60">
        <v>0</v>
      </c>
      <c r="L29" s="61">
        <f t="shared" si="1"/>
        <v>2.058489695</v>
      </c>
      <c r="M29" s="85">
        <v>3.2654058535879078</v>
      </c>
      <c r="N29" s="60">
        <v>0</v>
      </c>
      <c r="O29" s="60">
        <v>0</v>
      </c>
      <c r="P29" s="60">
        <v>0</v>
      </c>
      <c r="Q29" s="60">
        <v>0</v>
      </c>
      <c r="R29" s="61">
        <f t="shared" si="2"/>
        <v>3.2654058535879078</v>
      </c>
      <c r="S29" s="85">
        <v>2.0644016019156308</v>
      </c>
      <c r="T29" s="60">
        <v>0</v>
      </c>
      <c r="U29" s="60">
        <v>0</v>
      </c>
      <c r="V29" s="60">
        <v>0</v>
      </c>
      <c r="W29" s="60">
        <v>0</v>
      </c>
      <c r="X29" s="61">
        <f t="shared" si="3"/>
        <v>2.0644016019156308</v>
      </c>
      <c r="Y29" s="85">
        <v>3.5765077411994786</v>
      </c>
      <c r="Z29" s="60">
        <v>0</v>
      </c>
      <c r="AA29" s="60">
        <v>0</v>
      </c>
      <c r="AB29" s="60">
        <v>0</v>
      </c>
      <c r="AC29" s="60">
        <v>0</v>
      </c>
      <c r="AD29" s="61">
        <f t="shared" si="4"/>
        <v>3.5765077411994786</v>
      </c>
      <c r="AE29" s="85">
        <v>7.0759801173402872</v>
      </c>
      <c r="AF29" s="60">
        <v>0</v>
      </c>
      <c r="AG29" s="60">
        <v>0</v>
      </c>
      <c r="AH29" s="60">
        <v>0</v>
      </c>
      <c r="AI29" s="60">
        <v>0</v>
      </c>
      <c r="AJ29" s="61">
        <f t="shared" si="5"/>
        <v>7.0759801173402872</v>
      </c>
      <c r="AK29" s="85">
        <v>2.576658490873533</v>
      </c>
      <c r="AL29" s="60">
        <v>0</v>
      </c>
      <c r="AM29" s="60">
        <v>0</v>
      </c>
      <c r="AN29" s="60">
        <v>0</v>
      </c>
      <c r="AO29" s="60">
        <v>0</v>
      </c>
      <c r="AP29" s="61">
        <f t="shared" si="6"/>
        <v>2.576658490873533</v>
      </c>
      <c r="AQ29" s="85">
        <v>1.0768846153846154</v>
      </c>
      <c r="AR29" s="60">
        <v>0</v>
      </c>
      <c r="AS29" s="60">
        <v>0</v>
      </c>
      <c r="AT29" s="60">
        <v>0</v>
      </c>
      <c r="AU29" s="60">
        <v>0</v>
      </c>
      <c r="AV29" s="61">
        <f t="shared" si="7"/>
        <v>1.0768846153846154</v>
      </c>
      <c r="AW29" s="85">
        <v>1.0768846153846154</v>
      </c>
      <c r="AX29" s="60">
        <v>0</v>
      </c>
      <c r="AY29" s="60">
        <v>0</v>
      </c>
      <c r="AZ29" s="60">
        <v>0</v>
      </c>
      <c r="BA29" s="60">
        <v>0</v>
      </c>
      <c r="BB29" s="61">
        <f t="shared" si="8"/>
        <v>1.0768846153846154</v>
      </c>
      <c r="BC29" s="12"/>
      <c r="BD29" s="88"/>
      <c r="BE29" s="20" t="s">
        <v>36</v>
      </c>
      <c r="BG29" s="35">
        <f xml:space="preserve"> IF( SUM( BX29:DR29 ) = 0, 0, $BX$5 )</f>
        <v>0</v>
      </c>
      <c r="BH29" s="35" t="str">
        <f>IF(SUM($DU$27:$FP$27)=0,0,$DU$7)</f>
        <v>Sum of Lines 14-16 should equal Line 47 of WWS2.</v>
      </c>
      <c r="BJ29" s="56">
        <f t="shared" si="10"/>
        <v>16</v>
      </c>
      <c r="BK29" s="57" t="s">
        <v>156</v>
      </c>
      <c r="BL29" s="58" t="s">
        <v>41</v>
      </c>
      <c r="BM29" s="59">
        <v>3</v>
      </c>
      <c r="BN29" s="114" t="s">
        <v>157</v>
      </c>
      <c r="BO29" s="115" t="s">
        <v>158</v>
      </c>
      <c r="BP29" s="115" t="s">
        <v>159</v>
      </c>
      <c r="BQ29" s="115" t="s">
        <v>160</v>
      </c>
      <c r="BR29" s="116" t="s">
        <v>161</v>
      </c>
      <c r="BS29" s="67" t="s">
        <v>162</v>
      </c>
      <c r="BX29" s="54">
        <f>IF('[1]Validation flags'!$H$3=1,0, IF( ISNUMBER(G29), 0, 1 ))</f>
        <v>0</v>
      </c>
      <c r="BY29" s="54">
        <f>IF('[1]Validation flags'!$H$3=1,0, IF( ISNUMBER(H29), 0, 1 ))</f>
        <v>0</v>
      </c>
      <c r="BZ29" s="54">
        <f>IF('[1]Validation flags'!$H$3=1,0, IF( ISNUMBER(I29), 0, 1 ))</f>
        <v>0</v>
      </c>
      <c r="CA29" s="54">
        <f>IF('[1]Validation flags'!$H$3=1,0, IF( ISNUMBER(J29), 0, 1 ))</f>
        <v>0</v>
      </c>
      <c r="CB29" s="54">
        <f>IF('[1]Validation flags'!$H$3=1,0, IF( ISNUMBER(K29), 0, 1 ))</f>
        <v>0</v>
      </c>
      <c r="CC29" s="55"/>
      <c r="CD29" s="54">
        <f>IF('[1]Validation flags'!$H$3=1,0, IF( ISNUMBER(M29), 0, 1 ))</f>
        <v>0</v>
      </c>
      <c r="CE29" s="54">
        <f>IF('[1]Validation flags'!$H$3=1,0, IF( ISNUMBER(N29), 0, 1 ))</f>
        <v>0</v>
      </c>
      <c r="CF29" s="54">
        <f>IF('[1]Validation flags'!$H$3=1,0, IF( ISNUMBER(O29), 0, 1 ))</f>
        <v>0</v>
      </c>
      <c r="CG29" s="54">
        <f>IF('[1]Validation flags'!$H$3=1,0, IF( ISNUMBER(P29), 0, 1 ))</f>
        <v>0</v>
      </c>
      <c r="CH29" s="54">
        <f>IF('[1]Validation flags'!$H$3=1,0, IF( ISNUMBER(Q29), 0, 1 ))</f>
        <v>0</v>
      </c>
      <c r="CI29" s="19"/>
      <c r="CJ29" s="54">
        <f>IF('[1]Validation flags'!$H$3=1,0, IF( ISNUMBER(S29), 0, 1 ))</f>
        <v>0</v>
      </c>
      <c r="CK29" s="54">
        <f>IF('[1]Validation flags'!$H$3=1,0, IF( ISNUMBER(T29), 0, 1 ))</f>
        <v>0</v>
      </c>
      <c r="CL29" s="54">
        <f>IF('[1]Validation flags'!$H$3=1,0, IF( ISNUMBER(U29), 0, 1 ))</f>
        <v>0</v>
      </c>
      <c r="CM29" s="54">
        <f>IF('[1]Validation flags'!$H$3=1,0, IF( ISNUMBER(V29), 0, 1 ))</f>
        <v>0</v>
      </c>
      <c r="CN29" s="54">
        <f>IF('[1]Validation flags'!$H$3=1,0, IF( ISNUMBER(W29), 0, 1 ))</f>
        <v>0</v>
      </c>
      <c r="CO29" s="19"/>
      <c r="CP29" s="54">
        <f>IF('[1]Validation flags'!$H$3=1,0, IF( ISNUMBER(Y29), 0, 1 ))</f>
        <v>0</v>
      </c>
      <c r="CQ29" s="54">
        <f>IF('[1]Validation flags'!$H$3=1,0, IF( ISNUMBER(Z29), 0, 1 ))</f>
        <v>0</v>
      </c>
      <c r="CR29" s="54">
        <f>IF('[1]Validation flags'!$H$3=1,0, IF( ISNUMBER(AA29), 0, 1 ))</f>
        <v>0</v>
      </c>
      <c r="CS29" s="54">
        <f>IF('[1]Validation flags'!$H$3=1,0, IF( ISNUMBER(AB29), 0, 1 ))</f>
        <v>0</v>
      </c>
      <c r="CT29" s="54">
        <f>IF('[1]Validation flags'!$H$3=1,0, IF( ISNUMBER(AC29), 0, 1 ))</f>
        <v>0</v>
      </c>
      <c r="CU29" s="19"/>
      <c r="CV29" s="54">
        <f>IF('[1]Validation flags'!$H$3=1,0, IF( ISNUMBER(AE29), 0, 1 ))</f>
        <v>0</v>
      </c>
      <c r="CW29" s="54">
        <f>IF('[1]Validation flags'!$H$3=1,0, IF( ISNUMBER(AF29), 0, 1 ))</f>
        <v>0</v>
      </c>
      <c r="CX29" s="54">
        <f>IF('[1]Validation flags'!$H$3=1,0, IF( ISNUMBER(AG29), 0, 1 ))</f>
        <v>0</v>
      </c>
      <c r="CY29" s="54">
        <f>IF('[1]Validation flags'!$H$3=1,0, IF( ISNUMBER(AH29), 0, 1 ))</f>
        <v>0</v>
      </c>
      <c r="CZ29" s="54">
        <f>IF('[1]Validation flags'!$H$3=1,0, IF( ISNUMBER(AI29), 0, 1 ))</f>
        <v>0</v>
      </c>
      <c r="DA29" s="19"/>
      <c r="DB29" s="54">
        <f>IF('[1]Validation flags'!$H$3=1,0, IF( ISNUMBER(AK29), 0, 1 ))</f>
        <v>0</v>
      </c>
      <c r="DC29" s="54">
        <f>IF('[1]Validation flags'!$H$3=1,0, IF( ISNUMBER(AL29), 0, 1 ))</f>
        <v>0</v>
      </c>
      <c r="DD29" s="54">
        <f>IF('[1]Validation flags'!$H$3=1,0, IF( ISNUMBER(AM29), 0, 1 ))</f>
        <v>0</v>
      </c>
      <c r="DE29" s="54">
        <f>IF('[1]Validation flags'!$H$3=1,0, IF( ISNUMBER(AN29), 0, 1 ))</f>
        <v>0</v>
      </c>
      <c r="DF29" s="54">
        <f>IF('[1]Validation flags'!$H$3=1,0, IF( ISNUMBER(AO29), 0, 1 ))</f>
        <v>0</v>
      </c>
      <c r="DG29" s="19"/>
      <c r="DH29" s="54">
        <f>IF('[1]Validation flags'!$H$3=1,0, IF( ISNUMBER(AQ29), 0, 1 ))</f>
        <v>0</v>
      </c>
      <c r="DI29" s="54">
        <f>IF('[1]Validation flags'!$H$3=1,0, IF( ISNUMBER(AR29), 0, 1 ))</f>
        <v>0</v>
      </c>
      <c r="DJ29" s="54">
        <f>IF('[1]Validation flags'!$H$3=1,0, IF( ISNUMBER(AS29), 0, 1 ))</f>
        <v>0</v>
      </c>
      <c r="DK29" s="54">
        <f>IF('[1]Validation flags'!$H$3=1,0, IF( ISNUMBER(AT29), 0, 1 ))</f>
        <v>0</v>
      </c>
      <c r="DL29" s="54">
        <f>IF('[1]Validation flags'!$H$3=1,0, IF( ISNUMBER(AU29), 0, 1 ))</f>
        <v>0</v>
      </c>
      <c r="DM29" s="19"/>
      <c r="DN29" s="54">
        <f>IF('[1]Validation flags'!$H$3=1,0, IF( ISNUMBER(AW29), 0, 1 ))</f>
        <v>0</v>
      </c>
      <c r="DO29" s="54">
        <f>IF('[1]Validation flags'!$H$3=1,0, IF( ISNUMBER(AX29), 0, 1 ))</f>
        <v>0</v>
      </c>
      <c r="DP29" s="54">
        <f>IF('[1]Validation flags'!$H$3=1,0, IF( ISNUMBER(AY29), 0, 1 ))</f>
        <v>0</v>
      </c>
      <c r="DQ29" s="54">
        <f>IF('[1]Validation flags'!$H$3=1,0, IF( ISNUMBER(AZ29), 0, 1 ))</f>
        <v>0</v>
      </c>
      <c r="DR29" s="54">
        <f>IF('[1]Validation flags'!$H$3=1,0, IF( ISNUMBER(BA29), 0, 1 ))</f>
        <v>0</v>
      </c>
      <c r="DS29" s="19"/>
      <c r="DU29" s="19"/>
      <c r="DV29" s="19"/>
      <c r="DW29" s="19"/>
      <c r="DX29" s="19"/>
      <c r="DY29" s="19"/>
      <c r="DZ29" s="55"/>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row>
    <row r="30" spans="2:172" ht="14.25" customHeight="1" x14ac:dyDescent="0.3">
      <c r="B30" s="56">
        <f t="shared" si="9"/>
        <v>17</v>
      </c>
      <c r="C30" s="57" t="s">
        <v>163</v>
      </c>
      <c r="D30" s="58"/>
      <c r="E30" s="58" t="s">
        <v>41</v>
      </c>
      <c r="F30" s="59">
        <v>3</v>
      </c>
      <c r="G30" s="117">
        <f>SUM(G25:G29)</f>
        <v>55.796726233157543</v>
      </c>
      <c r="H30" s="118">
        <f>SUM(H25:H29)</f>
        <v>82.02257238574731</v>
      </c>
      <c r="I30" s="118">
        <f>SUM(I25:I29)</f>
        <v>2.5625813735882899</v>
      </c>
      <c r="J30" s="118">
        <f>SUM(J25:J29)</f>
        <v>14.279641973738155</v>
      </c>
      <c r="K30" s="119">
        <f>SUM(K25:K29)</f>
        <v>0.40754114138866626</v>
      </c>
      <c r="L30" s="61">
        <f t="shared" si="1"/>
        <v>155.06906310761997</v>
      </c>
      <c r="M30" s="117">
        <f>SUM(M25:M29)</f>
        <v>45.85058195025222</v>
      </c>
      <c r="N30" s="118">
        <f>SUM(N25:N29)</f>
        <v>76.598416264742056</v>
      </c>
      <c r="O30" s="118">
        <f>SUM(O25:O29)</f>
        <v>0.15422192844459745</v>
      </c>
      <c r="P30" s="118">
        <f>SUM(P25:P29)</f>
        <v>19.138310390049575</v>
      </c>
      <c r="Q30" s="119">
        <f>SUM(Q25:Q29)</f>
        <v>0.11716770456967873</v>
      </c>
      <c r="R30" s="61">
        <f t="shared" si="2"/>
        <v>141.85869823805814</v>
      </c>
      <c r="S30" s="117">
        <f>SUM(S25:S29)</f>
        <v>43.665035467424133</v>
      </c>
      <c r="T30" s="118">
        <f>SUM(T25:T29)</f>
        <v>65.310506190552644</v>
      </c>
      <c r="U30" s="118">
        <f>SUM(U25:U29)</f>
        <v>0.14304774992819233</v>
      </c>
      <c r="V30" s="118">
        <f>SUM(V25:V29)</f>
        <v>23.107860824551516</v>
      </c>
      <c r="W30" s="119">
        <f>SUM(W25:W29)</f>
        <v>0.13948612431377558</v>
      </c>
      <c r="X30" s="61">
        <f t="shared" si="3"/>
        <v>132.36593635677025</v>
      </c>
      <c r="Y30" s="117">
        <f>SUM(Y25:Y29)</f>
        <v>73.507456956724653</v>
      </c>
      <c r="Z30" s="118">
        <f>SUM(Z25:Z29)</f>
        <v>153.43264094175379</v>
      </c>
      <c r="AA30" s="118">
        <f>SUM(AA25:AA29)</f>
        <v>0.12733394985008917</v>
      </c>
      <c r="AB30" s="118">
        <f>SUM(AB25:AB29)</f>
        <v>5.5321950677933041</v>
      </c>
      <c r="AC30" s="119">
        <f>SUM(AC25:AC29)</f>
        <v>0.60705676763425775</v>
      </c>
      <c r="AD30" s="61">
        <f t="shared" si="4"/>
        <v>233.20668368375607</v>
      </c>
      <c r="AE30" s="117">
        <f>SUM(AE25:AE29)</f>
        <v>83.804957612109291</v>
      </c>
      <c r="AF30" s="118">
        <f>SUM(AF25:AF29)</f>
        <v>119.43598205988631</v>
      </c>
      <c r="AG30" s="118">
        <f>SUM(AG25:AG29)</f>
        <v>0.12733394985008917</v>
      </c>
      <c r="AH30" s="118">
        <f>SUM(AH25:AH29)</f>
        <v>4.7271710293317666</v>
      </c>
      <c r="AI30" s="119">
        <f>SUM(AI25:AI29)</f>
        <v>0.60705676763425775</v>
      </c>
      <c r="AJ30" s="61">
        <f t="shared" si="5"/>
        <v>208.70250141881169</v>
      </c>
      <c r="AK30" s="117">
        <f>SUM(AK25:AK29)</f>
        <v>68.347155158263121</v>
      </c>
      <c r="AL30" s="118">
        <f>SUM(AL25:AL29)</f>
        <v>128.64496977075552</v>
      </c>
      <c r="AM30" s="118">
        <f>SUM(AM25:AM29)</f>
        <v>0.12733394985008917</v>
      </c>
      <c r="AN30" s="118">
        <f>SUM(AN25:AN29)</f>
        <v>7.4639360293317649</v>
      </c>
      <c r="AO30" s="119">
        <f>SUM(AO25:AO29)</f>
        <v>0.60705676763425775</v>
      </c>
      <c r="AP30" s="61">
        <f t="shared" si="6"/>
        <v>205.19045167583474</v>
      </c>
      <c r="AQ30" s="117">
        <f>SUM(AQ25:AQ29)</f>
        <v>56.44411310057081</v>
      </c>
      <c r="AR30" s="118">
        <f>SUM(AR25:AR29)</f>
        <v>132.02267762877901</v>
      </c>
      <c r="AS30" s="118">
        <f>SUM(AS25:AS29)</f>
        <v>0.12733394985008917</v>
      </c>
      <c r="AT30" s="118">
        <f>SUM(AT25:AT29)</f>
        <v>5.5950133370240742</v>
      </c>
      <c r="AU30" s="119">
        <f>SUM(AU25:AU29)</f>
        <v>0.60705676763425775</v>
      </c>
      <c r="AV30" s="61">
        <f t="shared" si="7"/>
        <v>194.79619478385823</v>
      </c>
      <c r="AW30" s="117">
        <f>SUM(AW25:AW29)</f>
        <v>54.392257273647729</v>
      </c>
      <c r="AX30" s="118">
        <f>SUM(AX25:AX29)</f>
        <v>118.90756122882641</v>
      </c>
      <c r="AY30" s="118">
        <f>SUM(AY25:AY29)</f>
        <v>0.12733394985008917</v>
      </c>
      <c r="AZ30" s="118">
        <f>SUM(AZ25:AZ29)</f>
        <v>8.824928144716381</v>
      </c>
      <c r="BA30" s="119">
        <f>SUM(BA25:BA29)</f>
        <v>0.60705676763425775</v>
      </c>
      <c r="BB30" s="61">
        <f t="shared" si="8"/>
        <v>182.85913736467484</v>
      </c>
      <c r="BC30" s="12"/>
      <c r="BD30" s="120" t="s">
        <v>164</v>
      </c>
      <c r="BE30" s="20"/>
      <c r="BG30" s="35"/>
      <c r="BH30" s="35"/>
      <c r="BJ30" s="56">
        <f t="shared" si="10"/>
        <v>17</v>
      </c>
      <c r="BK30" s="57" t="s">
        <v>163</v>
      </c>
      <c r="BL30" s="58" t="s">
        <v>41</v>
      </c>
      <c r="BM30" s="59">
        <v>3</v>
      </c>
      <c r="BN30" s="121" t="s">
        <v>165</v>
      </c>
      <c r="BO30" s="122" t="s">
        <v>166</v>
      </c>
      <c r="BP30" s="122" t="s">
        <v>167</v>
      </c>
      <c r="BQ30" s="122" t="s">
        <v>168</v>
      </c>
      <c r="BR30" s="123" t="s">
        <v>169</v>
      </c>
      <c r="BS30" s="67" t="s">
        <v>170</v>
      </c>
      <c r="BX30" s="19"/>
      <c r="BY30" s="19"/>
      <c r="BZ30" s="19"/>
      <c r="CA30" s="19"/>
      <c r="CB30" s="19"/>
      <c r="CC30" s="55"/>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U30" s="19"/>
      <c r="DV30" s="19"/>
      <c r="DW30" s="19"/>
      <c r="DX30" s="19"/>
      <c r="DY30" s="19"/>
      <c r="DZ30" s="55"/>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row>
    <row r="31" spans="2:172" ht="14.25" customHeight="1" x14ac:dyDescent="0.3">
      <c r="B31" s="56">
        <f t="shared" si="9"/>
        <v>18</v>
      </c>
      <c r="C31" s="57" t="s">
        <v>111</v>
      </c>
      <c r="D31" s="58"/>
      <c r="E31" s="58" t="s">
        <v>41</v>
      </c>
      <c r="F31" s="59">
        <v>3</v>
      </c>
      <c r="G31" s="85">
        <v>0</v>
      </c>
      <c r="H31" s="60">
        <v>0</v>
      </c>
      <c r="I31" s="60">
        <v>0</v>
      </c>
      <c r="J31" s="60">
        <v>0</v>
      </c>
      <c r="K31" s="60">
        <v>0</v>
      </c>
      <c r="L31" s="61">
        <f t="shared" si="1"/>
        <v>0</v>
      </c>
      <c r="M31" s="85">
        <v>0</v>
      </c>
      <c r="N31" s="60">
        <v>0</v>
      </c>
      <c r="O31" s="60">
        <v>0</v>
      </c>
      <c r="P31" s="60">
        <v>0</v>
      </c>
      <c r="Q31" s="60">
        <v>0</v>
      </c>
      <c r="R31" s="61">
        <f t="shared" si="2"/>
        <v>0</v>
      </c>
      <c r="S31" s="85">
        <v>0</v>
      </c>
      <c r="T31" s="60">
        <v>0</v>
      </c>
      <c r="U31" s="60">
        <v>0</v>
      </c>
      <c r="V31" s="60">
        <v>0</v>
      </c>
      <c r="W31" s="60">
        <v>0</v>
      </c>
      <c r="X31" s="61">
        <f t="shared" si="3"/>
        <v>0</v>
      </c>
      <c r="Y31" s="85">
        <v>0</v>
      </c>
      <c r="Z31" s="60">
        <v>0</v>
      </c>
      <c r="AA31" s="60">
        <v>0</v>
      </c>
      <c r="AB31" s="60">
        <v>0</v>
      </c>
      <c r="AC31" s="60">
        <v>0</v>
      </c>
      <c r="AD31" s="61">
        <f t="shared" si="4"/>
        <v>0</v>
      </c>
      <c r="AE31" s="85">
        <v>0</v>
      </c>
      <c r="AF31" s="60">
        <v>0</v>
      </c>
      <c r="AG31" s="60">
        <v>0</v>
      </c>
      <c r="AH31" s="60">
        <v>0</v>
      </c>
      <c r="AI31" s="60">
        <v>0</v>
      </c>
      <c r="AJ31" s="61">
        <f t="shared" si="5"/>
        <v>0</v>
      </c>
      <c r="AK31" s="85">
        <v>0</v>
      </c>
      <c r="AL31" s="60">
        <v>0</v>
      </c>
      <c r="AM31" s="60">
        <v>0</v>
      </c>
      <c r="AN31" s="60">
        <v>0</v>
      </c>
      <c r="AO31" s="60">
        <v>0</v>
      </c>
      <c r="AP31" s="61">
        <f t="shared" si="6"/>
        <v>0</v>
      </c>
      <c r="AQ31" s="85">
        <v>0</v>
      </c>
      <c r="AR31" s="60">
        <v>0</v>
      </c>
      <c r="AS31" s="60">
        <v>0</v>
      </c>
      <c r="AT31" s="60">
        <v>0</v>
      </c>
      <c r="AU31" s="60">
        <v>0</v>
      </c>
      <c r="AV31" s="61">
        <f t="shared" si="7"/>
        <v>0</v>
      </c>
      <c r="AW31" s="85">
        <v>0</v>
      </c>
      <c r="AX31" s="60">
        <v>0</v>
      </c>
      <c r="AY31" s="60">
        <v>0</v>
      </c>
      <c r="AZ31" s="60">
        <v>0</v>
      </c>
      <c r="BA31" s="60">
        <v>0</v>
      </c>
      <c r="BB31" s="61">
        <f t="shared" si="8"/>
        <v>0</v>
      </c>
      <c r="BC31" s="12"/>
      <c r="BD31" s="63"/>
      <c r="BE31" s="20"/>
      <c r="BG31" s="35">
        <f xml:space="preserve"> IF( SUM( BX31:DR31 ) = 0, 0, $BX$5 )</f>
        <v>0</v>
      </c>
      <c r="BH31" s="35"/>
      <c r="BJ31" s="56">
        <f t="shared" si="10"/>
        <v>18</v>
      </c>
      <c r="BK31" s="57" t="s">
        <v>111</v>
      </c>
      <c r="BL31" s="58" t="s">
        <v>41</v>
      </c>
      <c r="BM31" s="59">
        <v>3</v>
      </c>
      <c r="BN31" s="124" t="s">
        <v>171</v>
      </c>
      <c r="BO31" s="115" t="s">
        <v>172</v>
      </c>
      <c r="BP31" s="115" t="s">
        <v>173</v>
      </c>
      <c r="BQ31" s="115" t="s">
        <v>174</v>
      </c>
      <c r="BR31" s="116" t="s">
        <v>175</v>
      </c>
      <c r="BS31" s="67" t="s">
        <v>176</v>
      </c>
      <c r="BX31" s="54">
        <f>IF('[1]Validation flags'!$H$3=1,0, IF( ISNUMBER(G31), 0, 1 ))</f>
        <v>0</v>
      </c>
      <c r="BY31" s="54">
        <f>IF('[1]Validation flags'!$H$3=1,0, IF( ISNUMBER(H31), 0, 1 ))</f>
        <v>0</v>
      </c>
      <c r="BZ31" s="54">
        <f>IF('[1]Validation flags'!$H$3=1,0, IF( ISNUMBER(I31), 0, 1 ))</f>
        <v>0</v>
      </c>
      <c r="CA31" s="54">
        <f>IF('[1]Validation flags'!$H$3=1,0, IF( ISNUMBER(J31), 0, 1 ))</f>
        <v>0</v>
      </c>
      <c r="CB31" s="54">
        <f>IF('[1]Validation flags'!$H$3=1,0, IF( ISNUMBER(K31), 0, 1 ))</f>
        <v>0</v>
      </c>
      <c r="CC31" s="55"/>
      <c r="CD31" s="54">
        <f>IF('[1]Validation flags'!$H$3=1,0, IF( ISNUMBER(M31), 0, 1 ))</f>
        <v>0</v>
      </c>
      <c r="CE31" s="54">
        <f>IF('[1]Validation flags'!$H$3=1,0, IF( ISNUMBER(N31), 0, 1 ))</f>
        <v>0</v>
      </c>
      <c r="CF31" s="54">
        <f>IF('[1]Validation flags'!$H$3=1,0, IF( ISNUMBER(O31), 0, 1 ))</f>
        <v>0</v>
      </c>
      <c r="CG31" s="54">
        <f>IF('[1]Validation flags'!$H$3=1,0, IF( ISNUMBER(P31), 0, 1 ))</f>
        <v>0</v>
      </c>
      <c r="CH31" s="54">
        <f>IF('[1]Validation flags'!$H$3=1,0, IF( ISNUMBER(Q31), 0, 1 ))</f>
        <v>0</v>
      </c>
      <c r="CI31" s="19"/>
      <c r="CJ31" s="54">
        <f>IF('[1]Validation flags'!$H$3=1,0, IF( ISNUMBER(S31), 0, 1 ))</f>
        <v>0</v>
      </c>
      <c r="CK31" s="54">
        <f>IF('[1]Validation flags'!$H$3=1,0, IF( ISNUMBER(T31), 0, 1 ))</f>
        <v>0</v>
      </c>
      <c r="CL31" s="54">
        <f>IF('[1]Validation flags'!$H$3=1,0, IF( ISNUMBER(U31), 0, 1 ))</f>
        <v>0</v>
      </c>
      <c r="CM31" s="54">
        <f>IF('[1]Validation flags'!$H$3=1,0, IF( ISNUMBER(V31), 0, 1 ))</f>
        <v>0</v>
      </c>
      <c r="CN31" s="54">
        <f>IF('[1]Validation flags'!$H$3=1,0, IF( ISNUMBER(W31), 0, 1 ))</f>
        <v>0</v>
      </c>
      <c r="CO31" s="19"/>
      <c r="CP31" s="54">
        <f>IF('[1]Validation flags'!$H$3=1,0, IF( ISNUMBER(Y31), 0, 1 ))</f>
        <v>0</v>
      </c>
      <c r="CQ31" s="54">
        <f>IF('[1]Validation flags'!$H$3=1,0, IF( ISNUMBER(Z31), 0, 1 ))</f>
        <v>0</v>
      </c>
      <c r="CR31" s="54">
        <f>IF('[1]Validation flags'!$H$3=1,0, IF( ISNUMBER(AA31), 0, 1 ))</f>
        <v>0</v>
      </c>
      <c r="CS31" s="54">
        <f>IF('[1]Validation flags'!$H$3=1,0, IF( ISNUMBER(AB31), 0, 1 ))</f>
        <v>0</v>
      </c>
      <c r="CT31" s="54">
        <f>IF('[1]Validation flags'!$H$3=1,0, IF( ISNUMBER(AC31), 0, 1 ))</f>
        <v>0</v>
      </c>
      <c r="CU31" s="19"/>
      <c r="CV31" s="54">
        <f>IF('[1]Validation flags'!$H$3=1,0, IF( ISNUMBER(AE31), 0, 1 ))</f>
        <v>0</v>
      </c>
      <c r="CW31" s="54">
        <f>IF('[1]Validation flags'!$H$3=1,0, IF( ISNUMBER(AF31), 0, 1 ))</f>
        <v>0</v>
      </c>
      <c r="CX31" s="54">
        <f>IF('[1]Validation flags'!$H$3=1,0, IF( ISNUMBER(AG31), 0, 1 ))</f>
        <v>0</v>
      </c>
      <c r="CY31" s="54">
        <f>IF('[1]Validation flags'!$H$3=1,0, IF( ISNUMBER(AH31), 0, 1 ))</f>
        <v>0</v>
      </c>
      <c r="CZ31" s="54">
        <f>IF('[1]Validation flags'!$H$3=1,0, IF( ISNUMBER(AI31), 0, 1 ))</f>
        <v>0</v>
      </c>
      <c r="DA31" s="19"/>
      <c r="DB31" s="54">
        <f>IF('[1]Validation flags'!$H$3=1,0, IF( ISNUMBER(AK31), 0, 1 ))</f>
        <v>0</v>
      </c>
      <c r="DC31" s="54">
        <f>IF('[1]Validation flags'!$H$3=1,0, IF( ISNUMBER(AL31), 0, 1 ))</f>
        <v>0</v>
      </c>
      <c r="DD31" s="54">
        <f>IF('[1]Validation flags'!$H$3=1,0, IF( ISNUMBER(AM31), 0, 1 ))</f>
        <v>0</v>
      </c>
      <c r="DE31" s="54">
        <f>IF('[1]Validation flags'!$H$3=1,0, IF( ISNUMBER(AN31), 0, 1 ))</f>
        <v>0</v>
      </c>
      <c r="DF31" s="54">
        <f>IF('[1]Validation flags'!$H$3=1,0, IF( ISNUMBER(AO31), 0, 1 ))</f>
        <v>0</v>
      </c>
      <c r="DG31" s="19"/>
      <c r="DH31" s="54">
        <f>IF('[1]Validation flags'!$H$3=1,0, IF( ISNUMBER(AQ31), 0, 1 ))</f>
        <v>0</v>
      </c>
      <c r="DI31" s="54">
        <f>IF('[1]Validation flags'!$H$3=1,0, IF( ISNUMBER(AR31), 0, 1 ))</f>
        <v>0</v>
      </c>
      <c r="DJ31" s="54">
        <f>IF('[1]Validation flags'!$H$3=1,0, IF( ISNUMBER(AS31), 0, 1 ))</f>
        <v>0</v>
      </c>
      <c r="DK31" s="54">
        <f>IF('[1]Validation flags'!$H$3=1,0, IF( ISNUMBER(AT31), 0, 1 ))</f>
        <v>0</v>
      </c>
      <c r="DL31" s="54">
        <f>IF('[1]Validation flags'!$H$3=1,0, IF( ISNUMBER(AU31), 0, 1 ))</f>
        <v>0</v>
      </c>
      <c r="DM31" s="19"/>
      <c r="DN31" s="54">
        <f>IF('[1]Validation flags'!$H$3=1,0, IF( ISNUMBER(AW31), 0, 1 ))</f>
        <v>0</v>
      </c>
      <c r="DO31" s="54">
        <f>IF('[1]Validation flags'!$H$3=1,0, IF( ISNUMBER(AX31), 0, 1 ))</f>
        <v>0</v>
      </c>
      <c r="DP31" s="54">
        <f>IF('[1]Validation flags'!$H$3=1,0, IF( ISNUMBER(AY31), 0, 1 ))</f>
        <v>0</v>
      </c>
      <c r="DQ31" s="54">
        <f>IF('[1]Validation flags'!$H$3=1,0, IF( ISNUMBER(AZ31), 0, 1 ))</f>
        <v>0</v>
      </c>
      <c r="DR31" s="54">
        <f>IF('[1]Validation flags'!$H$3=1,0, IF( ISNUMBER(BA31), 0, 1 ))</f>
        <v>0</v>
      </c>
      <c r="DS31" s="19"/>
      <c r="DT31" s="110"/>
      <c r="DU31" s="19"/>
      <c r="DV31" s="19"/>
      <c r="DW31" s="19"/>
      <c r="DX31" s="19"/>
      <c r="DY31" s="19"/>
      <c r="DZ31" s="55"/>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row>
    <row r="32" spans="2:172" ht="14.25" customHeight="1" x14ac:dyDescent="0.3">
      <c r="B32" s="56">
        <f t="shared" si="9"/>
        <v>19</v>
      </c>
      <c r="C32" s="57" t="s">
        <v>177</v>
      </c>
      <c r="D32" s="58"/>
      <c r="E32" s="58" t="s">
        <v>41</v>
      </c>
      <c r="F32" s="59">
        <v>3</v>
      </c>
      <c r="G32" s="117">
        <f>SUM(G30:G31)</f>
        <v>55.796726233157543</v>
      </c>
      <c r="H32" s="118">
        <f>SUM(H30:H31)</f>
        <v>82.02257238574731</v>
      </c>
      <c r="I32" s="118">
        <f>SUM(I30:I31)</f>
        <v>2.5625813735882899</v>
      </c>
      <c r="J32" s="118">
        <f>SUM(J30:J31)</f>
        <v>14.279641973738155</v>
      </c>
      <c r="K32" s="119">
        <f>SUM(K30:K31)</f>
        <v>0.40754114138866626</v>
      </c>
      <c r="L32" s="61">
        <f t="shared" si="1"/>
        <v>155.06906310761997</v>
      </c>
      <c r="M32" s="117">
        <f>SUM(M30:M31)</f>
        <v>45.85058195025222</v>
      </c>
      <c r="N32" s="118">
        <f>SUM(N30:N31)</f>
        <v>76.598416264742056</v>
      </c>
      <c r="O32" s="118">
        <f>SUM(O30:O31)</f>
        <v>0.15422192844459745</v>
      </c>
      <c r="P32" s="118">
        <f>SUM(P30:P31)</f>
        <v>19.138310390049575</v>
      </c>
      <c r="Q32" s="119">
        <f>SUM(Q30:Q31)</f>
        <v>0.11716770456967873</v>
      </c>
      <c r="R32" s="61">
        <f t="shared" si="2"/>
        <v>141.85869823805814</v>
      </c>
      <c r="S32" s="117">
        <f>SUM(S30:S31)</f>
        <v>43.665035467424133</v>
      </c>
      <c r="T32" s="118">
        <f>SUM(T30:T31)</f>
        <v>65.310506190552644</v>
      </c>
      <c r="U32" s="118">
        <f>SUM(U30:U31)</f>
        <v>0.14304774992819233</v>
      </c>
      <c r="V32" s="118">
        <f>SUM(V30:V31)</f>
        <v>23.107860824551516</v>
      </c>
      <c r="W32" s="119">
        <f>SUM(W30:W31)</f>
        <v>0.13948612431377558</v>
      </c>
      <c r="X32" s="61">
        <f t="shared" si="3"/>
        <v>132.36593635677025</v>
      </c>
      <c r="Y32" s="117">
        <f>SUM(Y30:Y31)</f>
        <v>73.507456956724653</v>
      </c>
      <c r="Z32" s="118">
        <f>SUM(Z30:Z31)</f>
        <v>153.43264094175379</v>
      </c>
      <c r="AA32" s="118">
        <f>SUM(AA30:AA31)</f>
        <v>0.12733394985008917</v>
      </c>
      <c r="AB32" s="118">
        <f>SUM(AB30:AB31)</f>
        <v>5.5321950677933041</v>
      </c>
      <c r="AC32" s="119">
        <f>SUM(AC30:AC31)</f>
        <v>0.60705676763425775</v>
      </c>
      <c r="AD32" s="61">
        <f t="shared" si="4"/>
        <v>233.20668368375607</v>
      </c>
      <c r="AE32" s="117">
        <f>SUM(AE30:AE31)</f>
        <v>83.804957612109291</v>
      </c>
      <c r="AF32" s="118">
        <f>SUM(AF30:AF31)</f>
        <v>119.43598205988631</v>
      </c>
      <c r="AG32" s="118">
        <f>SUM(AG30:AG31)</f>
        <v>0.12733394985008917</v>
      </c>
      <c r="AH32" s="118">
        <f>SUM(AH30:AH31)</f>
        <v>4.7271710293317666</v>
      </c>
      <c r="AI32" s="119">
        <f>SUM(AI30:AI31)</f>
        <v>0.60705676763425775</v>
      </c>
      <c r="AJ32" s="61">
        <f t="shared" si="5"/>
        <v>208.70250141881169</v>
      </c>
      <c r="AK32" s="117">
        <f>SUM(AK30:AK31)</f>
        <v>68.347155158263121</v>
      </c>
      <c r="AL32" s="118">
        <f>SUM(AL30:AL31)</f>
        <v>128.64496977075552</v>
      </c>
      <c r="AM32" s="118">
        <f>SUM(AM30:AM31)</f>
        <v>0.12733394985008917</v>
      </c>
      <c r="AN32" s="118">
        <f>SUM(AN30:AN31)</f>
        <v>7.4639360293317649</v>
      </c>
      <c r="AO32" s="119">
        <f>SUM(AO30:AO31)</f>
        <v>0.60705676763425775</v>
      </c>
      <c r="AP32" s="61">
        <f t="shared" si="6"/>
        <v>205.19045167583474</v>
      </c>
      <c r="AQ32" s="117">
        <f>SUM(AQ30:AQ31)</f>
        <v>56.44411310057081</v>
      </c>
      <c r="AR32" s="118">
        <f>SUM(AR30:AR31)</f>
        <v>132.02267762877901</v>
      </c>
      <c r="AS32" s="118">
        <f>SUM(AS30:AS31)</f>
        <v>0.12733394985008917</v>
      </c>
      <c r="AT32" s="118">
        <f>SUM(AT30:AT31)</f>
        <v>5.5950133370240742</v>
      </c>
      <c r="AU32" s="119">
        <f>SUM(AU30:AU31)</f>
        <v>0.60705676763425775</v>
      </c>
      <c r="AV32" s="61">
        <f t="shared" si="7"/>
        <v>194.79619478385823</v>
      </c>
      <c r="AW32" s="117">
        <f>SUM(AW30:AW31)</f>
        <v>54.392257273647729</v>
      </c>
      <c r="AX32" s="118">
        <f>SUM(AX30:AX31)</f>
        <v>118.90756122882641</v>
      </c>
      <c r="AY32" s="118">
        <f>SUM(AY30:AY31)</f>
        <v>0.12733394985008917</v>
      </c>
      <c r="AZ32" s="118">
        <f>SUM(AZ30:AZ31)</f>
        <v>8.824928144716381</v>
      </c>
      <c r="BA32" s="119">
        <f>SUM(BA30:BA31)</f>
        <v>0.60705676763425775</v>
      </c>
      <c r="BB32" s="61">
        <f t="shared" si="8"/>
        <v>182.85913736467484</v>
      </c>
      <c r="BC32" s="12"/>
      <c r="BD32" s="120" t="s">
        <v>178</v>
      </c>
      <c r="BE32" s="20"/>
      <c r="BG32" s="35"/>
      <c r="BH32" s="35"/>
      <c r="BJ32" s="56">
        <f t="shared" si="10"/>
        <v>19</v>
      </c>
      <c r="BK32" s="57" t="s">
        <v>177</v>
      </c>
      <c r="BL32" s="58" t="s">
        <v>41</v>
      </c>
      <c r="BM32" s="59">
        <v>3</v>
      </c>
      <c r="BN32" s="121" t="s">
        <v>179</v>
      </c>
      <c r="BO32" s="122" t="s">
        <v>180</v>
      </c>
      <c r="BP32" s="122" t="s">
        <v>181</v>
      </c>
      <c r="BQ32" s="122" t="s">
        <v>182</v>
      </c>
      <c r="BR32" s="123" t="s">
        <v>183</v>
      </c>
      <c r="BS32" s="67" t="s">
        <v>184</v>
      </c>
      <c r="BX32" s="19"/>
      <c r="BY32" s="19"/>
      <c r="BZ32" s="19"/>
      <c r="CA32" s="19"/>
      <c r="CB32" s="19"/>
      <c r="CC32" s="55"/>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U32" s="19"/>
      <c r="DV32" s="19"/>
      <c r="DW32" s="19"/>
      <c r="DX32" s="19"/>
      <c r="DY32" s="19"/>
      <c r="DZ32" s="55"/>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row>
    <row r="33" spans="2:171" ht="14.25" customHeight="1" thickBot="1" x14ac:dyDescent="0.4">
      <c r="B33" s="76"/>
      <c r="C33" s="76"/>
      <c r="D33" s="30"/>
      <c r="E33" s="30"/>
      <c r="F33" s="30"/>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12"/>
      <c r="BD33" s="107"/>
      <c r="BE33" s="78"/>
      <c r="BG33" s="35"/>
      <c r="BH33" s="35"/>
      <c r="BJ33" s="76"/>
      <c r="BK33" s="76"/>
      <c r="BL33" s="30"/>
      <c r="BM33" s="30"/>
      <c r="BN33" s="108"/>
      <c r="BO33" s="108"/>
      <c r="BP33" s="108"/>
      <c r="BQ33" s="108"/>
      <c r="BR33" s="108"/>
      <c r="BS33" s="108"/>
      <c r="BX33" s="19"/>
      <c r="BY33" s="19"/>
      <c r="BZ33" s="19"/>
      <c r="CA33" s="19"/>
      <c r="CB33" s="19"/>
      <c r="CC33" s="55"/>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U33" s="19"/>
      <c r="DV33" s="19"/>
      <c r="DW33" s="19"/>
      <c r="DX33" s="19"/>
      <c r="DY33" s="19"/>
      <c r="DZ33" s="55"/>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row>
    <row r="34" spans="2:171" ht="16.5" thickBot="1" x14ac:dyDescent="0.4">
      <c r="B34" s="36" t="s">
        <v>185</v>
      </c>
      <c r="C34" s="37" t="s">
        <v>186</v>
      </c>
      <c r="D34" s="109"/>
      <c r="E34" s="13"/>
      <c r="F34" s="1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2"/>
      <c r="BD34" s="107"/>
      <c r="BE34" s="78"/>
      <c r="BG34" s="35"/>
      <c r="BH34" s="35"/>
      <c r="BJ34" s="36" t="s">
        <v>185</v>
      </c>
      <c r="BK34" s="37" t="s">
        <v>186</v>
      </c>
      <c r="BL34" s="13"/>
      <c r="BM34" s="13"/>
      <c r="BN34" s="105"/>
      <c r="BO34" s="105"/>
      <c r="BP34" s="105"/>
      <c r="BQ34" s="105"/>
      <c r="BR34" s="105"/>
      <c r="BS34" s="105"/>
      <c r="BX34" s="19"/>
      <c r="BY34" s="19"/>
      <c r="BZ34" s="19"/>
      <c r="CA34" s="19"/>
      <c r="CB34" s="19"/>
      <c r="CC34" s="55"/>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10"/>
      <c r="DU34" s="19"/>
      <c r="DV34" s="19"/>
      <c r="DW34" s="19"/>
      <c r="DX34" s="19"/>
      <c r="DY34" s="19"/>
      <c r="DZ34" s="55"/>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row>
    <row r="35" spans="2:171" ht="14.25" customHeight="1" x14ac:dyDescent="0.3">
      <c r="B35" s="39">
        <f>+B32+1</f>
        <v>20</v>
      </c>
      <c r="C35" s="40" t="s">
        <v>187</v>
      </c>
      <c r="D35" s="41"/>
      <c r="E35" s="41" t="s">
        <v>41</v>
      </c>
      <c r="F35" s="42">
        <v>3</v>
      </c>
      <c r="G35" s="43">
        <v>0.2</v>
      </c>
      <c r="H35" s="44">
        <v>0</v>
      </c>
      <c r="I35" s="44">
        <v>0</v>
      </c>
      <c r="J35" s="44">
        <v>0</v>
      </c>
      <c r="K35" s="44">
        <v>0</v>
      </c>
      <c r="L35" s="45">
        <f>SUM(G35:K35)</f>
        <v>0.2</v>
      </c>
      <c r="M35" s="43">
        <v>9.2600011652794176E-2</v>
      </c>
      <c r="N35" s="44">
        <v>0</v>
      </c>
      <c r="O35" s="44">
        <v>0</v>
      </c>
      <c r="P35" s="44">
        <v>0</v>
      </c>
      <c r="Q35" s="44">
        <v>0</v>
      </c>
      <c r="R35" s="45">
        <f>SUM(M35:Q35)</f>
        <v>9.2600011652794176E-2</v>
      </c>
      <c r="S35" s="43">
        <v>0.09</v>
      </c>
      <c r="T35" s="44">
        <v>0</v>
      </c>
      <c r="U35" s="44">
        <v>0</v>
      </c>
      <c r="V35" s="44">
        <v>0</v>
      </c>
      <c r="W35" s="44">
        <v>0</v>
      </c>
      <c r="X35" s="45">
        <f>SUM(S35:W35)</f>
        <v>0.09</v>
      </c>
      <c r="Y35" s="43">
        <v>0.09</v>
      </c>
      <c r="Z35" s="44">
        <v>0</v>
      </c>
      <c r="AA35" s="44">
        <v>0</v>
      </c>
      <c r="AB35" s="44">
        <v>0</v>
      </c>
      <c r="AC35" s="44">
        <v>0</v>
      </c>
      <c r="AD35" s="45">
        <f>SUM(Y35:AC35)</f>
        <v>0.09</v>
      </c>
      <c r="AE35" s="43">
        <v>0.09</v>
      </c>
      <c r="AF35" s="44">
        <v>0</v>
      </c>
      <c r="AG35" s="44">
        <v>0</v>
      </c>
      <c r="AH35" s="44">
        <v>0</v>
      </c>
      <c r="AI35" s="44">
        <v>0</v>
      </c>
      <c r="AJ35" s="45">
        <f>SUM(AE35:AI35)</f>
        <v>0.09</v>
      </c>
      <c r="AK35" s="43">
        <v>0.09</v>
      </c>
      <c r="AL35" s="44">
        <v>0</v>
      </c>
      <c r="AM35" s="44">
        <v>0</v>
      </c>
      <c r="AN35" s="44">
        <v>0</v>
      </c>
      <c r="AO35" s="44">
        <v>0</v>
      </c>
      <c r="AP35" s="45">
        <f>SUM(AK35:AO35)</f>
        <v>0.09</v>
      </c>
      <c r="AQ35" s="43">
        <v>0.09</v>
      </c>
      <c r="AR35" s="44">
        <v>0</v>
      </c>
      <c r="AS35" s="44">
        <v>0</v>
      </c>
      <c r="AT35" s="44">
        <v>0</v>
      </c>
      <c r="AU35" s="44">
        <v>0</v>
      </c>
      <c r="AV35" s="45">
        <f>SUM(AQ35:AU35)</f>
        <v>0.09</v>
      </c>
      <c r="AW35" s="43">
        <v>0.09</v>
      </c>
      <c r="AX35" s="44">
        <v>0</v>
      </c>
      <c r="AY35" s="44">
        <v>0</v>
      </c>
      <c r="AZ35" s="44">
        <v>0</v>
      </c>
      <c r="BA35" s="44">
        <v>0</v>
      </c>
      <c r="BB35" s="45">
        <f>SUM(AW35:BA35)</f>
        <v>0.09</v>
      </c>
      <c r="BC35" s="12"/>
      <c r="BD35" s="87"/>
      <c r="BE35" s="49"/>
      <c r="BG35" s="35">
        <f xml:space="preserve"> IF( SUM( BX35:DR35 ) = 0, 0, $BX$5 )</f>
        <v>0</v>
      </c>
      <c r="BH35" s="35"/>
      <c r="BJ35" s="39">
        <v>20</v>
      </c>
      <c r="BK35" s="40" t="s">
        <v>187</v>
      </c>
      <c r="BL35" s="41" t="s">
        <v>41</v>
      </c>
      <c r="BM35" s="42">
        <v>3</v>
      </c>
      <c r="BN35" s="111" t="s">
        <v>188</v>
      </c>
      <c r="BO35" s="112" t="s">
        <v>189</v>
      </c>
      <c r="BP35" s="112" t="s">
        <v>190</v>
      </c>
      <c r="BQ35" s="112" t="s">
        <v>191</v>
      </c>
      <c r="BR35" s="113" t="s">
        <v>192</v>
      </c>
      <c r="BS35" s="53" t="s">
        <v>193</v>
      </c>
      <c r="BX35" s="54">
        <f>IF('[1]Validation flags'!$H$3=1,0, IF( ISNUMBER(G35), 0, 1 ))</f>
        <v>0</v>
      </c>
      <c r="BY35" s="54">
        <f>IF('[1]Validation flags'!$H$3=1,0, IF( ISNUMBER(H35), 0, 1 ))</f>
        <v>0</v>
      </c>
      <c r="BZ35" s="54">
        <f>IF('[1]Validation flags'!$H$3=1,0, IF( ISNUMBER(I35), 0, 1 ))</f>
        <v>0</v>
      </c>
      <c r="CA35" s="54">
        <f>IF('[1]Validation flags'!$H$3=1,0, IF( ISNUMBER(J35), 0, 1 ))</f>
        <v>0</v>
      </c>
      <c r="CB35" s="54">
        <f>IF('[1]Validation flags'!$H$3=1,0, IF( ISNUMBER(K35), 0, 1 ))</f>
        <v>0</v>
      </c>
      <c r="CC35" s="55"/>
      <c r="CD35" s="54">
        <f>IF('[1]Validation flags'!$H$3=1,0, IF( ISNUMBER(M35), 0, 1 ))</f>
        <v>0</v>
      </c>
      <c r="CE35" s="54">
        <f>IF('[1]Validation flags'!$H$3=1,0, IF( ISNUMBER(N35), 0, 1 ))</f>
        <v>0</v>
      </c>
      <c r="CF35" s="54">
        <f>IF('[1]Validation flags'!$H$3=1,0, IF( ISNUMBER(O35), 0, 1 ))</f>
        <v>0</v>
      </c>
      <c r="CG35" s="54">
        <f>IF('[1]Validation flags'!$H$3=1,0, IF( ISNUMBER(P35), 0, 1 ))</f>
        <v>0</v>
      </c>
      <c r="CH35" s="54">
        <f>IF('[1]Validation flags'!$H$3=1,0, IF( ISNUMBER(Q35), 0, 1 ))</f>
        <v>0</v>
      </c>
      <c r="CI35" s="19"/>
      <c r="CJ35" s="54">
        <f>IF('[1]Validation flags'!$H$3=1,0, IF( ISNUMBER(S35), 0, 1 ))</f>
        <v>0</v>
      </c>
      <c r="CK35" s="54">
        <f>IF('[1]Validation flags'!$H$3=1,0, IF( ISNUMBER(T35), 0, 1 ))</f>
        <v>0</v>
      </c>
      <c r="CL35" s="54">
        <f>IF('[1]Validation flags'!$H$3=1,0, IF( ISNUMBER(U35), 0, 1 ))</f>
        <v>0</v>
      </c>
      <c r="CM35" s="54">
        <f>IF('[1]Validation flags'!$H$3=1,0, IF( ISNUMBER(V35), 0, 1 ))</f>
        <v>0</v>
      </c>
      <c r="CN35" s="54">
        <f>IF('[1]Validation flags'!$H$3=1,0, IF( ISNUMBER(W35), 0, 1 ))</f>
        <v>0</v>
      </c>
      <c r="CO35" s="19"/>
      <c r="CP35" s="54">
        <f>IF('[1]Validation flags'!$H$3=1,0, IF( ISNUMBER(Y35), 0, 1 ))</f>
        <v>0</v>
      </c>
      <c r="CQ35" s="54">
        <f>IF('[1]Validation flags'!$H$3=1,0, IF( ISNUMBER(Z35), 0, 1 ))</f>
        <v>0</v>
      </c>
      <c r="CR35" s="54">
        <f>IF('[1]Validation flags'!$H$3=1,0, IF( ISNUMBER(AA35), 0, 1 ))</f>
        <v>0</v>
      </c>
      <c r="CS35" s="54">
        <f>IF('[1]Validation flags'!$H$3=1,0, IF( ISNUMBER(AB35), 0, 1 ))</f>
        <v>0</v>
      </c>
      <c r="CT35" s="54">
        <f>IF('[1]Validation flags'!$H$3=1,0, IF( ISNUMBER(AC35), 0, 1 ))</f>
        <v>0</v>
      </c>
      <c r="CU35" s="19"/>
      <c r="CV35" s="54">
        <f>IF('[1]Validation flags'!$H$3=1,0, IF( ISNUMBER(AE35), 0, 1 ))</f>
        <v>0</v>
      </c>
      <c r="CW35" s="54">
        <f>IF('[1]Validation flags'!$H$3=1,0, IF( ISNUMBER(AF35), 0, 1 ))</f>
        <v>0</v>
      </c>
      <c r="CX35" s="54">
        <f>IF('[1]Validation flags'!$H$3=1,0, IF( ISNUMBER(AG35), 0, 1 ))</f>
        <v>0</v>
      </c>
      <c r="CY35" s="54">
        <f>IF('[1]Validation flags'!$H$3=1,0, IF( ISNUMBER(AH35), 0, 1 ))</f>
        <v>0</v>
      </c>
      <c r="CZ35" s="54">
        <f>IF('[1]Validation flags'!$H$3=1,0, IF( ISNUMBER(AI35), 0, 1 ))</f>
        <v>0</v>
      </c>
      <c r="DA35" s="19"/>
      <c r="DB35" s="54">
        <f>IF('[1]Validation flags'!$H$3=1,0, IF( ISNUMBER(AK35), 0, 1 ))</f>
        <v>0</v>
      </c>
      <c r="DC35" s="54">
        <f>IF('[1]Validation flags'!$H$3=1,0, IF( ISNUMBER(AL35), 0, 1 ))</f>
        <v>0</v>
      </c>
      <c r="DD35" s="54">
        <f>IF('[1]Validation flags'!$H$3=1,0, IF( ISNUMBER(AM35), 0, 1 ))</f>
        <v>0</v>
      </c>
      <c r="DE35" s="54">
        <f>IF('[1]Validation flags'!$H$3=1,0, IF( ISNUMBER(AN35), 0, 1 ))</f>
        <v>0</v>
      </c>
      <c r="DF35" s="54">
        <f>IF('[1]Validation flags'!$H$3=1,0, IF( ISNUMBER(AO35), 0, 1 ))</f>
        <v>0</v>
      </c>
      <c r="DG35" s="19"/>
      <c r="DH35" s="54">
        <f>IF('[1]Validation flags'!$H$3=1,0, IF( ISNUMBER(AQ35), 0, 1 ))</f>
        <v>0</v>
      </c>
      <c r="DI35" s="54">
        <f>IF('[1]Validation flags'!$H$3=1,0, IF( ISNUMBER(AR35), 0, 1 ))</f>
        <v>0</v>
      </c>
      <c r="DJ35" s="54">
        <f>IF('[1]Validation flags'!$H$3=1,0, IF( ISNUMBER(AS35), 0, 1 ))</f>
        <v>0</v>
      </c>
      <c r="DK35" s="54">
        <f>IF('[1]Validation flags'!$H$3=1,0, IF( ISNUMBER(AT35), 0, 1 ))</f>
        <v>0</v>
      </c>
      <c r="DL35" s="54">
        <f>IF('[1]Validation flags'!$H$3=1,0, IF( ISNUMBER(AU35), 0, 1 ))</f>
        <v>0</v>
      </c>
      <c r="DM35" s="19"/>
      <c r="DN35" s="54">
        <f>IF('[1]Validation flags'!$H$3=1,0, IF( ISNUMBER(AW35), 0, 1 ))</f>
        <v>0</v>
      </c>
      <c r="DO35" s="54">
        <f>IF('[1]Validation flags'!$H$3=1,0, IF( ISNUMBER(AX35), 0, 1 ))</f>
        <v>0</v>
      </c>
      <c r="DP35" s="54">
        <f>IF('[1]Validation flags'!$H$3=1,0, IF( ISNUMBER(AY35), 0, 1 ))</f>
        <v>0</v>
      </c>
      <c r="DQ35" s="54">
        <f>IF('[1]Validation flags'!$H$3=1,0, IF( ISNUMBER(AZ35), 0, 1 ))</f>
        <v>0</v>
      </c>
      <c r="DR35" s="54">
        <f>IF('[1]Validation flags'!$H$3=1,0, IF( ISNUMBER(BA35), 0, 1 ))</f>
        <v>0</v>
      </c>
      <c r="DS35" s="19"/>
      <c r="DT35" s="110"/>
      <c r="DU35" s="19"/>
      <c r="DV35" s="19"/>
      <c r="DW35" s="19"/>
      <c r="DX35" s="19"/>
      <c r="DY35" s="19"/>
      <c r="DZ35" s="55"/>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row>
    <row r="36" spans="2:171" ht="14.25" customHeight="1" x14ac:dyDescent="0.3">
      <c r="B36" s="56">
        <f>+B35+1</f>
        <v>21</v>
      </c>
      <c r="C36" s="57" t="s">
        <v>194</v>
      </c>
      <c r="D36" s="58"/>
      <c r="E36" s="58" t="s">
        <v>41</v>
      </c>
      <c r="F36" s="125">
        <v>3</v>
      </c>
      <c r="G36" s="85">
        <v>6.7041229499999995</v>
      </c>
      <c r="H36" s="60">
        <v>0</v>
      </c>
      <c r="I36" s="60">
        <v>0</v>
      </c>
      <c r="J36" s="60">
        <v>0</v>
      </c>
      <c r="K36" s="60">
        <v>0</v>
      </c>
      <c r="L36" s="61">
        <f>SUM(G36:K36)</f>
        <v>6.7041229499999995</v>
      </c>
      <c r="M36" s="85">
        <v>4.5220000000000002</v>
      </c>
      <c r="N36" s="60">
        <v>0</v>
      </c>
      <c r="O36" s="60">
        <v>0</v>
      </c>
      <c r="P36" s="60">
        <v>0</v>
      </c>
      <c r="Q36" s="60">
        <v>0</v>
      </c>
      <c r="R36" s="61">
        <f>SUM(M36:Q36)</f>
        <v>4.5220000000000002</v>
      </c>
      <c r="S36" s="85">
        <v>4.4720000000000004</v>
      </c>
      <c r="T36" s="60">
        <v>0</v>
      </c>
      <c r="U36" s="60">
        <v>0</v>
      </c>
      <c r="V36" s="60">
        <v>0</v>
      </c>
      <c r="W36" s="60">
        <v>0</v>
      </c>
      <c r="X36" s="61">
        <f>SUM(S36:W36)</f>
        <v>4.4720000000000004</v>
      </c>
      <c r="Y36" s="85">
        <v>9.058501923076923</v>
      </c>
      <c r="Z36" s="60">
        <v>0</v>
      </c>
      <c r="AA36" s="60">
        <v>0</v>
      </c>
      <c r="AB36" s="60">
        <v>0</v>
      </c>
      <c r="AC36" s="60">
        <v>0</v>
      </c>
      <c r="AD36" s="61">
        <f>SUM(Y36:AC36)</f>
        <v>9.058501923076923</v>
      </c>
      <c r="AE36" s="85">
        <v>9.058501923076923</v>
      </c>
      <c r="AF36" s="60">
        <v>0</v>
      </c>
      <c r="AG36" s="60">
        <v>0</v>
      </c>
      <c r="AH36" s="60">
        <v>0</v>
      </c>
      <c r="AI36" s="60">
        <v>0</v>
      </c>
      <c r="AJ36" s="61">
        <f>SUM(AE36:AI36)</f>
        <v>9.058501923076923</v>
      </c>
      <c r="AK36" s="85">
        <v>9.058501923076923</v>
      </c>
      <c r="AL36" s="60">
        <v>0</v>
      </c>
      <c r="AM36" s="60">
        <v>0</v>
      </c>
      <c r="AN36" s="60">
        <v>0</v>
      </c>
      <c r="AO36" s="60">
        <v>0</v>
      </c>
      <c r="AP36" s="61">
        <f>SUM(AK36:AO36)</f>
        <v>9.058501923076923</v>
      </c>
      <c r="AQ36" s="85">
        <v>9.058501923076923</v>
      </c>
      <c r="AR36" s="60">
        <v>0</v>
      </c>
      <c r="AS36" s="60">
        <v>0</v>
      </c>
      <c r="AT36" s="60">
        <v>0</v>
      </c>
      <c r="AU36" s="60">
        <v>0</v>
      </c>
      <c r="AV36" s="61">
        <f>SUM(AQ36:AU36)</f>
        <v>9.058501923076923</v>
      </c>
      <c r="AW36" s="85">
        <v>9.058501923076923</v>
      </c>
      <c r="AX36" s="60">
        <v>0</v>
      </c>
      <c r="AY36" s="60">
        <v>0</v>
      </c>
      <c r="AZ36" s="60">
        <v>0</v>
      </c>
      <c r="BA36" s="60">
        <v>0</v>
      </c>
      <c r="BB36" s="61">
        <f>SUM(AW36:BA36)</f>
        <v>9.058501923076923</v>
      </c>
      <c r="BC36" s="12"/>
      <c r="BD36" s="88"/>
      <c r="BE36" s="20"/>
      <c r="BG36" s="35">
        <f xml:space="preserve"> IF( SUM( BX36:DR36 ) = 0, 0, $BX$5 )</f>
        <v>0</v>
      </c>
      <c r="BH36" s="35"/>
      <c r="BJ36" s="56">
        <v>21</v>
      </c>
      <c r="BK36" s="57" t="s">
        <v>194</v>
      </c>
      <c r="BL36" s="58" t="s">
        <v>41</v>
      </c>
      <c r="BM36" s="125">
        <v>3</v>
      </c>
      <c r="BN36" s="124" t="s">
        <v>195</v>
      </c>
      <c r="BO36" s="115" t="s">
        <v>196</v>
      </c>
      <c r="BP36" s="115" t="s">
        <v>197</v>
      </c>
      <c r="BQ36" s="115" t="s">
        <v>198</v>
      </c>
      <c r="BR36" s="116" t="s">
        <v>199</v>
      </c>
      <c r="BS36" s="67" t="s">
        <v>200</v>
      </c>
      <c r="BX36" s="54">
        <f>IF('[1]Validation flags'!$H$3=1,0, IF( ISNUMBER(G36), 0, 1 ))</f>
        <v>0</v>
      </c>
      <c r="BY36" s="54">
        <f>IF('[1]Validation flags'!$H$3=1,0, IF( ISNUMBER(H36), 0, 1 ))</f>
        <v>0</v>
      </c>
      <c r="BZ36" s="54">
        <f>IF('[1]Validation flags'!$H$3=1,0, IF( ISNUMBER(I36), 0, 1 ))</f>
        <v>0</v>
      </c>
      <c r="CA36" s="54">
        <f>IF('[1]Validation flags'!$H$3=1,0, IF( ISNUMBER(J36), 0, 1 ))</f>
        <v>0</v>
      </c>
      <c r="CB36" s="54">
        <f>IF('[1]Validation flags'!$H$3=1,0, IF( ISNUMBER(K36), 0, 1 ))</f>
        <v>0</v>
      </c>
      <c r="CC36" s="55"/>
      <c r="CD36" s="54">
        <f>IF('[1]Validation flags'!$H$3=1,0, IF( ISNUMBER(M36), 0, 1 ))</f>
        <v>0</v>
      </c>
      <c r="CE36" s="54">
        <f>IF('[1]Validation flags'!$H$3=1,0, IF( ISNUMBER(N36), 0, 1 ))</f>
        <v>0</v>
      </c>
      <c r="CF36" s="54">
        <f>IF('[1]Validation flags'!$H$3=1,0, IF( ISNUMBER(O36), 0, 1 ))</f>
        <v>0</v>
      </c>
      <c r="CG36" s="54">
        <f>IF('[1]Validation flags'!$H$3=1,0, IF( ISNUMBER(P36), 0, 1 ))</f>
        <v>0</v>
      </c>
      <c r="CH36" s="54">
        <f>IF('[1]Validation flags'!$H$3=1,0, IF( ISNUMBER(Q36), 0, 1 ))</f>
        <v>0</v>
      </c>
      <c r="CI36" s="19"/>
      <c r="CJ36" s="54">
        <f>IF('[1]Validation flags'!$H$3=1,0, IF( ISNUMBER(S36), 0, 1 ))</f>
        <v>0</v>
      </c>
      <c r="CK36" s="54">
        <f>IF('[1]Validation flags'!$H$3=1,0, IF( ISNUMBER(T36), 0, 1 ))</f>
        <v>0</v>
      </c>
      <c r="CL36" s="54">
        <f>IF('[1]Validation flags'!$H$3=1,0, IF( ISNUMBER(U36), 0, 1 ))</f>
        <v>0</v>
      </c>
      <c r="CM36" s="54">
        <f>IF('[1]Validation flags'!$H$3=1,0, IF( ISNUMBER(V36), 0, 1 ))</f>
        <v>0</v>
      </c>
      <c r="CN36" s="54">
        <f>IF('[1]Validation flags'!$H$3=1,0, IF( ISNUMBER(W36), 0, 1 ))</f>
        <v>0</v>
      </c>
      <c r="CO36" s="19"/>
      <c r="CP36" s="54">
        <f>IF('[1]Validation flags'!$H$3=1,0, IF( ISNUMBER(Y36), 0, 1 ))</f>
        <v>0</v>
      </c>
      <c r="CQ36" s="54">
        <f>IF('[1]Validation flags'!$H$3=1,0, IF( ISNUMBER(Z36), 0, 1 ))</f>
        <v>0</v>
      </c>
      <c r="CR36" s="54">
        <f>IF('[1]Validation flags'!$H$3=1,0, IF( ISNUMBER(AA36), 0, 1 ))</f>
        <v>0</v>
      </c>
      <c r="CS36" s="54">
        <f>IF('[1]Validation flags'!$H$3=1,0, IF( ISNUMBER(AB36), 0, 1 ))</f>
        <v>0</v>
      </c>
      <c r="CT36" s="54">
        <f>IF('[1]Validation flags'!$H$3=1,0, IF( ISNUMBER(AC36), 0, 1 ))</f>
        <v>0</v>
      </c>
      <c r="CU36" s="19"/>
      <c r="CV36" s="54">
        <f>IF('[1]Validation flags'!$H$3=1,0, IF( ISNUMBER(AE36), 0, 1 ))</f>
        <v>0</v>
      </c>
      <c r="CW36" s="54">
        <f>IF('[1]Validation flags'!$H$3=1,0, IF( ISNUMBER(AF36), 0, 1 ))</f>
        <v>0</v>
      </c>
      <c r="CX36" s="54">
        <f>IF('[1]Validation flags'!$H$3=1,0, IF( ISNUMBER(AG36), 0, 1 ))</f>
        <v>0</v>
      </c>
      <c r="CY36" s="54">
        <f>IF('[1]Validation flags'!$H$3=1,0, IF( ISNUMBER(AH36), 0, 1 ))</f>
        <v>0</v>
      </c>
      <c r="CZ36" s="54">
        <f>IF('[1]Validation flags'!$H$3=1,0, IF( ISNUMBER(AI36), 0, 1 ))</f>
        <v>0</v>
      </c>
      <c r="DA36" s="19"/>
      <c r="DB36" s="54">
        <f>IF('[1]Validation flags'!$H$3=1,0, IF( ISNUMBER(AK36), 0, 1 ))</f>
        <v>0</v>
      </c>
      <c r="DC36" s="54">
        <f>IF('[1]Validation flags'!$H$3=1,0, IF( ISNUMBER(AL36), 0, 1 ))</f>
        <v>0</v>
      </c>
      <c r="DD36" s="54">
        <f>IF('[1]Validation flags'!$H$3=1,0, IF( ISNUMBER(AM36), 0, 1 ))</f>
        <v>0</v>
      </c>
      <c r="DE36" s="54">
        <f>IF('[1]Validation flags'!$H$3=1,0, IF( ISNUMBER(AN36), 0, 1 ))</f>
        <v>0</v>
      </c>
      <c r="DF36" s="54">
        <f>IF('[1]Validation flags'!$H$3=1,0, IF( ISNUMBER(AO36), 0, 1 ))</f>
        <v>0</v>
      </c>
      <c r="DG36" s="19"/>
      <c r="DH36" s="54">
        <f>IF('[1]Validation flags'!$H$3=1,0, IF( ISNUMBER(AQ36), 0, 1 ))</f>
        <v>0</v>
      </c>
      <c r="DI36" s="54">
        <f>IF('[1]Validation flags'!$H$3=1,0, IF( ISNUMBER(AR36), 0, 1 ))</f>
        <v>0</v>
      </c>
      <c r="DJ36" s="54">
        <f>IF('[1]Validation flags'!$H$3=1,0, IF( ISNUMBER(AS36), 0, 1 ))</f>
        <v>0</v>
      </c>
      <c r="DK36" s="54">
        <f>IF('[1]Validation flags'!$H$3=1,0, IF( ISNUMBER(AT36), 0, 1 ))</f>
        <v>0</v>
      </c>
      <c r="DL36" s="54">
        <f>IF('[1]Validation flags'!$H$3=1,0, IF( ISNUMBER(AU36), 0, 1 ))</f>
        <v>0</v>
      </c>
      <c r="DM36" s="19"/>
      <c r="DN36" s="54">
        <f>IF('[1]Validation flags'!$H$3=1,0, IF( ISNUMBER(AW36), 0, 1 ))</f>
        <v>0</v>
      </c>
      <c r="DO36" s="54">
        <f>IF('[1]Validation flags'!$H$3=1,0, IF( ISNUMBER(AX36), 0, 1 ))</f>
        <v>0</v>
      </c>
      <c r="DP36" s="54">
        <f>IF('[1]Validation flags'!$H$3=1,0, IF( ISNUMBER(AY36), 0, 1 ))</f>
        <v>0</v>
      </c>
      <c r="DQ36" s="54">
        <f>IF('[1]Validation flags'!$H$3=1,0, IF( ISNUMBER(AZ36), 0, 1 ))</f>
        <v>0</v>
      </c>
      <c r="DR36" s="54">
        <f>IF('[1]Validation flags'!$H$3=1,0, IF( ISNUMBER(BA36), 0, 1 ))</f>
        <v>0</v>
      </c>
      <c r="DS36" s="19"/>
      <c r="DU36" s="19"/>
      <c r="DV36" s="19"/>
      <c r="DW36" s="19"/>
      <c r="DX36" s="19"/>
      <c r="DY36" s="19"/>
      <c r="DZ36" s="55"/>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row>
    <row r="37" spans="2:171" ht="14.25" customHeight="1" thickBot="1" x14ac:dyDescent="0.35">
      <c r="B37" s="89">
        <f t="shared" si="9"/>
        <v>22</v>
      </c>
      <c r="C37" s="90" t="s">
        <v>186</v>
      </c>
      <c r="D37" s="91"/>
      <c r="E37" s="91" t="s">
        <v>41</v>
      </c>
      <c r="F37" s="126">
        <v>3</v>
      </c>
      <c r="G37" s="127">
        <f>G22+G32-SUM(G35:G36)</f>
        <v>78.840840455791835</v>
      </c>
      <c r="H37" s="94">
        <f>H22+H32-SUM(H35:H36)</f>
        <v>124.34043142979758</v>
      </c>
      <c r="I37" s="94">
        <f>I22+I32-SUM(I35:I36)</f>
        <v>7.7597492498222582</v>
      </c>
      <c r="J37" s="94">
        <f>J22+J32-SUM(J35:J36)</f>
        <v>21.28433681279266</v>
      </c>
      <c r="K37" s="128">
        <f>K22+K32-SUM(K35:K36)</f>
        <v>5.8455631411897153</v>
      </c>
      <c r="L37" s="96">
        <f>SUM(G37:K37)</f>
        <v>238.07092108939403</v>
      </c>
      <c r="M37" s="127">
        <f>M22+M32-SUM(M35:M36)</f>
        <v>74.886770317668081</v>
      </c>
      <c r="N37" s="94">
        <f>N22+N32-SUM(N35:N36)</f>
        <v>120.42303674016722</v>
      </c>
      <c r="O37" s="94">
        <f>O22+O32-SUM(O35:O36)</f>
        <v>5.3343432138251003</v>
      </c>
      <c r="P37" s="94">
        <f>P22+P32-SUM(P35:P36)</f>
        <v>25.466284796617629</v>
      </c>
      <c r="Q37" s="128">
        <f>Q22+Q32-SUM(Q35:Q36)</f>
        <v>6.0285798192112292</v>
      </c>
      <c r="R37" s="96">
        <f>SUM(M37:Q37)</f>
        <v>232.13901488748925</v>
      </c>
      <c r="S37" s="127">
        <f>S22+S32-SUM(S35:S36)</f>
        <v>73.619182929125401</v>
      </c>
      <c r="T37" s="94">
        <f>T22+T32-SUM(T35:T36)</f>
        <v>111.29752380056479</v>
      </c>
      <c r="U37" s="94">
        <f>U22+U32-SUM(U35:U36)</f>
        <v>5.5128496551886395</v>
      </c>
      <c r="V37" s="94">
        <f>V22+V32-SUM(V35:V36)</f>
        <v>29.669798322849442</v>
      </c>
      <c r="W37" s="128">
        <f>W22+W32-SUM(W35:W36)</f>
        <v>6.267631356149904</v>
      </c>
      <c r="X37" s="96">
        <f>SUM(S37:W37)</f>
        <v>226.36698606387816</v>
      </c>
      <c r="Y37" s="127">
        <f>Y22+Y32-SUM(Y35:Y36)</f>
        <v>102.53106227404142</v>
      </c>
      <c r="Z37" s="94">
        <f>Z22+Z32-SUM(Z35:Z36)</f>
        <v>197.96316194359406</v>
      </c>
      <c r="AA37" s="94">
        <f>AA22+AA32-SUM(AA35:AA36)</f>
        <v>5.3472114703938987</v>
      </c>
      <c r="AB37" s="94">
        <f>AB22+AB32-SUM(AB35:AB36)</f>
        <v>11.726683643175829</v>
      </c>
      <c r="AC37" s="128">
        <f>AC22+AC32-SUM(AC35:AC36)</f>
        <v>6.5390052450882985</v>
      </c>
      <c r="AD37" s="96">
        <f>SUM(Y37:AC37)</f>
        <v>324.10712457629347</v>
      </c>
      <c r="AE37" s="127">
        <f>AE22+AE32-SUM(AE35:AE36)</f>
        <v>113.02403718738329</v>
      </c>
      <c r="AF37" s="94">
        <f>AF22+AF32-SUM(AF35:AF36)</f>
        <v>165.64295570651544</v>
      </c>
      <c r="AG37" s="94">
        <f>AG22+AG32-SUM(AG35:AG36)</f>
        <v>5.3834720157444504</v>
      </c>
      <c r="AH37" s="94">
        <f>AH22+AH32-SUM(AH35:AH36)</f>
        <v>10.961642143458043</v>
      </c>
      <c r="AI37" s="128">
        <f>AI22+AI32-SUM(AI35:AI36)</f>
        <v>6.5440569451949626</v>
      </c>
      <c r="AJ37" s="96">
        <f>SUM(AE37:AI37)</f>
        <v>301.5561639982962</v>
      </c>
      <c r="AK37" s="127">
        <f>AK22+AK32-SUM(AK35:AK36)</f>
        <v>97.764854443682466</v>
      </c>
      <c r="AL37" s="94">
        <f>AL22+AL32-SUM(AL35:AL36)</f>
        <v>177.26669863264118</v>
      </c>
      <c r="AM37" s="94">
        <f>AM22+AM32-SUM(AM35:AM36)</f>
        <v>5.4202408901163244</v>
      </c>
      <c r="AN37" s="94">
        <f>AN22+AN32-SUM(AN35:AN36)</f>
        <v>13.73902897463511</v>
      </c>
      <c r="AO37" s="128">
        <f>AO22+AO32-SUM(AO35:AO36)</f>
        <v>6.5491811583988424</v>
      </c>
      <c r="AP37" s="96">
        <f>SUM(AK37:AO37)</f>
        <v>300.74000409947388</v>
      </c>
      <c r="AQ37" s="127">
        <f>AQ22+AQ32-SUM(AQ35:AQ36)</f>
        <v>86.063629350715161</v>
      </c>
      <c r="AR37" s="94">
        <f>AR22+AR32-SUM(AR35:AR36)</f>
        <v>183.82629416500092</v>
      </c>
      <c r="AS37" s="94">
        <f>AS22+AS32-SUM(AS35:AS36)</f>
        <v>5.4575252230621603</v>
      </c>
      <c r="AT37" s="94">
        <f>AT22+AT32-SUM(AT35:AT36)</f>
        <v>11.911377777429854</v>
      </c>
      <c r="AU37" s="128">
        <f>AU22+AU32-SUM(AU35:AU36)</f>
        <v>6.5543789338799172</v>
      </c>
      <c r="AV37" s="96">
        <f>SUM(AQ37:AU37)</f>
        <v>293.81320545008793</v>
      </c>
      <c r="AW37" s="127">
        <f>AW22+AW32-SUM(AW35:AW36)</f>
        <v>84.216840418290658</v>
      </c>
      <c r="AX37" s="94">
        <f>AX22+AX32-SUM(AX35:AX36)</f>
        <v>172.96286430137849</v>
      </c>
      <c r="AY37" s="94">
        <f>AY22+AY32-SUM(AY35:AY36)</f>
        <v>5.4953322441943167</v>
      </c>
      <c r="AZ37" s="94">
        <f>AZ22+AZ32-SUM(AZ35:AZ36)</f>
        <v>15.183224288747493</v>
      </c>
      <c r="BA37" s="128">
        <f>BA22+BA32-SUM(BA35:BA36)</f>
        <v>6.559651336152621</v>
      </c>
      <c r="BB37" s="96">
        <f>SUM(AW37:BA37)</f>
        <v>284.41791258876361</v>
      </c>
      <c r="BC37" s="12"/>
      <c r="BD37" s="129" t="s">
        <v>201</v>
      </c>
      <c r="BE37" s="33"/>
      <c r="BG37" s="35"/>
      <c r="BH37" s="35"/>
      <c r="BJ37" s="89">
        <v>22</v>
      </c>
      <c r="BK37" s="90" t="s">
        <v>186</v>
      </c>
      <c r="BL37" s="91" t="s">
        <v>41</v>
      </c>
      <c r="BM37" s="126">
        <v>3</v>
      </c>
      <c r="BN37" s="130" t="s">
        <v>202</v>
      </c>
      <c r="BO37" s="99" t="s">
        <v>203</v>
      </c>
      <c r="BP37" s="99" t="s">
        <v>204</v>
      </c>
      <c r="BQ37" s="99" t="s">
        <v>205</v>
      </c>
      <c r="BR37" s="131" t="s">
        <v>206</v>
      </c>
      <c r="BS37" s="101" t="s">
        <v>207</v>
      </c>
      <c r="BX37" s="19"/>
      <c r="BY37" s="19"/>
      <c r="BZ37" s="19"/>
      <c r="CA37" s="19"/>
      <c r="CB37" s="19"/>
      <c r="CC37" s="55"/>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U37" s="19"/>
      <c r="DV37" s="19"/>
      <c r="DW37" s="19"/>
      <c r="DX37" s="19"/>
      <c r="DY37" s="19"/>
      <c r="DZ37" s="55"/>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row>
    <row r="38" spans="2:171" ht="14.25" customHeight="1" thickBot="1" x14ac:dyDescent="0.35">
      <c r="B38" s="12"/>
      <c r="C38" s="12"/>
      <c r="D38" s="30"/>
      <c r="E38" s="30"/>
      <c r="F38" s="30"/>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12"/>
      <c r="BD38" s="132"/>
      <c r="BE38" s="78"/>
      <c r="BG38" s="35"/>
      <c r="BH38" s="35"/>
      <c r="BJ38" s="12"/>
      <c r="BK38" s="12"/>
      <c r="BL38" s="30"/>
      <c r="BM38" s="30"/>
      <c r="BN38" s="108"/>
      <c r="BO38" s="108"/>
      <c r="BP38" s="108"/>
      <c r="BQ38" s="108"/>
      <c r="BR38" s="108"/>
      <c r="BS38" s="108"/>
      <c r="BX38" s="19"/>
      <c r="BY38" s="19"/>
      <c r="BZ38" s="19"/>
      <c r="CA38" s="19"/>
      <c r="CB38" s="19"/>
      <c r="CC38" s="55"/>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U38" s="19"/>
      <c r="DV38" s="19"/>
      <c r="DW38" s="19"/>
      <c r="DX38" s="19"/>
      <c r="DY38" s="19"/>
      <c r="DZ38" s="55"/>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row>
    <row r="39" spans="2:171" ht="15.75" thickBot="1" x14ac:dyDescent="0.35">
      <c r="B39" s="36" t="s">
        <v>208</v>
      </c>
      <c r="C39" s="37" t="s">
        <v>209</v>
      </c>
      <c r="D39" s="109"/>
      <c r="E39" s="13"/>
      <c r="F39" s="1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2"/>
      <c r="BD39" s="104"/>
      <c r="BE39" s="78"/>
      <c r="BG39" s="35"/>
      <c r="BH39" s="35"/>
      <c r="BJ39" s="36" t="s">
        <v>208</v>
      </c>
      <c r="BK39" s="37" t="s">
        <v>209</v>
      </c>
      <c r="BL39" s="13"/>
      <c r="BM39" s="13"/>
      <c r="BN39" s="105"/>
      <c r="BO39" s="105"/>
      <c r="BP39" s="105"/>
      <c r="BQ39" s="105"/>
      <c r="BR39" s="105"/>
      <c r="BS39" s="105"/>
      <c r="BX39" s="19"/>
      <c r="BY39" s="19"/>
      <c r="BZ39" s="19"/>
      <c r="CA39" s="19"/>
      <c r="CB39" s="19"/>
      <c r="CC39" s="55"/>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U39" s="19"/>
      <c r="DV39" s="19"/>
      <c r="DW39" s="19"/>
      <c r="DX39" s="19"/>
      <c r="DY39" s="19"/>
      <c r="DZ39" s="55"/>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row>
    <row r="40" spans="2:171" ht="14.25" customHeight="1" x14ac:dyDescent="0.3">
      <c r="B40" s="39">
        <f>+B37+1</f>
        <v>23</v>
      </c>
      <c r="C40" s="40" t="s">
        <v>210</v>
      </c>
      <c r="D40" s="41"/>
      <c r="E40" s="41" t="s">
        <v>41</v>
      </c>
      <c r="F40" s="133">
        <v>3</v>
      </c>
      <c r="G40" s="43">
        <v>2.0107960644007159</v>
      </c>
      <c r="H40" s="44">
        <v>2.9880053667262971</v>
      </c>
      <c r="I40" s="44">
        <v>0.75169946332737037</v>
      </c>
      <c r="J40" s="44">
        <v>0.46981216457960651</v>
      </c>
      <c r="K40" s="44">
        <v>0.15033989266547407</v>
      </c>
      <c r="L40" s="134">
        <f>SUM(G40:K40)</f>
        <v>6.3706529516994648</v>
      </c>
      <c r="M40" s="43">
        <v>2.0804661654135339</v>
      </c>
      <c r="N40" s="44">
        <v>3.0915338345864658</v>
      </c>
      <c r="O40" s="44">
        <v>0.77753424657534242</v>
      </c>
      <c r="P40" s="44">
        <v>0.48595890410958908</v>
      </c>
      <c r="Q40" s="44">
        <v>0.1555068493150685</v>
      </c>
      <c r="R40" s="134">
        <f>SUM(M40:Q40)</f>
        <v>6.5910000000000002</v>
      </c>
      <c r="S40" s="43">
        <v>2.1516654135338347</v>
      </c>
      <c r="T40" s="44">
        <v>3.1973345864661651</v>
      </c>
      <c r="U40" s="44">
        <v>0.80438356164383551</v>
      </c>
      <c r="V40" s="44">
        <v>0.50273972602739725</v>
      </c>
      <c r="W40" s="44">
        <v>0.1608767123287671</v>
      </c>
      <c r="X40" s="134">
        <f>SUM(S40:W40)</f>
        <v>6.8170000000000002</v>
      </c>
      <c r="Y40" s="43">
        <v>2.0740300751879697</v>
      </c>
      <c r="Z40" s="44">
        <v>3.0819699248120296</v>
      </c>
      <c r="AA40" s="44">
        <v>0.77534246575342458</v>
      </c>
      <c r="AB40" s="44">
        <v>0.48458904109589046</v>
      </c>
      <c r="AC40" s="44">
        <v>0.15506849315068494</v>
      </c>
      <c r="AD40" s="134">
        <f>SUM(Y40:AC40)</f>
        <v>6.5709999999999988</v>
      </c>
      <c r="AE40" s="43">
        <v>2.0804661654135339</v>
      </c>
      <c r="AF40" s="44">
        <v>3.0915338345864658</v>
      </c>
      <c r="AG40" s="44">
        <v>0.77808219178082183</v>
      </c>
      <c r="AH40" s="44">
        <v>0.4863013698630137</v>
      </c>
      <c r="AI40" s="44">
        <v>0.15561643835616437</v>
      </c>
      <c r="AJ40" s="134">
        <f>SUM(AE40:AI40)</f>
        <v>6.5919999999999996</v>
      </c>
      <c r="AK40" s="43">
        <v>2.0860977443609023</v>
      </c>
      <c r="AL40" s="44">
        <v>3.0999022556390976</v>
      </c>
      <c r="AM40" s="44">
        <v>0.77972602739726027</v>
      </c>
      <c r="AN40" s="44">
        <v>0.48732876712328776</v>
      </c>
      <c r="AO40" s="44">
        <v>0.15594520547945204</v>
      </c>
      <c r="AP40" s="134">
        <f>SUM(AK40:AO40)</f>
        <v>6.6090000000000009</v>
      </c>
      <c r="AQ40" s="43">
        <v>2.0941428571428573</v>
      </c>
      <c r="AR40" s="44">
        <v>3.1118571428571427</v>
      </c>
      <c r="AS40" s="44">
        <v>0.78301369863013692</v>
      </c>
      <c r="AT40" s="44">
        <v>0.48938356164383567</v>
      </c>
      <c r="AU40" s="44">
        <v>0.1566027397260274</v>
      </c>
      <c r="AV40" s="134">
        <f>SUM(AQ40:AU40)</f>
        <v>6.6349999999999998</v>
      </c>
      <c r="AW40" s="43">
        <v>2.0989699248120299</v>
      </c>
      <c r="AX40" s="44">
        <v>3.1190300751879696</v>
      </c>
      <c r="AY40" s="44">
        <v>0.78465753424657525</v>
      </c>
      <c r="AZ40" s="44">
        <v>0.49041095890410963</v>
      </c>
      <c r="BA40" s="44">
        <v>0.15693150684931506</v>
      </c>
      <c r="BB40" s="134">
        <f>SUM(AW40:BA40)</f>
        <v>6.6499999999999995</v>
      </c>
      <c r="BC40" s="12"/>
      <c r="BD40" s="87"/>
      <c r="BE40" s="49"/>
      <c r="BG40" s="35">
        <f xml:space="preserve"> IF( SUM( BX40:DR40 ) = 0, 0, $BX$5 )</f>
        <v>0</v>
      </c>
      <c r="BH40" s="35"/>
      <c r="BJ40" s="39">
        <f>+BJ37+1</f>
        <v>23</v>
      </c>
      <c r="BK40" s="40" t="s">
        <v>210</v>
      </c>
      <c r="BL40" s="41" t="s">
        <v>41</v>
      </c>
      <c r="BM40" s="133">
        <v>3</v>
      </c>
      <c r="BN40" s="50" t="s">
        <v>211</v>
      </c>
      <c r="BO40" s="51" t="s">
        <v>212</v>
      </c>
      <c r="BP40" s="51" t="s">
        <v>213</v>
      </c>
      <c r="BQ40" s="52" t="s">
        <v>214</v>
      </c>
      <c r="BR40" s="52" t="s">
        <v>215</v>
      </c>
      <c r="BS40" s="135" t="s">
        <v>216</v>
      </c>
      <c r="BX40" s="54">
        <f>IF('[1]Validation flags'!$H$3=1,0, IF( ISNUMBER(G40), 0, 1 ))</f>
        <v>0</v>
      </c>
      <c r="BY40" s="54">
        <f>IF('[1]Validation flags'!$H$3=1,0, IF( ISNUMBER(H40), 0, 1 ))</f>
        <v>0</v>
      </c>
      <c r="BZ40" s="54">
        <f>IF('[1]Validation flags'!$H$3=1,0, IF( ISNUMBER(I40), 0, 1 ))</f>
        <v>0</v>
      </c>
      <c r="CA40" s="54">
        <f>IF('[1]Validation flags'!$H$3=1,0, IF( ISNUMBER(J40), 0, 1 ))</f>
        <v>0</v>
      </c>
      <c r="CB40" s="54">
        <f>IF('[1]Validation flags'!$H$3=1,0, IF( ISNUMBER(K40), 0, 1 ))</f>
        <v>0</v>
      </c>
      <c r="CC40" s="55"/>
      <c r="CD40" s="54">
        <f>IF('[1]Validation flags'!$H$3=1,0, IF( ISNUMBER(M40), 0, 1 ))</f>
        <v>0</v>
      </c>
      <c r="CE40" s="54">
        <f>IF('[1]Validation flags'!$H$3=1,0, IF( ISNUMBER(N40), 0, 1 ))</f>
        <v>0</v>
      </c>
      <c r="CF40" s="54">
        <f>IF('[1]Validation flags'!$H$3=1,0, IF( ISNUMBER(O40), 0, 1 ))</f>
        <v>0</v>
      </c>
      <c r="CG40" s="54">
        <f>IF('[1]Validation flags'!$H$3=1,0, IF( ISNUMBER(P40), 0, 1 ))</f>
        <v>0</v>
      </c>
      <c r="CH40" s="54">
        <f>IF('[1]Validation flags'!$H$3=1,0, IF( ISNUMBER(Q40), 0, 1 ))</f>
        <v>0</v>
      </c>
      <c r="CI40" s="19"/>
      <c r="CJ40" s="54">
        <f>IF('[1]Validation flags'!$H$3=1,0, IF( ISNUMBER(S40), 0, 1 ))</f>
        <v>0</v>
      </c>
      <c r="CK40" s="54">
        <f>IF('[1]Validation flags'!$H$3=1,0, IF( ISNUMBER(T40), 0, 1 ))</f>
        <v>0</v>
      </c>
      <c r="CL40" s="54">
        <f>IF('[1]Validation flags'!$H$3=1,0, IF( ISNUMBER(U40), 0, 1 ))</f>
        <v>0</v>
      </c>
      <c r="CM40" s="54">
        <f>IF('[1]Validation flags'!$H$3=1,0, IF( ISNUMBER(V40), 0, 1 ))</f>
        <v>0</v>
      </c>
      <c r="CN40" s="54">
        <f>IF('[1]Validation flags'!$H$3=1,0, IF( ISNUMBER(W40), 0, 1 ))</f>
        <v>0</v>
      </c>
      <c r="CO40" s="19"/>
      <c r="CP40" s="54">
        <f>IF('[1]Validation flags'!$H$3=1,0, IF( ISNUMBER(Y40), 0, 1 ))</f>
        <v>0</v>
      </c>
      <c r="CQ40" s="54">
        <f>IF('[1]Validation flags'!$H$3=1,0, IF( ISNUMBER(Z40), 0, 1 ))</f>
        <v>0</v>
      </c>
      <c r="CR40" s="54">
        <f>IF('[1]Validation flags'!$H$3=1,0, IF( ISNUMBER(AA40), 0, 1 ))</f>
        <v>0</v>
      </c>
      <c r="CS40" s="54">
        <f>IF('[1]Validation flags'!$H$3=1,0, IF( ISNUMBER(AB40), 0, 1 ))</f>
        <v>0</v>
      </c>
      <c r="CT40" s="54">
        <f>IF('[1]Validation flags'!$H$3=1,0, IF( ISNUMBER(AC40), 0, 1 ))</f>
        <v>0</v>
      </c>
      <c r="CU40" s="19"/>
      <c r="CV40" s="54">
        <f>IF('[1]Validation flags'!$H$3=1,0, IF( ISNUMBER(AE40), 0, 1 ))</f>
        <v>0</v>
      </c>
      <c r="CW40" s="54">
        <f>IF('[1]Validation flags'!$H$3=1,0, IF( ISNUMBER(AF40), 0, 1 ))</f>
        <v>0</v>
      </c>
      <c r="CX40" s="54">
        <f>IF('[1]Validation flags'!$H$3=1,0, IF( ISNUMBER(AG40), 0, 1 ))</f>
        <v>0</v>
      </c>
      <c r="CY40" s="54">
        <f>IF('[1]Validation flags'!$H$3=1,0, IF( ISNUMBER(AH40), 0, 1 ))</f>
        <v>0</v>
      </c>
      <c r="CZ40" s="54">
        <f>IF('[1]Validation flags'!$H$3=1,0, IF( ISNUMBER(AI40), 0, 1 ))</f>
        <v>0</v>
      </c>
      <c r="DA40" s="19"/>
      <c r="DB40" s="54">
        <f>IF('[1]Validation flags'!$H$3=1,0, IF( ISNUMBER(AK40), 0, 1 ))</f>
        <v>0</v>
      </c>
      <c r="DC40" s="54">
        <f>IF('[1]Validation flags'!$H$3=1,0, IF( ISNUMBER(AL40), 0, 1 ))</f>
        <v>0</v>
      </c>
      <c r="DD40" s="54">
        <f>IF('[1]Validation flags'!$H$3=1,0, IF( ISNUMBER(AM40), 0, 1 ))</f>
        <v>0</v>
      </c>
      <c r="DE40" s="54">
        <f>IF('[1]Validation flags'!$H$3=1,0, IF( ISNUMBER(AN40), 0, 1 ))</f>
        <v>0</v>
      </c>
      <c r="DF40" s="54">
        <f>IF('[1]Validation flags'!$H$3=1,0, IF( ISNUMBER(AO40), 0, 1 ))</f>
        <v>0</v>
      </c>
      <c r="DG40" s="19"/>
      <c r="DH40" s="54">
        <f>IF('[1]Validation flags'!$H$3=1,0, IF( ISNUMBER(AQ40), 0, 1 ))</f>
        <v>0</v>
      </c>
      <c r="DI40" s="54">
        <f>IF('[1]Validation flags'!$H$3=1,0, IF( ISNUMBER(AR40), 0, 1 ))</f>
        <v>0</v>
      </c>
      <c r="DJ40" s="54">
        <f>IF('[1]Validation flags'!$H$3=1,0, IF( ISNUMBER(AS40), 0, 1 ))</f>
        <v>0</v>
      </c>
      <c r="DK40" s="54">
        <f>IF('[1]Validation flags'!$H$3=1,0, IF( ISNUMBER(AT40), 0, 1 ))</f>
        <v>0</v>
      </c>
      <c r="DL40" s="54">
        <f>IF('[1]Validation flags'!$H$3=1,0, IF( ISNUMBER(AU40), 0, 1 ))</f>
        <v>0</v>
      </c>
      <c r="DM40" s="19"/>
      <c r="DN40" s="54">
        <f>IF('[1]Validation flags'!$H$3=1,0, IF( ISNUMBER(AW40), 0, 1 ))</f>
        <v>0</v>
      </c>
      <c r="DO40" s="54">
        <f>IF('[1]Validation flags'!$H$3=1,0, IF( ISNUMBER(AX40), 0, 1 ))</f>
        <v>0</v>
      </c>
      <c r="DP40" s="54">
        <f>IF('[1]Validation flags'!$H$3=1,0, IF( ISNUMBER(AY40), 0, 1 ))</f>
        <v>0</v>
      </c>
      <c r="DQ40" s="54">
        <f>IF('[1]Validation flags'!$H$3=1,0, IF( ISNUMBER(AZ40), 0, 1 ))</f>
        <v>0</v>
      </c>
      <c r="DR40" s="54">
        <f>IF('[1]Validation flags'!$H$3=1,0, IF( ISNUMBER(BA40), 0, 1 ))</f>
        <v>0</v>
      </c>
      <c r="DS40" s="19"/>
      <c r="DT40" s="136"/>
      <c r="DU40" s="19"/>
      <c r="DV40" s="19"/>
      <c r="DW40" s="19"/>
      <c r="DX40" s="19"/>
      <c r="DY40" s="19"/>
      <c r="DZ40" s="55"/>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row>
    <row r="41" spans="2:171" ht="14.25" customHeight="1" x14ac:dyDescent="0.3">
      <c r="B41" s="56">
        <f>+B40+1</f>
        <v>24</v>
      </c>
      <c r="C41" s="57" t="s">
        <v>217</v>
      </c>
      <c r="D41" s="58"/>
      <c r="E41" s="58" t="s">
        <v>41</v>
      </c>
      <c r="F41" s="125">
        <v>3</v>
      </c>
      <c r="G41" s="85">
        <v>0</v>
      </c>
      <c r="H41" s="60">
        <v>0</v>
      </c>
      <c r="I41" s="60">
        <v>0</v>
      </c>
      <c r="J41" s="60">
        <v>0</v>
      </c>
      <c r="K41" s="60">
        <v>0</v>
      </c>
      <c r="L41" s="137">
        <f>SUM(G41:K41)</f>
        <v>0</v>
      </c>
      <c r="M41" s="60">
        <v>0</v>
      </c>
      <c r="N41" s="60">
        <v>0</v>
      </c>
      <c r="O41" s="60">
        <v>0</v>
      </c>
      <c r="P41" s="60">
        <v>0</v>
      </c>
      <c r="Q41" s="60">
        <v>0</v>
      </c>
      <c r="R41" s="137">
        <f>SUM(M41:Q41)</f>
        <v>0</v>
      </c>
      <c r="S41" s="60">
        <v>0</v>
      </c>
      <c r="T41" s="60">
        <v>0</v>
      </c>
      <c r="U41" s="60">
        <v>0</v>
      </c>
      <c r="V41" s="60">
        <v>0</v>
      </c>
      <c r="W41" s="60">
        <v>0</v>
      </c>
      <c r="X41" s="137">
        <f>SUM(S41:W41)</f>
        <v>0</v>
      </c>
      <c r="Y41" s="60">
        <v>0</v>
      </c>
      <c r="Z41" s="60">
        <v>0</v>
      </c>
      <c r="AA41" s="60">
        <v>0</v>
      </c>
      <c r="AB41" s="60">
        <v>0</v>
      </c>
      <c r="AC41" s="60">
        <v>0</v>
      </c>
      <c r="AD41" s="137">
        <f>SUM(Y41:AC41)</f>
        <v>0</v>
      </c>
      <c r="AE41" s="60">
        <v>0</v>
      </c>
      <c r="AF41" s="60">
        <v>0</v>
      </c>
      <c r="AG41" s="60">
        <v>0</v>
      </c>
      <c r="AH41" s="60">
        <v>0</v>
      </c>
      <c r="AI41" s="60">
        <v>0</v>
      </c>
      <c r="AJ41" s="137">
        <f>SUM(AE41:AI41)</f>
        <v>0</v>
      </c>
      <c r="AK41" s="60">
        <v>0</v>
      </c>
      <c r="AL41" s="60">
        <v>0</v>
      </c>
      <c r="AM41" s="60">
        <v>0</v>
      </c>
      <c r="AN41" s="60">
        <v>0</v>
      </c>
      <c r="AO41" s="60">
        <v>0</v>
      </c>
      <c r="AP41" s="137">
        <f>SUM(AK41:AO41)</f>
        <v>0</v>
      </c>
      <c r="AQ41" s="60">
        <v>0</v>
      </c>
      <c r="AR41" s="60">
        <v>0</v>
      </c>
      <c r="AS41" s="60">
        <v>0</v>
      </c>
      <c r="AT41" s="60">
        <v>0</v>
      </c>
      <c r="AU41" s="60">
        <v>0</v>
      </c>
      <c r="AV41" s="137">
        <f>SUM(AQ41:AU41)</f>
        <v>0</v>
      </c>
      <c r="AW41" s="60">
        <v>0</v>
      </c>
      <c r="AX41" s="60">
        <v>0</v>
      </c>
      <c r="AY41" s="60">
        <v>0</v>
      </c>
      <c r="AZ41" s="60">
        <v>0</v>
      </c>
      <c r="BA41" s="60">
        <v>0</v>
      </c>
      <c r="BB41" s="137">
        <f>SUM(AW41:BA41)</f>
        <v>0</v>
      </c>
      <c r="BC41" s="12"/>
      <c r="BD41" s="63"/>
      <c r="BE41" s="20"/>
      <c r="BG41" s="35">
        <f xml:space="preserve"> IF( SUM( BX41:DR41 ) = 0, 0, $BX$5 )</f>
        <v>0</v>
      </c>
      <c r="BH41" s="35"/>
      <c r="BJ41" s="56">
        <f>+BJ40+1</f>
        <v>24</v>
      </c>
      <c r="BK41" s="57" t="s">
        <v>217</v>
      </c>
      <c r="BL41" s="58" t="s">
        <v>41</v>
      </c>
      <c r="BM41" s="125">
        <v>3</v>
      </c>
      <c r="BN41" s="64" t="s">
        <v>218</v>
      </c>
      <c r="BO41" s="65" t="s">
        <v>219</v>
      </c>
      <c r="BP41" s="65" t="s">
        <v>220</v>
      </c>
      <c r="BQ41" s="66" t="s">
        <v>221</v>
      </c>
      <c r="BR41" s="66" t="s">
        <v>222</v>
      </c>
      <c r="BS41" s="138" t="s">
        <v>223</v>
      </c>
      <c r="BX41" s="54">
        <f>IF('[1]Validation flags'!$H$3=1,0, IF( ISNUMBER(G41), 0, 1 ))</f>
        <v>0</v>
      </c>
      <c r="BY41" s="54">
        <f>IF('[1]Validation flags'!$H$3=1,0, IF( ISNUMBER(H41), 0, 1 ))</f>
        <v>0</v>
      </c>
      <c r="BZ41" s="54">
        <f>IF('[1]Validation flags'!$H$3=1,0, IF( ISNUMBER(I41), 0, 1 ))</f>
        <v>0</v>
      </c>
      <c r="CA41" s="54">
        <f>IF('[1]Validation flags'!$H$3=1,0, IF( ISNUMBER(J41), 0, 1 ))</f>
        <v>0</v>
      </c>
      <c r="CB41" s="54">
        <f>IF('[1]Validation flags'!$H$3=1,0, IF( ISNUMBER(K41), 0, 1 ))</f>
        <v>0</v>
      </c>
      <c r="CC41" s="55"/>
      <c r="CD41" s="54">
        <f>IF('[1]Validation flags'!$H$3=1,0, IF( ISNUMBER(M41), 0, 1 ))</f>
        <v>0</v>
      </c>
      <c r="CE41" s="54">
        <f>IF('[1]Validation flags'!$H$3=1,0, IF( ISNUMBER(N41), 0, 1 ))</f>
        <v>0</v>
      </c>
      <c r="CF41" s="54">
        <f>IF('[1]Validation flags'!$H$3=1,0, IF( ISNUMBER(O41), 0, 1 ))</f>
        <v>0</v>
      </c>
      <c r="CG41" s="54">
        <f>IF('[1]Validation flags'!$H$3=1,0, IF( ISNUMBER(P41), 0, 1 ))</f>
        <v>0</v>
      </c>
      <c r="CH41" s="54">
        <f>IF('[1]Validation flags'!$H$3=1,0, IF( ISNUMBER(Q41), 0, 1 ))</f>
        <v>0</v>
      </c>
      <c r="CI41" s="19"/>
      <c r="CJ41" s="54">
        <f>IF('[1]Validation flags'!$H$3=1,0, IF( ISNUMBER(S41), 0, 1 ))</f>
        <v>0</v>
      </c>
      <c r="CK41" s="54">
        <f>IF('[1]Validation flags'!$H$3=1,0, IF( ISNUMBER(T41), 0, 1 ))</f>
        <v>0</v>
      </c>
      <c r="CL41" s="54">
        <f>IF('[1]Validation flags'!$H$3=1,0, IF( ISNUMBER(U41), 0, 1 ))</f>
        <v>0</v>
      </c>
      <c r="CM41" s="54">
        <f>IF('[1]Validation flags'!$H$3=1,0, IF( ISNUMBER(V41), 0, 1 ))</f>
        <v>0</v>
      </c>
      <c r="CN41" s="54">
        <f>IF('[1]Validation flags'!$H$3=1,0, IF( ISNUMBER(W41), 0, 1 ))</f>
        <v>0</v>
      </c>
      <c r="CO41" s="19"/>
      <c r="CP41" s="54">
        <f>IF('[1]Validation flags'!$H$3=1,0, IF( ISNUMBER(Y41), 0, 1 ))</f>
        <v>0</v>
      </c>
      <c r="CQ41" s="54">
        <f>IF('[1]Validation flags'!$H$3=1,0, IF( ISNUMBER(Z41), 0, 1 ))</f>
        <v>0</v>
      </c>
      <c r="CR41" s="54">
        <f>IF('[1]Validation flags'!$H$3=1,0, IF( ISNUMBER(AA41), 0, 1 ))</f>
        <v>0</v>
      </c>
      <c r="CS41" s="54">
        <f>IF('[1]Validation flags'!$H$3=1,0, IF( ISNUMBER(AB41), 0, 1 ))</f>
        <v>0</v>
      </c>
      <c r="CT41" s="54">
        <f>IF('[1]Validation flags'!$H$3=1,0, IF( ISNUMBER(AC41), 0, 1 ))</f>
        <v>0</v>
      </c>
      <c r="CU41" s="19"/>
      <c r="CV41" s="54">
        <f>IF('[1]Validation flags'!$H$3=1,0, IF( ISNUMBER(AE41), 0, 1 ))</f>
        <v>0</v>
      </c>
      <c r="CW41" s="54">
        <f>IF('[1]Validation flags'!$H$3=1,0, IF( ISNUMBER(AF41), 0, 1 ))</f>
        <v>0</v>
      </c>
      <c r="CX41" s="54">
        <f>IF('[1]Validation flags'!$H$3=1,0, IF( ISNUMBER(AG41), 0, 1 ))</f>
        <v>0</v>
      </c>
      <c r="CY41" s="54">
        <f>IF('[1]Validation flags'!$H$3=1,0, IF( ISNUMBER(AH41), 0, 1 ))</f>
        <v>0</v>
      </c>
      <c r="CZ41" s="54">
        <f>IF('[1]Validation flags'!$H$3=1,0, IF( ISNUMBER(AI41), 0, 1 ))</f>
        <v>0</v>
      </c>
      <c r="DA41" s="19"/>
      <c r="DB41" s="54">
        <f>IF('[1]Validation flags'!$H$3=1,0, IF( ISNUMBER(AK41), 0, 1 ))</f>
        <v>0</v>
      </c>
      <c r="DC41" s="54">
        <f>IF('[1]Validation flags'!$H$3=1,0, IF( ISNUMBER(AL41), 0, 1 ))</f>
        <v>0</v>
      </c>
      <c r="DD41" s="54">
        <f>IF('[1]Validation flags'!$H$3=1,0, IF( ISNUMBER(AM41), 0, 1 ))</f>
        <v>0</v>
      </c>
      <c r="DE41" s="54">
        <f>IF('[1]Validation flags'!$H$3=1,0, IF( ISNUMBER(AN41), 0, 1 ))</f>
        <v>0</v>
      </c>
      <c r="DF41" s="54">
        <f>IF('[1]Validation flags'!$H$3=1,0, IF( ISNUMBER(AO41), 0, 1 ))</f>
        <v>0</v>
      </c>
      <c r="DG41" s="19"/>
      <c r="DH41" s="54">
        <f>IF('[1]Validation flags'!$H$3=1,0, IF( ISNUMBER(AQ41), 0, 1 ))</f>
        <v>0</v>
      </c>
      <c r="DI41" s="54">
        <f>IF('[1]Validation flags'!$H$3=1,0, IF( ISNUMBER(AR41), 0, 1 ))</f>
        <v>0</v>
      </c>
      <c r="DJ41" s="54">
        <f>IF('[1]Validation flags'!$H$3=1,0, IF( ISNUMBER(AS41), 0, 1 ))</f>
        <v>0</v>
      </c>
      <c r="DK41" s="54">
        <f>IF('[1]Validation flags'!$H$3=1,0, IF( ISNUMBER(AT41), 0, 1 ))</f>
        <v>0</v>
      </c>
      <c r="DL41" s="54">
        <f>IF('[1]Validation flags'!$H$3=1,0, IF( ISNUMBER(AU41), 0, 1 ))</f>
        <v>0</v>
      </c>
      <c r="DM41" s="19"/>
      <c r="DN41" s="54">
        <f>IF('[1]Validation flags'!$H$3=1,0, IF( ISNUMBER(AW41), 0, 1 ))</f>
        <v>0</v>
      </c>
      <c r="DO41" s="54">
        <f>IF('[1]Validation flags'!$H$3=1,0, IF( ISNUMBER(AX41), 0, 1 ))</f>
        <v>0</v>
      </c>
      <c r="DP41" s="54">
        <f>IF('[1]Validation flags'!$H$3=1,0, IF( ISNUMBER(AY41), 0, 1 ))</f>
        <v>0</v>
      </c>
      <c r="DQ41" s="54">
        <f>IF('[1]Validation flags'!$H$3=1,0, IF( ISNUMBER(AZ41), 0, 1 ))</f>
        <v>0</v>
      </c>
      <c r="DR41" s="54">
        <f>IF('[1]Validation flags'!$H$3=1,0, IF( ISNUMBER(BA41), 0, 1 ))</f>
        <v>0</v>
      </c>
      <c r="DS41" s="19"/>
      <c r="DT41" s="136"/>
      <c r="DU41" s="19"/>
      <c r="DV41" s="19"/>
      <c r="DW41" s="19"/>
      <c r="DX41" s="19"/>
      <c r="DY41" s="19"/>
      <c r="DZ41" s="55"/>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c r="FM41" s="19"/>
      <c r="FN41" s="19"/>
      <c r="FO41" s="19"/>
    </row>
    <row r="42" spans="2:171" ht="14.25" customHeight="1" thickBot="1" x14ac:dyDescent="0.35">
      <c r="B42" s="89">
        <f>+B41+1</f>
        <v>25</v>
      </c>
      <c r="C42" s="90" t="s">
        <v>224</v>
      </c>
      <c r="D42" s="91"/>
      <c r="E42" s="91" t="s">
        <v>41</v>
      </c>
      <c r="F42" s="139">
        <v>3</v>
      </c>
      <c r="G42" s="140">
        <f>G37+G40+G41</f>
        <v>80.851636520192557</v>
      </c>
      <c r="H42" s="141">
        <f>H37+H40+H41</f>
        <v>127.32843679652387</v>
      </c>
      <c r="I42" s="141">
        <f>I37+I40+I41</f>
        <v>8.5114487131496279</v>
      </c>
      <c r="J42" s="142">
        <f>J37+J40+J41</f>
        <v>21.754148977372267</v>
      </c>
      <c r="K42" s="142">
        <f>K37+K40+K41</f>
        <v>5.9959030338551891</v>
      </c>
      <c r="L42" s="143">
        <f>SUM(G42:K42)</f>
        <v>244.44157404109353</v>
      </c>
      <c r="M42" s="140">
        <f>M37+M40+M41</f>
        <v>76.967236483081621</v>
      </c>
      <c r="N42" s="141">
        <f>N37+N40+N41</f>
        <v>123.51457057475369</v>
      </c>
      <c r="O42" s="141">
        <f>O37+O40+O41</f>
        <v>6.1118774604004429</v>
      </c>
      <c r="P42" s="142">
        <f>P37+P40+P41</f>
        <v>25.952243700727216</v>
      </c>
      <c r="Q42" s="142">
        <f>Q37+Q40+Q41</f>
        <v>6.1840866685262981</v>
      </c>
      <c r="R42" s="143">
        <f>SUM(M42:Q42)</f>
        <v>238.73001488748929</v>
      </c>
      <c r="S42" s="140">
        <f>S37+S40+S41</f>
        <v>75.770848342659235</v>
      </c>
      <c r="T42" s="141">
        <f>T37+T40+T41</f>
        <v>114.49485838703096</v>
      </c>
      <c r="U42" s="141">
        <f>U37+U40+U41</f>
        <v>6.3172332168324754</v>
      </c>
      <c r="V42" s="142">
        <f>V37+V40+V41</f>
        <v>30.172538048876838</v>
      </c>
      <c r="W42" s="142">
        <f>W37+W40+W41</f>
        <v>6.4285080684786706</v>
      </c>
      <c r="X42" s="143">
        <f>SUM(S42:W42)</f>
        <v>233.18398606387817</v>
      </c>
      <c r="Y42" s="140">
        <f>Y37+Y40+Y41</f>
        <v>104.60509234922938</v>
      </c>
      <c r="Z42" s="141">
        <f>Z37+Z40+Z41</f>
        <v>201.04513186840609</v>
      </c>
      <c r="AA42" s="141">
        <f>AA37+AA40+AA41</f>
        <v>6.1225539361473231</v>
      </c>
      <c r="AB42" s="142">
        <f>AB37+AB40+AB41</f>
        <v>12.211272684271719</v>
      </c>
      <c r="AC42" s="142">
        <f>AC37+AC40+AC41</f>
        <v>6.6940737382389832</v>
      </c>
      <c r="AD42" s="143">
        <f>SUM(Y42:AC42)</f>
        <v>330.67812457629344</v>
      </c>
      <c r="AE42" s="140">
        <f>AE37+AE40+AE41</f>
        <v>115.10450335279683</v>
      </c>
      <c r="AF42" s="141">
        <f>AF37+AF40+AF41</f>
        <v>168.73448954110191</v>
      </c>
      <c r="AG42" s="141">
        <f>AG37+AG40+AG41</f>
        <v>6.1615542075252723</v>
      </c>
      <c r="AH42" s="142">
        <f>AH37+AH40+AH41</f>
        <v>11.447943513321057</v>
      </c>
      <c r="AI42" s="142">
        <f>AI37+AI40+AI41</f>
        <v>6.6996733835511266</v>
      </c>
      <c r="AJ42" s="143">
        <f>SUM(AE42:AI42)</f>
        <v>308.14816399829618</v>
      </c>
      <c r="AK42" s="140">
        <f>AK37+AK40+AK41</f>
        <v>99.850952188043365</v>
      </c>
      <c r="AL42" s="141">
        <f>AL37+AL40+AL41</f>
        <v>180.36660088828029</v>
      </c>
      <c r="AM42" s="141">
        <f>AM37+AM40+AM41</f>
        <v>6.199966917513585</v>
      </c>
      <c r="AN42" s="142">
        <f>AN37+AN40+AN41</f>
        <v>14.226357741758397</v>
      </c>
      <c r="AO42" s="142">
        <f>AO37+AO40+AO41</f>
        <v>6.7051263638782945</v>
      </c>
      <c r="AP42" s="143">
        <f>SUM(AK42:AO42)</f>
        <v>307.34900409947397</v>
      </c>
      <c r="AQ42" s="140">
        <f>AQ37+AQ40+AQ41</f>
        <v>88.157772207858017</v>
      </c>
      <c r="AR42" s="141">
        <f>AR37+AR40+AR41</f>
        <v>186.93815130785805</v>
      </c>
      <c r="AS42" s="141">
        <f>AS37+AS40+AS41</f>
        <v>6.2405389216922975</v>
      </c>
      <c r="AT42" s="142">
        <f>AT37+AT40+AT41</f>
        <v>12.400761339073689</v>
      </c>
      <c r="AU42" s="142">
        <f>AU37+AU40+AU41</f>
        <v>6.7109816736059447</v>
      </c>
      <c r="AV42" s="143">
        <f>SUM(AQ42:AU42)</f>
        <v>300.44820545008804</v>
      </c>
      <c r="AW42" s="140">
        <f>AW37+AW40+AW41</f>
        <v>86.315810343102683</v>
      </c>
      <c r="AX42" s="141">
        <f>AX37+AX40+AX41</f>
        <v>176.08189437656645</v>
      </c>
      <c r="AY42" s="141">
        <f>AY37+AY40+AY41</f>
        <v>6.2799897784408918</v>
      </c>
      <c r="AZ42" s="142">
        <f>AZ37+AZ40+AZ41</f>
        <v>15.673635247651601</v>
      </c>
      <c r="BA42" s="142">
        <f>BA37+BA40+BA41</f>
        <v>6.7165828430019356</v>
      </c>
      <c r="BB42" s="143">
        <f>SUM(AW42:BA42)</f>
        <v>291.06791258876359</v>
      </c>
      <c r="BC42" s="12"/>
      <c r="BD42" s="129" t="s">
        <v>225</v>
      </c>
      <c r="BE42" s="33"/>
      <c r="BG42" s="35"/>
      <c r="BH42" s="35"/>
      <c r="BJ42" s="89">
        <f>+BJ41+1</f>
        <v>25</v>
      </c>
      <c r="BK42" s="90" t="s">
        <v>224</v>
      </c>
      <c r="BL42" s="91" t="s">
        <v>41</v>
      </c>
      <c r="BM42" s="139">
        <v>3</v>
      </c>
      <c r="BN42" s="144" t="s">
        <v>226</v>
      </c>
      <c r="BO42" s="145" t="s">
        <v>227</v>
      </c>
      <c r="BP42" s="145" t="s">
        <v>228</v>
      </c>
      <c r="BQ42" s="146" t="s">
        <v>229</v>
      </c>
      <c r="BR42" s="146" t="s">
        <v>230</v>
      </c>
      <c r="BS42" s="147" t="s">
        <v>231</v>
      </c>
      <c r="BX42" s="19"/>
      <c r="BY42" s="19"/>
      <c r="BZ42" s="19"/>
      <c r="CA42" s="19"/>
      <c r="CB42" s="19"/>
      <c r="CC42" s="55"/>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36"/>
      <c r="DU42" s="19"/>
      <c r="DV42" s="19"/>
      <c r="DW42" s="19"/>
      <c r="DX42" s="19"/>
      <c r="DY42" s="19"/>
      <c r="DZ42" s="55"/>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row>
    <row r="43" spans="2:171" ht="14.25" customHeight="1" thickBot="1" x14ac:dyDescent="0.35">
      <c r="B43" s="148"/>
      <c r="C43" s="149"/>
      <c r="D43" s="30"/>
      <c r="E43" s="30"/>
      <c r="F43" s="30"/>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12"/>
      <c r="BD43" s="132"/>
      <c r="BE43" s="78"/>
      <c r="BG43" s="35"/>
      <c r="BH43" s="35"/>
      <c r="BJ43" s="148"/>
      <c r="BK43" s="149"/>
      <c r="BL43" s="30"/>
      <c r="BM43" s="30"/>
      <c r="BN43" s="31"/>
      <c r="BO43" s="31"/>
      <c r="BP43" s="31"/>
      <c r="BQ43" s="31"/>
      <c r="BR43" s="31"/>
      <c r="BS43" s="31"/>
      <c r="BX43" s="19"/>
      <c r="BY43" s="19"/>
      <c r="BZ43" s="19"/>
      <c r="CA43" s="19"/>
      <c r="CB43" s="19"/>
      <c r="CC43" s="55"/>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36"/>
      <c r="DU43" s="19"/>
      <c r="DV43" s="19"/>
      <c r="DW43" s="19"/>
      <c r="DX43" s="19"/>
      <c r="DY43" s="19"/>
      <c r="DZ43" s="55"/>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row>
    <row r="44" spans="2:171" ht="15.75" thickBot="1" x14ac:dyDescent="0.35">
      <c r="B44" s="36" t="s">
        <v>232</v>
      </c>
      <c r="C44" s="150" t="s">
        <v>233</v>
      </c>
      <c r="D44" s="109"/>
      <c r="E44" s="13"/>
      <c r="F44" s="1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2"/>
      <c r="BD44" s="104"/>
      <c r="BE44" s="78"/>
      <c r="BG44" s="35"/>
      <c r="BH44" s="35"/>
      <c r="BJ44" s="36" t="s">
        <v>232</v>
      </c>
      <c r="BK44" s="150" t="s">
        <v>233</v>
      </c>
      <c r="BL44" s="13"/>
      <c r="BM44" s="13"/>
      <c r="BN44" s="151"/>
      <c r="BO44" s="151"/>
      <c r="BP44" s="151"/>
      <c r="BQ44" s="151"/>
      <c r="BR44" s="151"/>
      <c r="BS44" s="151"/>
      <c r="BX44" s="19"/>
      <c r="BY44" s="19"/>
      <c r="BZ44" s="19"/>
      <c r="CA44" s="19"/>
      <c r="CB44" s="19"/>
      <c r="CC44" s="55"/>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36"/>
      <c r="DU44" s="19"/>
      <c r="DV44" s="19"/>
      <c r="DW44" s="19"/>
      <c r="DX44" s="19"/>
      <c r="DY44" s="19"/>
      <c r="DZ44" s="55"/>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row>
    <row r="45" spans="2:171" ht="14.25" customHeight="1" x14ac:dyDescent="0.3">
      <c r="B45" s="152">
        <f>+B42+1</f>
        <v>26</v>
      </c>
      <c r="C45" s="153" t="s">
        <v>234</v>
      </c>
      <c r="D45" s="154"/>
      <c r="E45" s="41" t="s">
        <v>41</v>
      </c>
      <c r="F45" s="42">
        <v>3</v>
      </c>
      <c r="G45" s="43">
        <v>-5.991422918840497</v>
      </c>
      <c r="H45" s="44">
        <v>-10.920953149360457</v>
      </c>
      <c r="I45" s="44">
        <v>-2.5170927528458975</v>
      </c>
      <c r="J45" s="44">
        <v>-1.060039438134238</v>
      </c>
      <c r="K45" s="44">
        <v>-0.65922886598128194</v>
      </c>
      <c r="L45" s="155">
        <f t="shared" ref="L45:L55" si="11">SUM(G45:K45)</f>
        <v>-21.148737125162377</v>
      </c>
      <c r="M45" s="43">
        <v>0</v>
      </c>
      <c r="N45" s="44">
        <v>0</v>
      </c>
      <c r="O45" s="44">
        <v>0</v>
      </c>
      <c r="P45" s="44">
        <v>0</v>
      </c>
      <c r="Q45" s="44">
        <v>0</v>
      </c>
      <c r="R45" s="155">
        <f t="shared" ref="R45:R55" si="12">SUM(M45:Q45)</f>
        <v>0</v>
      </c>
      <c r="S45" s="43">
        <v>0</v>
      </c>
      <c r="T45" s="44">
        <v>0</v>
      </c>
      <c r="U45" s="44">
        <v>0</v>
      </c>
      <c r="V45" s="44">
        <v>0</v>
      </c>
      <c r="W45" s="44">
        <v>0</v>
      </c>
      <c r="X45" s="155">
        <f t="shared" ref="X45:X55" si="13">SUM(S45:W45)</f>
        <v>0</v>
      </c>
      <c r="Y45" s="43">
        <v>0</v>
      </c>
      <c r="Z45" s="44">
        <v>0</v>
      </c>
      <c r="AA45" s="44">
        <v>0</v>
      </c>
      <c r="AB45" s="44">
        <v>0</v>
      </c>
      <c r="AC45" s="44">
        <v>0</v>
      </c>
      <c r="AD45" s="155">
        <f t="shared" ref="AD45:AD55" si="14">SUM(Y45:AC45)</f>
        <v>0</v>
      </c>
      <c r="AE45" s="43">
        <v>0</v>
      </c>
      <c r="AF45" s="44">
        <v>0</v>
      </c>
      <c r="AG45" s="44">
        <v>0</v>
      </c>
      <c r="AH45" s="44">
        <v>0</v>
      </c>
      <c r="AI45" s="44">
        <v>0</v>
      </c>
      <c r="AJ45" s="155">
        <f t="shared" ref="AJ45:AJ55" si="15">SUM(AE45:AI45)</f>
        <v>0</v>
      </c>
      <c r="AK45" s="43">
        <v>0</v>
      </c>
      <c r="AL45" s="44">
        <v>0</v>
      </c>
      <c r="AM45" s="44">
        <v>0</v>
      </c>
      <c r="AN45" s="44">
        <v>0</v>
      </c>
      <c r="AO45" s="44">
        <v>0</v>
      </c>
      <c r="AP45" s="155">
        <f t="shared" ref="AP45:AP55" si="16">SUM(AK45:AO45)</f>
        <v>0</v>
      </c>
      <c r="AQ45" s="43">
        <v>0</v>
      </c>
      <c r="AR45" s="44">
        <v>0</v>
      </c>
      <c r="AS45" s="44">
        <v>0</v>
      </c>
      <c r="AT45" s="44">
        <v>0</v>
      </c>
      <c r="AU45" s="44">
        <v>0</v>
      </c>
      <c r="AV45" s="155">
        <f t="shared" ref="AV45:AV55" si="17">SUM(AQ45:AU45)</f>
        <v>0</v>
      </c>
      <c r="AW45" s="43">
        <v>0</v>
      </c>
      <c r="AX45" s="44">
        <v>0</v>
      </c>
      <c r="AY45" s="44">
        <v>0</v>
      </c>
      <c r="AZ45" s="44">
        <v>0</v>
      </c>
      <c r="BA45" s="44">
        <v>0</v>
      </c>
      <c r="BB45" s="155">
        <f t="shared" ref="BB45:BB55" si="18">SUM(AW45:BA45)</f>
        <v>0</v>
      </c>
      <c r="BC45" s="12"/>
      <c r="BD45" s="87"/>
      <c r="BE45" s="49" t="s">
        <v>235</v>
      </c>
      <c r="BG45" s="156">
        <f>(IF(SUM(BX45:DR45)=0,IF(BV45=1,$BV$5,0),$BX$5))</f>
        <v>0</v>
      </c>
      <c r="BH45" s="35"/>
      <c r="BJ45" s="39">
        <f>+BJ42+1</f>
        <v>26</v>
      </c>
      <c r="BK45" s="157" t="s">
        <v>236</v>
      </c>
      <c r="BL45" s="41" t="s">
        <v>41</v>
      </c>
      <c r="BM45" s="42">
        <v>3</v>
      </c>
      <c r="BN45" s="158" t="s">
        <v>237</v>
      </c>
      <c r="BO45" s="159" t="s">
        <v>238</v>
      </c>
      <c r="BP45" s="159" t="s">
        <v>239</v>
      </c>
      <c r="BQ45" s="160" t="s">
        <v>240</v>
      </c>
      <c r="BR45" s="160" t="s">
        <v>241</v>
      </c>
      <c r="BS45" s="161" t="s">
        <v>242</v>
      </c>
      <c r="BV45" s="162">
        <f xml:space="preserve"> IF( AND( OR( C45 = DS45, C45=""), SUM(G45:BB45) &lt;&gt; 0), 1, 0 )</f>
        <v>0</v>
      </c>
      <c r="BX45" s="54">
        <f xml:space="preserve"> IF( OR( $C$45 = $DS$45, $C$45 =""), 0, IF( ISNUMBER( G45 ), 0, 1 ))</f>
        <v>0</v>
      </c>
      <c r="BY45" s="54">
        <f xml:space="preserve"> IF( OR( $C$45 = $DS$45, $C$45 =""), 0, IF( ISNUMBER( H45 ), 0, 1 ))</f>
        <v>0</v>
      </c>
      <c r="BZ45" s="54">
        <f xml:space="preserve"> IF( OR( $C$45 = $DS$45, $C$45 =""), 0, IF( ISNUMBER( I45 ), 0, 1 ))</f>
        <v>0</v>
      </c>
      <c r="CA45" s="54">
        <f xml:space="preserve"> IF( OR( $C$45 = $DS$45, $C$45 =""), 0, IF( ISNUMBER( J45 ), 0, 1 ))</f>
        <v>0</v>
      </c>
      <c r="CB45" s="54">
        <f xml:space="preserve"> IF( OR( $C$45 = $DS$45, $C$45 =""), 0, IF( ISNUMBER( K45 ), 0, 1 ))</f>
        <v>0</v>
      </c>
      <c r="CC45" s="55"/>
      <c r="CD45" s="54">
        <f xml:space="preserve"> IF( OR( $C$45 = $DS$45, $C$45 =""), 0, IF( ISNUMBER( M45 ), 0, 1 ))</f>
        <v>0</v>
      </c>
      <c r="CE45" s="54">
        <f xml:space="preserve"> IF( OR( $C$45 = $DS$45, $C$45 =""), 0, IF( ISNUMBER( N45 ), 0, 1 ))</f>
        <v>0</v>
      </c>
      <c r="CF45" s="54">
        <f xml:space="preserve"> IF( OR( $C$45 = $DS$45, $C$45 =""), 0, IF( ISNUMBER( O45 ), 0, 1 ))</f>
        <v>0</v>
      </c>
      <c r="CG45" s="54">
        <f xml:space="preserve"> IF( OR( $C$45 = $DS$45, $C$45 =""), 0, IF( ISNUMBER( P45 ), 0, 1 ))</f>
        <v>0</v>
      </c>
      <c r="CH45" s="54">
        <f xml:space="preserve"> IF( OR( $C$45 = $DS$45, $C$45 =""), 0, IF( ISNUMBER( Q45 ), 0, 1 ))</f>
        <v>0</v>
      </c>
      <c r="CI45" s="19"/>
      <c r="CJ45" s="54">
        <f xml:space="preserve"> IF( OR( $C$45 = $DS$45, $C$45 =""), 0, IF( ISNUMBER( S45 ), 0, 1 ))</f>
        <v>0</v>
      </c>
      <c r="CK45" s="54">
        <f xml:space="preserve"> IF( OR( $C$45 = $DS$45, $C$45 =""), 0, IF( ISNUMBER( T45 ), 0, 1 ))</f>
        <v>0</v>
      </c>
      <c r="CL45" s="54">
        <f xml:space="preserve"> IF( OR( $C$45 = $DS$45, $C$45 =""), 0, IF( ISNUMBER( U45 ), 0, 1 ))</f>
        <v>0</v>
      </c>
      <c r="CM45" s="54">
        <f xml:space="preserve"> IF( OR( $C$45 = $DS$45, $C$45 =""), 0, IF( ISNUMBER( V45 ), 0, 1 ))</f>
        <v>0</v>
      </c>
      <c r="CN45" s="54">
        <f xml:space="preserve"> IF( OR( $C$45 = $DS$45, $C$45 =""), 0, IF( ISNUMBER( W45 ), 0, 1 ))</f>
        <v>0</v>
      </c>
      <c r="CO45" s="19"/>
      <c r="CP45" s="54">
        <f xml:space="preserve"> IF( OR( $C$45 = $DS$45, $C$45 =""), 0, IF( ISNUMBER( Y45 ), 0, 1 ))</f>
        <v>0</v>
      </c>
      <c r="CQ45" s="54">
        <f xml:space="preserve"> IF( OR( $C$45 = $DS$45, $C$45 =""), 0, IF( ISNUMBER( Z45 ), 0, 1 ))</f>
        <v>0</v>
      </c>
      <c r="CR45" s="54">
        <f xml:space="preserve"> IF( OR( $C$45 = $DS$45, $C$45 =""), 0, IF( ISNUMBER( AA45 ), 0, 1 ))</f>
        <v>0</v>
      </c>
      <c r="CS45" s="54">
        <f xml:space="preserve"> IF( OR( $C$45 = $DS$45, $C$45 =""), 0, IF( ISNUMBER( AB45 ), 0, 1 ))</f>
        <v>0</v>
      </c>
      <c r="CT45" s="54">
        <f xml:space="preserve"> IF( OR( $C$45 = $DS$45, $C$45 =""), 0, IF( ISNUMBER( AC45 ), 0, 1 ))</f>
        <v>0</v>
      </c>
      <c r="CU45" s="19"/>
      <c r="CV45" s="54">
        <f xml:space="preserve"> IF( OR( $C$45 = $DS$45, $C$45 =""), 0, IF( ISNUMBER( AE45 ), 0, 1 ))</f>
        <v>0</v>
      </c>
      <c r="CW45" s="54">
        <f xml:space="preserve"> IF( OR( $C$45 = $DS$45, $C$45 =""), 0, IF( ISNUMBER( AF45 ), 0, 1 ))</f>
        <v>0</v>
      </c>
      <c r="CX45" s="54">
        <f xml:space="preserve"> IF( OR( $C$45 = $DS$45, $C$45 =""), 0, IF( ISNUMBER( AG45 ), 0, 1 ))</f>
        <v>0</v>
      </c>
      <c r="CY45" s="54">
        <f xml:space="preserve"> IF( OR( $C$45 = $DS$45, $C$45 =""), 0, IF( ISNUMBER( AH45 ), 0, 1 ))</f>
        <v>0</v>
      </c>
      <c r="CZ45" s="54">
        <f xml:space="preserve"> IF( OR( $C$45 = $DS$45, $C$45 =""), 0, IF( ISNUMBER( AI45 ), 0, 1 ))</f>
        <v>0</v>
      </c>
      <c r="DA45" s="19"/>
      <c r="DB45" s="54">
        <f xml:space="preserve"> IF( OR( $C$45 = $DS$45, $C$45 =""), 0, IF( ISNUMBER( AK45 ), 0, 1 ))</f>
        <v>0</v>
      </c>
      <c r="DC45" s="54">
        <f xml:space="preserve"> IF( OR( $C$45 = $DS$45, $C$45 =""), 0, IF( ISNUMBER( AL45 ), 0, 1 ))</f>
        <v>0</v>
      </c>
      <c r="DD45" s="54">
        <f xml:space="preserve"> IF( OR( $C$45 = $DS$45, $C$45 =""), 0, IF( ISNUMBER( AM45 ), 0, 1 ))</f>
        <v>0</v>
      </c>
      <c r="DE45" s="54">
        <f xml:space="preserve"> IF( OR( $C$45 = $DS$45, $C$45 =""), 0, IF( ISNUMBER( AN45 ), 0, 1 ))</f>
        <v>0</v>
      </c>
      <c r="DF45" s="54">
        <f xml:space="preserve"> IF( OR( $C$45 = $DS$45, $C$45 =""), 0, IF( ISNUMBER( AO45 ), 0, 1 ))</f>
        <v>0</v>
      </c>
      <c r="DG45" s="19"/>
      <c r="DH45" s="54">
        <f xml:space="preserve"> IF( OR( $C$45 = $DS$45, $C$45 =""), 0, IF( ISNUMBER( AQ45 ), 0, 1 ))</f>
        <v>0</v>
      </c>
      <c r="DI45" s="54">
        <f xml:space="preserve"> IF( OR( $C$45 = $DS$45, $C$45 =""), 0, IF( ISNUMBER( AR45 ), 0, 1 ))</f>
        <v>0</v>
      </c>
      <c r="DJ45" s="54">
        <f xml:space="preserve"> IF( OR( $C$45 = $DS$45, $C$45 =""), 0, IF( ISNUMBER( AS45 ), 0, 1 ))</f>
        <v>0</v>
      </c>
      <c r="DK45" s="54">
        <f xml:space="preserve"> IF( OR( $C$45 = $DS$45, $C$45 =""), 0, IF( ISNUMBER( AT45 ), 0, 1 ))</f>
        <v>0</v>
      </c>
      <c r="DL45" s="54">
        <f xml:space="preserve"> IF( OR( $C$45 = $DS$45, $C$45 =""), 0, IF( ISNUMBER( AU45 ), 0, 1 ))</f>
        <v>0</v>
      </c>
      <c r="DM45" s="19"/>
      <c r="DN45" s="54">
        <f xml:space="preserve"> IF( OR( $C$45 = $DS$45, $C$45 =""), 0, IF( ISNUMBER( AW45 ), 0, 1 ))</f>
        <v>0</v>
      </c>
      <c r="DO45" s="54">
        <f xml:space="preserve"> IF( OR( $C$45 = $DS$45, $C$45 =""), 0, IF( ISNUMBER( AX45 ), 0, 1 ))</f>
        <v>0</v>
      </c>
      <c r="DP45" s="54">
        <f xml:space="preserve"> IF( OR( $C$45 = $DS$45, $C$45 =""), 0, IF( ISNUMBER( AY45 ), 0, 1 ))</f>
        <v>0</v>
      </c>
      <c r="DQ45" s="54">
        <f xml:space="preserve"> IF( OR( $C$45 = $DS$45, $C$45 =""), 0, IF( ISNUMBER( AZ45 ), 0, 1 ))</f>
        <v>0</v>
      </c>
      <c r="DR45" s="54">
        <f xml:space="preserve"> IF( OR( $C$45 = $DS$45, $C$45 =""), 0, IF( ISNUMBER( BA45 ), 0, 1 ))</f>
        <v>0</v>
      </c>
      <c r="DS45" s="19" t="s">
        <v>243</v>
      </c>
      <c r="DT45" s="136"/>
      <c r="DU45" s="19"/>
      <c r="DV45" s="19"/>
      <c r="DW45" s="19"/>
      <c r="DX45" s="19"/>
      <c r="DY45" s="19"/>
      <c r="DZ45" s="55"/>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row>
    <row r="46" spans="2:171" ht="14.25" customHeight="1" x14ac:dyDescent="0.3">
      <c r="B46" s="163">
        <f t="shared" ref="B46:B54" si="19">+B45+1</f>
        <v>27</v>
      </c>
      <c r="C46" s="164" t="s">
        <v>244</v>
      </c>
      <c r="D46" s="165"/>
      <c r="E46" s="58" t="s">
        <v>41</v>
      </c>
      <c r="F46" s="59">
        <v>3</v>
      </c>
      <c r="G46" s="85"/>
      <c r="H46" s="60"/>
      <c r="I46" s="60"/>
      <c r="J46" s="60"/>
      <c r="K46" s="60"/>
      <c r="L46" s="166">
        <f t="shared" si="11"/>
        <v>0</v>
      </c>
      <c r="M46" s="85"/>
      <c r="N46" s="60"/>
      <c r="O46" s="60"/>
      <c r="P46" s="60"/>
      <c r="Q46" s="60"/>
      <c r="R46" s="166">
        <f t="shared" si="12"/>
        <v>0</v>
      </c>
      <c r="S46" s="85"/>
      <c r="T46" s="60"/>
      <c r="U46" s="60"/>
      <c r="V46" s="60"/>
      <c r="W46" s="60"/>
      <c r="X46" s="166">
        <f t="shared" si="13"/>
        <v>0</v>
      </c>
      <c r="Y46" s="85"/>
      <c r="Z46" s="60"/>
      <c r="AA46" s="60"/>
      <c r="AB46" s="60"/>
      <c r="AC46" s="60"/>
      <c r="AD46" s="166">
        <f t="shared" si="14"/>
        <v>0</v>
      </c>
      <c r="AE46" s="85"/>
      <c r="AF46" s="60"/>
      <c r="AG46" s="60"/>
      <c r="AH46" s="60"/>
      <c r="AI46" s="60"/>
      <c r="AJ46" s="166">
        <f t="shared" si="15"/>
        <v>0</v>
      </c>
      <c r="AK46" s="85"/>
      <c r="AL46" s="60"/>
      <c r="AM46" s="60"/>
      <c r="AN46" s="60"/>
      <c r="AO46" s="60"/>
      <c r="AP46" s="166">
        <f t="shared" si="16"/>
        <v>0</v>
      </c>
      <c r="AQ46" s="85"/>
      <c r="AR46" s="60"/>
      <c r="AS46" s="60"/>
      <c r="AT46" s="60"/>
      <c r="AU46" s="60"/>
      <c r="AV46" s="166">
        <f t="shared" si="17"/>
        <v>0</v>
      </c>
      <c r="AW46" s="85"/>
      <c r="AX46" s="60"/>
      <c r="AY46" s="60"/>
      <c r="AZ46" s="60"/>
      <c r="BA46" s="60"/>
      <c r="BB46" s="166">
        <f t="shared" si="18"/>
        <v>0</v>
      </c>
      <c r="BC46" s="12"/>
      <c r="BD46" s="63"/>
      <c r="BE46" s="20" t="s">
        <v>235</v>
      </c>
      <c r="BG46" s="156">
        <f t="shared" ref="BG46:BG54" si="20">(IF(SUM(BX46:DR46)=0,IF(BV46=1,$BV$5,0),$BX$5))</f>
        <v>0</v>
      </c>
      <c r="BH46" s="35"/>
      <c r="BJ46" s="56">
        <f t="shared" ref="BJ46:BJ54" si="21">+BJ45+1</f>
        <v>27</v>
      </c>
      <c r="BK46" s="167" t="s">
        <v>245</v>
      </c>
      <c r="BL46" s="58" t="s">
        <v>41</v>
      </c>
      <c r="BM46" s="59">
        <v>3</v>
      </c>
      <c r="BN46" s="168" t="s">
        <v>246</v>
      </c>
      <c r="BO46" s="169" t="s">
        <v>247</v>
      </c>
      <c r="BP46" s="169" t="s">
        <v>248</v>
      </c>
      <c r="BQ46" s="170" t="s">
        <v>249</v>
      </c>
      <c r="BR46" s="170" t="s">
        <v>250</v>
      </c>
      <c r="BS46" s="171" t="s">
        <v>251</v>
      </c>
      <c r="BV46" s="162">
        <f t="shared" ref="BV46:BV54" si="22" xml:space="preserve"> IF( AND( OR( C46 = DS46, C46=""), SUM(G46:BB46) &lt;&gt; 0), 1, 0 )</f>
        <v>0</v>
      </c>
      <c r="BX46" s="54">
        <f xml:space="preserve"> IF( OR( $C$46 = $DS$46, $C$46 =""), 0, IF( ISNUMBER( G46 ), 0, 1 ))</f>
        <v>0</v>
      </c>
      <c r="BY46" s="54">
        <f xml:space="preserve"> IF( OR( $C$46 = $DS$46, $C$46 =""), 0, IF( ISNUMBER( H46 ), 0, 1 ))</f>
        <v>0</v>
      </c>
      <c r="BZ46" s="54">
        <f xml:space="preserve"> IF( OR( $C$46 = $DS$46, $C$46 =""), 0, IF( ISNUMBER( I46 ), 0, 1 ))</f>
        <v>0</v>
      </c>
      <c r="CA46" s="54">
        <f xml:space="preserve"> IF( OR( $C$46 = $DS$46, $C$46 =""), 0, IF( ISNUMBER( J46 ), 0, 1 ))</f>
        <v>0</v>
      </c>
      <c r="CB46" s="54">
        <f xml:space="preserve"> IF( OR( $C$46 = $DS$46, $C$46 =""), 0, IF( ISNUMBER( K46 ), 0, 1 ))</f>
        <v>0</v>
      </c>
      <c r="CC46" s="55"/>
      <c r="CD46" s="54">
        <f xml:space="preserve"> IF( OR( $C$46 = $DS$46, $C$46 =""), 0, IF( ISNUMBER( M46 ), 0, 1 ))</f>
        <v>0</v>
      </c>
      <c r="CE46" s="54">
        <f xml:space="preserve"> IF( OR( $C$46 = $DS$46, $C$46 =""), 0, IF( ISNUMBER( N46 ), 0, 1 ))</f>
        <v>0</v>
      </c>
      <c r="CF46" s="54">
        <f xml:space="preserve"> IF( OR( $C$46 = $DS$46, $C$46 =""), 0, IF( ISNUMBER( O46 ), 0, 1 ))</f>
        <v>0</v>
      </c>
      <c r="CG46" s="54">
        <f xml:space="preserve"> IF( OR( $C$46 = $DS$46, $C$46 =""), 0, IF( ISNUMBER( P46 ), 0, 1 ))</f>
        <v>0</v>
      </c>
      <c r="CH46" s="54">
        <f xml:space="preserve"> IF( OR( $C$46 = $DS$46, $C$46 =""), 0, IF( ISNUMBER( Q46 ), 0, 1 ))</f>
        <v>0</v>
      </c>
      <c r="CI46" s="19"/>
      <c r="CJ46" s="54">
        <f xml:space="preserve"> IF( OR( $C$46 = $DS$46, $C$46 =""), 0, IF( ISNUMBER( S46 ), 0, 1 ))</f>
        <v>0</v>
      </c>
      <c r="CK46" s="54">
        <f xml:space="preserve"> IF( OR( $C$46 = $DS$46, $C$46 =""), 0, IF( ISNUMBER( T46 ), 0, 1 ))</f>
        <v>0</v>
      </c>
      <c r="CL46" s="54">
        <f xml:space="preserve"> IF( OR( $C$46 = $DS$46, $C$46 =""), 0, IF( ISNUMBER( U46 ), 0, 1 ))</f>
        <v>0</v>
      </c>
      <c r="CM46" s="54">
        <f xml:space="preserve"> IF( OR( $C$46 = $DS$46, $C$46 =""), 0, IF( ISNUMBER( V46 ), 0, 1 ))</f>
        <v>0</v>
      </c>
      <c r="CN46" s="54">
        <f xml:space="preserve"> IF( OR( $C$46 = $DS$46, $C$46 =""), 0, IF( ISNUMBER( W46 ), 0, 1 ))</f>
        <v>0</v>
      </c>
      <c r="CO46" s="19"/>
      <c r="CP46" s="54">
        <f xml:space="preserve"> IF( OR( $C$46 = $DS$46, $C$46 =""), 0, IF( ISNUMBER( Y46 ), 0, 1 ))</f>
        <v>0</v>
      </c>
      <c r="CQ46" s="54">
        <f xml:space="preserve"> IF( OR( $C$46 = $DS$46, $C$46 =""), 0, IF( ISNUMBER( Z46 ), 0, 1 ))</f>
        <v>0</v>
      </c>
      <c r="CR46" s="54">
        <f xml:space="preserve"> IF( OR( $C$46 = $DS$46, $C$46 =""), 0, IF( ISNUMBER( AA46 ), 0, 1 ))</f>
        <v>0</v>
      </c>
      <c r="CS46" s="54">
        <f xml:space="preserve"> IF( OR( $C$46 = $DS$46, $C$46 =""), 0, IF( ISNUMBER( AB46 ), 0, 1 ))</f>
        <v>0</v>
      </c>
      <c r="CT46" s="54">
        <f xml:space="preserve"> IF( OR( $C$46 = $DS$46, $C$46 =""), 0, IF( ISNUMBER( AC46 ), 0, 1 ))</f>
        <v>0</v>
      </c>
      <c r="CU46" s="19"/>
      <c r="CV46" s="54">
        <f xml:space="preserve"> IF( OR( $C$46 = $DS$46, $C$46 =""), 0, IF( ISNUMBER( AE46 ), 0, 1 ))</f>
        <v>0</v>
      </c>
      <c r="CW46" s="54">
        <f xml:space="preserve"> IF( OR( $C$46 = $DS$46, $C$46 =""), 0, IF( ISNUMBER( AF46 ), 0, 1 ))</f>
        <v>0</v>
      </c>
      <c r="CX46" s="54">
        <f xml:space="preserve"> IF( OR( $C$46 = $DS$46, $C$46 =""), 0, IF( ISNUMBER( AG46 ), 0, 1 ))</f>
        <v>0</v>
      </c>
      <c r="CY46" s="54">
        <f xml:space="preserve"> IF( OR( $C$46 = $DS$46, $C$46 =""), 0, IF( ISNUMBER( AH46 ), 0, 1 ))</f>
        <v>0</v>
      </c>
      <c r="CZ46" s="54">
        <f xml:space="preserve"> IF( OR( $C$46 = $DS$46, $C$46 =""), 0, IF( ISNUMBER( AI46 ), 0, 1 ))</f>
        <v>0</v>
      </c>
      <c r="DA46" s="19"/>
      <c r="DB46" s="54">
        <f xml:space="preserve"> IF( OR( $C$46 = $DS$46, $C$46 =""), 0, IF( ISNUMBER( AK46 ), 0, 1 ))</f>
        <v>0</v>
      </c>
      <c r="DC46" s="54">
        <f xml:space="preserve"> IF( OR( $C$46 = $DS$46, $C$46 =""), 0, IF( ISNUMBER( AL46 ), 0, 1 ))</f>
        <v>0</v>
      </c>
      <c r="DD46" s="54">
        <f xml:space="preserve"> IF( OR( $C$46 = $DS$46, $C$46 =""), 0, IF( ISNUMBER( AM46 ), 0, 1 ))</f>
        <v>0</v>
      </c>
      <c r="DE46" s="54">
        <f xml:space="preserve"> IF( OR( $C$46 = $DS$46, $C$46 =""), 0, IF( ISNUMBER( AN46 ), 0, 1 ))</f>
        <v>0</v>
      </c>
      <c r="DF46" s="54">
        <f xml:space="preserve"> IF( OR( $C$46 = $DS$46, $C$46 =""), 0, IF( ISNUMBER( AO46 ), 0, 1 ))</f>
        <v>0</v>
      </c>
      <c r="DG46" s="19"/>
      <c r="DH46" s="54">
        <f xml:space="preserve"> IF( OR( $C$46 = $DS$46, $C$46 =""), 0, IF( ISNUMBER( AQ46 ), 0, 1 ))</f>
        <v>0</v>
      </c>
      <c r="DI46" s="54">
        <f xml:space="preserve"> IF( OR( $C$46 = $DS$46, $C$46 =""), 0, IF( ISNUMBER( AR46 ), 0, 1 ))</f>
        <v>0</v>
      </c>
      <c r="DJ46" s="54">
        <f xml:space="preserve"> IF( OR( $C$46 = $DS$46, $C$46 =""), 0, IF( ISNUMBER( AS46 ), 0, 1 ))</f>
        <v>0</v>
      </c>
      <c r="DK46" s="54">
        <f xml:space="preserve"> IF( OR( $C$46 = $DS$46, $C$46 =""), 0, IF( ISNUMBER( AT46 ), 0, 1 ))</f>
        <v>0</v>
      </c>
      <c r="DL46" s="54">
        <f xml:space="preserve"> IF( OR( $C$46 = $DS$46, $C$46 =""), 0, IF( ISNUMBER( AU46 ), 0, 1 ))</f>
        <v>0</v>
      </c>
      <c r="DM46" s="19"/>
      <c r="DN46" s="54">
        <f xml:space="preserve"> IF( OR( $C$46 = $DS$46, $C$46 =""), 0, IF( ISNUMBER( AW46 ), 0, 1 ))</f>
        <v>0</v>
      </c>
      <c r="DO46" s="54">
        <f xml:space="preserve"> IF( OR( $C$46 = $DS$46, $C$46 =""), 0, IF( ISNUMBER( AX46 ), 0, 1 ))</f>
        <v>0</v>
      </c>
      <c r="DP46" s="54">
        <f xml:space="preserve"> IF( OR( $C$46 = $DS$46, $C$46 =""), 0, IF( ISNUMBER( AY46 ), 0, 1 ))</f>
        <v>0</v>
      </c>
      <c r="DQ46" s="54">
        <f xml:space="preserve"> IF( OR( $C$46 = $DS$46, $C$46 =""), 0, IF( ISNUMBER( AZ46 ), 0, 1 ))</f>
        <v>0</v>
      </c>
      <c r="DR46" s="54">
        <f xml:space="preserve"> IF( OR( $C$46 = $DS$46, $C$46 =""), 0, IF( ISNUMBER( BA46 ), 0, 1 ))</f>
        <v>0</v>
      </c>
      <c r="DS46" s="19" t="s">
        <v>244</v>
      </c>
      <c r="DT46" s="136"/>
      <c r="DU46" s="19"/>
      <c r="DV46" s="19"/>
      <c r="DW46" s="19"/>
      <c r="DX46" s="19"/>
      <c r="DY46" s="19"/>
      <c r="DZ46" s="55"/>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row>
    <row r="47" spans="2:171" ht="14.25" customHeight="1" x14ac:dyDescent="0.3">
      <c r="B47" s="163">
        <f t="shared" si="19"/>
        <v>28</v>
      </c>
      <c r="C47" s="164" t="s">
        <v>252</v>
      </c>
      <c r="D47" s="165"/>
      <c r="E47" s="58" t="s">
        <v>41</v>
      </c>
      <c r="F47" s="59">
        <v>3</v>
      </c>
      <c r="G47" s="85"/>
      <c r="H47" s="60"/>
      <c r="I47" s="60"/>
      <c r="J47" s="60"/>
      <c r="K47" s="60"/>
      <c r="L47" s="166">
        <f t="shared" si="11"/>
        <v>0</v>
      </c>
      <c r="M47" s="85"/>
      <c r="N47" s="60"/>
      <c r="O47" s="60"/>
      <c r="P47" s="60"/>
      <c r="Q47" s="60"/>
      <c r="R47" s="166">
        <f t="shared" si="12"/>
        <v>0</v>
      </c>
      <c r="S47" s="85"/>
      <c r="T47" s="60"/>
      <c r="U47" s="60"/>
      <c r="V47" s="60"/>
      <c r="W47" s="60"/>
      <c r="X47" s="166">
        <f t="shared" si="13"/>
        <v>0</v>
      </c>
      <c r="Y47" s="85"/>
      <c r="Z47" s="60"/>
      <c r="AA47" s="60"/>
      <c r="AB47" s="60"/>
      <c r="AC47" s="60"/>
      <c r="AD47" s="166">
        <f t="shared" si="14"/>
        <v>0</v>
      </c>
      <c r="AE47" s="85"/>
      <c r="AF47" s="60"/>
      <c r="AG47" s="60"/>
      <c r="AH47" s="60"/>
      <c r="AI47" s="60"/>
      <c r="AJ47" s="166">
        <f t="shared" si="15"/>
        <v>0</v>
      </c>
      <c r="AK47" s="85"/>
      <c r="AL47" s="60"/>
      <c r="AM47" s="60"/>
      <c r="AN47" s="60"/>
      <c r="AO47" s="60"/>
      <c r="AP47" s="166">
        <f t="shared" si="16"/>
        <v>0</v>
      </c>
      <c r="AQ47" s="85"/>
      <c r="AR47" s="60"/>
      <c r="AS47" s="60"/>
      <c r="AT47" s="60"/>
      <c r="AU47" s="60"/>
      <c r="AV47" s="166">
        <f t="shared" si="17"/>
        <v>0</v>
      </c>
      <c r="AW47" s="85"/>
      <c r="AX47" s="60"/>
      <c r="AY47" s="60"/>
      <c r="AZ47" s="60"/>
      <c r="BA47" s="60"/>
      <c r="BB47" s="166">
        <f t="shared" si="18"/>
        <v>0</v>
      </c>
      <c r="BC47" s="12"/>
      <c r="BD47" s="63"/>
      <c r="BE47" s="20" t="s">
        <v>235</v>
      </c>
      <c r="BG47" s="156">
        <f t="shared" si="20"/>
        <v>0</v>
      </c>
      <c r="BH47" s="35"/>
      <c r="BJ47" s="56">
        <f t="shared" si="21"/>
        <v>28</v>
      </c>
      <c r="BK47" s="167" t="s">
        <v>253</v>
      </c>
      <c r="BL47" s="58" t="s">
        <v>41</v>
      </c>
      <c r="BM47" s="59">
        <v>3</v>
      </c>
      <c r="BN47" s="168" t="s">
        <v>254</v>
      </c>
      <c r="BO47" s="169" t="s">
        <v>255</v>
      </c>
      <c r="BP47" s="169" t="s">
        <v>256</v>
      </c>
      <c r="BQ47" s="170" t="s">
        <v>257</v>
      </c>
      <c r="BR47" s="170" t="s">
        <v>258</v>
      </c>
      <c r="BS47" s="171" t="s">
        <v>259</v>
      </c>
      <c r="BV47" s="162">
        <f t="shared" si="22"/>
        <v>0</v>
      </c>
      <c r="BX47" s="54">
        <f xml:space="preserve"> IF( OR( $C$47 = $DS$47, $C$47 =""), 0, IF( ISNUMBER( G47 ), 0, 1 ))</f>
        <v>0</v>
      </c>
      <c r="BY47" s="54">
        <f xml:space="preserve"> IF( OR( $C$47 = $DS$47, $C$47 =""), 0, IF( ISNUMBER( H47 ), 0, 1 ))</f>
        <v>0</v>
      </c>
      <c r="BZ47" s="54">
        <f xml:space="preserve"> IF( OR( $C$47 = $DS$47, $C$47 =""), 0, IF( ISNUMBER( I47 ), 0, 1 ))</f>
        <v>0</v>
      </c>
      <c r="CA47" s="54">
        <f xml:space="preserve"> IF( OR( $C$47 = $DS$47, $C$47 =""), 0, IF( ISNUMBER( J47 ), 0, 1 ))</f>
        <v>0</v>
      </c>
      <c r="CB47" s="54">
        <f xml:space="preserve"> IF( OR( $C$47 = $DS$47, $C$47 =""), 0, IF( ISNUMBER( K47 ), 0, 1 ))</f>
        <v>0</v>
      </c>
      <c r="CC47" s="55"/>
      <c r="CD47" s="54">
        <f xml:space="preserve"> IF( OR( $C$47 = $DS$47, $C$47 =""), 0, IF( ISNUMBER( M47 ), 0, 1 ))</f>
        <v>0</v>
      </c>
      <c r="CE47" s="54">
        <f xml:space="preserve"> IF( OR( $C$47 = $DS$47, $C$47 =""), 0, IF( ISNUMBER( N47 ), 0, 1 ))</f>
        <v>0</v>
      </c>
      <c r="CF47" s="54">
        <f xml:space="preserve"> IF( OR( $C$47 = $DS$47, $C$47 =""), 0, IF( ISNUMBER( O47 ), 0, 1 ))</f>
        <v>0</v>
      </c>
      <c r="CG47" s="54">
        <f xml:space="preserve"> IF( OR( $C$47 = $DS$47, $C$47 =""), 0, IF( ISNUMBER( P47 ), 0, 1 ))</f>
        <v>0</v>
      </c>
      <c r="CH47" s="54">
        <f xml:space="preserve"> IF( OR( $C$47 = $DS$47, $C$47 =""), 0, IF( ISNUMBER( Q47 ), 0, 1 ))</f>
        <v>0</v>
      </c>
      <c r="CI47" s="19"/>
      <c r="CJ47" s="54">
        <f xml:space="preserve"> IF( OR( $C$47 = $DS$47, $C$47 =""), 0, IF( ISNUMBER( S47 ), 0, 1 ))</f>
        <v>0</v>
      </c>
      <c r="CK47" s="54">
        <f xml:space="preserve"> IF( OR( $C$47 = $DS$47, $C$47 =""), 0, IF( ISNUMBER( T47 ), 0, 1 ))</f>
        <v>0</v>
      </c>
      <c r="CL47" s="54">
        <f xml:space="preserve"> IF( OR( $C$47 = $DS$47, $C$47 =""), 0, IF( ISNUMBER( U47 ), 0, 1 ))</f>
        <v>0</v>
      </c>
      <c r="CM47" s="54">
        <f xml:space="preserve"> IF( OR( $C$47 = $DS$47, $C$47 =""), 0, IF( ISNUMBER( V47 ), 0, 1 ))</f>
        <v>0</v>
      </c>
      <c r="CN47" s="54">
        <f xml:space="preserve"> IF( OR( $C$47 = $DS$47, $C$47 =""), 0, IF( ISNUMBER( W47 ), 0, 1 ))</f>
        <v>0</v>
      </c>
      <c r="CO47" s="19"/>
      <c r="CP47" s="54">
        <f xml:space="preserve"> IF( OR( $C$47 = $DS$47, $C$47 =""), 0, IF( ISNUMBER( Y47 ), 0, 1 ))</f>
        <v>0</v>
      </c>
      <c r="CQ47" s="54">
        <f xml:space="preserve"> IF( OR( $C$47 = $DS$47, $C$47 =""), 0, IF( ISNUMBER( Z47 ), 0, 1 ))</f>
        <v>0</v>
      </c>
      <c r="CR47" s="54">
        <f xml:space="preserve"> IF( OR( $C$47 = $DS$47, $C$47 =""), 0, IF( ISNUMBER( AA47 ), 0, 1 ))</f>
        <v>0</v>
      </c>
      <c r="CS47" s="54">
        <f xml:space="preserve"> IF( OR( $C$47 = $DS$47, $C$47 =""), 0, IF( ISNUMBER( AB47 ), 0, 1 ))</f>
        <v>0</v>
      </c>
      <c r="CT47" s="54">
        <f xml:space="preserve"> IF( OR( $C$47 = $DS$47, $C$47 =""), 0, IF( ISNUMBER( AC47 ), 0, 1 ))</f>
        <v>0</v>
      </c>
      <c r="CU47" s="19"/>
      <c r="CV47" s="54">
        <f xml:space="preserve"> IF( OR( $C$47 = $DS$47, $C$47 =""), 0, IF( ISNUMBER( AE47 ), 0, 1 ))</f>
        <v>0</v>
      </c>
      <c r="CW47" s="54">
        <f xml:space="preserve"> IF( OR( $C$47 = $DS$47, $C$47 =""), 0, IF( ISNUMBER( AF47 ), 0, 1 ))</f>
        <v>0</v>
      </c>
      <c r="CX47" s="54">
        <f xml:space="preserve"> IF( OR( $C$47 = $DS$47, $C$47 =""), 0, IF( ISNUMBER( AG47 ), 0, 1 ))</f>
        <v>0</v>
      </c>
      <c r="CY47" s="54">
        <f xml:space="preserve"> IF( OR( $C$47 = $DS$47, $C$47 =""), 0, IF( ISNUMBER( AH47 ), 0, 1 ))</f>
        <v>0</v>
      </c>
      <c r="CZ47" s="54">
        <f xml:space="preserve"> IF( OR( $C$47 = $DS$47, $C$47 =""), 0, IF( ISNUMBER( AI47 ), 0, 1 ))</f>
        <v>0</v>
      </c>
      <c r="DA47" s="19"/>
      <c r="DB47" s="54">
        <f xml:space="preserve"> IF( OR( $C$47 = $DS$47, $C$47 =""), 0, IF( ISNUMBER( AK47 ), 0, 1 ))</f>
        <v>0</v>
      </c>
      <c r="DC47" s="54">
        <f xml:space="preserve"> IF( OR( $C$47 = $DS$47, $C$47 =""), 0, IF( ISNUMBER( AL47 ), 0, 1 ))</f>
        <v>0</v>
      </c>
      <c r="DD47" s="54">
        <f xml:space="preserve"> IF( OR( $C$47 = $DS$47, $C$47 =""), 0, IF( ISNUMBER( AM47 ), 0, 1 ))</f>
        <v>0</v>
      </c>
      <c r="DE47" s="54">
        <f xml:space="preserve"> IF( OR( $C$47 = $DS$47, $C$47 =""), 0, IF( ISNUMBER( AN47 ), 0, 1 ))</f>
        <v>0</v>
      </c>
      <c r="DF47" s="54">
        <f xml:space="preserve"> IF( OR( $C$47 = $DS$47, $C$47 =""), 0, IF( ISNUMBER( AO47 ), 0, 1 ))</f>
        <v>0</v>
      </c>
      <c r="DG47" s="19"/>
      <c r="DH47" s="54">
        <f xml:space="preserve"> IF( OR( $C$47 = $DS$47, $C$47 =""), 0, IF( ISNUMBER( AQ47 ), 0, 1 ))</f>
        <v>0</v>
      </c>
      <c r="DI47" s="54">
        <f xml:space="preserve"> IF( OR( $C$47 = $DS$47, $C$47 =""), 0, IF( ISNUMBER( AR47 ), 0, 1 ))</f>
        <v>0</v>
      </c>
      <c r="DJ47" s="54">
        <f xml:space="preserve"> IF( OR( $C$47 = $DS$47, $C$47 =""), 0, IF( ISNUMBER( AS47 ), 0, 1 ))</f>
        <v>0</v>
      </c>
      <c r="DK47" s="54">
        <f xml:space="preserve"> IF( OR( $C$47 = $DS$47, $C$47 =""), 0, IF( ISNUMBER( AT47 ), 0, 1 ))</f>
        <v>0</v>
      </c>
      <c r="DL47" s="54">
        <f xml:space="preserve"> IF( OR( $C$47 = $DS$47, $C$47 =""), 0, IF( ISNUMBER( AU47 ), 0, 1 ))</f>
        <v>0</v>
      </c>
      <c r="DM47" s="19"/>
      <c r="DN47" s="54">
        <f xml:space="preserve"> IF( OR( $C$47 = $DS$47, $C$47 =""), 0, IF( ISNUMBER( AW47 ), 0, 1 ))</f>
        <v>0</v>
      </c>
      <c r="DO47" s="54">
        <f xml:space="preserve"> IF( OR( $C$47 = $DS$47, $C$47 =""), 0, IF( ISNUMBER( AX47 ), 0, 1 ))</f>
        <v>0</v>
      </c>
      <c r="DP47" s="54">
        <f xml:space="preserve"> IF( OR( $C$47 = $DS$47, $C$47 =""), 0, IF( ISNUMBER( AY47 ), 0, 1 ))</f>
        <v>0</v>
      </c>
      <c r="DQ47" s="54">
        <f xml:space="preserve"> IF( OR( $C$47 = $DS$47, $C$47 =""), 0, IF( ISNUMBER( AZ47 ), 0, 1 ))</f>
        <v>0</v>
      </c>
      <c r="DR47" s="54">
        <f xml:space="preserve"> IF( OR( $C$47 = $DS$47, $C$47 =""), 0, IF( ISNUMBER( BA47 ), 0, 1 ))</f>
        <v>0</v>
      </c>
      <c r="DS47" s="19" t="s">
        <v>252</v>
      </c>
      <c r="DT47" s="136"/>
      <c r="DU47" s="19"/>
      <c r="DV47" s="19"/>
      <c r="DW47" s="19"/>
      <c r="DX47" s="19"/>
      <c r="DY47" s="19"/>
      <c r="DZ47" s="55"/>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row>
    <row r="48" spans="2:171" ht="14.25" customHeight="1" x14ac:dyDescent="0.3">
      <c r="B48" s="172">
        <f t="shared" si="19"/>
        <v>29</v>
      </c>
      <c r="C48" s="164" t="s">
        <v>260</v>
      </c>
      <c r="D48" s="165"/>
      <c r="E48" s="58" t="s">
        <v>41</v>
      </c>
      <c r="F48" s="59">
        <v>3</v>
      </c>
      <c r="G48" s="85"/>
      <c r="H48" s="60"/>
      <c r="I48" s="60"/>
      <c r="J48" s="60"/>
      <c r="K48" s="60"/>
      <c r="L48" s="166">
        <f t="shared" si="11"/>
        <v>0</v>
      </c>
      <c r="M48" s="85"/>
      <c r="N48" s="60"/>
      <c r="O48" s="60"/>
      <c r="P48" s="60"/>
      <c r="Q48" s="60"/>
      <c r="R48" s="166">
        <f t="shared" si="12"/>
        <v>0</v>
      </c>
      <c r="S48" s="85"/>
      <c r="T48" s="60"/>
      <c r="U48" s="60"/>
      <c r="V48" s="60"/>
      <c r="W48" s="60"/>
      <c r="X48" s="166">
        <f t="shared" si="13"/>
        <v>0</v>
      </c>
      <c r="Y48" s="85"/>
      <c r="Z48" s="60"/>
      <c r="AA48" s="60"/>
      <c r="AB48" s="60"/>
      <c r="AC48" s="60"/>
      <c r="AD48" s="166">
        <f t="shared" si="14"/>
        <v>0</v>
      </c>
      <c r="AE48" s="85"/>
      <c r="AF48" s="60"/>
      <c r="AG48" s="60"/>
      <c r="AH48" s="60"/>
      <c r="AI48" s="60"/>
      <c r="AJ48" s="166">
        <f t="shared" si="15"/>
        <v>0</v>
      </c>
      <c r="AK48" s="85"/>
      <c r="AL48" s="60"/>
      <c r="AM48" s="60"/>
      <c r="AN48" s="60"/>
      <c r="AO48" s="60"/>
      <c r="AP48" s="166">
        <f t="shared" si="16"/>
        <v>0</v>
      </c>
      <c r="AQ48" s="85"/>
      <c r="AR48" s="60"/>
      <c r="AS48" s="60"/>
      <c r="AT48" s="60"/>
      <c r="AU48" s="60"/>
      <c r="AV48" s="166">
        <f t="shared" si="17"/>
        <v>0</v>
      </c>
      <c r="AW48" s="85"/>
      <c r="AX48" s="60"/>
      <c r="AY48" s="60"/>
      <c r="AZ48" s="60"/>
      <c r="BA48" s="60"/>
      <c r="BB48" s="166">
        <f t="shared" si="18"/>
        <v>0</v>
      </c>
      <c r="BC48" s="12"/>
      <c r="BD48" s="63"/>
      <c r="BE48" s="20" t="s">
        <v>235</v>
      </c>
      <c r="BG48" s="156">
        <f t="shared" si="20"/>
        <v>0</v>
      </c>
      <c r="BH48" s="35"/>
      <c r="BJ48" s="173">
        <f t="shared" si="21"/>
        <v>29</v>
      </c>
      <c r="BK48" s="167" t="s">
        <v>261</v>
      </c>
      <c r="BL48" s="58" t="s">
        <v>41</v>
      </c>
      <c r="BM48" s="59">
        <v>3</v>
      </c>
      <c r="BN48" s="168" t="s">
        <v>262</v>
      </c>
      <c r="BO48" s="169" t="s">
        <v>263</v>
      </c>
      <c r="BP48" s="169" t="s">
        <v>264</v>
      </c>
      <c r="BQ48" s="170" t="s">
        <v>265</v>
      </c>
      <c r="BR48" s="170" t="s">
        <v>266</v>
      </c>
      <c r="BS48" s="171" t="s">
        <v>267</v>
      </c>
      <c r="BV48" s="162">
        <f t="shared" si="22"/>
        <v>0</v>
      </c>
      <c r="BX48" s="54">
        <f xml:space="preserve"> IF( OR( $C$48 = $DS$48, $C$48 =""), 0, IF( ISNUMBER( G48 ), 0, 1 ))</f>
        <v>0</v>
      </c>
      <c r="BY48" s="54">
        <f xml:space="preserve"> IF( OR( $C$48 = $DS$48, $C$48 =""), 0, IF( ISNUMBER( H48 ), 0, 1 ))</f>
        <v>0</v>
      </c>
      <c r="BZ48" s="54">
        <f xml:space="preserve"> IF( OR( $C$48 = $DS$48, $C$48 =""), 0, IF( ISNUMBER( I48 ), 0, 1 ))</f>
        <v>0</v>
      </c>
      <c r="CA48" s="54">
        <f xml:space="preserve"> IF( OR( $C$48 = $DS$48, $C$48 =""), 0, IF( ISNUMBER( J48 ), 0, 1 ))</f>
        <v>0</v>
      </c>
      <c r="CB48" s="54">
        <f xml:space="preserve"> IF( OR( $C$48 = $DS$48, $C$48 =""), 0, IF( ISNUMBER( K48 ), 0, 1 ))</f>
        <v>0</v>
      </c>
      <c r="CC48" s="55"/>
      <c r="CD48" s="54">
        <f xml:space="preserve"> IF( OR( $C$48 = $DS$48, $C$48 =""), 0, IF( ISNUMBER( M48 ), 0, 1 ))</f>
        <v>0</v>
      </c>
      <c r="CE48" s="54">
        <f xml:space="preserve"> IF( OR( $C$48 = $DS$48, $C$48 =""), 0, IF( ISNUMBER( N48 ), 0, 1 ))</f>
        <v>0</v>
      </c>
      <c r="CF48" s="54">
        <f xml:space="preserve"> IF( OR( $C$48 = $DS$48, $C$48 =""), 0, IF( ISNUMBER( O48 ), 0, 1 ))</f>
        <v>0</v>
      </c>
      <c r="CG48" s="54">
        <f xml:space="preserve"> IF( OR( $C$48 = $DS$48, $C$48 =""), 0, IF( ISNUMBER( P48 ), 0, 1 ))</f>
        <v>0</v>
      </c>
      <c r="CH48" s="54">
        <f xml:space="preserve"> IF( OR( $C$48 = $DS$48, $C$48 =""), 0, IF( ISNUMBER( Q48 ), 0, 1 ))</f>
        <v>0</v>
      </c>
      <c r="CI48" s="19"/>
      <c r="CJ48" s="54">
        <f xml:space="preserve"> IF( OR( $C$48 = $DS$48, $C$48 =""), 0, IF( ISNUMBER( S48 ), 0, 1 ))</f>
        <v>0</v>
      </c>
      <c r="CK48" s="54">
        <f xml:space="preserve"> IF( OR( $C$48 = $DS$48, $C$48 =""), 0, IF( ISNUMBER( T48 ), 0, 1 ))</f>
        <v>0</v>
      </c>
      <c r="CL48" s="54">
        <f xml:space="preserve"> IF( OR( $C$48 = $DS$48, $C$48 =""), 0, IF( ISNUMBER( U48 ), 0, 1 ))</f>
        <v>0</v>
      </c>
      <c r="CM48" s="54">
        <f xml:space="preserve"> IF( OR( $C$48 = $DS$48, $C$48 =""), 0, IF( ISNUMBER( V48 ), 0, 1 ))</f>
        <v>0</v>
      </c>
      <c r="CN48" s="54">
        <f xml:space="preserve"> IF( OR( $C$48 = $DS$48, $C$48 =""), 0, IF( ISNUMBER( W48 ), 0, 1 ))</f>
        <v>0</v>
      </c>
      <c r="CO48" s="19"/>
      <c r="CP48" s="54">
        <f xml:space="preserve"> IF( OR( $C$48 = $DS$48, $C$48 =""), 0, IF( ISNUMBER( Y48 ), 0, 1 ))</f>
        <v>0</v>
      </c>
      <c r="CQ48" s="54">
        <f xml:space="preserve"> IF( OR( $C$48 = $DS$48, $C$48 =""), 0, IF( ISNUMBER( Z48 ), 0, 1 ))</f>
        <v>0</v>
      </c>
      <c r="CR48" s="54">
        <f xml:space="preserve"> IF( OR( $C$48 = $DS$48, $C$48 =""), 0, IF( ISNUMBER( AA48 ), 0, 1 ))</f>
        <v>0</v>
      </c>
      <c r="CS48" s="54">
        <f xml:space="preserve"> IF( OR( $C$48 = $DS$48, $C$48 =""), 0, IF( ISNUMBER( AB48 ), 0, 1 ))</f>
        <v>0</v>
      </c>
      <c r="CT48" s="54">
        <f xml:space="preserve"> IF( OR( $C$48 = $DS$48, $C$48 =""), 0, IF( ISNUMBER( AC48 ), 0, 1 ))</f>
        <v>0</v>
      </c>
      <c r="CU48" s="19"/>
      <c r="CV48" s="54">
        <f xml:space="preserve"> IF( OR( $C$48 = $DS$48, $C$48 =""), 0, IF( ISNUMBER( AE48 ), 0, 1 ))</f>
        <v>0</v>
      </c>
      <c r="CW48" s="54">
        <f xml:space="preserve"> IF( OR( $C$48 = $DS$48, $C$48 =""), 0, IF( ISNUMBER( AF48 ), 0, 1 ))</f>
        <v>0</v>
      </c>
      <c r="CX48" s="54">
        <f xml:space="preserve"> IF( OR( $C$48 = $DS$48, $C$48 =""), 0, IF( ISNUMBER( AG48 ), 0, 1 ))</f>
        <v>0</v>
      </c>
      <c r="CY48" s="54">
        <f xml:space="preserve"> IF( OR( $C$48 = $DS$48, $C$48 =""), 0, IF( ISNUMBER( AH48 ), 0, 1 ))</f>
        <v>0</v>
      </c>
      <c r="CZ48" s="54">
        <f xml:space="preserve"> IF( OR( $C$48 = $DS$48, $C$48 =""), 0, IF( ISNUMBER( AI48 ), 0, 1 ))</f>
        <v>0</v>
      </c>
      <c r="DA48" s="19"/>
      <c r="DB48" s="54">
        <f xml:space="preserve"> IF( OR( $C$48 = $DS$48, $C$48 =""), 0, IF( ISNUMBER( AK48 ), 0, 1 ))</f>
        <v>0</v>
      </c>
      <c r="DC48" s="54">
        <f xml:space="preserve"> IF( OR( $C$48 = $DS$48, $C$48 =""), 0, IF( ISNUMBER( AL48 ), 0, 1 ))</f>
        <v>0</v>
      </c>
      <c r="DD48" s="54">
        <f xml:space="preserve"> IF( OR( $C$48 = $DS$48, $C$48 =""), 0, IF( ISNUMBER( AM48 ), 0, 1 ))</f>
        <v>0</v>
      </c>
      <c r="DE48" s="54">
        <f xml:space="preserve"> IF( OR( $C$48 = $DS$48, $C$48 =""), 0, IF( ISNUMBER( AN48 ), 0, 1 ))</f>
        <v>0</v>
      </c>
      <c r="DF48" s="54">
        <f xml:space="preserve"> IF( OR( $C$48 = $DS$48, $C$48 =""), 0, IF( ISNUMBER( AO48 ), 0, 1 ))</f>
        <v>0</v>
      </c>
      <c r="DG48" s="19"/>
      <c r="DH48" s="54">
        <f xml:space="preserve"> IF( OR( $C$48 = $DS$48, $C$48 =""), 0, IF( ISNUMBER( AQ48 ), 0, 1 ))</f>
        <v>0</v>
      </c>
      <c r="DI48" s="54">
        <f xml:space="preserve"> IF( OR( $C$48 = $DS$48, $C$48 =""), 0, IF( ISNUMBER( AR48 ), 0, 1 ))</f>
        <v>0</v>
      </c>
      <c r="DJ48" s="54">
        <f xml:space="preserve"> IF( OR( $C$48 = $DS$48, $C$48 =""), 0, IF( ISNUMBER( AS48 ), 0, 1 ))</f>
        <v>0</v>
      </c>
      <c r="DK48" s="54">
        <f xml:space="preserve"> IF( OR( $C$48 = $DS$48, $C$48 =""), 0, IF( ISNUMBER( AT48 ), 0, 1 ))</f>
        <v>0</v>
      </c>
      <c r="DL48" s="54">
        <f xml:space="preserve"> IF( OR( $C$48 = $DS$48, $C$48 =""), 0, IF( ISNUMBER( AU48 ), 0, 1 ))</f>
        <v>0</v>
      </c>
      <c r="DM48" s="19"/>
      <c r="DN48" s="54">
        <f xml:space="preserve"> IF( OR( $C$48 = $DS$48, $C$48 =""), 0, IF( ISNUMBER( AW48 ), 0, 1 ))</f>
        <v>0</v>
      </c>
      <c r="DO48" s="54">
        <f xml:space="preserve"> IF( OR( $C$48 = $DS$48, $C$48 =""), 0, IF( ISNUMBER( AX48 ), 0, 1 ))</f>
        <v>0</v>
      </c>
      <c r="DP48" s="54">
        <f xml:space="preserve"> IF( OR( $C$48 = $DS$48, $C$48 =""), 0, IF( ISNUMBER( AY48 ), 0, 1 ))</f>
        <v>0</v>
      </c>
      <c r="DQ48" s="54">
        <f xml:space="preserve"> IF( OR( $C$48 = $DS$48, $C$48 =""), 0, IF( ISNUMBER( AZ48 ), 0, 1 ))</f>
        <v>0</v>
      </c>
      <c r="DR48" s="54">
        <f xml:space="preserve"> IF( OR( $C$48 = $DS$48, $C$48 =""), 0, IF( ISNUMBER( BA48 ), 0, 1 ))</f>
        <v>0</v>
      </c>
      <c r="DS48" s="19" t="s">
        <v>260</v>
      </c>
      <c r="DT48" s="110"/>
      <c r="DU48" s="19"/>
      <c r="DV48" s="19"/>
      <c r="DW48" s="19"/>
      <c r="DX48" s="19"/>
      <c r="DY48" s="19"/>
      <c r="DZ48" s="55"/>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row>
    <row r="49" spans="2:171" ht="14.25" customHeight="1" x14ac:dyDescent="0.3">
      <c r="B49" s="163">
        <f t="shared" si="19"/>
        <v>30</v>
      </c>
      <c r="C49" s="164" t="s">
        <v>268</v>
      </c>
      <c r="D49" s="165"/>
      <c r="E49" s="58" t="s">
        <v>41</v>
      </c>
      <c r="F49" s="59">
        <v>3</v>
      </c>
      <c r="G49" s="85"/>
      <c r="H49" s="60"/>
      <c r="I49" s="60"/>
      <c r="J49" s="60"/>
      <c r="K49" s="60"/>
      <c r="L49" s="166">
        <f t="shared" si="11"/>
        <v>0</v>
      </c>
      <c r="M49" s="85"/>
      <c r="N49" s="60"/>
      <c r="O49" s="60"/>
      <c r="P49" s="60"/>
      <c r="Q49" s="60"/>
      <c r="R49" s="166">
        <f t="shared" si="12"/>
        <v>0</v>
      </c>
      <c r="S49" s="85"/>
      <c r="T49" s="60"/>
      <c r="U49" s="60"/>
      <c r="V49" s="60"/>
      <c r="W49" s="60"/>
      <c r="X49" s="166">
        <f t="shared" si="13"/>
        <v>0</v>
      </c>
      <c r="Y49" s="85"/>
      <c r="Z49" s="60"/>
      <c r="AA49" s="60"/>
      <c r="AB49" s="60"/>
      <c r="AC49" s="60"/>
      <c r="AD49" s="166">
        <f t="shared" si="14"/>
        <v>0</v>
      </c>
      <c r="AE49" s="85"/>
      <c r="AF49" s="60"/>
      <c r="AG49" s="60"/>
      <c r="AH49" s="60"/>
      <c r="AI49" s="60"/>
      <c r="AJ49" s="166">
        <f t="shared" si="15"/>
        <v>0</v>
      </c>
      <c r="AK49" s="85"/>
      <c r="AL49" s="60"/>
      <c r="AM49" s="60"/>
      <c r="AN49" s="60"/>
      <c r="AO49" s="60"/>
      <c r="AP49" s="166">
        <f t="shared" si="16"/>
        <v>0</v>
      </c>
      <c r="AQ49" s="85"/>
      <c r="AR49" s="60"/>
      <c r="AS49" s="60"/>
      <c r="AT49" s="60"/>
      <c r="AU49" s="60"/>
      <c r="AV49" s="166">
        <f t="shared" si="17"/>
        <v>0</v>
      </c>
      <c r="AW49" s="85"/>
      <c r="AX49" s="60"/>
      <c r="AY49" s="60"/>
      <c r="AZ49" s="60"/>
      <c r="BA49" s="60"/>
      <c r="BB49" s="166">
        <f t="shared" si="18"/>
        <v>0</v>
      </c>
      <c r="BC49" s="12"/>
      <c r="BD49" s="63"/>
      <c r="BE49" s="20" t="s">
        <v>235</v>
      </c>
      <c r="BG49" s="156">
        <f t="shared" si="20"/>
        <v>0</v>
      </c>
      <c r="BH49" s="35"/>
      <c r="BJ49" s="56">
        <f t="shared" si="21"/>
        <v>30</v>
      </c>
      <c r="BK49" s="167" t="s">
        <v>269</v>
      </c>
      <c r="BL49" s="58" t="s">
        <v>41</v>
      </c>
      <c r="BM49" s="59">
        <v>3</v>
      </c>
      <c r="BN49" s="168" t="s">
        <v>270</v>
      </c>
      <c r="BO49" s="169" t="s">
        <v>271</v>
      </c>
      <c r="BP49" s="169" t="s">
        <v>272</v>
      </c>
      <c r="BQ49" s="170" t="s">
        <v>273</v>
      </c>
      <c r="BR49" s="170" t="s">
        <v>274</v>
      </c>
      <c r="BS49" s="171" t="s">
        <v>275</v>
      </c>
      <c r="BV49" s="162">
        <f t="shared" si="22"/>
        <v>0</v>
      </c>
      <c r="BX49" s="54">
        <f xml:space="preserve"> IF( OR( $C$49 = $DS$49, $C$49 =""), 0, IF( ISNUMBER( G49 ), 0, 1 ))</f>
        <v>0</v>
      </c>
      <c r="BY49" s="54">
        <f xml:space="preserve"> IF( OR( $C$49 = $DS$49, $C$49 =""), 0, IF( ISNUMBER( H49 ), 0, 1 ))</f>
        <v>0</v>
      </c>
      <c r="BZ49" s="54">
        <f xml:space="preserve"> IF( OR( $C$49 = $DS$49, $C$49 =""), 0, IF( ISNUMBER( I49 ), 0, 1 ))</f>
        <v>0</v>
      </c>
      <c r="CA49" s="54">
        <f xml:space="preserve"> IF( OR( $C$49 = $DS$49, $C$49 =""), 0, IF( ISNUMBER( J49 ), 0, 1 ))</f>
        <v>0</v>
      </c>
      <c r="CB49" s="54">
        <f xml:space="preserve"> IF( OR( $C$49 = $DS$49, $C$49 =""), 0, IF( ISNUMBER( K49 ), 0, 1 ))</f>
        <v>0</v>
      </c>
      <c r="CC49" s="55"/>
      <c r="CD49" s="54">
        <f xml:space="preserve"> IF( OR( $C$49 = $DS$49, $C$49 =""), 0, IF( ISNUMBER( M49 ), 0, 1 ))</f>
        <v>0</v>
      </c>
      <c r="CE49" s="54">
        <f xml:space="preserve"> IF( OR( $C$49 = $DS$49, $C$49 =""), 0, IF( ISNUMBER( N49 ), 0, 1 ))</f>
        <v>0</v>
      </c>
      <c r="CF49" s="54">
        <f xml:space="preserve"> IF( OR( $C$49 = $DS$49, $C$49 =""), 0, IF( ISNUMBER( O49 ), 0, 1 ))</f>
        <v>0</v>
      </c>
      <c r="CG49" s="54">
        <f xml:space="preserve"> IF( OR( $C$49 = $DS$49, $C$49 =""), 0, IF( ISNUMBER( P49 ), 0, 1 ))</f>
        <v>0</v>
      </c>
      <c r="CH49" s="54">
        <f xml:space="preserve"> IF( OR( $C$49 = $DS$49, $C$49 =""), 0, IF( ISNUMBER( Q49 ), 0, 1 ))</f>
        <v>0</v>
      </c>
      <c r="CI49" s="19"/>
      <c r="CJ49" s="54">
        <f xml:space="preserve"> IF( OR( $C$49 = $DS$49, $C$49 =""), 0, IF( ISNUMBER( S49 ), 0, 1 ))</f>
        <v>0</v>
      </c>
      <c r="CK49" s="54">
        <f xml:space="preserve"> IF( OR( $C$49 = $DS$49, $C$49 =""), 0, IF( ISNUMBER( T49 ), 0, 1 ))</f>
        <v>0</v>
      </c>
      <c r="CL49" s="54">
        <f xml:space="preserve"> IF( OR( $C$49 = $DS$49, $C$49 =""), 0, IF( ISNUMBER( U49 ), 0, 1 ))</f>
        <v>0</v>
      </c>
      <c r="CM49" s="54">
        <f xml:space="preserve"> IF( OR( $C$49 = $DS$49, $C$49 =""), 0, IF( ISNUMBER( V49 ), 0, 1 ))</f>
        <v>0</v>
      </c>
      <c r="CN49" s="54">
        <f xml:space="preserve"> IF( OR( $C$49 = $DS$49, $C$49 =""), 0, IF( ISNUMBER( W49 ), 0, 1 ))</f>
        <v>0</v>
      </c>
      <c r="CO49" s="19"/>
      <c r="CP49" s="54">
        <f xml:space="preserve"> IF( OR( $C$49 = $DS$49, $C$49 =""), 0, IF( ISNUMBER( Y49 ), 0, 1 ))</f>
        <v>0</v>
      </c>
      <c r="CQ49" s="54">
        <f xml:space="preserve"> IF( OR( $C$49 = $DS$49, $C$49 =""), 0, IF( ISNUMBER( Z49 ), 0, 1 ))</f>
        <v>0</v>
      </c>
      <c r="CR49" s="54">
        <f xml:space="preserve"> IF( OR( $C$49 = $DS$49, $C$49 =""), 0, IF( ISNUMBER( AA49 ), 0, 1 ))</f>
        <v>0</v>
      </c>
      <c r="CS49" s="54">
        <f xml:space="preserve"> IF( OR( $C$49 = $DS$49, $C$49 =""), 0, IF( ISNUMBER( AB49 ), 0, 1 ))</f>
        <v>0</v>
      </c>
      <c r="CT49" s="54">
        <f xml:space="preserve"> IF( OR( $C$49 = $DS$49, $C$49 =""), 0, IF( ISNUMBER( AC49 ), 0, 1 ))</f>
        <v>0</v>
      </c>
      <c r="CU49" s="19"/>
      <c r="CV49" s="54">
        <f xml:space="preserve"> IF( OR( $C$49 = $DS$49, $C$49 =""), 0, IF( ISNUMBER( AE49 ), 0, 1 ))</f>
        <v>0</v>
      </c>
      <c r="CW49" s="54">
        <f xml:space="preserve"> IF( OR( $C$49 = $DS$49, $C$49 =""), 0, IF( ISNUMBER( AF49 ), 0, 1 ))</f>
        <v>0</v>
      </c>
      <c r="CX49" s="54">
        <f xml:space="preserve"> IF( OR( $C$49 = $DS$49, $C$49 =""), 0, IF( ISNUMBER( AG49 ), 0, 1 ))</f>
        <v>0</v>
      </c>
      <c r="CY49" s="54">
        <f xml:space="preserve"> IF( OR( $C$49 = $DS$49, $C$49 =""), 0, IF( ISNUMBER( AH49 ), 0, 1 ))</f>
        <v>0</v>
      </c>
      <c r="CZ49" s="54">
        <f xml:space="preserve"> IF( OR( $C$49 = $DS$49, $C$49 =""), 0, IF( ISNUMBER( AI49 ), 0, 1 ))</f>
        <v>0</v>
      </c>
      <c r="DA49" s="19"/>
      <c r="DB49" s="54">
        <f xml:space="preserve"> IF( OR( $C$49 = $DS$49, $C$49 =""), 0, IF( ISNUMBER( AK49 ), 0, 1 ))</f>
        <v>0</v>
      </c>
      <c r="DC49" s="54">
        <f xml:space="preserve"> IF( OR( $C$49 = $DS$49, $C$49 =""), 0, IF( ISNUMBER( AL49 ), 0, 1 ))</f>
        <v>0</v>
      </c>
      <c r="DD49" s="54">
        <f xml:space="preserve"> IF( OR( $C$49 = $DS$49, $C$49 =""), 0, IF( ISNUMBER( AM49 ), 0, 1 ))</f>
        <v>0</v>
      </c>
      <c r="DE49" s="54">
        <f xml:space="preserve"> IF( OR( $C$49 = $DS$49, $C$49 =""), 0, IF( ISNUMBER( AN49 ), 0, 1 ))</f>
        <v>0</v>
      </c>
      <c r="DF49" s="54">
        <f xml:space="preserve"> IF( OR( $C$49 = $DS$49, $C$49 =""), 0, IF( ISNUMBER( AO49 ), 0, 1 ))</f>
        <v>0</v>
      </c>
      <c r="DG49" s="19"/>
      <c r="DH49" s="54">
        <f xml:space="preserve"> IF( OR( $C$49 = $DS$49, $C$49 =""), 0, IF( ISNUMBER( AQ49 ), 0, 1 ))</f>
        <v>0</v>
      </c>
      <c r="DI49" s="54">
        <f xml:space="preserve"> IF( OR( $C$49 = $DS$49, $C$49 =""), 0, IF( ISNUMBER( AR49 ), 0, 1 ))</f>
        <v>0</v>
      </c>
      <c r="DJ49" s="54">
        <f xml:space="preserve"> IF( OR( $C$49 = $DS$49, $C$49 =""), 0, IF( ISNUMBER( AS49 ), 0, 1 ))</f>
        <v>0</v>
      </c>
      <c r="DK49" s="54">
        <f xml:space="preserve"> IF( OR( $C$49 = $DS$49, $C$49 =""), 0, IF( ISNUMBER( AT49 ), 0, 1 ))</f>
        <v>0</v>
      </c>
      <c r="DL49" s="54">
        <f xml:space="preserve"> IF( OR( $C$49 = $DS$49, $C$49 =""), 0, IF( ISNUMBER( AU49 ), 0, 1 ))</f>
        <v>0</v>
      </c>
      <c r="DM49" s="19"/>
      <c r="DN49" s="54">
        <f xml:space="preserve"> IF( OR( $C$49 = $DS$49, $C$49 =""), 0, IF( ISNUMBER( AW49 ), 0, 1 ))</f>
        <v>0</v>
      </c>
      <c r="DO49" s="54">
        <f xml:space="preserve"> IF( OR( $C$49 = $DS$49, $C$49 =""), 0, IF( ISNUMBER( AX49 ), 0, 1 ))</f>
        <v>0</v>
      </c>
      <c r="DP49" s="54">
        <f xml:space="preserve"> IF( OR( $C$49 = $DS$49, $C$49 =""), 0, IF( ISNUMBER( AY49 ), 0, 1 ))</f>
        <v>0</v>
      </c>
      <c r="DQ49" s="54">
        <f xml:space="preserve"> IF( OR( $C$49 = $DS$49, $C$49 =""), 0, IF( ISNUMBER( AZ49 ), 0, 1 ))</f>
        <v>0</v>
      </c>
      <c r="DR49" s="54">
        <f xml:space="preserve"> IF( OR( $C$49 = $DS$49, $C$49 =""), 0, IF( ISNUMBER( BA49 ), 0, 1 ))</f>
        <v>0</v>
      </c>
      <c r="DS49" s="19" t="s">
        <v>268</v>
      </c>
      <c r="DT49" s="110"/>
      <c r="DU49" s="19"/>
      <c r="DV49" s="19"/>
      <c r="DW49" s="19"/>
      <c r="DX49" s="19"/>
      <c r="DY49" s="19"/>
      <c r="DZ49" s="55"/>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c r="FM49" s="19"/>
      <c r="FN49" s="19"/>
      <c r="FO49" s="19"/>
    </row>
    <row r="50" spans="2:171" ht="14.25" customHeight="1" x14ac:dyDescent="0.3">
      <c r="B50" s="163">
        <f t="shared" si="19"/>
        <v>31</v>
      </c>
      <c r="C50" s="164" t="s">
        <v>276</v>
      </c>
      <c r="D50" s="165"/>
      <c r="E50" s="58" t="s">
        <v>41</v>
      </c>
      <c r="F50" s="59">
        <v>3</v>
      </c>
      <c r="G50" s="85"/>
      <c r="H50" s="60"/>
      <c r="I50" s="60"/>
      <c r="J50" s="60"/>
      <c r="K50" s="60"/>
      <c r="L50" s="166">
        <f>SUM(G50:K50)</f>
        <v>0</v>
      </c>
      <c r="M50" s="85"/>
      <c r="N50" s="60"/>
      <c r="O50" s="60"/>
      <c r="P50" s="60"/>
      <c r="Q50" s="60"/>
      <c r="R50" s="166">
        <f>SUM(M50:Q50)</f>
        <v>0</v>
      </c>
      <c r="S50" s="85"/>
      <c r="T50" s="60"/>
      <c r="U50" s="60"/>
      <c r="V50" s="60"/>
      <c r="W50" s="60"/>
      <c r="X50" s="166">
        <f>SUM(S50:W50)</f>
        <v>0</v>
      </c>
      <c r="Y50" s="85"/>
      <c r="Z50" s="60"/>
      <c r="AA50" s="60"/>
      <c r="AB50" s="60"/>
      <c r="AC50" s="60"/>
      <c r="AD50" s="166">
        <f>SUM(Y50:AC50)</f>
        <v>0</v>
      </c>
      <c r="AE50" s="85"/>
      <c r="AF50" s="60"/>
      <c r="AG50" s="60"/>
      <c r="AH50" s="60"/>
      <c r="AI50" s="60"/>
      <c r="AJ50" s="166">
        <f>SUM(AE50:AI50)</f>
        <v>0</v>
      </c>
      <c r="AK50" s="85"/>
      <c r="AL50" s="60"/>
      <c r="AM50" s="60"/>
      <c r="AN50" s="60"/>
      <c r="AO50" s="60"/>
      <c r="AP50" s="166">
        <f>SUM(AK50:AO50)</f>
        <v>0</v>
      </c>
      <c r="AQ50" s="85"/>
      <c r="AR50" s="60"/>
      <c r="AS50" s="60"/>
      <c r="AT50" s="60"/>
      <c r="AU50" s="60"/>
      <c r="AV50" s="166">
        <f>SUM(AQ50:AU50)</f>
        <v>0</v>
      </c>
      <c r="AW50" s="85"/>
      <c r="AX50" s="60"/>
      <c r="AY50" s="60"/>
      <c r="AZ50" s="60"/>
      <c r="BA50" s="60"/>
      <c r="BB50" s="166">
        <f>SUM(AW50:BA50)</f>
        <v>0</v>
      </c>
      <c r="BC50" s="12"/>
      <c r="BD50" s="63"/>
      <c r="BE50" s="20" t="s">
        <v>235</v>
      </c>
      <c r="BG50" s="156">
        <f t="shared" si="20"/>
        <v>0</v>
      </c>
      <c r="BH50" s="35"/>
      <c r="BJ50" s="56">
        <f t="shared" si="21"/>
        <v>31</v>
      </c>
      <c r="BK50" s="167" t="s">
        <v>277</v>
      </c>
      <c r="BL50" s="58" t="s">
        <v>41</v>
      </c>
      <c r="BM50" s="59">
        <v>4</v>
      </c>
      <c r="BN50" s="168" t="s">
        <v>278</v>
      </c>
      <c r="BO50" s="169" t="s">
        <v>279</v>
      </c>
      <c r="BP50" s="169" t="s">
        <v>280</v>
      </c>
      <c r="BQ50" s="170" t="s">
        <v>281</v>
      </c>
      <c r="BR50" s="170" t="s">
        <v>282</v>
      </c>
      <c r="BS50" s="171" t="s">
        <v>283</v>
      </c>
      <c r="BV50" s="162">
        <f t="shared" si="22"/>
        <v>0</v>
      </c>
      <c r="BX50" s="54">
        <f xml:space="preserve"> IF( OR( $C$50 = $DS$50, $C$50 =""), 0, IF( ISNUMBER( G50 ), 0, 1 ))</f>
        <v>0</v>
      </c>
      <c r="BY50" s="54">
        <f xml:space="preserve"> IF( OR( $C$50 = $DS$50, $C$50 =""), 0, IF( ISNUMBER( H50 ), 0, 1 ))</f>
        <v>0</v>
      </c>
      <c r="BZ50" s="54">
        <f xml:space="preserve"> IF( OR( $C$50 = $DS$50, $C$50 =""), 0, IF( ISNUMBER( I50 ), 0, 1 ))</f>
        <v>0</v>
      </c>
      <c r="CA50" s="54">
        <f xml:space="preserve"> IF( OR( $C$50 = $DS$50, $C$50 =""), 0, IF( ISNUMBER( J50 ), 0, 1 ))</f>
        <v>0</v>
      </c>
      <c r="CB50" s="54">
        <f xml:space="preserve"> IF( OR( $C$50 = $DS$50, $C$50 =""), 0, IF( ISNUMBER( K50 ), 0, 1 ))</f>
        <v>0</v>
      </c>
      <c r="CC50" s="55"/>
      <c r="CD50" s="54">
        <f xml:space="preserve"> IF( OR( $C$50 = $DS$50, $C$50 =""), 0, IF( ISNUMBER( M50 ), 0, 1 ))</f>
        <v>0</v>
      </c>
      <c r="CE50" s="54">
        <f xml:space="preserve"> IF( OR( $C$50 = $DS$50, $C$50 =""), 0, IF( ISNUMBER( N50 ), 0, 1 ))</f>
        <v>0</v>
      </c>
      <c r="CF50" s="54">
        <f xml:space="preserve"> IF( OR( $C$50 = $DS$50, $C$50 =""), 0, IF( ISNUMBER( O50 ), 0, 1 ))</f>
        <v>0</v>
      </c>
      <c r="CG50" s="54">
        <f xml:space="preserve"> IF( OR( $C$50 = $DS$50, $C$50 =""), 0, IF( ISNUMBER( P50 ), 0, 1 ))</f>
        <v>0</v>
      </c>
      <c r="CH50" s="54">
        <f xml:space="preserve"> IF( OR( $C$50 = $DS$50, $C$50 =""), 0, IF( ISNUMBER( Q50 ), 0, 1 ))</f>
        <v>0</v>
      </c>
      <c r="CI50" s="19"/>
      <c r="CJ50" s="54">
        <f xml:space="preserve"> IF( OR( $C$50 = $DS$50, $C$50 =""), 0, IF( ISNUMBER( S50 ), 0, 1 ))</f>
        <v>0</v>
      </c>
      <c r="CK50" s="54">
        <f xml:space="preserve"> IF( OR( $C$50 = $DS$50, $C$50 =""), 0, IF( ISNUMBER( T50 ), 0, 1 ))</f>
        <v>0</v>
      </c>
      <c r="CL50" s="54">
        <f xml:space="preserve"> IF( OR( $C$50 = $DS$50, $C$50 =""), 0, IF( ISNUMBER( U50 ), 0, 1 ))</f>
        <v>0</v>
      </c>
      <c r="CM50" s="54">
        <f xml:space="preserve"> IF( OR( $C$50 = $DS$50, $C$50 =""), 0, IF( ISNUMBER( V50 ), 0, 1 ))</f>
        <v>0</v>
      </c>
      <c r="CN50" s="54">
        <f xml:space="preserve"> IF( OR( $C$50 = $DS$50, $C$50 =""), 0, IF( ISNUMBER( W50 ), 0, 1 ))</f>
        <v>0</v>
      </c>
      <c r="CO50" s="19"/>
      <c r="CP50" s="54">
        <f xml:space="preserve"> IF( OR( $C$50 = $DS$50, $C$50 =""), 0, IF( ISNUMBER( Y50 ), 0, 1 ))</f>
        <v>0</v>
      </c>
      <c r="CQ50" s="54">
        <f xml:space="preserve"> IF( OR( $C$50 = $DS$50, $C$50 =""), 0, IF( ISNUMBER( Z50 ), 0, 1 ))</f>
        <v>0</v>
      </c>
      <c r="CR50" s="54">
        <f xml:space="preserve"> IF( OR( $C$50 = $DS$50, $C$50 =""), 0, IF( ISNUMBER( AA50 ), 0, 1 ))</f>
        <v>0</v>
      </c>
      <c r="CS50" s="54">
        <f xml:space="preserve"> IF( OR( $C$50 = $DS$50, $C$50 =""), 0, IF( ISNUMBER( AB50 ), 0, 1 ))</f>
        <v>0</v>
      </c>
      <c r="CT50" s="54">
        <f xml:space="preserve"> IF( OR( $C$50 = $DS$50, $C$50 =""), 0, IF( ISNUMBER( AC50 ), 0, 1 ))</f>
        <v>0</v>
      </c>
      <c r="CU50" s="19"/>
      <c r="CV50" s="54">
        <f xml:space="preserve"> IF( OR( $C$50 = $DS$50, $C$50 =""), 0, IF( ISNUMBER( AE50 ), 0, 1 ))</f>
        <v>0</v>
      </c>
      <c r="CW50" s="54">
        <f xml:space="preserve"> IF( OR( $C$50 = $DS$50, $C$50 =""), 0, IF( ISNUMBER( AF50 ), 0, 1 ))</f>
        <v>0</v>
      </c>
      <c r="CX50" s="54">
        <f xml:space="preserve"> IF( OR( $C$50 = $DS$50, $C$50 =""), 0, IF( ISNUMBER( AG50 ), 0, 1 ))</f>
        <v>0</v>
      </c>
      <c r="CY50" s="54">
        <f xml:space="preserve"> IF( OR( $C$50 = $DS$50, $C$50 =""), 0, IF( ISNUMBER( AH50 ), 0, 1 ))</f>
        <v>0</v>
      </c>
      <c r="CZ50" s="54">
        <f xml:space="preserve"> IF( OR( $C$50 = $DS$50, $C$50 =""), 0, IF( ISNUMBER( AI50 ), 0, 1 ))</f>
        <v>0</v>
      </c>
      <c r="DA50" s="19"/>
      <c r="DB50" s="54">
        <f xml:space="preserve"> IF( OR( $C$50 = $DS$50, $C$50 =""), 0, IF( ISNUMBER( AK50 ), 0, 1 ))</f>
        <v>0</v>
      </c>
      <c r="DC50" s="54">
        <f xml:space="preserve"> IF( OR( $C$50 = $DS$50, $C$50 =""), 0, IF( ISNUMBER( AL50 ), 0, 1 ))</f>
        <v>0</v>
      </c>
      <c r="DD50" s="54">
        <f xml:space="preserve"> IF( OR( $C$50 = $DS$50, $C$50 =""), 0, IF( ISNUMBER( AM50 ), 0, 1 ))</f>
        <v>0</v>
      </c>
      <c r="DE50" s="54">
        <f xml:space="preserve"> IF( OR( $C$50 = $DS$50, $C$50 =""), 0, IF( ISNUMBER( AN50 ), 0, 1 ))</f>
        <v>0</v>
      </c>
      <c r="DF50" s="54">
        <f xml:space="preserve"> IF( OR( $C$50 = $DS$50, $C$50 =""), 0, IF( ISNUMBER( AO50 ), 0, 1 ))</f>
        <v>0</v>
      </c>
      <c r="DG50" s="19"/>
      <c r="DH50" s="54">
        <f xml:space="preserve"> IF( OR( $C$50 = $DS$50, $C$50 =""), 0, IF( ISNUMBER( AQ50 ), 0, 1 ))</f>
        <v>0</v>
      </c>
      <c r="DI50" s="54">
        <f xml:space="preserve"> IF( OR( $C$50 = $DS$50, $C$50 =""), 0, IF( ISNUMBER( AR50 ), 0, 1 ))</f>
        <v>0</v>
      </c>
      <c r="DJ50" s="54">
        <f xml:space="preserve"> IF( OR( $C$50 = $DS$50, $C$50 =""), 0, IF( ISNUMBER( AS50 ), 0, 1 ))</f>
        <v>0</v>
      </c>
      <c r="DK50" s="54">
        <f xml:space="preserve"> IF( OR( $C$50 = $DS$50, $C$50 =""), 0, IF( ISNUMBER( AT50 ), 0, 1 ))</f>
        <v>0</v>
      </c>
      <c r="DL50" s="54">
        <f xml:space="preserve"> IF( OR( $C$50 = $DS$50, $C$50 =""), 0, IF( ISNUMBER( AU50 ), 0, 1 ))</f>
        <v>0</v>
      </c>
      <c r="DM50" s="19"/>
      <c r="DN50" s="54">
        <f xml:space="preserve"> IF( OR( $C$50 = $DS$50, $C$50 =""), 0, IF( ISNUMBER( AW50 ), 0, 1 ))</f>
        <v>0</v>
      </c>
      <c r="DO50" s="54">
        <f xml:space="preserve"> IF( OR( $C$50 = $DS$50, $C$50 =""), 0, IF( ISNUMBER( AX50 ), 0, 1 ))</f>
        <v>0</v>
      </c>
      <c r="DP50" s="54">
        <f xml:space="preserve"> IF( OR( $C$50 = $DS$50, $C$50 =""), 0, IF( ISNUMBER( AY50 ), 0, 1 ))</f>
        <v>0</v>
      </c>
      <c r="DQ50" s="54">
        <f xml:space="preserve"> IF( OR( $C$50 = $DS$50, $C$50 =""), 0, IF( ISNUMBER( AZ50 ), 0, 1 ))</f>
        <v>0</v>
      </c>
      <c r="DR50" s="54">
        <f xml:space="preserve"> IF( OR( $C$50 = $DS$50, $C$50 =""), 0, IF( ISNUMBER( BA50 ), 0, 1 ))</f>
        <v>0</v>
      </c>
      <c r="DS50" s="19" t="s">
        <v>276</v>
      </c>
      <c r="DT50" s="110"/>
      <c r="DU50" s="19"/>
      <c r="DV50" s="19"/>
      <c r="DW50" s="19"/>
      <c r="DX50" s="19"/>
      <c r="DY50" s="19"/>
      <c r="DZ50" s="55"/>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c r="FM50" s="19"/>
      <c r="FN50" s="19"/>
      <c r="FO50" s="19"/>
    </row>
    <row r="51" spans="2:171" ht="14.25" customHeight="1" x14ac:dyDescent="0.3">
      <c r="B51" s="163">
        <f t="shared" si="19"/>
        <v>32</v>
      </c>
      <c r="C51" s="164" t="s">
        <v>284</v>
      </c>
      <c r="D51" s="165"/>
      <c r="E51" s="58" t="s">
        <v>41</v>
      </c>
      <c r="F51" s="59">
        <v>3</v>
      </c>
      <c r="G51" s="85"/>
      <c r="H51" s="60"/>
      <c r="I51" s="60"/>
      <c r="J51" s="60"/>
      <c r="K51" s="60"/>
      <c r="L51" s="166">
        <f>SUM(G51:K51)</f>
        <v>0</v>
      </c>
      <c r="M51" s="85"/>
      <c r="N51" s="60"/>
      <c r="O51" s="60"/>
      <c r="P51" s="60"/>
      <c r="Q51" s="60"/>
      <c r="R51" s="166">
        <f>SUM(M51:Q51)</f>
        <v>0</v>
      </c>
      <c r="S51" s="85"/>
      <c r="T51" s="60"/>
      <c r="U51" s="60"/>
      <c r="V51" s="60"/>
      <c r="W51" s="60"/>
      <c r="X51" s="166">
        <f>SUM(S51:W51)</f>
        <v>0</v>
      </c>
      <c r="Y51" s="85"/>
      <c r="Z51" s="60"/>
      <c r="AA51" s="60"/>
      <c r="AB51" s="60"/>
      <c r="AC51" s="60"/>
      <c r="AD51" s="166">
        <f>SUM(Y51:AC51)</f>
        <v>0</v>
      </c>
      <c r="AE51" s="85"/>
      <c r="AF51" s="60"/>
      <c r="AG51" s="60"/>
      <c r="AH51" s="60"/>
      <c r="AI51" s="60"/>
      <c r="AJ51" s="166">
        <f>SUM(AE51:AI51)</f>
        <v>0</v>
      </c>
      <c r="AK51" s="85"/>
      <c r="AL51" s="60"/>
      <c r="AM51" s="60"/>
      <c r="AN51" s="60"/>
      <c r="AO51" s="60"/>
      <c r="AP51" s="166">
        <f>SUM(AK51:AO51)</f>
        <v>0</v>
      </c>
      <c r="AQ51" s="85"/>
      <c r="AR51" s="60"/>
      <c r="AS51" s="60"/>
      <c r="AT51" s="60"/>
      <c r="AU51" s="60"/>
      <c r="AV51" s="166">
        <f>SUM(AQ51:AU51)</f>
        <v>0</v>
      </c>
      <c r="AW51" s="85"/>
      <c r="AX51" s="60"/>
      <c r="AY51" s="60"/>
      <c r="AZ51" s="60"/>
      <c r="BA51" s="60"/>
      <c r="BB51" s="166">
        <f>SUM(AW51:BA51)</f>
        <v>0</v>
      </c>
      <c r="BC51" s="12"/>
      <c r="BD51" s="63"/>
      <c r="BE51" s="20" t="s">
        <v>235</v>
      </c>
      <c r="BG51" s="156">
        <f t="shared" si="20"/>
        <v>0</v>
      </c>
      <c r="BH51" s="35"/>
      <c r="BJ51" s="56">
        <f t="shared" si="21"/>
        <v>32</v>
      </c>
      <c r="BK51" s="167" t="s">
        <v>285</v>
      </c>
      <c r="BL51" s="58" t="s">
        <v>41</v>
      </c>
      <c r="BM51" s="59">
        <v>5</v>
      </c>
      <c r="BN51" s="168" t="s">
        <v>286</v>
      </c>
      <c r="BO51" s="169" t="s">
        <v>287</v>
      </c>
      <c r="BP51" s="169" t="s">
        <v>288</v>
      </c>
      <c r="BQ51" s="170" t="s">
        <v>289</v>
      </c>
      <c r="BR51" s="170" t="s">
        <v>290</v>
      </c>
      <c r="BS51" s="171" t="s">
        <v>291</v>
      </c>
      <c r="BV51" s="162">
        <f t="shared" si="22"/>
        <v>0</v>
      </c>
      <c r="BX51" s="54">
        <f xml:space="preserve"> IF( OR( $C$51 = $DS$51, $C$51 =""), 0, IF( ISNUMBER( G51 ), 0, 1 ))</f>
        <v>0</v>
      </c>
      <c r="BY51" s="54">
        <f xml:space="preserve"> IF( OR( $C$51 = $DS$51, $C$51 =""), 0, IF( ISNUMBER( H51 ), 0, 1 ))</f>
        <v>0</v>
      </c>
      <c r="BZ51" s="54">
        <f xml:space="preserve"> IF( OR( $C$51 = $DS$51, $C$51 =""), 0, IF( ISNUMBER( I51 ), 0, 1 ))</f>
        <v>0</v>
      </c>
      <c r="CA51" s="54">
        <f xml:space="preserve"> IF( OR( $C$51 = $DS$51, $C$51 =""), 0, IF( ISNUMBER( J51 ), 0, 1 ))</f>
        <v>0</v>
      </c>
      <c r="CB51" s="54">
        <f xml:space="preserve"> IF( OR( $C$51 = $DS$51, $C$51 =""), 0, IF( ISNUMBER( K51 ), 0, 1 ))</f>
        <v>0</v>
      </c>
      <c r="CC51" s="55"/>
      <c r="CD51" s="54">
        <f xml:space="preserve"> IF( OR( $C$51 = $DS$51, $C$51 =""), 0, IF( ISNUMBER( M51 ), 0, 1 ))</f>
        <v>0</v>
      </c>
      <c r="CE51" s="54">
        <f xml:space="preserve"> IF( OR( $C$51 = $DS$51, $C$51 =""), 0, IF( ISNUMBER( N51 ), 0, 1 ))</f>
        <v>0</v>
      </c>
      <c r="CF51" s="54">
        <f xml:space="preserve"> IF( OR( $C$51 = $DS$51, $C$51 =""), 0, IF( ISNUMBER( O51 ), 0, 1 ))</f>
        <v>0</v>
      </c>
      <c r="CG51" s="54">
        <f xml:space="preserve"> IF( OR( $C$51 = $DS$51, $C$51 =""), 0, IF( ISNUMBER( P51 ), 0, 1 ))</f>
        <v>0</v>
      </c>
      <c r="CH51" s="54">
        <f xml:space="preserve"> IF( OR( $C$51 = $DS$51, $C$51 =""), 0, IF( ISNUMBER( Q51 ), 0, 1 ))</f>
        <v>0</v>
      </c>
      <c r="CI51" s="19"/>
      <c r="CJ51" s="54">
        <f xml:space="preserve"> IF( OR( $C$51 = $DS$51, $C$51 =""), 0, IF( ISNUMBER( S51 ), 0, 1 ))</f>
        <v>0</v>
      </c>
      <c r="CK51" s="54">
        <f xml:space="preserve"> IF( OR( $C$51 = $DS$51, $C$51 =""), 0, IF( ISNUMBER( T51 ), 0, 1 ))</f>
        <v>0</v>
      </c>
      <c r="CL51" s="54">
        <f xml:space="preserve"> IF( OR( $C$51 = $DS$51, $C$51 =""), 0, IF( ISNUMBER( U51 ), 0, 1 ))</f>
        <v>0</v>
      </c>
      <c r="CM51" s="54">
        <f xml:space="preserve"> IF( OR( $C$51 = $DS$51, $C$51 =""), 0, IF( ISNUMBER( V51 ), 0, 1 ))</f>
        <v>0</v>
      </c>
      <c r="CN51" s="54">
        <f xml:space="preserve"> IF( OR( $C$51 = $DS$51, $C$51 =""), 0, IF( ISNUMBER( W51 ), 0, 1 ))</f>
        <v>0</v>
      </c>
      <c r="CO51" s="19"/>
      <c r="CP51" s="54">
        <f xml:space="preserve"> IF( OR( $C$51 = $DS$51, $C$51 =""), 0, IF( ISNUMBER( Y51 ), 0, 1 ))</f>
        <v>0</v>
      </c>
      <c r="CQ51" s="54">
        <f xml:space="preserve"> IF( OR( $C$51 = $DS$51, $C$51 =""), 0, IF( ISNUMBER( Z51 ), 0, 1 ))</f>
        <v>0</v>
      </c>
      <c r="CR51" s="54">
        <f xml:space="preserve"> IF( OR( $C$51 = $DS$51, $C$51 =""), 0, IF( ISNUMBER( AA51 ), 0, 1 ))</f>
        <v>0</v>
      </c>
      <c r="CS51" s="54">
        <f xml:space="preserve"> IF( OR( $C$51 = $DS$51, $C$51 =""), 0, IF( ISNUMBER( AB51 ), 0, 1 ))</f>
        <v>0</v>
      </c>
      <c r="CT51" s="54">
        <f xml:space="preserve"> IF( OR( $C$51 = $DS$51, $C$51 =""), 0, IF( ISNUMBER( AC51 ), 0, 1 ))</f>
        <v>0</v>
      </c>
      <c r="CU51" s="19"/>
      <c r="CV51" s="54">
        <f xml:space="preserve"> IF( OR( $C$51 = $DS$51, $C$51 =""), 0, IF( ISNUMBER( AE51 ), 0, 1 ))</f>
        <v>0</v>
      </c>
      <c r="CW51" s="54">
        <f xml:space="preserve"> IF( OR( $C$51 = $DS$51, $C$51 =""), 0, IF( ISNUMBER( AF51 ), 0, 1 ))</f>
        <v>0</v>
      </c>
      <c r="CX51" s="54">
        <f xml:space="preserve"> IF( OR( $C$51 = $DS$51, $C$51 =""), 0, IF( ISNUMBER( AG51 ), 0, 1 ))</f>
        <v>0</v>
      </c>
      <c r="CY51" s="54">
        <f xml:space="preserve"> IF( OR( $C$51 = $DS$51, $C$51 =""), 0, IF( ISNUMBER( AH51 ), 0, 1 ))</f>
        <v>0</v>
      </c>
      <c r="CZ51" s="54">
        <f xml:space="preserve"> IF( OR( $C$51 = $DS$51, $C$51 =""), 0, IF( ISNUMBER( AI51 ), 0, 1 ))</f>
        <v>0</v>
      </c>
      <c r="DA51" s="19"/>
      <c r="DB51" s="54">
        <f xml:space="preserve"> IF( OR( $C$51 = $DS$51, $C$51 =""), 0, IF( ISNUMBER( AK51 ), 0, 1 ))</f>
        <v>0</v>
      </c>
      <c r="DC51" s="54">
        <f xml:space="preserve"> IF( OR( $C$51 = $DS$51, $C$51 =""), 0, IF( ISNUMBER( AL51 ), 0, 1 ))</f>
        <v>0</v>
      </c>
      <c r="DD51" s="54">
        <f xml:space="preserve"> IF( OR( $C$51 = $DS$51, $C$51 =""), 0, IF( ISNUMBER( AM51 ), 0, 1 ))</f>
        <v>0</v>
      </c>
      <c r="DE51" s="54">
        <f xml:space="preserve"> IF( OR( $C$51 = $DS$51, $C$51 =""), 0, IF( ISNUMBER( AN51 ), 0, 1 ))</f>
        <v>0</v>
      </c>
      <c r="DF51" s="54">
        <f xml:space="preserve"> IF( OR( $C$51 = $DS$51, $C$51 =""), 0, IF( ISNUMBER( AO51 ), 0, 1 ))</f>
        <v>0</v>
      </c>
      <c r="DG51" s="19"/>
      <c r="DH51" s="54">
        <f xml:space="preserve"> IF( OR( $C$51 = $DS$51, $C$51 =""), 0, IF( ISNUMBER( AQ51 ), 0, 1 ))</f>
        <v>0</v>
      </c>
      <c r="DI51" s="54">
        <f xml:space="preserve"> IF( OR( $C$51 = $DS$51, $C$51 =""), 0, IF( ISNUMBER( AR51 ), 0, 1 ))</f>
        <v>0</v>
      </c>
      <c r="DJ51" s="54">
        <f xml:space="preserve"> IF( OR( $C$51 = $DS$51, $C$51 =""), 0, IF( ISNUMBER( AS51 ), 0, 1 ))</f>
        <v>0</v>
      </c>
      <c r="DK51" s="54">
        <f xml:space="preserve"> IF( OR( $C$51 = $DS$51, $C$51 =""), 0, IF( ISNUMBER( AT51 ), 0, 1 ))</f>
        <v>0</v>
      </c>
      <c r="DL51" s="54">
        <f xml:space="preserve"> IF( OR( $C$51 = $DS$51, $C$51 =""), 0, IF( ISNUMBER( AU51 ), 0, 1 ))</f>
        <v>0</v>
      </c>
      <c r="DM51" s="19"/>
      <c r="DN51" s="54">
        <f xml:space="preserve"> IF( OR( $C$51 = $DS$51, $C$51 =""), 0, IF( ISNUMBER( AW51 ), 0, 1 ))</f>
        <v>0</v>
      </c>
      <c r="DO51" s="54">
        <f xml:space="preserve"> IF( OR( $C$51 = $DS$51, $C$51 =""), 0, IF( ISNUMBER( AX51 ), 0, 1 ))</f>
        <v>0</v>
      </c>
      <c r="DP51" s="54">
        <f xml:space="preserve"> IF( OR( $C$51 = $DS$51, $C$51 =""), 0, IF( ISNUMBER( AY51 ), 0, 1 ))</f>
        <v>0</v>
      </c>
      <c r="DQ51" s="54">
        <f xml:space="preserve"> IF( OR( $C$51 = $DS$51, $C$51 =""), 0, IF( ISNUMBER( AZ51 ), 0, 1 ))</f>
        <v>0</v>
      </c>
      <c r="DR51" s="54">
        <f xml:space="preserve"> IF( OR( $C$51 = $DS$51, $C$51 =""), 0, IF( ISNUMBER( BA51 ), 0, 1 ))</f>
        <v>0</v>
      </c>
      <c r="DS51" s="19" t="s">
        <v>284</v>
      </c>
      <c r="DT51" s="174"/>
      <c r="DU51" s="19"/>
      <c r="DV51" s="19"/>
      <c r="DW51" s="19"/>
      <c r="DX51" s="19"/>
      <c r="DY51" s="19"/>
      <c r="DZ51" s="55"/>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row>
    <row r="52" spans="2:171" ht="14.25" customHeight="1" x14ac:dyDescent="0.3">
      <c r="B52" s="163">
        <f t="shared" si="19"/>
        <v>33</v>
      </c>
      <c r="C52" s="164" t="s">
        <v>292</v>
      </c>
      <c r="D52" s="165"/>
      <c r="E52" s="58" t="s">
        <v>41</v>
      </c>
      <c r="F52" s="59">
        <v>3</v>
      </c>
      <c r="G52" s="85"/>
      <c r="H52" s="60"/>
      <c r="I52" s="60"/>
      <c r="J52" s="60"/>
      <c r="K52" s="60"/>
      <c r="L52" s="166">
        <f>SUM(G52:K52)</f>
        <v>0</v>
      </c>
      <c r="M52" s="85"/>
      <c r="N52" s="60"/>
      <c r="O52" s="60"/>
      <c r="P52" s="60"/>
      <c r="Q52" s="60"/>
      <c r="R52" s="166">
        <f>SUM(M52:Q52)</f>
        <v>0</v>
      </c>
      <c r="S52" s="85"/>
      <c r="T52" s="60"/>
      <c r="U52" s="60"/>
      <c r="V52" s="60"/>
      <c r="W52" s="60"/>
      <c r="X52" s="166">
        <f>SUM(S52:W52)</f>
        <v>0</v>
      </c>
      <c r="Y52" s="85"/>
      <c r="Z52" s="60"/>
      <c r="AA52" s="60"/>
      <c r="AB52" s="60"/>
      <c r="AC52" s="60"/>
      <c r="AD52" s="166">
        <f>SUM(Y52:AC52)</f>
        <v>0</v>
      </c>
      <c r="AE52" s="85"/>
      <c r="AF52" s="60"/>
      <c r="AG52" s="60"/>
      <c r="AH52" s="60"/>
      <c r="AI52" s="60"/>
      <c r="AJ52" s="166">
        <f>SUM(AE52:AI52)</f>
        <v>0</v>
      </c>
      <c r="AK52" s="85"/>
      <c r="AL52" s="60"/>
      <c r="AM52" s="60"/>
      <c r="AN52" s="60"/>
      <c r="AO52" s="60"/>
      <c r="AP52" s="166">
        <f>SUM(AK52:AO52)</f>
        <v>0</v>
      </c>
      <c r="AQ52" s="85"/>
      <c r="AR52" s="60"/>
      <c r="AS52" s="60"/>
      <c r="AT52" s="60"/>
      <c r="AU52" s="60"/>
      <c r="AV52" s="166">
        <f>SUM(AQ52:AU52)</f>
        <v>0</v>
      </c>
      <c r="AW52" s="85"/>
      <c r="AX52" s="60"/>
      <c r="AY52" s="60"/>
      <c r="AZ52" s="60"/>
      <c r="BA52" s="60"/>
      <c r="BB52" s="166">
        <f>SUM(AW52:BA52)</f>
        <v>0</v>
      </c>
      <c r="BC52" s="12"/>
      <c r="BD52" s="63"/>
      <c r="BE52" s="20" t="s">
        <v>235</v>
      </c>
      <c r="BG52" s="156">
        <f t="shared" si="20"/>
        <v>0</v>
      </c>
      <c r="BH52" s="35"/>
      <c r="BJ52" s="56">
        <f t="shared" si="21"/>
        <v>33</v>
      </c>
      <c r="BK52" s="167" t="s">
        <v>293</v>
      </c>
      <c r="BL52" s="58" t="s">
        <v>41</v>
      </c>
      <c r="BM52" s="59">
        <v>6</v>
      </c>
      <c r="BN52" s="168" t="s">
        <v>294</v>
      </c>
      <c r="BO52" s="169" t="s">
        <v>295</v>
      </c>
      <c r="BP52" s="169" t="s">
        <v>296</v>
      </c>
      <c r="BQ52" s="170" t="s">
        <v>297</v>
      </c>
      <c r="BR52" s="170" t="s">
        <v>298</v>
      </c>
      <c r="BS52" s="171" t="s">
        <v>299</v>
      </c>
      <c r="BV52" s="162">
        <f t="shared" si="22"/>
        <v>0</v>
      </c>
      <c r="BX52" s="54">
        <f xml:space="preserve"> IF( OR( $C$52 = $DS$52, $C$52 =""), 0, IF( ISNUMBER( G52 ), 0, 1 ))</f>
        <v>0</v>
      </c>
      <c r="BY52" s="54">
        <f xml:space="preserve"> IF( OR( $C$52 = $DS$52, $C$52 =""), 0, IF( ISNUMBER( H52 ), 0, 1 ))</f>
        <v>0</v>
      </c>
      <c r="BZ52" s="54">
        <f xml:space="preserve"> IF( OR( $C$52 = $DS$52, $C$52 =""), 0, IF( ISNUMBER( I52 ), 0, 1 ))</f>
        <v>0</v>
      </c>
      <c r="CA52" s="54">
        <f xml:space="preserve"> IF( OR( $C$52 = $DS$52, $C$52 =""), 0, IF( ISNUMBER( J52 ), 0, 1 ))</f>
        <v>0</v>
      </c>
      <c r="CB52" s="54">
        <f xml:space="preserve"> IF( OR( $C$52 = $DS$52, $C$52 =""), 0, IF( ISNUMBER( K52 ), 0, 1 ))</f>
        <v>0</v>
      </c>
      <c r="CC52" s="55"/>
      <c r="CD52" s="54">
        <f xml:space="preserve"> IF( OR( $C$52 = $DS$52, $C$52 =""), 0, IF( ISNUMBER( M52 ), 0, 1 ))</f>
        <v>0</v>
      </c>
      <c r="CE52" s="54">
        <f xml:space="preserve"> IF( OR( $C$52 = $DS$52, $C$52 =""), 0, IF( ISNUMBER( N52 ), 0, 1 ))</f>
        <v>0</v>
      </c>
      <c r="CF52" s="54">
        <f xml:space="preserve"> IF( OR( $C$52 = $DS$52, $C$52 =""), 0, IF( ISNUMBER( O52 ), 0, 1 ))</f>
        <v>0</v>
      </c>
      <c r="CG52" s="54">
        <f xml:space="preserve"> IF( OR( $C$52 = $DS$52, $C$52 =""), 0, IF( ISNUMBER( P52 ), 0, 1 ))</f>
        <v>0</v>
      </c>
      <c r="CH52" s="54">
        <f xml:space="preserve"> IF( OR( $C$52 = $DS$52, $C$52 =""), 0, IF( ISNUMBER( Q52 ), 0, 1 ))</f>
        <v>0</v>
      </c>
      <c r="CI52" s="19"/>
      <c r="CJ52" s="54">
        <f xml:space="preserve"> IF( OR( $C$52 = $DS$52, $C$52 =""), 0, IF( ISNUMBER( S52 ), 0, 1 ))</f>
        <v>0</v>
      </c>
      <c r="CK52" s="54">
        <f xml:space="preserve"> IF( OR( $C$52 = $DS$52, $C$52 =""), 0, IF( ISNUMBER( T52 ), 0, 1 ))</f>
        <v>0</v>
      </c>
      <c r="CL52" s="54">
        <f xml:space="preserve"> IF( OR( $C$52 = $DS$52, $C$52 =""), 0, IF( ISNUMBER( U52 ), 0, 1 ))</f>
        <v>0</v>
      </c>
      <c r="CM52" s="54">
        <f xml:space="preserve"> IF( OR( $C$52 = $DS$52, $C$52 =""), 0, IF( ISNUMBER( V52 ), 0, 1 ))</f>
        <v>0</v>
      </c>
      <c r="CN52" s="54">
        <f xml:space="preserve"> IF( OR( $C$52 = $DS$52, $C$52 =""), 0, IF( ISNUMBER( W52 ), 0, 1 ))</f>
        <v>0</v>
      </c>
      <c r="CO52" s="19"/>
      <c r="CP52" s="54">
        <f xml:space="preserve"> IF( OR( $C$52 = $DS$52, $C$52 =""), 0, IF( ISNUMBER( Y52 ), 0, 1 ))</f>
        <v>0</v>
      </c>
      <c r="CQ52" s="54">
        <f xml:space="preserve"> IF( OR( $C$52 = $DS$52, $C$52 =""), 0, IF( ISNUMBER( Z52 ), 0, 1 ))</f>
        <v>0</v>
      </c>
      <c r="CR52" s="54">
        <f xml:space="preserve"> IF( OR( $C$52 = $DS$52, $C$52 =""), 0, IF( ISNUMBER( AA52 ), 0, 1 ))</f>
        <v>0</v>
      </c>
      <c r="CS52" s="54">
        <f xml:space="preserve"> IF( OR( $C$52 = $DS$52, $C$52 =""), 0, IF( ISNUMBER( AB52 ), 0, 1 ))</f>
        <v>0</v>
      </c>
      <c r="CT52" s="54">
        <f xml:space="preserve"> IF( OR( $C$52 = $DS$52, $C$52 =""), 0, IF( ISNUMBER( AC52 ), 0, 1 ))</f>
        <v>0</v>
      </c>
      <c r="CU52" s="19"/>
      <c r="CV52" s="54">
        <f xml:space="preserve"> IF( OR( $C$52 = $DS$52, $C$52 =""), 0, IF( ISNUMBER( AE52 ), 0, 1 ))</f>
        <v>0</v>
      </c>
      <c r="CW52" s="54">
        <f xml:space="preserve"> IF( OR( $C$52 = $DS$52, $C$52 =""), 0, IF( ISNUMBER( AF52 ), 0, 1 ))</f>
        <v>0</v>
      </c>
      <c r="CX52" s="54">
        <f xml:space="preserve"> IF( OR( $C$52 = $DS$52, $C$52 =""), 0, IF( ISNUMBER( AG52 ), 0, 1 ))</f>
        <v>0</v>
      </c>
      <c r="CY52" s="54">
        <f xml:space="preserve"> IF( OR( $C$52 = $DS$52, $C$52 =""), 0, IF( ISNUMBER( AH52 ), 0, 1 ))</f>
        <v>0</v>
      </c>
      <c r="CZ52" s="54">
        <f xml:space="preserve"> IF( OR( $C$52 = $DS$52, $C$52 =""), 0, IF( ISNUMBER( AI52 ), 0, 1 ))</f>
        <v>0</v>
      </c>
      <c r="DA52" s="19"/>
      <c r="DB52" s="54">
        <f xml:space="preserve"> IF( OR( $C$52 = $DS$52, $C$52 =""), 0, IF( ISNUMBER( AK52 ), 0, 1 ))</f>
        <v>0</v>
      </c>
      <c r="DC52" s="54">
        <f xml:space="preserve"> IF( OR( $C$52 = $DS$52, $C$52 =""), 0, IF( ISNUMBER( AL52 ), 0, 1 ))</f>
        <v>0</v>
      </c>
      <c r="DD52" s="54">
        <f xml:space="preserve"> IF( OR( $C$52 = $DS$52, $C$52 =""), 0, IF( ISNUMBER( AM52 ), 0, 1 ))</f>
        <v>0</v>
      </c>
      <c r="DE52" s="54">
        <f xml:space="preserve"> IF( OR( $C$52 = $DS$52, $C$52 =""), 0, IF( ISNUMBER( AN52 ), 0, 1 ))</f>
        <v>0</v>
      </c>
      <c r="DF52" s="54">
        <f xml:space="preserve"> IF( OR( $C$52 = $DS$52, $C$52 =""), 0, IF( ISNUMBER( AO52 ), 0, 1 ))</f>
        <v>0</v>
      </c>
      <c r="DG52" s="19"/>
      <c r="DH52" s="54">
        <f xml:space="preserve"> IF( OR( $C$52 = $DS$52, $C$52 =""), 0, IF( ISNUMBER( AQ52 ), 0, 1 ))</f>
        <v>0</v>
      </c>
      <c r="DI52" s="54">
        <f xml:space="preserve"> IF( OR( $C$52 = $DS$52, $C$52 =""), 0, IF( ISNUMBER( AR52 ), 0, 1 ))</f>
        <v>0</v>
      </c>
      <c r="DJ52" s="54">
        <f xml:space="preserve"> IF( OR( $C$52 = $DS$52, $C$52 =""), 0, IF( ISNUMBER( AS52 ), 0, 1 ))</f>
        <v>0</v>
      </c>
      <c r="DK52" s="54">
        <f xml:space="preserve"> IF( OR( $C$52 = $DS$52, $C$52 =""), 0, IF( ISNUMBER( AT52 ), 0, 1 ))</f>
        <v>0</v>
      </c>
      <c r="DL52" s="54">
        <f xml:space="preserve"> IF( OR( $C$52 = $DS$52, $C$52 =""), 0, IF( ISNUMBER( AU52 ), 0, 1 ))</f>
        <v>0</v>
      </c>
      <c r="DM52" s="19"/>
      <c r="DN52" s="54">
        <f xml:space="preserve"> IF( OR( $C$52 = $DS$52, $C$52 =""), 0, IF( ISNUMBER( AW52 ), 0, 1 ))</f>
        <v>0</v>
      </c>
      <c r="DO52" s="54">
        <f xml:space="preserve"> IF( OR( $C$52 = $DS$52, $C$52 =""), 0, IF( ISNUMBER( AX52 ), 0, 1 ))</f>
        <v>0</v>
      </c>
      <c r="DP52" s="54">
        <f xml:space="preserve"> IF( OR( $C$52 = $DS$52, $C$52 =""), 0, IF( ISNUMBER( AY52 ), 0, 1 ))</f>
        <v>0</v>
      </c>
      <c r="DQ52" s="54">
        <f xml:space="preserve"> IF( OR( $C$52 = $DS$52, $C$52 =""), 0, IF( ISNUMBER( AZ52 ), 0, 1 ))</f>
        <v>0</v>
      </c>
      <c r="DR52" s="54">
        <f xml:space="preserve"> IF( OR( $C$52 = $DS$52, $C$52 =""), 0, IF( ISNUMBER( BA52 ), 0, 1 ))</f>
        <v>0</v>
      </c>
      <c r="DS52" s="19" t="s">
        <v>292</v>
      </c>
      <c r="DT52" s="174"/>
      <c r="DU52" s="19"/>
      <c r="DV52" s="19"/>
      <c r="DW52" s="19"/>
      <c r="DX52" s="19"/>
      <c r="DY52" s="19"/>
      <c r="DZ52" s="55"/>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c r="FM52" s="19"/>
      <c r="FN52" s="19"/>
      <c r="FO52" s="19"/>
    </row>
    <row r="53" spans="2:171" ht="14.25" customHeight="1" x14ac:dyDescent="0.3">
      <c r="B53" s="163">
        <f t="shared" si="19"/>
        <v>34</v>
      </c>
      <c r="C53" s="164" t="s">
        <v>300</v>
      </c>
      <c r="D53" s="165"/>
      <c r="E53" s="58" t="s">
        <v>41</v>
      </c>
      <c r="F53" s="59">
        <v>3</v>
      </c>
      <c r="G53" s="85"/>
      <c r="H53" s="60"/>
      <c r="I53" s="60"/>
      <c r="J53" s="60"/>
      <c r="K53" s="60"/>
      <c r="L53" s="166">
        <f>SUM(G53:K53)</f>
        <v>0</v>
      </c>
      <c r="M53" s="85"/>
      <c r="N53" s="60"/>
      <c r="O53" s="60"/>
      <c r="P53" s="60"/>
      <c r="Q53" s="60"/>
      <c r="R53" s="166">
        <f>SUM(M53:Q53)</f>
        <v>0</v>
      </c>
      <c r="S53" s="85"/>
      <c r="T53" s="60"/>
      <c r="U53" s="60"/>
      <c r="V53" s="60"/>
      <c r="W53" s="60"/>
      <c r="X53" s="166">
        <f>SUM(S53:W53)</f>
        <v>0</v>
      </c>
      <c r="Y53" s="85"/>
      <c r="Z53" s="60"/>
      <c r="AA53" s="60"/>
      <c r="AB53" s="60"/>
      <c r="AC53" s="60"/>
      <c r="AD53" s="166">
        <f>SUM(Y53:AC53)</f>
        <v>0</v>
      </c>
      <c r="AE53" s="85"/>
      <c r="AF53" s="60"/>
      <c r="AG53" s="60"/>
      <c r="AH53" s="60"/>
      <c r="AI53" s="60"/>
      <c r="AJ53" s="166">
        <f>SUM(AE53:AI53)</f>
        <v>0</v>
      </c>
      <c r="AK53" s="85"/>
      <c r="AL53" s="60"/>
      <c r="AM53" s="60"/>
      <c r="AN53" s="60"/>
      <c r="AO53" s="60"/>
      <c r="AP53" s="166">
        <f>SUM(AK53:AO53)</f>
        <v>0</v>
      </c>
      <c r="AQ53" s="85"/>
      <c r="AR53" s="60"/>
      <c r="AS53" s="60"/>
      <c r="AT53" s="60"/>
      <c r="AU53" s="60"/>
      <c r="AV53" s="166">
        <f>SUM(AQ53:AU53)</f>
        <v>0</v>
      </c>
      <c r="AW53" s="85"/>
      <c r="AX53" s="60"/>
      <c r="AY53" s="60"/>
      <c r="AZ53" s="60"/>
      <c r="BA53" s="60"/>
      <c r="BB53" s="166">
        <f>SUM(AW53:BA53)</f>
        <v>0</v>
      </c>
      <c r="BC53" s="12"/>
      <c r="BD53" s="63"/>
      <c r="BE53" s="20" t="s">
        <v>235</v>
      </c>
      <c r="BG53" s="156">
        <f t="shared" si="20"/>
        <v>0</v>
      </c>
      <c r="BH53" s="35"/>
      <c r="BJ53" s="56">
        <f t="shared" si="21"/>
        <v>34</v>
      </c>
      <c r="BK53" s="167" t="s">
        <v>301</v>
      </c>
      <c r="BL53" s="58" t="s">
        <v>41</v>
      </c>
      <c r="BM53" s="59">
        <v>7</v>
      </c>
      <c r="BN53" s="168" t="s">
        <v>302</v>
      </c>
      <c r="BO53" s="169" t="s">
        <v>303</v>
      </c>
      <c r="BP53" s="169" t="s">
        <v>304</v>
      </c>
      <c r="BQ53" s="170" t="s">
        <v>305</v>
      </c>
      <c r="BR53" s="170" t="s">
        <v>306</v>
      </c>
      <c r="BS53" s="171" t="s">
        <v>307</v>
      </c>
      <c r="BV53" s="162">
        <f t="shared" si="22"/>
        <v>0</v>
      </c>
      <c r="BX53" s="54">
        <f xml:space="preserve"> IF( OR( $C$53 = $DS$53, $C$53 =""), 0, IF( ISNUMBER( G53 ), 0, 1 ))</f>
        <v>0</v>
      </c>
      <c r="BY53" s="54">
        <f xml:space="preserve"> IF( OR( $C$53 = $DS$53, $C$53 =""), 0, IF( ISNUMBER( H53 ), 0, 1 ))</f>
        <v>0</v>
      </c>
      <c r="BZ53" s="54">
        <f xml:space="preserve"> IF( OR( $C$53 = $DS$53, $C$53 =""), 0, IF( ISNUMBER( I53 ), 0, 1 ))</f>
        <v>0</v>
      </c>
      <c r="CA53" s="54">
        <f xml:space="preserve"> IF( OR( $C$53 = $DS$53, $C$53 =""), 0, IF( ISNUMBER( J53 ), 0, 1 ))</f>
        <v>0</v>
      </c>
      <c r="CB53" s="54">
        <f xml:space="preserve"> IF( OR( $C$53 = $DS$53, $C$53 =""), 0, IF( ISNUMBER( K53 ), 0, 1 ))</f>
        <v>0</v>
      </c>
      <c r="CC53" s="55"/>
      <c r="CD53" s="54">
        <f xml:space="preserve"> IF( OR( $C$53 = $DS$53, $C$53 =""), 0, IF( ISNUMBER( M53 ), 0, 1 ))</f>
        <v>0</v>
      </c>
      <c r="CE53" s="54">
        <f xml:space="preserve"> IF( OR( $C$53 = $DS$53, $C$53 =""), 0, IF( ISNUMBER( N53 ), 0, 1 ))</f>
        <v>0</v>
      </c>
      <c r="CF53" s="54">
        <f xml:space="preserve"> IF( OR( $C$53 = $DS$53, $C$53 =""), 0, IF( ISNUMBER( O53 ), 0, 1 ))</f>
        <v>0</v>
      </c>
      <c r="CG53" s="54">
        <f xml:space="preserve"> IF( OR( $C$53 = $DS$53, $C$53 =""), 0, IF( ISNUMBER( P53 ), 0, 1 ))</f>
        <v>0</v>
      </c>
      <c r="CH53" s="54">
        <f xml:space="preserve"> IF( OR( $C$53 = $DS$53, $C$53 =""), 0, IF( ISNUMBER( Q53 ), 0, 1 ))</f>
        <v>0</v>
      </c>
      <c r="CI53" s="19"/>
      <c r="CJ53" s="54">
        <f xml:space="preserve"> IF( OR( $C$53 = $DS$53, $C$53 =""), 0, IF( ISNUMBER( S53 ), 0, 1 ))</f>
        <v>0</v>
      </c>
      <c r="CK53" s="54">
        <f xml:space="preserve"> IF( OR( $C$53 = $DS$53, $C$53 =""), 0, IF( ISNUMBER( T53 ), 0, 1 ))</f>
        <v>0</v>
      </c>
      <c r="CL53" s="54">
        <f xml:space="preserve"> IF( OR( $C$53 = $DS$53, $C$53 =""), 0, IF( ISNUMBER( U53 ), 0, 1 ))</f>
        <v>0</v>
      </c>
      <c r="CM53" s="54">
        <f xml:space="preserve"> IF( OR( $C$53 = $DS$53, $C$53 =""), 0, IF( ISNUMBER( V53 ), 0, 1 ))</f>
        <v>0</v>
      </c>
      <c r="CN53" s="54">
        <f xml:space="preserve"> IF( OR( $C$53 = $DS$53, $C$53 =""), 0, IF( ISNUMBER( W53 ), 0, 1 ))</f>
        <v>0</v>
      </c>
      <c r="CO53" s="19"/>
      <c r="CP53" s="54">
        <f xml:space="preserve"> IF( OR( $C$53 = $DS$53, $C$53 =""), 0, IF( ISNUMBER( Y53 ), 0, 1 ))</f>
        <v>0</v>
      </c>
      <c r="CQ53" s="54">
        <f xml:space="preserve"> IF( OR( $C$53 = $DS$53, $C$53 =""), 0, IF( ISNUMBER( Z53 ), 0, 1 ))</f>
        <v>0</v>
      </c>
      <c r="CR53" s="54">
        <f xml:space="preserve"> IF( OR( $C$53 = $DS$53, $C$53 =""), 0, IF( ISNUMBER( AA53 ), 0, 1 ))</f>
        <v>0</v>
      </c>
      <c r="CS53" s="54">
        <f xml:space="preserve"> IF( OR( $C$53 = $DS$53, $C$53 =""), 0, IF( ISNUMBER( AB53 ), 0, 1 ))</f>
        <v>0</v>
      </c>
      <c r="CT53" s="54">
        <f xml:space="preserve"> IF( OR( $C$53 = $DS$53, $C$53 =""), 0, IF( ISNUMBER( AC53 ), 0, 1 ))</f>
        <v>0</v>
      </c>
      <c r="CU53" s="19"/>
      <c r="CV53" s="54">
        <f xml:space="preserve"> IF( OR( $C$53 = $DS$53, $C$53 =""), 0, IF( ISNUMBER( AE53 ), 0, 1 ))</f>
        <v>0</v>
      </c>
      <c r="CW53" s="54">
        <f xml:space="preserve"> IF( OR( $C$53 = $DS$53, $C$53 =""), 0, IF( ISNUMBER( AF53 ), 0, 1 ))</f>
        <v>0</v>
      </c>
      <c r="CX53" s="54">
        <f xml:space="preserve"> IF( OR( $C$53 = $DS$53, $C$53 =""), 0, IF( ISNUMBER( AG53 ), 0, 1 ))</f>
        <v>0</v>
      </c>
      <c r="CY53" s="54">
        <f xml:space="preserve"> IF( OR( $C$53 = $DS$53, $C$53 =""), 0, IF( ISNUMBER( AH53 ), 0, 1 ))</f>
        <v>0</v>
      </c>
      <c r="CZ53" s="54">
        <f xml:space="preserve"> IF( OR( $C$53 = $DS$53, $C$53 =""), 0, IF( ISNUMBER( AI53 ), 0, 1 ))</f>
        <v>0</v>
      </c>
      <c r="DA53" s="19"/>
      <c r="DB53" s="54">
        <f xml:space="preserve"> IF( OR( $C$53 = $DS$53, $C$53 =""), 0, IF( ISNUMBER( AK53 ), 0, 1 ))</f>
        <v>0</v>
      </c>
      <c r="DC53" s="54">
        <f xml:space="preserve"> IF( OR( $C$53 = $DS$53, $C$53 =""), 0, IF( ISNUMBER( AL53 ), 0, 1 ))</f>
        <v>0</v>
      </c>
      <c r="DD53" s="54">
        <f xml:space="preserve"> IF( OR( $C$53 = $DS$53, $C$53 =""), 0, IF( ISNUMBER( AM53 ), 0, 1 ))</f>
        <v>0</v>
      </c>
      <c r="DE53" s="54">
        <f xml:space="preserve"> IF( OR( $C$53 = $DS$53, $C$53 =""), 0, IF( ISNUMBER( AN53 ), 0, 1 ))</f>
        <v>0</v>
      </c>
      <c r="DF53" s="54">
        <f xml:space="preserve"> IF( OR( $C$53 = $DS$53, $C$53 =""), 0, IF( ISNUMBER( AO53 ), 0, 1 ))</f>
        <v>0</v>
      </c>
      <c r="DG53" s="19"/>
      <c r="DH53" s="54">
        <f xml:space="preserve"> IF( OR( $C$53 = $DS$53, $C$53 =""), 0, IF( ISNUMBER( AQ53 ), 0, 1 ))</f>
        <v>0</v>
      </c>
      <c r="DI53" s="54">
        <f xml:space="preserve"> IF( OR( $C$53 = $DS$53, $C$53 =""), 0, IF( ISNUMBER( AR53 ), 0, 1 ))</f>
        <v>0</v>
      </c>
      <c r="DJ53" s="54">
        <f xml:space="preserve"> IF( OR( $C$53 = $DS$53, $C$53 =""), 0, IF( ISNUMBER( AS53 ), 0, 1 ))</f>
        <v>0</v>
      </c>
      <c r="DK53" s="54">
        <f xml:space="preserve"> IF( OR( $C$53 = $DS$53, $C$53 =""), 0, IF( ISNUMBER( AT53 ), 0, 1 ))</f>
        <v>0</v>
      </c>
      <c r="DL53" s="54">
        <f xml:space="preserve"> IF( OR( $C$53 = $DS$53, $C$53 =""), 0, IF( ISNUMBER( AU53 ), 0, 1 ))</f>
        <v>0</v>
      </c>
      <c r="DM53" s="19"/>
      <c r="DN53" s="54">
        <f xml:space="preserve"> IF( OR( $C$53 = $DS$53, $C$53 =""), 0, IF( ISNUMBER( AW53 ), 0, 1 ))</f>
        <v>0</v>
      </c>
      <c r="DO53" s="54">
        <f xml:space="preserve"> IF( OR( $C$53 = $DS$53, $C$53 =""), 0, IF( ISNUMBER( AX53 ), 0, 1 ))</f>
        <v>0</v>
      </c>
      <c r="DP53" s="54">
        <f xml:space="preserve"> IF( OR( $C$53 = $DS$53, $C$53 =""), 0, IF( ISNUMBER( AY53 ), 0, 1 ))</f>
        <v>0</v>
      </c>
      <c r="DQ53" s="54">
        <f xml:space="preserve"> IF( OR( $C$53 = $DS$53, $C$53 =""), 0, IF( ISNUMBER( AZ53 ), 0, 1 ))</f>
        <v>0</v>
      </c>
      <c r="DR53" s="54">
        <f xml:space="preserve"> IF( OR( $C$53 = $DS$53, $C$53 =""), 0, IF( ISNUMBER( BA53 ), 0, 1 ))</f>
        <v>0</v>
      </c>
      <c r="DS53" s="19" t="s">
        <v>300</v>
      </c>
      <c r="DT53" s="174"/>
      <c r="DU53" s="19"/>
      <c r="DV53" s="19"/>
      <c r="DW53" s="19"/>
      <c r="DX53" s="19"/>
      <c r="DY53" s="19"/>
      <c r="DZ53" s="55"/>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row>
    <row r="54" spans="2:171" ht="14.25" customHeight="1" x14ac:dyDescent="0.3">
      <c r="B54" s="163">
        <f t="shared" si="19"/>
        <v>35</v>
      </c>
      <c r="C54" s="164" t="s">
        <v>308</v>
      </c>
      <c r="D54" s="165"/>
      <c r="E54" s="58" t="s">
        <v>41</v>
      </c>
      <c r="F54" s="59">
        <v>3</v>
      </c>
      <c r="G54" s="85"/>
      <c r="H54" s="60"/>
      <c r="I54" s="60"/>
      <c r="J54" s="60"/>
      <c r="K54" s="60"/>
      <c r="L54" s="166">
        <f>SUM(G54:K54)</f>
        <v>0</v>
      </c>
      <c r="M54" s="85"/>
      <c r="N54" s="60"/>
      <c r="O54" s="60"/>
      <c r="P54" s="60"/>
      <c r="Q54" s="60"/>
      <c r="R54" s="166">
        <f>SUM(M54:Q54)</f>
        <v>0</v>
      </c>
      <c r="S54" s="85"/>
      <c r="T54" s="60"/>
      <c r="U54" s="60"/>
      <c r="V54" s="60"/>
      <c r="W54" s="60"/>
      <c r="X54" s="166">
        <f>SUM(S54:W54)</f>
        <v>0</v>
      </c>
      <c r="Y54" s="85"/>
      <c r="Z54" s="60"/>
      <c r="AA54" s="60"/>
      <c r="AB54" s="60"/>
      <c r="AC54" s="60"/>
      <c r="AD54" s="166">
        <f>SUM(Y54:AC54)</f>
        <v>0</v>
      </c>
      <c r="AE54" s="85"/>
      <c r="AF54" s="60"/>
      <c r="AG54" s="60"/>
      <c r="AH54" s="60"/>
      <c r="AI54" s="60"/>
      <c r="AJ54" s="166">
        <f>SUM(AE54:AI54)</f>
        <v>0</v>
      </c>
      <c r="AK54" s="85"/>
      <c r="AL54" s="60"/>
      <c r="AM54" s="60"/>
      <c r="AN54" s="60"/>
      <c r="AO54" s="60"/>
      <c r="AP54" s="166">
        <f>SUM(AK54:AO54)</f>
        <v>0</v>
      </c>
      <c r="AQ54" s="85"/>
      <c r="AR54" s="60"/>
      <c r="AS54" s="60"/>
      <c r="AT54" s="60"/>
      <c r="AU54" s="60"/>
      <c r="AV54" s="166">
        <f>SUM(AQ54:AU54)</f>
        <v>0</v>
      </c>
      <c r="AW54" s="85"/>
      <c r="AX54" s="60"/>
      <c r="AY54" s="60"/>
      <c r="AZ54" s="60"/>
      <c r="BA54" s="60"/>
      <c r="BB54" s="166">
        <f>SUM(AW54:BA54)</f>
        <v>0</v>
      </c>
      <c r="BC54" s="12"/>
      <c r="BD54" s="63"/>
      <c r="BE54" s="20" t="s">
        <v>235</v>
      </c>
      <c r="BG54" s="156">
        <f t="shared" si="20"/>
        <v>0</v>
      </c>
      <c r="BH54" s="35"/>
      <c r="BJ54" s="56">
        <f t="shared" si="21"/>
        <v>35</v>
      </c>
      <c r="BK54" s="167" t="s">
        <v>309</v>
      </c>
      <c r="BL54" s="58" t="s">
        <v>41</v>
      </c>
      <c r="BM54" s="59">
        <v>8</v>
      </c>
      <c r="BN54" s="168" t="s">
        <v>310</v>
      </c>
      <c r="BO54" s="169" t="s">
        <v>311</v>
      </c>
      <c r="BP54" s="169" t="s">
        <v>312</v>
      </c>
      <c r="BQ54" s="170" t="s">
        <v>313</v>
      </c>
      <c r="BR54" s="170" t="s">
        <v>314</v>
      </c>
      <c r="BS54" s="171" t="s">
        <v>315</v>
      </c>
      <c r="BV54" s="162">
        <f t="shared" si="22"/>
        <v>0</v>
      </c>
      <c r="BX54" s="54">
        <f xml:space="preserve"> IF( OR( $C$54 = $DS$54, $C$54 =""), 0, IF( ISNUMBER( G54 ), 0, 1 ))</f>
        <v>0</v>
      </c>
      <c r="BY54" s="54">
        <f xml:space="preserve"> IF( OR( $C$54 = $DS$54, $C$54 =""), 0, IF( ISNUMBER( H54 ), 0, 1 ))</f>
        <v>0</v>
      </c>
      <c r="BZ54" s="54">
        <f xml:space="preserve"> IF( OR( $C$54 = $DS$54, $C$54 =""), 0, IF( ISNUMBER( I54 ), 0, 1 ))</f>
        <v>0</v>
      </c>
      <c r="CA54" s="54">
        <f xml:space="preserve"> IF( OR( $C$54 = $DS$54, $C$54 =""), 0, IF( ISNUMBER( J54 ), 0, 1 ))</f>
        <v>0</v>
      </c>
      <c r="CB54" s="54">
        <f xml:space="preserve"> IF( OR( $C$54 = $DS$54, $C$54 =""), 0, IF( ISNUMBER( K54 ), 0, 1 ))</f>
        <v>0</v>
      </c>
      <c r="CC54" s="55"/>
      <c r="CD54" s="54">
        <f xml:space="preserve"> IF( OR( $C$54 = $DS$54, $C$54 =""), 0, IF( ISNUMBER( M54 ), 0, 1 ))</f>
        <v>0</v>
      </c>
      <c r="CE54" s="54">
        <f xml:space="preserve"> IF( OR( $C$54 = $DS$54, $C$54 =""), 0, IF( ISNUMBER( N54 ), 0, 1 ))</f>
        <v>0</v>
      </c>
      <c r="CF54" s="54">
        <f xml:space="preserve"> IF( OR( $C$54 = $DS$54, $C$54 =""), 0, IF( ISNUMBER( O54 ), 0, 1 ))</f>
        <v>0</v>
      </c>
      <c r="CG54" s="54">
        <f xml:space="preserve"> IF( OR( $C$54 = $DS$54, $C$54 =""), 0, IF( ISNUMBER( P54 ), 0, 1 ))</f>
        <v>0</v>
      </c>
      <c r="CH54" s="54">
        <f xml:space="preserve"> IF( OR( $C$54 = $DS$54, $C$54 =""), 0, IF( ISNUMBER( Q54 ), 0, 1 ))</f>
        <v>0</v>
      </c>
      <c r="CI54" s="19"/>
      <c r="CJ54" s="54">
        <f xml:space="preserve"> IF( OR( $C$54 = $DS$54, $C$54 =""), 0, IF( ISNUMBER( S54 ), 0, 1 ))</f>
        <v>0</v>
      </c>
      <c r="CK54" s="54">
        <f xml:space="preserve"> IF( OR( $C$54 = $DS$54, $C$54 =""), 0, IF( ISNUMBER( T54 ), 0, 1 ))</f>
        <v>0</v>
      </c>
      <c r="CL54" s="54">
        <f xml:space="preserve"> IF( OR( $C$54 = $DS$54, $C$54 =""), 0, IF( ISNUMBER( U54 ), 0, 1 ))</f>
        <v>0</v>
      </c>
      <c r="CM54" s="54">
        <f xml:space="preserve"> IF( OR( $C$54 = $DS$54, $C$54 =""), 0, IF( ISNUMBER( V54 ), 0, 1 ))</f>
        <v>0</v>
      </c>
      <c r="CN54" s="54">
        <f xml:space="preserve"> IF( OR( $C$54 = $DS$54, $C$54 =""), 0, IF( ISNUMBER( W54 ), 0, 1 ))</f>
        <v>0</v>
      </c>
      <c r="CO54" s="19"/>
      <c r="CP54" s="54">
        <f xml:space="preserve"> IF( OR( $C$54 = $DS$54, $C$54 =""), 0, IF( ISNUMBER( Y54 ), 0, 1 ))</f>
        <v>0</v>
      </c>
      <c r="CQ54" s="54">
        <f xml:space="preserve"> IF( OR( $C$54 = $DS$54, $C$54 =""), 0, IF( ISNUMBER( Z54 ), 0, 1 ))</f>
        <v>0</v>
      </c>
      <c r="CR54" s="54">
        <f xml:space="preserve"> IF( OR( $C$54 = $DS$54, $C$54 =""), 0, IF( ISNUMBER( AA54 ), 0, 1 ))</f>
        <v>0</v>
      </c>
      <c r="CS54" s="54">
        <f xml:space="preserve"> IF( OR( $C$54 = $DS$54, $C$54 =""), 0, IF( ISNUMBER( AB54 ), 0, 1 ))</f>
        <v>0</v>
      </c>
      <c r="CT54" s="54">
        <f xml:space="preserve"> IF( OR( $C$54 = $DS$54, $C$54 =""), 0, IF( ISNUMBER( AC54 ), 0, 1 ))</f>
        <v>0</v>
      </c>
      <c r="CU54" s="19"/>
      <c r="CV54" s="54">
        <f xml:space="preserve"> IF( OR( $C$54 = $DS$54, $C$54 =""), 0, IF( ISNUMBER( AE54 ), 0, 1 ))</f>
        <v>0</v>
      </c>
      <c r="CW54" s="54">
        <f xml:space="preserve"> IF( OR( $C$54 = $DS$54, $C$54 =""), 0, IF( ISNUMBER( AF54 ), 0, 1 ))</f>
        <v>0</v>
      </c>
      <c r="CX54" s="54">
        <f xml:space="preserve"> IF( OR( $C$54 = $DS$54, $C$54 =""), 0, IF( ISNUMBER( AG54 ), 0, 1 ))</f>
        <v>0</v>
      </c>
      <c r="CY54" s="54">
        <f xml:space="preserve"> IF( OR( $C$54 = $DS$54, $C$54 =""), 0, IF( ISNUMBER( AH54 ), 0, 1 ))</f>
        <v>0</v>
      </c>
      <c r="CZ54" s="54">
        <f xml:space="preserve"> IF( OR( $C$54 = $DS$54, $C$54 =""), 0, IF( ISNUMBER( AI54 ), 0, 1 ))</f>
        <v>0</v>
      </c>
      <c r="DA54" s="19"/>
      <c r="DB54" s="54">
        <f xml:space="preserve"> IF( OR( $C$54 = $DS$54, $C$54 =""), 0, IF( ISNUMBER( AK54 ), 0, 1 ))</f>
        <v>0</v>
      </c>
      <c r="DC54" s="54">
        <f xml:space="preserve"> IF( OR( $C$54 = $DS$54, $C$54 =""), 0, IF( ISNUMBER( AL54 ), 0, 1 ))</f>
        <v>0</v>
      </c>
      <c r="DD54" s="54">
        <f xml:space="preserve"> IF( OR( $C$54 = $DS$54, $C$54 =""), 0, IF( ISNUMBER( AM54 ), 0, 1 ))</f>
        <v>0</v>
      </c>
      <c r="DE54" s="54">
        <f xml:space="preserve"> IF( OR( $C$54 = $DS$54, $C$54 =""), 0, IF( ISNUMBER( AN54 ), 0, 1 ))</f>
        <v>0</v>
      </c>
      <c r="DF54" s="54">
        <f xml:space="preserve"> IF( OR( $C$54 = $DS$54, $C$54 =""), 0, IF( ISNUMBER( AO54 ), 0, 1 ))</f>
        <v>0</v>
      </c>
      <c r="DG54" s="19"/>
      <c r="DH54" s="54">
        <f xml:space="preserve"> IF( OR( $C$54 = $DS$54, $C$54 =""), 0, IF( ISNUMBER( AQ54 ), 0, 1 ))</f>
        <v>0</v>
      </c>
      <c r="DI54" s="54">
        <f xml:space="preserve"> IF( OR( $C$54 = $DS$54, $C$54 =""), 0, IF( ISNUMBER( AR54 ), 0, 1 ))</f>
        <v>0</v>
      </c>
      <c r="DJ54" s="54">
        <f xml:space="preserve"> IF( OR( $C$54 = $DS$54, $C$54 =""), 0, IF( ISNUMBER( AS54 ), 0, 1 ))</f>
        <v>0</v>
      </c>
      <c r="DK54" s="54">
        <f xml:space="preserve"> IF( OR( $C$54 = $DS$54, $C$54 =""), 0, IF( ISNUMBER( AT54 ), 0, 1 ))</f>
        <v>0</v>
      </c>
      <c r="DL54" s="54">
        <f xml:space="preserve"> IF( OR( $C$54 = $DS$54, $C$54 =""), 0, IF( ISNUMBER( AU54 ), 0, 1 ))</f>
        <v>0</v>
      </c>
      <c r="DM54" s="19"/>
      <c r="DN54" s="54">
        <f xml:space="preserve"> IF( OR( $C$54 = $DS$54, $C$54 =""), 0, IF( ISNUMBER( AW54 ), 0, 1 ))</f>
        <v>0</v>
      </c>
      <c r="DO54" s="54">
        <f xml:space="preserve"> IF( OR( $C$54 = $DS$54, $C$54 =""), 0, IF( ISNUMBER( AX54 ), 0, 1 ))</f>
        <v>0</v>
      </c>
      <c r="DP54" s="54">
        <f xml:space="preserve"> IF( OR( $C$54 = $DS$54, $C$54 =""), 0, IF( ISNUMBER( AY54 ), 0, 1 ))</f>
        <v>0</v>
      </c>
      <c r="DQ54" s="54">
        <f xml:space="preserve"> IF( OR( $C$54 = $DS$54, $C$54 =""), 0, IF( ISNUMBER( AZ54 ), 0, 1 ))</f>
        <v>0</v>
      </c>
      <c r="DR54" s="54">
        <f xml:space="preserve"> IF( OR( $C$54 = $DS$54, $C$54 =""), 0, IF( ISNUMBER( BA54 ), 0, 1 ))</f>
        <v>0</v>
      </c>
      <c r="DS54" s="19" t="s">
        <v>308</v>
      </c>
      <c r="DT54" s="174"/>
      <c r="DU54" s="19"/>
      <c r="DV54" s="19"/>
      <c r="DW54" s="19"/>
      <c r="DX54" s="19"/>
      <c r="DY54" s="19"/>
      <c r="DZ54" s="55"/>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row>
    <row r="55" spans="2:171" ht="14.25" customHeight="1" thickBot="1" x14ac:dyDescent="0.35">
      <c r="B55" s="89">
        <v>36</v>
      </c>
      <c r="C55" s="90" t="s">
        <v>316</v>
      </c>
      <c r="D55" s="175"/>
      <c r="E55" s="91" t="s">
        <v>41</v>
      </c>
      <c r="F55" s="92">
        <v>3</v>
      </c>
      <c r="G55" s="176">
        <f>SUM(G45:G54)</f>
        <v>-5.991422918840497</v>
      </c>
      <c r="H55" s="177">
        <f>SUM(H45:H54)</f>
        <v>-10.920953149360457</v>
      </c>
      <c r="I55" s="177">
        <f>SUM(I45:I54)</f>
        <v>-2.5170927528458975</v>
      </c>
      <c r="J55" s="178">
        <f>SUM(J45:J54)</f>
        <v>-1.060039438134238</v>
      </c>
      <c r="K55" s="178">
        <f>SUM(K45:K54)</f>
        <v>-0.65922886598128194</v>
      </c>
      <c r="L55" s="179">
        <f t="shared" si="11"/>
        <v>-21.148737125162377</v>
      </c>
      <c r="M55" s="176">
        <f>SUM(M45:M54)</f>
        <v>0</v>
      </c>
      <c r="N55" s="177">
        <f>SUM(N45:N54)</f>
        <v>0</v>
      </c>
      <c r="O55" s="177">
        <f>SUM(O45:O54)</f>
        <v>0</v>
      </c>
      <c r="P55" s="178">
        <f>SUM(P45:P54)</f>
        <v>0</v>
      </c>
      <c r="Q55" s="178">
        <f>SUM(Q45:Q54)</f>
        <v>0</v>
      </c>
      <c r="R55" s="179">
        <f t="shared" si="12"/>
        <v>0</v>
      </c>
      <c r="S55" s="176">
        <f>SUM(S45:S54)</f>
        <v>0</v>
      </c>
      <c r="T55" s="177">
        <f>SUM(T45:T54)</f>
        <v>0</v>
      </c>
      <c r="U55" s="177">
        <f>SUM(U45:U54)</f>
        <v>0</v>
      </c>
      <c r="V55" s="178">
        <f>SUM(V45:V54)</f>
        <v>0</v>
      </c>
      <c r="W55" s="178">
        <f>SUM(W45:W54)</f>
        <v>0</v>
      </c>
      <c r="X55" s="179">
        <f t="shared" si="13"/>
        <v>0</v>
      </c>
      <c r="Y55" s="176">
        <f>SUM(Y45:Y54)</f>
        <v>0</v>
      </c>
      <c r="Z55" s="177">
        <f>SUM(Z45:Z54)</f>
        <v>0</v>
      </c>
      <c r="AA55" s="177">
        <f>SUM(AA45:AA54)</f>
        <v>0</v>
      </c>
      <c r="AB55" s="178">
        <f>SUM(AB45:AB54)</f>
        <v>0</v>
      </c>
      <c r="AC55" s="178">
        <f>SUM(AC45:AC54)</f>
        <v>0</v>
      </c>
      <c r="AD55" s="179">
        <f t="shared" si="14"/>
        <v>0</v>
      </c>
      <c r="AE55" s="176">
        <f>SUM(AE45:AE54)</f>
        <v>0</v>
      </c>
      <c r="AF55" s="177">
        <f>SUM(AF45:AF54)</f>
        <v>0</v>
      </c>
      <c r="AG55" s="177">
        <f>SUM(AG45:AG54)</f>
        <v>0</v>
      </c>
      <c r="AH55" s="178">
        <f>SUM(AH45:AH54)</f>
        <v>0</v>
      </c>
      <c r="AI55" s="178">
        <f>SUM(AI45:AI54)</f>
        <v>0</v>
      </c>
      <c r="AJ55" s="179">
        <f t="shared" si="15"/>
        <v>0</v>
      </c>
      <c r="AK55" s="176">
        <f>SUM(AK45:AK54)</f>
        <v>0</v>
      </c>
      <c r="AL55" s="177">
        <f>SUM(AL45:AL54)</f>
        <v>0</v>
      </c>
      <c r="AM55" s="177">
        <f>SUM(AM45:AM54)</f>
        <v>0</v>
      </c>
      <c r="AN55" s="178">
        <f>SUM(AN45:AN54)</f>
        <v>0</v>
      </c>
      <c r="AO55" s="178">
        <f>SUM(AO45:AO54)</f>
        <v>0</v>
      </c>
      <c r="AP55" s="179">
        <f t="shared" si="16"/>
        <v>0</v>
      </c>
      <c r="AQ55" s="176">
        <f>SUM(AQ45:AQ54)</f>
        <v>0</v>
      </c>
      <c r="AR55" s="177">
        <f>SUM(AR45:AR54)</f>
        <v>0</v>
      </c>
      <c r="AS55" s="177">
        <f>SUM(AS45:AS54)</f>
        <v>0</v>
      </c>
      <c r="AT55" s="178">
        <f>SUM(AT45:AT54)</f>
        <v>0</v>
      </c>
      <c r="AU55" s="178">
        <f>SUM(AU45:AU54)</f>
        <v>0</v>
      </c>
      <c r="AV55" s="179">
        <f t="shared" si="17"/>
        <v>0</v>
      </c>
      <c r="AW55" s="176">
        <f>SUM(AW45:AW54)</f>
        <v>0</v>
      </c>
      <c r="AX55" s="177">
        <f>SUM(AX45:AX54)</f>
        <v>0</v>
      </c>
      <c r="AY55" s="177">
        <f>SUM(AY45:AY54)</f>
        <v>0</v>
      </c>
      <c r="AZ55" s="178">
        <f>SUM(AZ45:AZ54)</f>
        <v>0</v>
      </c>
      <c r="BA55" s="178">
        <f>SUM(BA45:BA54)</f>
        <v>0</v>
      </c>
      <c r="BB55" s="179">
        <f t="shared" si="18"/>
        <v>0</v>
      </c>
      <c r="BC55" s="12"/>
      <c r="BD55" s="129" t="s">
        <v>317</v>
      </c>
      <c r="BE55" s="33"/>
      <c r="BG55" s="35"/>
      <c r="BH55" s="35"/>
      <c r="BJ55" s="89">
        <v>36</v>
      </c>
      <c r="BK55" s="90" t="s">
        <v>316</v>
      </c>
      <c r="BL55" s="91" t="s">
        <v>41</v>
      </c>
      <c r="BM55" s="92">
        <v>3</v>
      </c>
      <c r="BN55" s="180" t="s">
        <v>318</v>
      </c>
      <c r="BO55" s="181" t="s">
        <v>319</v>
      </c>
      <c r="BP55" s="181" t="s">
        <v>320</v>
      </c>
      <c r="BQ55" s="182" t="s">
        <v>321</v>
      </c>
      <c r="BR55" s="182" t="s">
        <v>322</v>
      </c>
      <c r="BS55" s="183" t="s">
        <v>323</v>
      </c>
      <c r="BX55" s="19"/>
      <c r="BY55" s="19"/>
      <c r="BZ55" s="19"/>
      <c r="CA55" s="19"/>
      <c r="CB55" s="19"/>
      <c r="CC55" s="55"/>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74"/>
    </row>
    <row r="56" spans="2:171" ht="14.25" customHeight="1" thickBot="1" x14ac:dyDescent="0.35">
      <c r="B56" s="55"/>
      <c r="C56" s="184"/>
      <c r="D56" s="30"/>
      <c r="E56" s="30"/>
      <c r="F56" s="30"/>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12"/>
      <c r="BD56" s="132"/>
      <c r="BE56" s="78"/>
      <c r="BG56" s="35"/>
      <c r="BH56" s="35"/>
      <c r="BJ56" s="55"/>
      <c r="BK56" s="184"/>
      <c r="BL56" s="30"/>
      <c r="BM56" s="30"/>
      <c r="BN56" s="31"/>
      <c r="BO56" s="31"/>
      <c r="BP56" s="31"/>
      <c r="BQ56" s="31"/>
      <c r="BR56" s="31"/>
      <c r="BS56" s="31"/>
      <c r="BX56" s="19"/>
      <c r="BY56" s="19"/>
      <c r="BZ56" s="19"/>
      <c r="CA56" s="19"/>
      <c r="CB56" s="19"/>
      <c r="CC56" s="55"/>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74"/>
    </row>
    <row r="57" spans="2:171" ht="15" customHeight="1" thickBot="1" x14ac:dyDescent="0.35">
      <c r="B57" s="36" t="s">
        <v>324</v>
      </c>
      <c r="C57" s="150" t="s">
        <v>325</v>
      </c>
      <c r="D57" s="109"/>
      <c r="E57" s="13"/>
      <c r="F57" s="1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2"/>
      <c r="BD57" s="104"/>
      <c r="BE57" s="78"/>
      <c r="BG57" s="35"/>
      <c r="BH57" s="35"/>
      <c r="BJ57" s="36" t="s">
        <v>324</v>
      </c>
      <c r="BK57" s="150" t="s">
        <v>325</v>
      </c>
      <c r="BL57" s="13"/>
      <c r="BM57" s="13"/>
      <c r="BN57" s="151"/>
      <c r="BO57" s="151"/>
      <c r="BP57" s="151"/>
      <c r="BQ57" s="151"/>
      <c r="BR57" s="151"/>
      <c r="BS57" s="151"/>
      <c r="BX57" s="19"/>
      <c r="BY57" s="19"/>
      <c r="BZ57" s="19"/>
      <c r="CA57" s="19"/>
      <c r="CB57" s="19"/>
      <c r="CC57" s="55"/>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85"/>
    </row>
    <row r="58" spans="2:171" ht="14.25" customHeight="1" thickBot="1" x14ac:dyDescent="0.35">
      <c r="B58" s="186">
        <f>+B55+1</f>
        <v>37</v>
      </c>
      <c r="C58" s="187" t="s">
        <v>326</v>
      </c>
      <c r="D58" s="188"/>
      <c r="E58" s="188" t="s">
        <v>41</v>
      </c>
      <c r="F58" s="189">
        <v>3</v>
      </c>
      <c r="G58" s="190">
        <f>G55+G42</f>
        <v>74.860213601352058</v>
      </c>
      <c r="H58" s="191">
        <f>H55+H42</f>
        <v>116.40748364716342</v>
      </c>
      <c r="I58" s="191">
        <f>I55+I42</f>
        <v>5.9943559603037304</v>
      </c>
      <c r="J58" s="192">
        <f>J55+J42</f>
        <v>20.694109539238028</v>
      </c>
      <c r="K58" s="193">
        <f>K55+K42</f>
        <v>5.3366741678739071</v>
      </c>
      <c r="L58" s="191">
        <f>SUM(G58:K58)</f>
        <v>223.29283691593113</v>
      </c>
      <c r="M58" s="190">
        <f>M55+M42</f>
        <v>76.967236483081621</v>
      </c>
      <c r="N58" s="191">
        <f>N55+N42</f>
        <v>123.51457057475369</v>
      </c>
      <c r="O58" s="191">
        <f>O55+O42</f>
        <v>6.1118774604004429</v>
      </c>
      <c r="P58" s="192">
        <f>P55+P42</f>
        <v>25.952243700727216</v>
      </c>
      <c r="Q58" s="193">
        <f>Q55+Q42</f>
        <v>6.1840866685262981</v>
      </c>
      <c r="R58" s="191">
        <f>SUM(M58:Q58)</f>
        <v>238.73001488748929</v>
      </c>
      <c r="S58" s="190">
        <f>S55+S42</f>
        <v>75.770848342659235</v>
      </c>
      <c r="T58" s="191">
        <f>T55+T42</f>
        <v>114.49485838703096</v>
      </c>
      <c r="U58" s="191">
        <f>U55+U42</f>
        <v>6.3172332168324754</v>
      </c>
      <c r="V58" s="192">
        <f>V55+V42</f>
        <v>30.172538048876838</v>
      </c>
      <c r="W58" s="193">
        <f>W55+W42</f>
        <v>6.4285080684786706</v>
      </c>
      <c r="X58" s="191">
        <f>SUM(S58:W58)</f>
        <v>233.18398606387817</v>
      </c>
      <c r="Y58" s="190">
        <f>Y55+Y42</f>
        <v>104.60509234922938</v>
      </c>
      <c r="Z58" s="191">
        <f>Z55+Z42</f>
        <v>201.04513186840609</v>
      </c>
      <c r="AA58" s="191">
        <f>AA55+AA42</f>
        <v>6.1225539361473231</v>
      </c>
      <c r="AB58" s="192">
        <f>AB55+AB42</f>
        <v>12.211272684271719</v>
      </c>
      <c r="AC58" s="193">
        <f>AC55+AC42</f>
        <v>6.6940737382389832</v>
      </c>
      <c r="AD58" s="191">
        <f>SUM(Y58:AC58)</f>
        <v>330.67812457629344</v>
      </c>
      <c r="AE58" s="190">
        <f>AE55+AE42</f>
        <v>115.10450335279683</v>
      </c>
      <c r="AF58" s="191">
        <f>AF55+AF42</f>
        <v>168.73448954110191</v>
      </c>
      <c r="AG58" s="191">
        <f>AG55+AG42</f>
        <v>6.1615542075252723</v>
      </c>
      <c r="AH58" s="192">
        <f>AH55+AH42</f>
        <v>11.447943513321057</v>
      </c>
      <c r="AI58" s="193">
        <f>AI55+AI42</f>
        <v>6.6996733835511266</v>
      </c>
      <c r="AJ58" s="191">
        <f>SUM(AE58:AI58)</f>
        <v>308.14816399829618</v>
      </c>
      <c r="AK58" s="190">
        <f>AK55+AK42</f>
        <v>99.850952188043365</v>
      </c>
      <c r="AL58" s="191">
        <f>AL55+AL42</f>
        <v>180.36660088828029</v>
      </c>
      <c r="AM58" s="191">
        <f>AM55+AM42</f>
        <v>6.199966917513585</v>
      </c>
      <c r="AN58" s="192">
        <f>AN55+AN42</f>
        <v>14.226357741758397</v>
      </c>
      <c r="AO58" s="193">
        <f>AO55+AO42</f>
        <v>6.7051263638782945</v>
      </c>
      <c r="AP58" s="191">
        <f>SUM(AK58:AO58)</f>
        <v>307.34900409947397</v>
      </c>
      <c r="AQ58" s="190">
        <f>AQ55+AQ42</f>
        <v>88.157772207858017</v>
      </c>
      <c r="AR58" s="191">
        <f>AR55+AR42</f>
        <v>186.93815130785805</v>
      </c>
      <c r="AS58" s="191">
        <f>AS55+AS42</f>
        <v>6.2405389216922975</v>
      </c>
      <c r="AT58" s="192">
        <f>AT55+AT42</f>
        <v>12.400761339073689</v>
      </c>
      <c r="AU58" s="193">
        <f>AU55+AU42</f>
        <v>6.7109816736059447</v>
      </c>
      <c r="AV58" s="191">
        <f>SUM(AQ58:AU58)</f>
        <v>300.44820545008804</v>
      </c>
      <c r="AW58" s="190">
        <f>AW55+AW42</f>
        <v>86.315810343102683</v>
      </c>
      <c r="AX58" s="191">
        <f>AX55+AX42</f>
        <v>176.08189437656645</v>
      </c>
      <c r="AY58" s="191">
        <f>AY55+AY42</f>
        <v>6.2799897784408918</v>
      </c>
      <c r="AZ58" s="192">
        <f>AZ55+AZ42</f>
        <v>15.673635247651601</v>
      </c>
      <c r="BA58" s="193">
        <f>BA55+BA42</f>
        <v>6.7165828430019356</v>
      </c>
      <c r="BB58" s="194">
        <f>SUM(AW58:BA58)</f>
        <v>291.06791258876359</v>
      </c>
      <c r="BC58" s="12"/>
      <c r="BD58" s="195" t="s">
        <v>327</v>
      </c>
      <c r="BE58" s="196"/>
      <c r="BG58" s="35"/>
      <c r="BH58" s="35"/>
      <c r="BJ58" s="186">
        <f>+BJ55+1</f>
        <v>37</v>
      </c>
      <c r="BK58" s="187" t="s">
        <v>326</v>
      </c>
      <c r="BL58" s="188" t="s">
        <v>41</v>
      </c>
      <c r="BM58" s="189">
        <v>3</v>
      </c>
      <c r="BN58" s="197" t="s">
        <v>328</v>
      </c>
      <c r="BO58" s="198" t="s">
        <v>329</v>
      </c>
      <c r="BP58" s="198" t="s">
        <v>330</v>
      </c>
      <c r="BQ58" s="199" t="s">
        <v>331</v>
      </c>
      <c r="BR58" s="200" t="s">
        <v>332</v>
      </c>
      <c r="BS58" s="201" t="s">
        <v>333</v>
      </c>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85"/>
    </row>
    <row r="59" spans="2:171" ht="15" customHeight="1" x14ac:dyDescent="0.3">
      <c r="B59" s="202"/>
      <c r="C59" s="202"/>
      <c r="D59" s="20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G59" s="35"/>
      <c r="BH59" s="35"/>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85"/>
    </row>
    <row r="60" spans="2:171" ht="14.25" customHeight="1" x14ac:dyDescent="0.3">
      <c r="B60" s="203" t="s">
        <v>334</v>
      </c>
      <c r="C60" s="204"/>
      <c r="D60" s="205"/>
      <c r="E60" s="205"/>
      <c r="F60" s="205"/>
      <c r="G60" s="206"/>
      <c r="H60" s="207"/>
      <c r="I60" s="207"/>
      <c r="J60" s="207"/>
      <c r="K60" s="207"/>
      <c r="L60" s="207"/>
      <c r="M60" s="207"/>
      <c r="N60" s="207"/>
      <c r="O60" s="207"/>
      <c r="P60" s="207"/>
      <c r="Q60" s="207"/>
      <c r="R60" s="208"/>
      <c r="S60" s="208"/>
      <c r="T60" s="208"/>
      <c r="U60" s="208"/>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G60" s="209"/>
      <c r="BH60" s="20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85"/>
    </row>
    <row r="61" spans="2:171" ht="14.25" customHeight="1" x14ac:dyDescent="0.3">
      <c r="B61" s="210"/>
      <c r="C61" s="211" t="s">
        <v>335</v>
      </c>
      <c r="D61" s="205"/>
      <c r="E61" s="205"/>
      <c r="F61" s="205"/>
      <c r="G61" s="206"/>
      <c r="H61" s="207"/>
      <c r="I61" s="207"/>
      <c r="J61" s="207"/>
      <c r="K61" s="207"/>
      <c r="L61" s="207"/>
      <c r="M61" s="207"/>
      <c r="N61" s="207"/>
      <c r="O61" s="207"/>
      <c r="P61" s="207"/>
      <c r="Q61" s="207"/>
      <c r="R61" s="208"/>
      <c r="S61" s="208"/>
      <c r="T61" s="208"/>
      <c r="U61" s="208"/>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G61" s="209"/>
      <c r="BH61" s="20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85"/>
    </row>
    <row r="62" spans="2:171" ht="14.25" customHeight="1" x14ac:dyDescent="0.3">
      <c r="B62" s="212"/>
      <c r="C62" s="211" t="s">
        <v>336</v>
      </c>
      <c r="D62" s="205"/>
      <c r="E62" s="205"/>
      <c r="F62" s="205"/>
      <c r="G62" s="206"/>
      <c r="H62" s="207"/>
      <c r="I62" s="207"/>
      <c r="J62" s="207"/>
      <c r="K62" s="207"/>
      <c r="L62" s="207"/>
      <c r="M62" s="207"/>
      <c r="N62" s="207"/>
      <c r="O62" s="207"/>
      <c r="P62" s="207"/>
      <c r="Q62" s="207"/>
      <c r="R62" s="208"/>
      <c r="S62" s="208"/>
      <c r="T62" s="208"/>
      <c r="U62" s="208"/>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U62" s="185"/>
      <c r="BV62" s="213"/>
      <c r="BW62" s="213"/>
      <c r="BX62" s="214"/>
      <c r="DT62" s="185"/>
    </row>
    <row r="63" spans="2:171" ht="14.25" customHeight="1" x14ac:dyDescent="0.3">
      <c r="B63" s="216"/>
      <c r="C63" s="211" t="s">
        <v>337</v>
      </c>
      <c r="D63" s="205"/>
      <c r="E63" s="205"/>
      <c r="F63" s="205"/>
      <c r="G63" s="206"/>
      <c r="H63" s="207"/>
      <c r="I63" s="207"/>
      <c r="J63" s="207"/>
      <c r="K63" s="207"/>
      <c r="L63" s="207"/>
      <c r="M63" s="207"/>
      <c r="N63" s="207"/>
      <c r="O63" s="207"/>
      <c r="P63" s="207"/>
      <c r="Q63" s="207"/>
      <c r="R63" s="208"/>
      <c r="S63" s="208"/>
      <c r="T63" s="208"/>
      <c r="U63" s="208"/>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U63" s="185"/>
      <c r="BV63" s="213"/>
      <c r="BW63" s="213"/>
      <c r="BX63" s="217"/>
      <c r="DT63" s="185"/>
    </row>
    <row r="64" spans="2:171" ht="14.25" customHeight="1" x14ac:dyDescent="0.3">
      <c r="B64" s="218"/>
      <c r="C64" s="211" t="s">
        <v>338</v>
      </c>
      <c r="D64" s="205"/>
      <c r="E64" s="205"/>
      <c r="F64" s="205"/>
      <c r="G64" s="206"/>
      <c r="H64" s="207"/>
      <c r="I64" s="207"/>
      <c r="J64" s="207"/>
      <c r="K64" s="207"/>
      <c r="L64" s="207"/>
      <c r="M64" s="207"/>
      <c r="N64" s="207"/>
      <c r="O64" s="207"/>
      <c r="P64" s="207"/>
      <c r="Q64" s="207"/>
      <c r="R64" s="208"/>
      <c r="S64" s="208"/>
      <c r="T64" s="208"/>
      <c r="U64" s="208"/>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U64" s="185"/>
      <c r="BV64" s="213"/>
      <c r="BW64" s="213"/>
      <c r="BX64" s="217"/>
      <c r="DT64" s="185"/>
    </row>
    <row r="65" spans="2:124" ht="14.25" customHeight="1" thickBot="1" x14ac:dyDescent="0.35">
      <c r="B65" s="219"/>
      <c r="C65" s="211"/>
      <c r="D65" s="205"/>
      <c r="E65" s="205"/>
      <c r="F65" s="205"/>
      <c r="G65" s="206"/>
      <c r="H65" s="207"/>
      <c r="I65" s="207"/>
      <c r="J65" s="207"/>
      <c r="K65" s="207"/>
      <c r="L65" s="207"/>
      <c r="M65" s="207"/>
      <c r="N65" s="207"/>
      <c r="O65" s="207"/>
      <c r="P65" s="207"/>
      <c r="Q65" s="207"/>
      <c r="R65" s="208"/>
      <c r="S65" s="208"/>
      <c r="T65" s="208"/>
      <c r="U65" s="208"/>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G65" s="209"/>
      <c r="BH65" s="209"/>
      <c r="BX65" s="220"/>
      <c r="BY65" s="220"/>
      <c r="BZ65" s="220"/>
      <c r="CA65" s="220"/>
      <c r="CB65" s="220"/>
      <c r="CC65" s="220"/>
      <c r="CD65" s="220"/>
      <c r="CE65" s="220"/>
      <c r="CF65" s="220"/>
      <c r="CG65" s="220"/>
      <c r="CH65" s="220"/>
      <c r="CI65" s="220"/>
      <c r="CJ65" s="220"/>
      <c r="CK65" s="220"/>
      <c r="CL65" s="220"/>
      <c r="CM65" s="220"/>
      <c r="CN65" s="220"/>
      <c r="CO65" s="220"/>
      <c r="CP65" s="220"/>
      <c r="CQ65" s="220"/>
      <c r="CR65" s="220"/>
      <c r="CS65" s="220"/>
      <c r="CT65" s="220"/>
      <c r="CU65" s="220"/>
      <c r="CV65" s="220"/>
      <c r="CW65" s="220"/>
      <c r="CX65" s="220"/>
      <c r="CY65" s="220"/>
      <c r="CZ65" s="220"/>
      <c r="DA65" s="220"/>
      <c r="DB65" s="220"/>
      <c r="DC65" s="220"/>
      <c r="DD65" s="220"/>
      <c r="DE65" s="220"/>
      <c r="DF65" s="220"/>
      <c r="DG65" s="220"/>
      <c r="DH65" s="220"/>
      <c r="DI65" s="220"/>
      <c r="DJ65" s="220"/>
      <c r="DK65" s="220"/>
      <c r="DL65" s="220"/>
      <c r="DM65" s="220"/>
      <c r="DN65" s="220"/>
      <c r="DO65" s="220"/>
      <c r="DP65" s="220"/>
      <c r="DQ65" s="220"/>
      <c r="DR65" s="220"/>
      <c r="DS65" s="220"/>
      <c r="DT65" s="185"/>
    </row>
    <row r="66" spans="2:124" ht="15" customHeight="1" thickBot="1" x14ac:dyDescent="0.35">
      <c r="B66" s="263" t="s">
        <v>339</v>
      </c>
      <c r="C66" s="264"/>
      <c r="D66" s="264"/>
      <c r="E66" s="264"/>
      <c r="F66" s="264"/>
      <c r="G66" s="264"/>
      <c r="H66" s="264"/>
      <c r="I66" s="264"/>
      <c r="J66" s="264"/>
      <c r="K66" s="264"/>
      <c r="L66" s="264"/>
      <c r="M66" s="264"/>
      <c r="N66" s="264"/>
      <c r="O66" s="264"/>
      <c r="P66" s="264"/>
      <c r="Q66" s="264"/>
      <c r="R66" s="265"/>
      <c r="S66" s="221"/>
      <c r="T66" s="221"/>
      <c r="U66" s="221"/>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U66" s="185"/>
      <c r="BV66" s="213"/>
      <c r="BW66" s="213"/>
      <c r="BX66" s="214"/>
      <c r="DT66" s="185"/>
    </row>
    <row r="67" spans="2:124" ht="15" customHeight="1" thickBot="1" x14ac:dyDescent="0.35">
      <c r="B67" s="221"/>
      <c r="C67" s="222"/>
      <c r="D67" s="223"/>
      <c r="E67" s="224"/>
      <c r="F67" s="224"/>
      <c r="G67" s="224"/>
      <c r="H67" s="224"/>
      <c r="I67" s="224"/>
      <c r="J67" s="224"/>
      <c r="K67" s="224"/>
      <c r="L67" s="224"/>
      <c r="M67" s="224"/>
      <c r="N67" s="224"/>
      <c r="O67" s="224"/>
      <c r="P67" s="224"/>
      <c r="Q67" s="224"/>
      <c r="R67" s="224"/>
      <c r="S67" s="224"/>
      <c r="T67" s="224"/>
      <c r="U67" s="224"/>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U67" s="185"/>
      <c r="BV67" s="213"/>
      <c r="BW67" s="213"/>
      <c r="BX67" s="217"/>
      <c r="DT67" s="185"/>
    </row>
    <row r="68" spans="2:124" ht="90" customHeight="1" thickBot="1" x14ac:dyDescent="0.35">
      <c r="B68" s="272" t="s">
        <v>340</v>
      </c>
      <c r="C68" s="273"/>
      <c r="D68" s="273"/>
      <c r="E68" s="273"/>
      <c r="F68" s="273"/>
      <c r="G68" s="273"/>
      <c r="H68" s="273"/>
      <c r="I68" s="273"/>
      <c r="J68" s="273"/>
      <c r="K68" s="273"/>
      <c r="L68" s="273"/>
      <c r="M68" s="273"/>
      <c r="N68" s="273"/>
      <c r="O68" s="273"/>
      <c r="P68" s="273"/>
      <c r="Q68" s="273"/>
      <c r="R68" s="274"/>
      <c r="S68" s="225"/>
      <c r="T68" s="225"/>
      <c r="U68" s="225"/>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X68" s="217"/>
    </row>
    <row r="69" spans="2:124" ht="15" customHeight="1" thickBot="1" x14ac:dyDescent="0.35">
      <c r="B69" s="221"/>
      <c r="C69" s="222"/>
      <c r="D69" s="223"/>
      <c r="E69" s="224"/>
      <c r="F69" s="224"/>
      <c r="G69" s="224"/>
      <c r="H69" s="224"/>
      <c r="I69" s="224"/>
      <c r="J69" s="224"/>
      <c r="K69" s="224"/>
      <c r="L69" s="224"/>
      <c r="M69" s="224"/>
      <c r="N69" s="224"/>
      <c r="O69" s="224"/>
      <c r="P69" s="224"/>
      <c r="Q69" s="224"/>
      <c r="R69" s="224"/>
      <c r="S69" s="224"/>
      <c r="T69" s="224"/>
      <c r="U69" s="224"/>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X69" s="217"/>
    </row>
    <row r="70" spans="2:124" ht="15" customHeight="1" x14ac:dyDescent="0.3">
      <c r="B70" s="226" t="s">
        <v>341</v>
      </c>
      <c r="C70" s="275" t="s">
        <v>342</v>
      </c>
      <c r="D70" s="276"/>
      <c r="E70" s="276"/>
      <c r="F70" s="276"/>
      <c r="G70" s="276"/>
      <c r="H70" s="276"/>
      <c r="I70" s="276"/>
      <c r="J70" s="276"/>
      <c r="K70" s="276"/>
      <c r="L70" s="276"/>
      <c r="M70" s="276"/>
      <c r="N70" s="276"/>
      <c r="O70" s="276"/>
      <c r="P70" s="276"/>
      <c r="Q70" s="276"/>
      <c r="R70" s="277"/>
      <c r="S70" s="227"/>
      <c r="T70" s="227"/>
      <c r="U70" s="227"/>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X70" s="217"/>
    </row>
    <row r="71" spans="2:124" ht="15" customHeight="1" x14ac:dyDescent="0.3">
      <c r="B71" s="228" t="s">
        <v>343</v>
      </c>
      <c r="C71" s="229" t="str">
        <f>$C$9</f>
        <v>Operating expenditure</v>
      </c>
      <c r="D71" s="229"/>
      <c r="E71" s="229"/>
      <c r="F71" s="229"/>
      <c r="G71" s="229"/>
      <c r="H71" s="229"/>
      <c r="I71" s="229"/>
      <c r="J71" s="229"/>
      <c r="K71" s="229"/>
      <c r="L71" s="229"/>
      <c r="M71" s="229"/>
      <c r="N71" s="229"/>
      <c r="O71" s="229"/>
      <c r="P71" s="229"/>
      <c r="Q71" s="229"/>
      <c r="R71" s="230"/>
      <c r="S71" s="227"/>
      <c r="T71" s="227"/>
      <c r="U71" s="227"/>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X71" s="217"/>
    </row>
    <row r="72" spans="2:124" ht="15" customHeight="1" x14ac:dyDescent="0.3">
      <c r="B72" s="231">
        <v>1</v>
      </c>
      <c r="C72" s="269" t="s">
        <v>344</v>
      </c>
      <c r="D72" s="270"/>
      <c r="E72" s="270"/>
      <c r="F72" s="270"/>
      <c r="G72" s="270"/>
      <c r="H72" s="270"/>
      <c r="I72" s="270"/>
      <c r="J72" s="270"/>
      <c r="K72" s="270"/>
      <c r="L72" s="270"/>
      <c r="M72" s="270"/>
      <c r="N72" s="270"/>
      <c r="O72" s="270"/>
      <c r="P72" s="270"/>
      <c r="Q72" s="270"/>
      <c r="R72" s="271"/>
      <c r="S72" s="232"/>
      <c r="T72" s="232"/>
      <c r="U72" s="23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X72" s="217"/>
    </row>
    <row r="73" spans="2:124" ht="100.5" customHeight="1" x14ac:dyDescent="0.3">
      <c r="B73" s="231">
        <v>2</v>
      </c>
      <c r="C73" s="269" t="s">
        <v>345</v>
      </c>
      <c r="D73" s="270"/>
      <c r="E73" s="270"/>
      <c r="F73" s="270"/>
      <c r="G73" s="270"/>
      <c r="H73" s="270"/>
      <c r="I73" s="270"/>
      <c r="J73" s="270"/>
      <c r="K73" s="270"/>
      <c r="L73" s="270"/>
      <c r="M73" s="270"/>
      <c r="N73" s="270"/>
      <c r="O73" s="270"/>
      <c r="P73" s="270"/>
      <c r="Q73" s="270"/>
      <c r="R73" s="271"/>
      <c r="S73" s="232"/>
      <c r="T73" s="232"/>
      <c r="U73" s="23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row>
    <row r="74" spans="2:124" ht="15" customHeight="1" x14ac:dyDescent="0.3">
      <c r="B74" s="231">
        <v>3</v>
      </c>
      <c r="C74" s="269" t="s">
        <v>346</v>
      </c>
      <c r="D74" s="270"/>
      <c r="E74" s="270"/>
      <c r="F74" s="270"/>
      <c r="G74" s="270"/>
      <c r="H74" s="270"/>
      <c r="I74" s="270"/>
      <c r="J74" s="270"/>
      <c r="K74" s="270"/>
      <c r="L74" s="270"/>
      <c r="M74" s="270"/>
      <c r="N74" s="270"/>
      <c r="O74" s="270"/>
      <c r="P74" s="270"/>
      <c r="Q74" s="270"/>
      <c r="R74" s="271"/>
      <c r="S74" s="232"/>
      <c r="T74" s="232"/>
      <c r="U74" s="23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row>
    <row r="75" spans="2:124" ht="15" customHeight="1" x14ac:dyDescent="0.3">
      <c r="B75" s="231">
        <v>4</v>
      </c>
      <c r="C75" s="269" t="s">
        <v>347</v>
      </c>
      <c r="D75" s="270"/>
      <c r="E75" s="270"/>
      <c r="F75" s="270"/>
      <c r="G75" s="270"/>
      <c r="H75" s="270"/>
      <c r="I75" s="270"/>
      <c r="J75" s="270"/>
      <c r="K75" s="270"/>
      <c r="L75" s="270"/>
      <c r="M75" s="270"/>
      <c r="N75" s="270"/>
      <c r="O75" s="270"/>
      <c r="P75" s="270"/>
      <c r="Q75" s="270"/>
      <c r="R75" s="271"/>
      <c r="S75" s="232"/>
      <c r="T75" s="232"/>
      <c r="U75" s="23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row>
    <row r="76" spans="2:124" ht="15" customHeight="1" x14ac:dyDescent="0.3">
      <c r="B76" s="231">
        <v>5</v>
      </c>
      <c r="C76" s="269" t="s">
        <v>348</v>
      </c>
      <c r="D76" s="270"/>
      <c r="E76" s="270"/>
      <c r="F76" s="270"/>
      <c r="G76" s="270"/>
      <c r="H76" s="270"/>
      <c r="I76" s="270"/>
      <c r="J76" s="270"/>
      <c r="K76" s="270"/>
      <c r="L76" s="270"/>
      <c r="M76" s="270"/>
      <c r="N76" s="270"/>
      <c r="O76" s="270"/>
      <c r="P76" s="270"/>
      <c r="Q76" s="270"/>
      <c r="R76" s="271"/>
      <c r="S76" s="232"/>
      <c r="T76" s="232"/>
      <c r="U76" s="23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row>
    <row r="77" spans="2:124" ht="15" customHeight="1" x14ac:dyDescent="0.3">
      <c r="B77" s="231">
        <v>6</v>
      </c>
      <c r="C77" s="269" t="s">
        <v>349</v>
      </c>
      <c r="D77" s="270"/>
      <c r="E77" s="270"/>
      <c r="F77" s="270"/>
      <c r="G77" s="270"/>
      <c r="H77" s="270"/>
      <c r="I77" s="270"/>
      <c r="J77" s="270"/>
      <c r="K77" s="270"/>
      <c r="L77" s="270"/>
      <c r="M77" s="270"/>
      <c r="N77" s="270"/>
      <c r="O77" s="270"/>
      <c r="P77" s="270"/>
      <c r="Q77" s="270"/>
      <c r="R77" s="271"/>
      <c r="S77" s="232"/>
      <c r="T77" s="232"/>
      <c r="U77" s="23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row>
    <row r="78" spans="2:124" ht="15" customHeight="1" x14ac:dyDescent="0.3">
      <c r="B78" s="231">
        <v>7</v>
      </c>
      <c r="C78" s="269" t="s">
        <v>350</v>
      </c>
      <c r="D78" s="270"/>
      <c r="E78" s="270"/>
      <c r="F78" s="270"/>
      <c r="G78" s="270"/>
      <c r="H78" s="270"/>
      <c r="I78" s="270"/>
      <c r="J78" s="270"/>
      <c r="K78" s="270"/>
      <c r="L78" s="270"/>
      <c r="M78" s="270"/>
      <c r="N78" s="270"/>
      <c r="O78" s="270"/>
      <c r="P78" s="270"/>
      <c r="Q78" s="270"/>
      <c r="R78" s="271"/>
      <c r="S78" s="232"/>
      <c r="T78" s="232"/>
      <c r="U78" s="23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row>
    <row r="79" spans="2:124" ht="15" customHeight="1" x14ac:dyDescent="0.3">
      <c r="B79" s="231">
        <v>8</v>
      </c>
      <c r="C79" s="269" t="s">
        <v>351</v>
      </c>
      <c r="D79" s="270"/>
      <c r="E79" s="270"/>
      <c r="F79" s="270"/>
      <c r="G79" s="270"/>
      <c r="H79" s="270"/>
      <c r="I79" s="270"/>
      <c r="J79" s="270"/>
      <c r="K79" s="270"/>
      <c r="L79" s="270"/>
      <c r="M79" s="270"/>
      <c r="N79" s="270"/>
      <c r="O79" s="270"/>
      <c r="P79" s="270"/>
      <c r="Q79" s="270"/>
      <c r="R79" s="271"/>
      <c r="S79" s="232"/>
      <c r="T79" s="232"/>
      <c r="U79" s="23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row>
    <row r="80" spans="2:124" ht="15" customHeight="1" x14ac:dyDescent="0.3">
      <c r="B80" s="231">
        <v>9</v>
      </c>
      <c r="C80" s="269" t="s">
        <v>352</v>
      </c>
      <c r="D80" s="270"/>
      <c r="E80" s="270"/>
      <c r="F80" s="270"/>
      <c r="G80" s="270"/>
      <c r="H80" s="270"/>
      <c r="I80" s="270"/>
      <c r="J80" s="270"/>
      <c r="K80" s="270"/>
      <c r="L80" s="270"/>
      <c r="M80" s="270"/>
      <c r="N80" s="270"/>
      <c r="O80" s="270"/>
      <c r="P80" s="270"/>
      <c r="Q80" s="270"/>
      <c r="R80" s="271"/>
      <c r="S80" s="232"/>
      <c r="T80" s="232"/>
      <c r="U80" s="23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row>
    <row r="81" spans="2:56" ht="15" customHeight="1" x14ac:dyDescent="0.3">
      <c r="B81" s="231">
        <v>10</v>
      </c>
      <c r="C81" s="269" t="s">
        <v>353</v>
      </c>
      <c r="D81" s="270"/>
      <c r="E81" s="270"/>
      <c r="F81" s="270"/>
      <c r="G81" s="270"/>
      <c r="H81" s="270"/>
      <c r="I81" s="270"/>
      <c r="J81" s="270"/>
      <c r="K81" s="270"/>
      <c r="L81" s="270"/>
      <c r="M81" s="270"/>
      <c r="N81" s="270"/>
      <c r="O81" s="270"/>
      <c r="P81" s="270"/>
      <c r="Q81" s="270"/>
      <c r="R81" s="271"/>
      <c r="S81" s="232"/>
      <c r="T81" s="232"/>
      <c r="U81" s="23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row>
    <row r="82" spans="2:56" ht="15" customHeight="1" x14ac:dyDescent="0.3">
      <c r="B82" s="231">
        <v>11</v>
      </c>
      <c r="C82" s="269" t="s">
        <v>354</v>
      </c>
      <c r="D82" s="270"/>
      <c r="E82" s="270"/>
      <c r="F82" s="270"/>
      <c r="G82" s="270"/>
      <c r="H82" s="270"/>
      <c r="I82" s="270"/>
      <c r="J82" s="270"/>
      <c r="K82" s="270"/>
      <c r="L82" s="270"/>
      <c r="M82" s="270"/>
      <c r="N82" s="270"/>
      <c r="O82" s="270"/>
      <c r="P82" s="270"/>
      <c r="Q82" s="270"/>
      <c r="R82" s="271"/>
      <c r="S82" s="232"/>
      <c r="T82" s="232"/>
      <c r="U82" s="23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row>
    <row r="83" spans="2:56" ht="15" customHeight="1" x14ac:dyDescent="0.3">
      <c r="B83" s="228" t="s">
        <v>355</v>
      </c>
      <c r="C83" s="229" t="str">
        <f>$C$24</f>
        <v>Capital expenditure</v>
      </c>
      <c r="D83" s="229"/>
      <c r="E83" s="229"/>
      <c r="F83" s="229"/>
      <c r="G83" s="229"/>
      <c r="H83" s="229"/>
      <c r="I83" s="229"/>
      <c r="J83" s="229"/>
      <c r="K83" s="229"/>
      <c r="L83" s="229"/>
      <c r="M83" s="229"/>
      <c r="N83" s="229"/>
      <c r="O83" s="229"/>
      <c r="P83" s="229"/>
      <c r="Q83" s="229"/>
      <c r="R83" s="230"/>
      <c r="S83" s="232"/>
      <c r="T83" s="232"/>
      <c r="U83" s="23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row>
    <row r="84" spans="2:56" ht="30" customHeight="1" x14ac:dyDescent="0.3">
      <c r="B84" s="231">
        <v>12</v>
      </c>
      <c r="C84" s="269" t="s">
        <v>356</v>
      </c>
      <c r="D84" s="270"/>
      <c r="E84" s="270"/>
      <c r="F84" s="270"/>
      <c r="G84" s="270"/>
      <c r="H84" s="270"/>
      <c r="I84" s="270"/>
      <c r="J84" s="270"/>
      <c r="K84" s="270"/>
      <c r="L84" s="270"/>
      <c r="M84" s="270"/>
      <c r="N84" s="270"/>
      <c r="O84" s="270"/>
      <c r="P84" s="270"/>
      <c r="Q84" s="270"/>
      <c r="R84" s="271"/>
      <c r="S84" s="232"/>
      <c r="T84" s="232"/>
      <c r="U84" s="23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row>
    <row r="85" spans="2:56" ht="30" customHeight="1" x14ac:dyDescent="0.3">
      <c r="B85" s="231">
        <v>13</v>
      </c>
      <c r="C85" s="269" t="s">
        <v>357</v>
      </c>
      <c r="D85" s="270"/>
      <c r="E85" s="270"/>
      <c r="F85" s="270"/>
      <c r="G85" s="270"/>
      <c r="H85" s="270"/>
      <c r="I85" s="270"/>
      <c r="J85" s="270"/>
      <c r="K85" s="270"/>
      <c r="L85" s="270"/>
      <c r="M85" s="270"/>
      <c r="N85" s="270"/>
      <c r="O85" s="270"/>
      <c r="P85" s="270"/>
      <c r="Q85" s="270"/>
      <c r="R85" s="271"/>
      <c r="S85" s="232"/>
      <c r="T85" s="232"/>
      <c r="U85" s="23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row>
    <row r="86" spans="2:56" ht="15" customHeight="1" x14ac:dyDescent="0.3">
      <c r="B86" s="231">
        <v>14</v>
      </c>
      <c r="C86" s="269" t="s">
        <v>358</v>
      </c>
      <c r="D86" s="270"/>
      <c r="E86" s="270"/>
      <c r="F86" s="270"/>
      <c r="G86" s="270"/>
      <c r="H86" s="270"/>
      <c r="I86" s="270"/>
      <c r="J86" s="270"/>
      <c r="K86" s="270"/>
      <c r="L86" s="270"/>
      <c r="M86" s="270"/>
      <c r="N86" s="270"/>
      <c r="O86" s="270"/>
      <c r="P86" s="270"/>
      <c r="Q86" s="270"/>
      <c r="R86" s="271"/>
      <c r="S86" s="232"/>
      <c r="T86" s="232"/>
      <c r="U86" s="23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row>
    <row r="87" spans="2:56" ht="15" customHeight="1" x14ac:dyDescent="0.3">
      <c r="B87" s="231">
        <v>15</v>
      </c>
      <c r="C87" s="269" t="s">
        <v>359</v>
      </c>
      <c r="D87" s="270"/>
      <c r="E87" s="270"/>
      <c r="F87" s="270"/>
      <c r="G87" s="270"/>
      <c r="H87" s="270"/>
      <c r="I87" s="270"/>
      <c r="J87" s="270"/>
      <c r="K87" s="270"/>
      <c r="L87" s="270"/>
      <c r="M87" s="270"/>
      <c r="N87" s="270"/>
      <c r="O87" s="270"/>
      <c r="P87" s="270"/>
      <c r="Q87" s="270"/>
      <c r="R87" s="271"/>
      <c r="S87" s="232"/>
      <c r="T87" s="232"/>
      <c r="U87" s="23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row>
    <row r="88" spans="2:56" ht="60" customHeight="1" x14ac:dyDescent="0.3">
      <c r="B88" s="231">
        <v>16</v>
      </c>
      <c r="C88" s="269" t="s">
        <v>360</v>
      </c>
      <c r="D88" s="270"/>
      <c r="E88" s="270"/>
      <c r="F88" s="270"/>
      <c r="G88" s="270"/>
      <c r="H88" s="270"/>
      <c r="I88" s="270"/>
      <c r="J88" s="270"/>
      <c r="K88" s="270"/>
      <c r="L88" s="270"/>
      <c r="M88" s="270"/>
      <c r="N88" s="270"/>
      <c r="O88" s="270"/>
      <c r="P88" s="270"/>
      <c r="Q88" s="270"/>
      <c r="R88" s="271"/>
      <c r="S88" s="232"/>
      <c r="T88" s="232"/>
      <c r="U88" s="23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row>
    <row r="89" spans="2:56" ht="15" customHeight="1" x14ac:dyDescent="0.3">
      <c r="B89" s="231">
        <v>17</v>
      </c>
      <c r="C89" s="269" t="s">
        <v>361</v>
      </c>
      <c r="D89" s="270"/>
      <c r="E89" s="270"/>
      <c r="F89" s="270"/>
      <c r="G89" s="270"/>
      <c r="H89" s="270"/>
      <c r="I89" s="270"/>
      <c r="J89" s="270"/>
      <c r="K89" s="270"/>
      <c r="L89" s="270"/>
      <c r="M89" s="270"/>
      <c r="N89" s="270"/>
      <c r="O89" s="270"/>
      <c r="P89" s="270"/>
      <c r="Q89" s="270"/>
      <c r="R89" s="271"/>
      <c r="S89" s="232"/>
      <c r="T89" s="232"/>
      <c r="U89" s="23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row>
    <row r="90" spans="2:56" ht="15" customHeight="1" x14ac:dyDescent="0.3">
      <c r="B90" s="231">
        <v>18</v>
      </c>
      <c r="C90" s="269" t="s">
        <v>362</v>
      </c>
      <c r="D90" s="270"/>
      <c r="E90" s="270"/>
      <c r="F90" s="270"/>
      <c r="G90" s="270"/>
      <c r="H90" s="270"/>
      <c r="I90" s="270"/>
      <c r="J90" s="270"/>
      <c r="K90" s="270"/>
      <c r="L90" s="270"/>
      <c r="M90" s="270"/>
      <c r="N90" s="270"/>
      <c r="O90" s="270"/>
      <c r="P90" s="270"/>
      <c r="Q90" s="270"/>
      <c r="R90" s="271"/>
      <c r="S90" s="232"/>
      <c r="T90" s="232"/>
      <c r="U90" s="23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row>
    <row r="91" spans="2:56" ht="15" customHeight="1" x14ac:dyDescent="0.3">
      <c r="B91" s="231">
        <v>19</v>
      </c>
      <c r="C91" s="269" t="s">
        <v>363</v>
      </c>
      <c r="D91" s="270"/>
      <c r="E91" s="270"/>
      <c r="F91" s="270"/>
      <c r="G91" s="270"/>
      <c r="H91" s="270"/>
      <c r="I91" s="270"/>
      <c r="J91" s="270"/>
      <c r="K91" s="270"/>
      <c r="L91" s="270"/>
      <c r="M91" s="270"/>
      <c r="N91" s="270"/>
      <c r="O91" s="270"/>
      <c r="P91" s="270"/>
      <c r="Q91" s="270"/>
      <c r="R91" s="271"/>
      <c r="S91" s="232"/>
      <c r="T91" s="232"/>
      <c r="U91" s="23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row>
    <row r="92" spans="2:56" ht="15" customHeight="1" x14ac:dyDescent="0.3">
      <c r="B92" s="228" t="s">
        <v>364</v>
      </c>
      <c r="C92" s="229" t="str">
        <f>$C$34</f>
        <v>Totex</v>
      </c>
      <c r="D92" s="229"/>
      <c r="E92" s="229"/>
      <c r="F92" s="229"/>
      <c r="G92" s="229"/>
      <c r="H92" s="229"/>
      <c r="I92" s="229"/>
      <c r="J92" s="229"/>
      <c r="K92" s="229"/>
      <c r="L92" s="229"/>
      <c r="M92" s="229"/>
      <c r="N92" s="229"/>
      <c r="O92" s="229"/>
      <c r="P92" s="229"/>
      <c r="Q92" s="229"/>
      <c r="R92" s="230"/>
      <c r="S92" s="232"/>
      <c r="T92" s="232"/>
      <c r="U92" s="23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row>
    <row r="93" spans="2:56" ht="15" customHeight="1" x14ac:dyDescent="0.3">
      <c r="B93" s="231">
        <v>20</v>
      </c>
      <c r="C93" s="269" t="s">
        <v>365</v>
      </c>
      <c r="D93" s="270"/>
      <c r="E93" s="270"/>
      <c r="F93" s="270"/>
      <c r="G93" s="270"/>
      <c r="H93" s="270"/>
      <c r="I93" s="270"/>
      <c r="J93" s="270"/>
      <c r="K93" s="270"/>
      <c r="L93" s="270"/>
      <c r="M93" s="270"/>
      <c r="N93" s="270"/>
      <c r="O93" s="270"/>
      <c r="P93" s="270"/>
      <c r="Q93" s="270"/>
      <c r="R93" s="271"/>
      <c r="S93" s="232"/>
      <c r="T93" s="232"/>
      <c r="U93" s="23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row>
    <row r="94" spans="2:56" ht="15" customHeight="1" x14ac:dyDescent="0.3">
      <c r="B94" s="231">
        <v>21</v>
      </c>
      <c r="C94" s="269" t="s">
        <v>366</v>
      </c>
      <c r="D94" s="270"/>
      <c r="E94" s="270"/>
      <c r="F94" s="270"/>
      <c r="G94" s="270"/>
      <c r="H94" s="270"/>
      <c r="I94" s="270"/>
      <c r="J94" s="270"/>
      <c r="K94" s="270"/>
      <c r="L94" s="270"/>
      <c r="M94" s="270"/>
      <c r="N94" s="270"/>
      <c r="O94" s="270"/>
      <c r="P94" s="270"/>
      <c r="Q94" s="270"/>
      <c r="R94" s="271"/>
      <c r="S94" s="232"/>
      <c r="T94" s="232"/>
      <c r="U94" s="23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row>
    <row r="95" spans="2:56" ht="15" customHeight="1" x14ac:dyDescent="0.3">
      <c r="B95" s="231">
        <v>22</v>
      </c>
      <c r="C95" s="269" t="s">
        <v>367</v>
      </c>
      <c r="D95" s="270"/>
      <c r="E95" s="270"/>
      <c r="F95" s="270"/>
      <c r="G95" s="270"/>
      <c r="H95" s="270"/>
      <c r="I95" s="270"/>
      <c r="J95" s="270"/>
      <c r="K95" s="270"/>
      <c r="L95" s="270"/>
      <c r="M95" s="270"/>
      <c r="N95" s="270"/>
      <c r="O95" s="270"/>
      <c r="P95" s="270"/>
      <c r="Q95" s="270"/>
      <c r="R95" s="271"/>
      <c r="S95" s="232"/>
      <c r="T95" s="232"/>
      <c r="U95" s="23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row>
    <row r="96" spans="2:56" ht="15" customHeight="1" x14ac:dyDescent="0.3">
      <c r="B96" s="228" t="s">
        <v>368</v>
      </c>
      <c r="C96" s="229" t="str">
        <f>$C$39</f>
        <v>Cash expenditure</v>
      </c>
      <c r="D96" s="229"/>
      <c r="E96" s="229"/>
      <c r="F96" s="229"/>
      <c r="G96" s="229"/>
      <c r="H96" s="229"/>
      <c r="I96" s="229"/>
      <c r="J96" s="229"/>
      <c r="K96" s="229"/>
      <c r="L96" s="229"/>
      <c r="M96" s="229"/>
      <c r="N96" s="229"/>
      <c r="O96" s="229"/>
      <c r="P96" s="229"/>
      <c r="Q96" s="229"/>
      <c r="R96" s="230"/>
      <c r="S96" s="232"/>
      <c r="T96" s="232"/>
      <c r="U96" s="23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row>
    <row r="97" spans="2:56" ht="15" customHeight="1" x14ac:dyDescent="0.3">
      <c r="B97" s="231">
        <v>23</v>
      </c>
      <c r="C97" s="269" t="s">
        <v>369</v>
      </c>
      <c r="D97" s="270"/>
      <c r="E97" s="270"/>
      <c r="F97" s="270"/>
      <c r="G97" s="270"/>
      <c r="H97" s="270"/>
      <c r="I97" s="270"/>
      <c r="J97" s="270"/>
      <c r="K97" s="270"/>
      <c r="L97" s="270"/>
      <c r="M97" s="270"/>
      <c r="N97" s="270"/>
      <c r="O97" s="270"/>
      <c r="P97" s="270"/>
      <c r="Q97" s="270"/>
      <c r="R97" s="271"/>
      <c r="S97" s="232"/>
      <c r="T97" s="232"/>
      <c r="U97" s="23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row>
    <row r="98" spans="2:56" ht="15" customHeight="1" x14ac:dyDescent="0.3">
      <c r="B98" s="231">
        <v>24</v>
      </c>
      <c r="C98" s="269" t="s">
        <v>370</v>
      </c>
      <c r="D98" s="270"/>
      <c r="E98" s="270"/>
      <c r="F98" s="270"/>
      <c r="G98" s="270"/>
      <c r="H98" s="270"/>
      <c r="I98" s="270"/>
      <c r="J98" s="270"/>
      <c r="K98" s="270"/>
      <c r="L98" s="270"/>
      <c r="M98" s="270"/>
      <c r="N98" s="270"/>
      <c r="O98" s="270"/>
      <c r="P98" s="270"/>
      <c r="Q98" s="270"/>
      <c r="R98" s="271"/>
      <c r="S98" s="232"/>
      <c r="T98" s="232"/>
      <c r="U98" s="23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row>
    <row r="99" spans="2:56" ht="15" customHeight="1" x14ac:dyDescent="0.3">
      <c r="B99" s="231">
        <v>25</v>
      </c>
      <c r="C99" s="269" t="s">
        <v>371</v>
      </c>
      <c r="D99" s="270"/>
      <c r="E99" s="270"/>
      <c r="F99" s="270"/>
      <c r="G99" s="270"/>
      <c r="H99" s="270"/>
      <c r="I99" s="270"/>
      <c r="J99" s="270"/>
      <c r="K99" s="270"/>
      <c r="L99" s="270"/>
      <c r="M99" s="270"/>
      <c r="N99" s="270"/>
      <c r="O99" s="270"/>
      <c r="P99" s="270"/>
      <c r="Q99" s="270"/>
      <c r="R99" s="271"/>
      <c r="S99" s="232"/>
      <c r="T99" s="232"/>
      <c r="U99" s="23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row>
    <row r="100" spans="2:56" ht="15" customHeight="1" x14ac:dyDescent="0.3">
      <c r="B100" s="228" t="s">
        <v>372</v>
      </c>
      <c r="C100" s="229" t="str">
        <f>$C$44</f>
        <v>Atypical expenditure</v>
      </c>
      <c r="D100" s="229"/>
      <c r="E100" s="229"/>
      <c r="F100" s="229"/>
      <c r="G100" s="229"/>
      <c r="H100" s="229"/>
      <c r="I100" s="229"/>
      <c r="J100" s="229"/>
      <c r="K100" s="229"/>
      <c r="L100" s="229"/>
      <c r="M100" s="229"/>
      <c r="N100" s="229"/>
      <c r="O100" s="229"/>
      <c r="P100" s="229"/>
      <c r="Q100" s="229"/>
      <c r="R100" s="230"/>
      <c r="S100" s="232"/>
      <c r="T100" s="232"/>
      <c r="U100" s="23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row>
    <row r="101" spans="2:56" ht="36" customHeight="1" x14ac:dyDescent="0.3">
      <c r="B101" s="233" t="s">
        <v>373</v>
      </c>
      <c r="C101" s="269" t="s">
        <v>374</v>
      </c>
      <c r="D101" s="270"/>
      <c r="E101" s="270"/>
      <c r="F101" s="270"/>
      <c r="G101" s="270"/>
      <c r="H101" s="270"/>
      <c r="I101" s="270"/>
      <c r="J101" s="270"/>
      <c r="K101" s="270"/>
      <c r="L101" s="270"/>
      <c r="M101" s="270"/>
      <c r="N101" s="270"/>
      <c r="O101" s="270"/>
      <c r="P101" s="270"/>
      <c r="Q101" s="270"/>
      <c r="R101" s="271"/>
      <c r="S101" s="232"/>
      <c r="T101" s="232"/>
      <c r="U101" s="23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row>
    <row r="102" spans="2:56" ht="15" customHeight="1" x14ac:dyDescent="0.3">
      <c r="B102" s="234">
        <v>36</v>
      </c>
      <c r="C102" s="269" t="s">
        <v>375</v>
      </c>
      <c r="D102" s="270"/>
      <c r="E102" s="270"/>
      <c r="F102" s="270"/>
      <c r="G102" s="270"/>
      <c r="H102" s="270"/>
      <c r="I102" s="270"/>
      <c r="J102" s="270"/>
      <c r="K102" s="270"/>
      <c r="L102" s="270"/>
      <c r="M102" s="270"/>
      <c r="N102" s="270"/>
      <c r="O102" s="270"/>
      <c r="P102" s="270"/>
      <c r="Q102" s="270"/>
      <c r="R102" s="271"/>
      <c r="S102" s="232"/>
      <c r="T102" s="232"/>
      <c r="U102" s="23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row>
    <row r="103" spans="2:56" ht="15" customHeight="1" x14ac:dyDescent="0.3">
      <c r="B103" s="228" t="s">
        <v>376</v>
      </c>
      <c r="C103" s="229" t="str">
        <f>$C$57</f>
        <v xml:space="preserve">Total expenditure </v>
      </c>
      <c r="D103" s="229"/>
      <c r="E103" s="229"/>
      <c r="F103" s="229"/>
      <c r="G103" s="229"/>
      <c r="H103" s="229"/>
      <c r="I103" s="229"/>
      <c r="J103" s="229"/>
      <c r="K103" s="229"/>
      <c r="L103" s="229"/>
      <c r="M103" s="229"/>
      <c r="N103" s="229"/>
      <c r="O103" s="229"/>
      <c r="P103" s="229"/>
      <c r="Q103" s="229"/>
      <c r="R103" s="230"/>
      <c r="S103" s="232"/>
      <c r="T103" s="232"/>
      <c r="U103" s="23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row>
    <row r="104" spans="2:56" ht="15" customHeight="1" thickBot="1" x14ac:dyDescent="0.35">
      <c r="B104" s="235">
        <v>37</v>
      </c>
      <c r="C104" s="278" t="s">
        <v>377</v>
      </c>
      <c r="D104" s="279"/>
      <c r="E104" s="279"/>
      <c r="F104" s="279"/>
      <c r="G104" s="279"/>
      <c r="H104" s="279"/>
      <c r="I104" s="279"/>
      <c r="J104" s="279"/>
      <c r="K104" s="279"/>
      <c r="L104" s="279"/>
      <c r="M104" s="279"/>
      <c r="N104" s="279"/>
      <c r="O104" s="279"/>
      <c r="P104" s="279"/>
      <c r="Q104" s="279"/>
      <c r="R104" s="280"/>
      <c r="S104" s="232"/>
      <c r="T104" s="232"/>
      <c r="U104" s="23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row>
    <row r="105" spans="2:56" x14ac:dyDescent="0.2"/>
    <row r="106" spans="2:56" x14ac:dyDescent="0.2"/>
  </sheetData>
  <sheetProtection autoFilter="0"/>
  <mergeCells count="97">
    <mergeCell ref="C104:R104"/>
    <mergeCell ref="C89:R89"/>
    <mergeCell ref="C90:R90"/>
    <mergeCell ref="C91:R91"/>
    <mergeCell ref="C93:R93"/>
    <mergeCell ref="C94:R94"/>
    <mergeCell ref="C95:R95"/>
    <mergeCell ref="C97:R97"/>
    <mergeCell ref="C98:R98"/>
    <mergeCell ref="C99:R99"/>
    <mergeCell ref="C101:R101"/>
    <mergeCell ref="C102:R102"/>
    <mergeCell ref="C88:R88"/>
    <mergeCell ref="C76:R76"/>
    <mergeCell ref="C77:R77"/>
    <mergeCell ref="C78:R78"/>
    <mergeCell ref="C79:R79"/>
    <mergeCell ref="C80:R80"/>
    <mergeCell ref="C81:R81"/>
    <mergeCell ref="C82:R82"/>
    <mergeCell ref="C84:R84"/>
    <mergeCell ref="C85:R85"/>
    <mergeCell ref="C86:R86"/>
    <mergeCell ref="C87:R87"/>
    <mergeCell ref="C75:R75"/>
    <mergeCell ref="AK7:AP7"/>
    <mergeCell ref="AQ7:AV7"/>
    <mergeCell ref="AW7:BB7"/>
    <mergeCell ref="BJ7:BM7"/>
    <mergeCell ref="B68:R68"/>
    <mergeCell ref="C70:R70"/>
    <mergeCell ref="C72:R72"/>
    <mergeCell ref="C73:R73"/>
    <mergeCell ref="C74:R74"/>
    <mergeCell ref="BN7:BS7"/>
    <mergeCell ref="B66:R66"/>
    <mergeCell ref="B7:F7"/>
    <mergeCell ref="G7:L7"/>
    <mergeCell ref="M7:R7"/>
    <mergeCell ref="S7:X7"/>
    <mergeCell ref="Y7:AD7"/>
    <mergeCell ref="AE7:AJ7"/>
    <mergeCell ref="BS4:BS5"/>
    <mergeCell ref="AV4:AV5"/>
    <mergeCell ref="AW4:AW5"/>
    <mergeCell ref="AX4:AX5"/>
    <mergeCell ref="AY4:BA4"/>
    <mergeCell ref="BB4:BB5"/>
    <mergeCell ref="BJ4:BK5"/>
    <mergeCell ref="BL4:BL5"/>
    <mergeCell ref="BM4:BM5"/>
    <mergeCell ref="BN4:BN5"/>
    <mergeCell ref="BO4:BO5"/>
    <mergeCell ref="BP4:BR4"/>
    <mergeCell ref="Z4:Z5"/>
    <mergeCell ref="AS4:AU4"/>
    <mergeCell ref="AD4:AD5"/>
    <mergeCell ref="AE4:AE5"/>
    <mergeCell ref="AF4:AF5"/>
    <mergeCell ref="AG4:AI4"/>
    <mergeCell ref="AJ4:AJ5"/>
    <mergeCell ref="AK4:AK5"/>
    <mergeCell ref="AL4:AL5"/>
    <mergeCell ref="AM4:AO4"/>
    <mergeCell ref="AP4:AP5"/>
    <mergeCell ref="AQ4:AQ5"/>
    <mergeCell ref="AR4:AR5"/>
    <mergeCell ref="S4:S5"/>
    <mergeCell ref="T4:T5"/>
    <mergeCell ref="U4:W4"/>
    <mergeCell ref="X4:X5"/>
    <mergeCell ref="Y4:Y5"/>
    <mergeCell ref="BN3:BS3"/>
    <mergeCell ref="BX3:DR3"/>
    <mergeCell ref="DU3:FO3"/>
    <mergeCell ref="B4:C5"/>
    <mergeCell ref="D4:D5"/>
    <mergeCell ref="E4:E5"/>
    <mergeCell ref="F4:F5"/>
    <mergeCell ref="G4:G5"/>
    <mergeCell ref="H4:H5"/>
    <mergeCell ref="I4:K4"/>
    <mergeCell ref="AA4:AC4"/>
    <mergeCell ref="L4:L5"/>
    <mergeCell ref="M4:M5"/>
    <mergeCell ref="N4:N5"/>
    <mergeCell ref="O4:Q4"/>
    <mergeCell ref="R4:R5"/>
    <mergeCell ref="BD1:BH1"/>
    <mergeCell ref="G3:L3"/>
    <mergeCell ref="M3:R3"/>
    <mergeCell ref="S3:X3"/>
    <mergeCell ref="Y3:AD3"/>
    <mergeCell ref="AE3:AJ3"/>
    <mergeCell ref="AK3:AP3"/>
    <mergeCell ref="AQ3:AV3"/>
    <mergeCell ref="AW3:BB3"/>
  </mergeCells>
  <conditionalFormatting sqref="BG60:BH61">
    <cfRule type="cellIs" dxfId="122" priority="123" operator="equal">
      <formula>0</formula>
    </cfRule>
  </conditionalFormatting>
  <conditionalFormatting sqref="BG65:BH65">
    <cfRule type="cellIs" dxfId="121" priority="122" operator="equal">
      <formula>0</formula>
    </cfRule>
  </conditionalFormatting>
  <conditionalFormatting sqref="BG7:BH7">
    <cfRule type="cellIs" dxfId="120" priority="121" operator="equal">
      <formula>0</formula>
    </cfRule>
  </conditionalFormatting>
  <conditionalFormatting sqref="BG8:BH32 BG36:BH59">
    <cfRule type="cellIs" dxfId="119" priority="120" operator="equal">
      <formula>0</formula>
    </cfRule>
  </conditionalFormatting>
  <conditionalFormatting sqref="BG33:BH34 BH35">
    <cfRule type="cellIs" dxfId="118" priority="37" operator="equal">
      <formula>0</formula>
    </cfRule>
  </conditionalFormatting>
  <conditionalFormatting sqref="BG35">
    <cfRule type="cellIs" dxfId="117" priority="21" operator="equal">
      <formula>0</formula>
    </cfRule>
  </conditionalFormatting>
  <pageMargins left="0.70866141732283472" right="0.70866141732283472" top="0.74803149606299213" bottom="0.74803149606299213" header="0.31496062992125984" footer="0.31496062992125984"/>
  <pageSetup paperSize="9" orientation="portrait" r:id="rId1"/>
  <headerFooter>
    <oddHeader>&amp;LPage &amp;P of &amp;N &amp;CPR19 Business plan data tables - Jan 2019&amp;R&amp;G</oddHeader>
    <oddFooter>&amp;L&amp;A&amp;RPrinted: &amp;D &amp;T</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19" id="{1FCCBA2C-C41E-4B37-9948-1960ECDF5BA5}">
            <xm:f>'https://wessexwater.sharepoint.com/teams/wx-bp/WPC005/[PR19-Business-plan-data-tables - FBP (post IAP) Apr 2019.xlsb]Validation flags'!#REF!=1</xm:f>
            <x14:dxf>
              <fill>
                <patternFill>
                  <bgColor rgb="FFE0DCD8"/>
                </patternFill>
              </fill>
            </x14:dxf>
          </x14:cfRule>
          <xm:sqref>G10:K13</xm:sqref>
        </x14:conditionalFormatting>
        <x14:conditionalFormatting xmlns:xm="http://schemas.microsoft.com/office/excel/2006/main">
          <x14:cfRule type="expression" priority="118" id="{CD955B30-0AB4-47F1-A530-C8A8596FF4DF}">
            <xm:f>'https://wessexwater.sharepoint.com/teams/wx-bp/WPC005/[PR19-Business-plan-data-tables - FBP (post IAP) Apr 2019.xlsb]Validation flags'!#REF!=1</xm:f>
            <x14:dxf>
              <fill>
                <patternFill>
                  <bgColor rgb="FFE0DCD8"/>
                </patternFill>
              </fill>
            </x14:dxf>
          </x14:cfRule>
          <xm:sqref>G15:K18</xm:sqref>
        </x14:conditionalFormatting>
        <x14:conditionalFormatting xmlns:xm="http://schemas.microsoft.com/office/excel/2006/main">
          <x14:cfRule type="expression" priority="117" id="{A7404CFB-F530-46E0-BCC4-E55ED2AA0BA4}">
            <xm:f>'https://wessexwater.sharepoint.com/teams/wx-bp/WPC005/[PR19-Business-plan-data-tables - FBP (post IAP) Apr 2019.xlsb]Validation flags'!#REF!=1</xm:f>
            <x14:dxf>
              <fill>
                <patternFill>
                  <bgColor rgb="FFE0DCD8"/>
                </patternFill>
              </fill>
            </x14:dxf>
          </x14:cfRule>
          <xm:sqref>M10:Q13</xm:sqref>
        </x14:conditionalFormatting>
        <x14:conditionalFormatting xmlns:xm="http://schemas.microsoft.com/office/excel/2006/main">
          <x14:cfRule type="expression" priority="116" id="{A5725C14-D67B-41E7-8ED0-832FA74F316B}">
            <xm:f>'https://wessexwater.sharepoint.com/teams/wx-bp/WPC005/[PR19-Business-plan-data-tables - FBP (post IAP) Apr 2019.xlsb]Validation flags'!#REF!=1</xm:f>
            <x14:dxf>
              <fill>
                <patternFill>
                  <bgColor rgb="FFE0DCD8"/>
                </patternFill>
              </fill>
            </x14:dxf>
          </x14:cfRule>
          <xm:sqref>M15:Q18</xm:sqref>
        </x14:conditionalFormatting>
        <x14:conditionalFormatting xmlns:xm="http://schemas.microsoft.com/office/excel/2006/main">
          <x14:cfRule type="expression" priority="115" id="{F1A97A52-EB40-4763-B9C5-3DA3E0F21E58}">
            <xm:f>'https://wessexwater.sharepoint.com/teams/wx-bp/WPC005/[PR19-Business-plan-data-tables - FBP (post IAP) Apr 2019.xlsb]Validation flags'!#REF!=1</xm:f>
            <x14:dxf>
              <fill>
                <patternFill>
                  <bgColor rgb="FFE0DCD8"/>
                </patternFill>
              </fill>
            </x14:dxf>
          </x14:cfRule>
          <xm:sqref>S15:W18</xm:sqref>
        </x14:conditionalFormatting>
        <x14:conditionalFormatting xmlns:xm="http://schemas.microsoft.com/office/excel/2006/main">
          <x14:cfRule type="expression" priority="114" id="{86F2CB1E-4EA1-4D66-A153-7D66EDFBB260}">
            <xm:f>'https://wessexwater.sharepoint.com/teams/wx-bp/WPC005/[PR19-Business-plan-data-tables - FBP (post IAP) Apr 2019.xlsb]Validation flags'!#REF!=1</xm:f>
            <x14:dxf>
              <fill>
                <patternFill>
                  <bgColor rgb="FFE0DCD8"/>
                </patternFill>
              </fill>
            </x14:dxf>
          </x14:cfRule>
          <xm:sqref>S10:W13</xm:sqref>
        </x14:conditionalFormatting>
        <x14:conditionalFormatting xmlns:xm="http://schemas.microsoft.com/office/excel/2006/main">
          <x14:cfRule type="expression" priority="113" id="{78A72D15-F621-4054-812C-8A4E72EB5C10}">
            <xm:f>'https://wessexwater.sharepoint.com/teams/wx-bp/WPC005/[PR19-Business-plan-data-tables - FBP (post IAP) Apr 2019.xlsb]Validation flags'!#REF!=1</xm:f>
            <x14:dxf>
              <fill>
                <patternFill>
                  <bgColor rgb="FFE0DCD8"/>
                </patternFill>
              </fill>
            </x14:dxf>
          </x14:cfRule>
          <xm:sqref>Y10:AC13</xm:sqref>
        </x14:conditionalFormatting>
        <x14:conditionalFormatting xmlns:xm="http://schemas.microsoft.com/office/excel/2006/main">
          <x14:cfRule type="expression" priority="112" id="{2E7EC643-196C-41BB-9258-7AA7D6270E79}">
            <xm:f>'https://wessexwater.sharepoint.com/teams/wx-bp/WPC005/[PR19-Business-plan-data-tables - FBP (post IAP) Apr 2019.xlsb]Validation flags'!#REF!=1</xm:f>
            <x14:dxf>
              <fill>
                <patternFill>
                  <bgColor rgb="FFE0DCD8"/>
                </patternFill>
              </fill>
            </x14:dxf>
          </x14:cfRule>
          <xm:sqref>AE10:AI13</xm:sqref>
        </x14:conditionalFormatting>
        <x14:conditionalFormatting xmlns:xm="http://schemas.microsoft.com/office/excel/2006/main">
          <x14:cfRule type="expression" priority="111" id="{1A6E6A26-FF30-4C8B-9B8C-84BC1F79C8C3}">
            <xm:f>'https://wessexwater.sharepoint.com/teams/wx-bp/WPC005/[PR19-Business-plan-data-tables - FBP (post IAP) Apr 2019.xlsb]Validation flags'!#REF!=1</xm:f>
            <x14:dxf>
              <fill>
                <patternFill>
                  <bgColor rgb="FFE0DCD8"/>
                </patternFill>
              </fill>
            </x14:dxf>
          </x14:cfRule>
          <xm:sqref>AK10:AO13</xm:sqref>
        </x14:conditionalFormatting>
        <x14:conditionalFormatting xmlns:xm="http://schemas.microsoft.com/office/excel/2006/main">
          <x14:cfRule type="expression" priority="110" id="{CD3093C0-E44A-4F69-B1EB-32BA39F4F181}">
            <xm:f>'https://wessexwater.sharepoint.com/teams/wx-bp/WPC005/[PR19-Business-plan-data-tables - FBP (post IAP) Apr 2019.xlsb]Validation flags'!#REF!=1</xm:f>
            <x14:dxf>
              <fill>
                <patternFill>
                  <bgColor rgb="FFE0DCD8"/>
                </patternFill>
              </fill>
            </x14:dxf>
          </x14:cfRule>
          <xm:sqref>AQ10:AU13</xm:sqref>
        </x14:conditionalFormatting>
        <x14:conditionalFormatting xmlns:xm="http://schemas.microsoft.com/office/excel/2006/main">
          <x14:cfRule type="expression" priority="109" id="{1EB60470-D5BB-44E0-80E5-78E2343C47CA}">
            <xm:f>'https://wessexwater.sharepoint.com/teams/wx-bp/WPC005/[PR19-Business-plan-data-tables - FBP (post IAP) Apr 2019.xlsb]Validation flags'!#REF!=1</xm:f>
            <x14:dxf>
              <fill>
                <patternFill>
                  <bgColor rgb="FFE0DCD8"/>
                </patternFill>
              </fill>
            </x14:dxf>
          </x14:cfRule>
          <xm:sqref>AW10:BA13</xm:sqref>
        </x14:conditionalFormatting>
        <x14:conditionalFormatting xmlns:xm="http://schemas.microsoft.com/office/excel/2006/main">
          <x14:cfRule type="expression" priority="108" id="{02A3AF06-CD56-41A7-9D86-E7352219F41D}">
            <xm:f>'https://wessexwater.sharepoint.com/teams/wx-bp/WPC005/[PR19-Business-plan-data-tables - FBP (post IAP) Apr 2019.xlsb]Validation flags'!#REF!=1</xm:f>
            <x14:dxf>
              <fill>
                <patternFill>
                  <bgColor rgb="FFE0DCD8"/>
                </patternFill>
              </fill>
            </x14:dxf>
          </x14:cfRule>
          <xm:sqref>Y15:AC17</xm:sqref>
        </x14:conditionalFormatting>
        <x14:conditionalFormatting xmlns:xm="http://schemas.microsoft.com/office/excel/2006/main">
          <x14:cfRule type="expression" priority="107" id="{D2BEF9D1-B65C-4741-9B4E-C11C1BAE4ADD}">
            <xm:f>'https://wessexwater.sharepoint.com/teams/wx-bp/WPC005/[PR19-Business-plan-data-tables - FBP (post IAP) Apr 2019.xlsb]Validation flags'!#REF!=1</xm:f>
            <x14:dxf>
              <fill>
                <patternFill>
                  <bgColor rgb="FFE0DCD8"/>
                </patternFill>
              </fill>
            </x14:dxf>
          </x14:cfRule>
          <xm:sqref>AE15:AI17</xm:sqref>
        </x14:conditionalFormatting>
        <x14:conditionalFormatting xmlns:xm="http://schemas.microsoft.com/office/excel/2006/main">
          <x14:cfRule type="expression" priority="106" id="{9D1CA69F-287A-436B-8C81-45EB12CF5832}">
            <xm:f>'https://wessexwater.sharepoint.com/teams/wx-bp/WPC005/[PR19-Business-plan-data-tables - FBP (post IAP) Apr 2019.xlsb]Validation flags'!#REF!=1</xm:f>
            <x14:dxf>
              <fill>
                <patternFill>
                  <bgColor rgb="FFE0DCD8"/>
                </patternFill>
              </fill>
            </x14:dxf>
          </x14:cfRule>
          <xm:sqref>AK15:AO17</xm:sqref>
        </x14:conditionalFormatting>
        <x14:conditionalFormatting xmlns:xm="http://schemas.microsoft.com/office/excel/2006/main">
          <x14:cfRule type="expression" priority="105" id="{381DDE45-CCFB-431D-92BD-4B44A16C17BD}">
            <xm:f>'https://wessexwater.sharepoint.com/teams/wx-bp/WPC005/[PR19-Business-plan-data-tables - FBP (post IAP) Apr 2019.xlsb]Validation flags'!#REF!=1</xm:f>
            <x14:dxf>
              <fill>
                <patternFill>
                  <bgColor rgb="FFE0DCD8"/>
                </patternFill>
              </fill>
            </x14:dxf>
          </x14:cfRule>
          <xm:sqref>AQ15:AU17</xm:sqref>
        </x14:conditionalFormatting>
        <x14:conditionalFormatting xmlns:xm="http://schemas.microsoft.com/office/excel/2006/main">
          <x14:cfRule type="expression" priority="104" id="{3E9A571E-2447-4667-A24F-CD3FB6357841}">
            <xm:f>'https://wessexwater.sharepoint.com/teams/wx-bp/WPC005/[PR19-Business-plan-data-tables - FBP (post IAP) Apr 2019.xlsb]Validation flags'!#REF!=1</xm:f>
            <x14:dxf>
              <fill>
                <patternFill>
                  <bgColor rgb="FFE0DCD8"/>
                </patternFill>
              </fill>
            </x14:dxf>
          </x14:cfRule>
          <xm:sqref>AW15:BA18</xm:sqref>
        </x14:conditionalFormatting>
        <x14:conditionalFormatting xmlns:xm="http://schemas.microsoft.com/office/excel/2006/main">
          <x14:cfRule type="expression" priority="103" id="{A42DA138-70AE-44DC-B618-61E59C244E43}">
            <xm:f>'https://wessexwater.sharepoint.com/teams/wx-bp/WPC005/[PR19-Business-plan-data-tables - FBP (post IAP) Apr 2019.xlsb]Validation flags'!#REF!=1</xm:f>
            <x14:dxf>
              <fill>
                <patternFill>
                  <bgColor rgb="FFE0DCD8"/>
                </patternFill>
              </fill>
            </x14:dxf>
          </x14:cfRule>
          <xm:sqref>G21</xm:sqref>
        </x14:conditionalFormatting>
        <x14:conditionalFormatting xmlns:xm="http://schemas.microsoft.com/office/excel/2006/main">
          <x14:cfRule type="expression" priority="102" id="{D6FA1982-ADB4-423D-A4DD-71A4E8809D00}">
            <xm:f>'https://wessexwater.sharepoint.com/teams/wx-bp/WPC005/[PR19-Business-plan-data-tables - FBP (post IAP) Apr 2019.xlsb]Validation flags'!#REF!=1</xm:f>
            <x14:dxf>
              <fill>
                <patternFill>
                  <bgColor rgb="FFE0DCD8"/>
                </patternFill>
              </fill>
            </x14:dxf>
          </x14:cfRule>
          <xm:sqref>H21:K21</xm:sqref>
        </x14:conditionalFormatting>
        <x14:conditionalFormatting xmlns:xm="http://schemas.microsoft.com/office/excel/2006/main">
          <x14:cfRule type="expression" priority="101" id="{21F17470-F4C1-49FC-9302-7562C653CB39}">
            <xm:f>'https://wessexwater.sharepoint.com/teams/wx-bp/WPC005/[PR19-Business-plan-data-tables - FBP (post IAP) Apr 2019.xlsb]Validation flags'!#REF!=1</xm:f>
            <x14:dxf>
              <fill>
                <patternFill>
                  <bgColor rgb="FFE0DCD8"/>
                </patternFill>
              </fill>
            </x14:dxf>
          </x14:cfRule>
          <xm:sqref>M21</xm:sqref>
        </x14:conditionalFormatting>
        <x14:conditionalFormatting xmlns:xm="http://schemas.microsoft.com/office/excel/2006/main">
          <x14:cfRule type="expression" priority="100" id="{20507321-27BC-4532-A7AF-595C78B7ED9D}">
            <xm:f>'https://wessexwater.sharepoint.com/teams/wx-bp/WPC005/[PR19-Business-plan-data-tables - FBP (post IAP) Apr 2019.xlsb]Validation flags'!#REF!=1</xm:f>
            <x14:dxf>
              <fill>
                <patternFill>
                  <bgColor rgb="FFE0DCD8"/>
                </patternFill>
              </fill>
            </x14:dxf>
          </x14:cfRule>
          <xm:sqref>N21:Q21</xm:sqref>
        </x14:conditionalFormatting>
        <x14:conditionalFormatting xmlns:xm="http://schemas.microsoft.com/office/excel/2006/main">
          <x14:cfRule type="expression" priority="99" id="{E4EF3DA8-D399-4138-B867-92F190FC85BF}">
            <xm:f>'https://wessexwater.sharepoint.com/teams/wx-bp/WPC005/[PR19-Business-plan-data-tables - FBP (post IAP) Apr 2019.xlsb]Validation flags'!#REF!=1</xm:f>
            <x14:dxf>
              <fill>
                <patternFill>
                  <bgColor rgb="FFE0DCD8"/>
                </patternFill>
              </fill>
            </x14:dxf>
          </x14:cfRule>
          <xm:sqref>S21</xm:sqref>
        </x14:conditionalFormatting>
        <x14:conditionalFormatting xmlns:xm="http://schemas.microsoft.com/office/excel/2006/main">
          <x14:cfRule type="expression" priority="98" id="{92C13DD4-23F8-4AF2-98C3-07130DAA2E52}">
            <xm:f>'https://wessexwater.sharepoint.com/teams/wx-bp/WPC005/[PR19-Business-plan-data-tables - FBP (post IAP) Apr 2019.xlsb]Validation flags'!#REF!=1</xm:f>
            <x14:dxf>
              <fill>
                <patternFill>
                  <bgColor rgb="FFE0DCD8"/>
                </patternFill>
              </fill>
            </x14:dxf>
          </x14:cfRule>
          <xm:sqref>T21:W21</xm:sqref>
        </x14:conditionalFormatting>
        <x14:conditionalFormatting xmlns:xm="http://schemas.microsoft.com/office/excel/2006/main">
          <x14:cfRule type="expression" priority="97" id="{FD8796C8-E7EE-4600-A39F-61F8BAD8A807}">
            <xm:f>'https://wessexwater.sharepoint.com/teams/wx-bp/WPC005/[PR19-Business-plan-data-tables - FBP (post IAP) Apr 2019.xlsb]Validation flags'!#REF!=1</xm:f>
            <x14:dxf>
              <fill>
                <patternFill>
                  <bgColor rgb="FFE0DCD8"/>
                </patternFill>
              </fill>
            </x14:dxf>
          </x14:cfRule>
          <xm:sqref>Y21</xm:sqref>
        </x14:conditionalFormatting>
        <x14:conditionalFormatting xmlns:xm="http://schemas.microsoft.com/office/excel/2006/main">
          <x14:cfRule type="expression" priority="96" id="{C52C6D93-ED65-4B94-8CB1-FC7C06CA025B}">
            <xm:f>'https://wessexwater.sharepoint.com/teams/wx-bp/WPC005/[PR19-Business-plan-data-tables - FBP (post IAP) Apr 2019.xlsb]Validation flags'!#REF!=1</xm:f>
            <x14:dxf>
              <fill>
                <patternFill>
                  <bgColor rgb="FFE0DCD8"/>
                </patternFill>
              </fill>
            </x14:dxf>
          </x14:cfRule>
          <xm:sqref>Z21:AC21</xm:sqref>
        </x14:conditionalFormatting>
        <x14:conditionalFormatting xmlns:xm="http://schemas.microsoft.com/office/excel/2006/main">
          <x14:cfRule type="expression" priority="95" id="{A0E98843-DB90-4DA3-A68A-4AB7080CF5DB}">
            <xm:f>'https://wessexwater.sharepoint.com/teams/wx-bp/WPC005/[PR19-Business-plan-data-tables - FBP (post IAP) Apr 2019.xlsb]Validation flags'!#REF!=1</xm:f>
            <x14:dxf>
              <fill>
                <patternFill>
                  <bgColor rgb="FFE0DCD8"/>
                </patternFill>
              </fill>
            </x14:dxf>
          </x14:cfRule>
          <xm:sqref>AE21</xm:sqref>
        </x14:conditionalFormatting>
        <x14:conditionalFormatting xmlns:xm="http://schemas.microsoft.com/office/excel/2006/main">
          <x14:cfRule type="expression" priority="94" id="{CCF3933B-C179-4E50-9B7C-5D7A55D27A47}">
            <xm:f>'https://wessexwater.sharepoint.com/teams/wx-bp/WPC005/[PR19-Business-plan-data-tables - FBP (post IAP) Apr 2019.xlsb]Validation flags'!#REF!=1</xm:f>
            <x14:dxf>
              <fill>
                <patternFill>
                  <bgColor rgb="FFE0DCD8"/>
                </patternFill>
              </fill>
            </x14:dxf>
          </x14:cfRule>
          <xm:sqref>AF21:AI21</xm:sqref>
        </x14:conditionalFormatting>
        <x14:conditionalFormatting xmlns:xm="http://schemas.microsoft.com/office/excel/2006/main">
          <x14:cfRule type="expression" priority="93" id="{37633AE8-BBC2-4A93-AFAC-7DEA7F48C30A}">
            <xm:f>'https://wessexwater.sharepoint.com/teams/wx-bp/WPC005/[PR19-Business-plan-data-tables - FBP (post IAP) Apr 2019.xlsb]Validation flags'!#REF!=1</xm:f>
            <x14:dxf>
              <fill>
                <patternFill>
                  <bgColor rgb="FFE0DCD8"/>
                </patternFill>
              </fill>
            </x14:dxf>
          </x14:cfRule>
          <xm:sqref>AK21</xm:sqref>
        </x14:conditionalFormatting>
        <x14:conditionalFormatting xmlns:xm="http://schemas.microsoft.com/office/excel/2006/main">
          <x14:cfRule type="expression" priority="92" id="{10E0D4D7-13B8-4DB9-B5A0-1858E02AFDB3}">
            <xm:f>'https://wessexwater.sharepoint.com/teams/wx-bp/WPC005/[PR19-Business-plan-data-tables - FBP (post IAP) Apr 2019.xlsb]Validation flags'!#REF!=1</xm:f>
            <x14:dxf>
              <fill>
                <patternFill>
                  <bgColor rgb="FFE0DCD8"/>
                </patternFill>
              </fill>
            </x14:dxf>
          </x14:cfRule>
          <xm:sqref>AL21:AO21</xm:sqref>
        </x14:conditionalFormatting>
        <x14:conditionalFormatting xmlns:xm="http://schemas.microsoft.com/office/excel/2006/main">
          <x14:cfRule type="expression" priority="91" id="{3ED3ED92-B466-49CE-BACC-58D995E4C235}">
            <xm:f>'https://wessexwater.sharepoint.com/teams/wx-bp/WPC005/[PR19-Business-plan-data-tables - FBP (post IAP) Apr 2019.xlsb]Validation flags'!#REF!=1</xm:f>
            <x14:dxf>
              <fill>
                <patternFill>
                  <bgColor rgb="FFE0DCD8"/>
                </patternFill>
              </fill>
            </x14:dxf>
          </x14:cfRule>
          <xm:sqref>AQ21</xm:sqref>
        </x14:conditionalFormatting>
        <x14:conditionalFormatting xmlns:xm="http://schemas.microsoft.com/office/excel/2006/main">
          <x14:cfRule type="expression" priority="90" id="{9C752DD7-C061-4522-9ABA-AEE2EF0D298A}">
            <xm:f>'https://wessexwater.sharepoint.com/teams/wx-bp/WPC005/[PR19-Business-plan-data-tables - FBP (post IAP) Apr 2019.xlsb]Validation flags'!#REF!=1</xm:f>
            <x14:dxf>
              <fill>
                <patternFill>
                  <bgColor rgb="FFE0DCD8"/>
                </patternFill>
              </fill>
            </x14:dxf>
          </x14:cfRule>
          <xm:sqref>AR21:AU21</xm:sqref>
        </x14:conditionalFormatting>
        <x14:conditionalFormatting xmlns:xm="http://schemas.microsoft.com/office/excel/2006/main">
          <x14:cfRule type="expression" priority="89" id="{539A1268-999C-4307-A03E-73DD7A5FDDC0}">
            <xm:f>'https://wessexwater.sharepoint.com/teams/wx-bp/WPC005/[PR19-Business-plan-data-tables - FBP (post IAP) Apr 2019.xlsb]Validation flags'!#REF!=1</xm:f>
            <x14:dxf>
              <fill>
                <patternFill>
                  <bgColor rgb="FFE0DCD8"/>
                </patternFill>
              </fill>
            </x14:dxf>
          </x14:cfRule>
          <xm:sqref>AW21</xm:sqref>
        </x14:conditionalFormatting>
        <x14:conditionalFormatting xmlns:xm="http://schemas.microsoft.com/office/excel/2006/main">
          <x14:cfRule type="expression" priority="88" id="{6ACD10D6-1C3F-4745-9844-E9526A404913}">
            <xm:f>'https://wessexwater.sharepoint.com/teams/wx-bp/WPC005/[PR19-Business-plan-data-tables - FBP (post IAP) Apr 2019.xlsb]Validation flags'!#REF!=1</xm:f>
            <x14:dxf>
              <fill>
                <patternFill>
                  <bgColor rgb="FFE0DCD8"/>
                </patternFill>
              </fill>
            </x14:dxf>
          </x14:cfRule>
          <xm:sqref>AX21:BA21</xm:sqref>
        </x14:conditionalFormatting>
        <x14:conditionalFormatting xmlns:xm="http://schemas.microsoft.com/office/excel/2006/main">
          <x14:cfRule type="expression" priority="87" id="{72F47DE5-6F85-4C94-9F6E-58F1EBE89A20}">
            <xm:f>'https://wessexwater.sharepoint.com/teams/wx-bp/WPC005/[PR19-Business-plan-data-tables - FBP (post IAP) Apr 2019.xlsb]Validation flags'!#REF!=1</xm:f>
            <x14:dxf>
              <fill>
                <patternFill>
                  <bgColor rgb="FFE0DCD8"/>
                </patternFill>
              </fill>
            </x14:dxf>
          </x14:cfRule>
          <xm:sqref>G25:K28</xm:sqref>
        </x14:conditionalFormatting>
        <x14:conditionalFormatting xmlns:xm="http://schemas.microsoft.com/office/excel/2006/main">
          <x14:cfRule type="expression" priority="86" id="{81E65427-2AE1-42B9-9FC3-58EAE6F3331F}">
            <xm:f>'https://wessexwater.sharepoint.com/teams/wx-bp/WPC005/[PR19-Business-plan-data-tables - FBP (post IAP) Apr 2019.xlsb]Validation flags'!#REF!=1</xm:f>
            <x14:dxf>
              <fill>
                <patternFill>
                  <bgColor rgb="FFE0DCD8"/>
                </patternFill>
              </fill>
            </x14:dxf>
          </x14:cfRule>
          <xm:sqref>G29:K29</xm:sqref>
        </x14:conditionalFormatting>
        <x14:conditionalFormatting xmlns:xm="http://schemas.microsoft.com/office/excel/2006/main">
          <x14:cfRule type="expression" priority="85" id="{81CB0D94-9FF1-467E-AD56-D1F2DC3A0518}">
            <xm:f>'https://wessexwater.sharepoint.com/teams/wx-bp/WPC005/[PR19-Business-plan-data-tables - FBP (post IAP) Apr 2019.xlsb]Validation flags'!#REF!=1</xm:f>
            <x14:dxf>
              <fill>
                <patternFill>
                  <bgColor rgb="FFE0DCD8"/>
                </patternFill>
              </fill>
            </x14:dxf>
          </x14:cfRule>
          <xm:sqref>G31:K31</xm:sqref>
        </x14:conditionalFormatting>
        <x14:conditionalFormatting xmlns:xm="http://schemas.microsoft.com/office/excel/2006/main">
          <x14:cfRule type="expression" priority="84" id="{7DA0F555-2D27-45BD-B0FC-BDA6AEA2721E}">
            <xm:f>'https://wessexwater.sharepoint.com/teams/wx-bp/WPC005/[PR19-Business-plan-data-tables - FBP (post IAP) Apr 2019.xlsb]Validation flags'!#REF!=1</xm:f>
            <x14:dxf>
              <fill>
                <patternFill>
                  <bgColor rgb="FFE0DCD8"/>
                </patternFill>
              </fill>
            </x14:dxf>
          </x14:cfRule>
          <xm:sqref>G36:K36</xm:sqref>
        </x14:conditionalFormatting>
        <x14:conditionalFormatting xmlns:xm="http://schemas.microsoft.com/office/excel/2006/main">
          <x14:cfRule type="expression" priority="75" id="{4554EF87-FAB7-4B58-865C-1FE7E803B03A}">
            <xm:f>'https://wessexwater.sharepoint.com/teams/wx-bp/WPC005/[PR19-Business-plan-data-tables - FBP (post IAP) Apr 2019.xlsb]Validation flags'!#REF!=1</xm:f>
            <x14:dxf>
              <fill>
                <patternFill>
                  <bgColor rgb="FFE0DCD8"/>
                </patternFill>
              </fill>
            </x14:dxf>
          </x14:cfRule>
          <xm:sqref>S29:W29</xm:sqref>
        </x14:conditionalFormatting>
        <x14:conditionalFormatting xmlns:xm="http://schemas.microsoft.com/office/excel/2006/main">
          <x14:cfRule type="expression" priority="76" id="{BD9E909E-1817-4F44-888D-8E4127AEADA3}">
            <xm:f>'https://wessexwater.sharepoint.com/teams/wx-bp/WPC005/[PR19-Business-plan-data-tables - FBP (post IAP) Apr 2019.xlsb]Validation flags'!#REF!=1</xm:f>
            <x14:dxf>
              <fill>
                <patternFill>
                  <bgColor rgb="FFE0DCD8"/>
                </patternFill>
              </fill>
            </x14:dxf>
          </x14:cfRule>
          <xm:sqref>M29:Q29</xm:sqref>
        </x14:conditionalFormatting>
        <x14:conditionalFormatting xmlns:xm="http://schemas.microsoft.com/office/excel/2006/main">
          <x14:cfRule type="expression" priority="77" id="{E26F15EB-ABA2-48F8-B888-C8ED4D15CA38}">
            <xm:f>'https://wessexwater.sharepoint.com/teams/wx-bp/WPC005/[PR19-Business-plan-data-tables - FBP (post IAP) Apr 2019.xlsb]Validation flags'!#REF!=1</xm:f>
            <x14:dxf>
              <fill>
                <patternFill>
                  <bgColor rgb="FFE0DCD8"/>
                </patternFill>
              </fill>
            </x14:dxf>
          </x14:cfRule>
          <xm:sqref>AW31:BA31</xm:sqref>
        </x14:conditionalFormatting>
        <x14:conditionalFormatting xmlns:xm="http://schemas.microsoft.com/office/excel/2006/main">
          <x14:cfRule type="expression" priority="78" id="{26660C9E-90A4-44F7-9036-01D3ADC2E05C}">
            <xm:f>'https://wessexwater.sharepoint.com/teams/wx-bp/WPC005/[PR19-Business-plan-data-tables - FBP (post IAP) Apr 2019.xlsb]Validation flags'!#REF!=1</xm:f>
            <x14:dxf>
              <fill>
                <patternFill>
                  <bgColor rgb="FFE0DCD8"/>
                </patternFill>
              </fill>
            </x14:dxf>
          </x14:cfRule>
          <xm:sqref>AQ31:AU31</xm:sqref>
        </x14:conditionalFormatting>
        <x14:conditionalFormatting xmlns:xm="http://schemas.microsoft.com/office/excel/2006/main">
          <x14:cfRule type="expression" priority="79" id="{DFB6B0D2-510F-48E7-87C4-7AF343928D6F}">
            <xm:f>'https://wessexwater.sharepoint.com/teams/wx-bp/WPC005/[PR19-Business-plan-data-tables - FBP (post IAP) Apr 2019.xlsb]Validation flags'!#REF!=1</xm:f>
            <x14:dxf>
              <fill>
                <patternFill>
                  <bgColor rgb="FFE0DCD8"/>
                </patternFill>
              </fill>
            </x14:dxf>
          </x14:cfRule>
          <xm:sqref>AK31:AO31</xm:sqref>
        </x14:conditionalFormatting>
        <x14:conditionalFormatting xmlns:xm="http://schemas.microsoft.com/office/excel/2006/main">
          <x14:cfRule type="expression" priority="80" id="{12262E8E-836D-4605-A606-E60381C8ADFA}">
            <xm:f>'https://wessexwater.sharepoint.com/teams/wx-bp/WPC005/[PR19-Business-plan-data-tables - FBP (post IAP) Apr 2019.xlsb]Validation flags'!#REF!=1</xm:f>
            <x14:dxf>
              <fill>
                <patternFill>
                  <bgColor rgb="FFE0DCD8"/>
                </patternFill>
              </fill>
            </x14:dxf>
          </x14:cfRule>
          <xm:sqref>AE31:AI31</xm:sqref>
        </x14:conditionalFormatting>
        <x14:conditionalFormatting xmlns:xm="http://schemas.microsoft.com/office/excel/2006/main">
          <x14:cfRule type="expression" priority="81" id="{84E05B5F-4CFB-4437-A9E2-8BEE7DC6309A}">
            <xm:f>'https://wessexwater.sharepoint.com/teams/wx-bp/WPC005/[PR19-Business-plan-data-tables - FBP (post IAP) Apr 2019.xlsb]Validation flags'!#REF!=1</xm:f>
            <x14:dxf>
              <fill>
                <patternFill>
                  <bgColor rgb="FFE0DCD8"/>
                </patternFill>
              </fill>
            </x14:dxf>
          </x14:cfRule>
          <xm:sqref>Y31:AC31</xm:sqref>
        </x14:conditionalFormatting>
        <x14:conditionalFormatting xmlns:xm="http://schemas.microsoft.com/office/excel/2006/main">
          <x14:cfRule type="expression" priority="83" id="{0095B9A5-BA52-4F69-B513-A1BEA8067077}">
            <xm:f>'https://wessexwater.sharepoint.com/teams/wx-bp/WPC005/[PR19-Business-plan-data-tables - FBP (post IAP) Apr 2019.xlsb]Validation flags'!#REF!=1</xm:f>
            <x14:dxf>
              <fill>
                <patternFill>
                  <bgColor rgb="FFE0DCD8"/>
                </patternFill>
              </fill>
            </x14:dxf>
          </x14:cfRule>
          <xm:sqref>M31:Q31</xm:sqref>
        </x14:conditionalFormatting>
        <x14:conditionalFormatting xmlns:xm="http://schemas.microsoft.com/office/excel/2006/main">
          <x14:cfRule type="expression" priority="82" id="{2CAA4985-9CE6-4DE4-991E-44D29F569D4A}">
            <xm:f>'https://wessexwater.sharepoint.com/teams/wx-bp/WPC005/[PR19-Business-plan-data-tables - FBP (post IAP) Apr 2019.xlsb]Validation flags'!#REF!=1</xm:f>
            <x14:dxf>
              <fill>
                <patternFill>
                  <bgColor rgb="FFE0DCD8"/>
                </patternFill>
              </fill>
            </x14:dxf>
          </x14:cfRule>
          <xm:sqref>S31:W31</xm:sqref>
        </x14:conditionalFormatting>
        <x14:conditionalFormatting xmlns:xm="http://schemas.microsoft.com/office/excel/2006/main">
          <x14:cfRule type="expression" priority="74" id="{7879F284-689D-44AD-998F-4639D0ED8910}">
            <xm:f>'https://wessexwater.sharepoint.com/teams/wx-bp/WPC005/[PR19-Business-plan-data-tables - FBP (post IAP) Apr 2019.xlsb]Validation flags'!#REF!=1</xm:f>
            <x14:dxf>
              <fill>
                <patternFill>
                  <bgColor rgb="FFE0DCD8"/>
                </patternFill>
              </fill>
            </x14:dxf>
          </x14:cfRule>
          <xm:sqref>Y29:AC29</xm:sqref>
        </x14:conditionalFormatting>
        <x14:conditionalFormatting xmlns:xm="http://schemas.microsoft.com/office/excel/2006/main">
          <x14:cfRule type="expression" priority="73" id="{E6F9E15E-FE1D-4264-90EE-1E3700CCC79C}">
            <xm:f>'https://wessexwater.sharepoint.com/teams/wx-bp/WPC005/[PR19-Business-plan-data-tables - FBP (post IAP) Apr 2019.xlsb]Validation flags'!#REF!=1</xm:f>
            <x14:dxf>
              <fill>
                <patternFill>
                  <bgColor rgb="FFE0DCD8"/>
                </patternFill>
              </fill>
            </x14:dxf>
          </x14:cfRule>
          <xm:sqref>AE29:AI29</xm:sqref>
        </x14:conditionalFormatting>
        <x14:conditionalFormatting xmlns:xm="http://schemas.microsoft.com/office/excel/2006/main">
          <x14:cfRule type="expression" priority="72" id="{87F16BCE-D1D0-44E3-9358-6F0FF1E049A9}">
            <xm:f>'https://wessexwater.sharepoint.com/teams/wx-bp/WPC005/[PR19-Business-plan-data-tables - FBP (post IAP) Apr 2019.xlsb]Validation flags'!#REF!=1</xm:f>
            <x14:dxf>
              <fill>
                <patternFill>
                  <bgColor rgb="FFE0DCD8"/>
                </patternFill>
              </fill>
            </x14:dxf>
          </x14:cfRule>
          <xm:sqref>AK29:AO29</xm:sqref>
        </x14:conditionalFormatting>
        <x14:conditionalFormatting xmlns:xm="http://schemas.microsoft.com/office/excel/2006/main">
          <x14:cfRule type="expression" priority="71" id="{F9C087EB-464F-4601-89B1-1AFDA8B62A2A}">
            <xm:f>'https://wessexwater.sharepoint.com/teams/wx-bp/WPC005/[PR19-Business-plan-data-tables - FBP (post IAP) Apr 2019.xlsb]Validation flags'!#REF!=1</xm:f>
            <x14:dxf>
              <fill>
                <patternFill>
                  <bgColor rgb="FFE0DCD8"/>
                </patternFill>
              </fill>
            </x14:dxf>
          </x14:cfRule>
          <xm:sqref>AQ29:AU29</xm:sqref>
        </x14:conditionalFormatting>
        <x14:conditionalFormatting xmlns:xm="http://schemas.microsoft.com/office/excel/2006/main">
          <x14:cfRule type="expression" priority="70" id="{74EA6E80-81EF-4BD6-8796-23027C6E3561}">
            <xm:f>'https://wessexwater.sharepoint.com/teams/wx-bp/WPC005/[PR19-Business-plan-data-tables - FBP (post IAP) Apr 2019.xlsb]Validation flags'!#REF!=1</xm:f>
            <x14:dxf>
              <fill>
                <patternFill>
                  <bgColor rgb="FFE0DCD8"/>
                </patternFill>
              </fill>
            </x14:dxf>
          </x14:cfRule>
          <xm:sqref>AW29:BA29</xm:sqref>
        </x14:conditionalFormatting>
        <x14:conditionalFormatting xmlns:xm="http://schemas.microsoft.com/office/excel/2006/main">
          <x14:cfRule type="expression" priority="69" id="{6D8426CC-0144-4933-8CEE-78BD5DDAE085}">
            <xm:f>'https://wessexwater.sharepoint.com/teams/wx-bp/WPC005/[PR19-Business-plan-data-tables - FBP (post IAP) Apr 2019.xlsb]Validation flags'!#REF!=1</xm:f>
            <x14:dxf>
              <fill>
                <patternFill>
                  <bgColor rgb="FFE0DCD8"/>
                </patternFill>
              </fill>
            </x14:dxf>
          </x14:cfRule>
          <xm:sqref>M25:Q28</xm:sqref>
        </x14:conditionalFormatting>
        <x14:conditionalFormatting xmlns:xm="http://schemas.microsoft.com/office/excel/2006/main">
          <x14:cfRule type="expression" priority="68" id="{30909009-6390-4387-B368-4091610B97FD}">
            <xm:f>'https://wessexwater.sharepoint.com/teams/wx-bp/WPC005/[PR19-Business-plan-data-tables - FBP (post IAP) Apr 2019.xlsb]Validation flags'!#REF!=1</xm:f>
            <x14:dxf>
              <fill>
                <patternFill>
                  <bgColor rgb="FFE0DCD8"/>
                </patternFill>
              </fill>
            </x14:dxf>
          </x14:cfRule>
          <xm:sqref>S25:W28</xm:sqref>
        </x14:conditionalFormatting>
        <x14:conditionalFormatting xmlns:xm="http://schemas.microsoft.com/office/excel/2006/main">
          <x14:cfRule type="expression" priority="67" id="{3881539C-DA82-44A0-B557-53BBF34BA9AE}">
            <xm:f>'https://wessexwater.sharepoint.com/teams/wx-bp/WPC005/[PR19-Business-plan-data-tables - FBP (post IAP) Apr 2019.xlsb]Validation flags'!#REF!=1</xm:f>
            <x14:dxf>
              <fill>
                <patternFill>
                  <bgColor rgb="FFE0DCD8"/>
                </patternFill>
              </fill>
            </x14:dxf>
          </x14:cfRule>
          <xm:sqref>Y25:AC27 AA28:AC28</xm:sqref>
        </x14:conditionalFormatting>
        <x14:conditionalFormatting xmlns:xm="http://schemas.microsoft.com/office/excel/2006/main">
          <x14:cfRule type="expression" priority="66" id="{9C9C5972-7497-4790-99E2-2E54F28CA071}">
            <xm:f>'https://wessexwater.sharepoint.com/teams/wx-bp/WPC005/[PR19-Business-plan-data-tables - FBP (post IAP) Apr 2019.xlsb]Validation flags'!#REF!=1</xm:f>
            <x14:dxf>
              <fill>
                <patternFill>
                  <bgColor rgb="FFE0DCD8"/>
                </patternFill>
              </fill>
            </x14:dxf>
          </x14:cfRule>
          <xm:sqref>AE25:AI27 AG28:AI28</xm:sqref>
        </x14:conditionalFormatting>
        <x14:conditionalFormatting xmlns:xm="http://schemas.microsoft.com/office/excel/2006/main">
          <x14:cfRule type="expression" priority="65" id="{25D54FC6-3DAA-46FF-9493-BB9E5086CD14}">
            <xm:f>'https://wessexwater.sharepoint.com/teams/wx-bp/WPC005/[PR19-Business-plan-data-tables - FBP (post IAP) Apr 2019.xlsb]Validation flags'!#REF!=1</xm:f>
            <x14:dxf>
              <fill>
                <patternFill>
                  <bgColor rgb="FFE0DCD8"/>
                </patternFill>
              </fill>
            </x14:dxf>
          </x14:cfRule>
          <xm:sqref>AK25:AO27 AM28:AO28</xm:sqref>
        </x14:conditionalFormatting>
        <x14:conditionalFormatting xmlns:xm="http://schemas.microsoft.com/office/excel/2006/main">
          <x14:cfRule type="expression" priority="64" id="{94344EBE-9FC7-4949-8B9B-D388C4FC985C}">
            <xm:f>'https://wessexwater.sharepoint.com/teams/wx-bp/WPC005/[PR19-Business-plan-data-tables - FBP (post IAP) Apr 2019.xlsb]Validation flags'!#REF!=1</xm:f>
            <x14:dxf>
              <fill>
                <patternFill>
                  <bgColor rgb="FFE0DCD8"/>
                </patternFill>
              </fill>
            </x14:dxf>
          </x14:cfRule>
          <xm:sqref>AQ25:AU27 AS28:AU28</xm:sqref>
        </x14:conditionalFormatting>
        <x14:conditionalFormatting xmlns:xm="http://schemas.microsoft.com/office/excel/2006/main">
          <x14:cfRule type="expression" priority="63" id="{865575DD-2BCD-4B8D-AB93-71A6AB69F894}">
            <xm:f>'https://wessexwater.sharepoint.com/teams/wx-bp/WPC005/[PR19-Business-plan-data-tables - FBP (post IAP) Apr 2019.xlsb]Validation flags'!#REF!=1</xm:f>
            <x14:dxf>
              <fill>
                <patternFill>
                  <bgColor rgb="FFE0DCD8"/>
                </patternFill>
              </fill>
            </x14:dxf>
          </x14:cfRule>
          <xm:sqref>AW25:BA27 AY28:BA28</xm:sqref>
        </x14:conditionalFormatting>
        <x14:conditionalFormatting xmlns:xm="http://schemas.microsoft.com/office/excel/2006/main">
          <x14:cfRule type="expression" priority="62" id="{19E82756-2023-4EC4-9F7D-3F48AE0DE1A2}">
            <xm:f>'https://wessexwater.sharepoint.com/teams/wx-bp/WPC005/[PR19-Business-plan-data-tables - FBP (post IAP) Apr 2019.xlsb]Validation flags'!#REF!=1</xm:f>
            <x14:dxf>
              <fill>
                <patternFill>
                  <bgColor rgb="FFE0DCD8"/>
                </patternFill>
              </fill>
            </x14:dxf>
          </x14:cfRule>
          <xm:sqref>G40:K41</xm:sqref>
        </x14:conditionalFormatting>
        <x14:conditionalFormatting xmlns:xm="http://schemas.microsoft.com/office/excel/2006/main">
          <x14:cfRule type="expression" priority="61" id="{69D1CDD3-55DA-4D00-AC64-8D95F0316496}">
            <xm:f>'https://wessexwater.sharepoint.com/teams/wx-bp/WPC005/[PR19-Business-plan-data-tables - FBP (post IAP) Apr 2019.xlsb]Validation flags'!#REF!=1</xm:f>
            <x14:dxf>
              <fill>
                <patternFill>
                  <bgColor rgb="FFE0DCD8"/>
                </patternFill>
              </fill>
            </x14:dxf>
          </x14:cfRule>
          <xm:sqref>M40:Q41</xm:sqref>
        </x14:conditionalFormatting>
        <x14:conditionalFormatting xmlns:xm="http://schemas.microsoft.com/office/excel/2006/main">
          <x14:cfRule type="expression" priority="60" id="{28BB471B-E470-48E4-82F1-7D733F1A0AB9}">
            <xm:f>'https://wessexwater.sharepoint.com/teams/wx-bp/WPC005/[PR19-Business-plan-data-tables - FBP (post IAP) Apr 2019.xlsb]Validation flags'!#REF!=1</xm:f>
            <x14:dxf>
              <fill>
                <patternFill>
                  <bgColor rgb="FFE0DCD8"/>
                </patternFill>
              </fill>
            </x14:dxf>
          </x14:cfRule>
          <xm:sqref>S40:W41</xm:sqref>
        </x14:conditionalFormatting>
        <x14:conditionalFormatting xmlns:xm="http://schemas.microsoft.com/office/excel/2006/main">
          <x14:cfRule type="expression" priority="59" id="{86D530C9-236A-4CB9-9D90-3BE0EA7EE16C}">
            <xm:f>'https://wessexwater.sharepoint.com/teams/wx-bp/WPC005/[PR19-Business-plan-data-tables - FBP (post IAP) Apr 2019.xlsb]Validation flags'!#REF!=1</xm:f>
            <x14:dxf>
              <fill>
                <patternFill>
                  <bgColor rgb="FFE0DCD8"/>
                </patternFill>
              </fill>
            </x14:dxf>
          </x14:cfRule>
          <xm:sqref>Y40:AC41</xm:sqref>
        </x14:conditionalFormatting>
        <x14:conditionalFormatting xmlns:xm="http://schemas.microsoft.com/office/excel/2006/main">
          <x14:cfRule type="expression" priority="58" id="{60692AEE-638D-410E-BF2B-0DA797D894BF}">
            <xm:f>'https://wessexwater.sharepoint.com/teams/wx-bp/WPC005/[PR19-Business-plan-data-tables - FBP (post IAP) Apr 2019.xlsb]Validation flags'!#REF!=1</xm:f>
            <x14:dxf>
              <fill>
                <patternFill>
                  <bgColor rgb="FFE0DCD8"/>
                </patternFill>
              </fill>
            </x14:dxf>
          </x14:cfRule>
          <xm:sqref>AE40:AI41</xm:sqref>
        </x14:conditionalFormatting>
        <x14:conditionalFormatting xmlns:xm="http://schemas.microsoft.com/office/excel/2006/main">
          <x14:cfRule type="expression" priority="57" id="{2D274651-B5B5-4B0A-B043-EE242385BC6D}">
            <xm:f>'https://wessexwater.sharepoint.com/teams/wx-bp/WPC005/[PR19-Business-plan-data-tables - FBP (post IAP) Apr 2019.xlsb]Validation flags'!#REF!=1</xm:f>
            <x14:dxf>
              <fill>
                <patternFill>
                  <bgColor rgb="FFE0DCD8"/>
                </patternFill>
              </fill>
            </x14:dxf>
          </x14:cfRule>
          <xm:sqref>AK40:AO41</xm:sqref>
        </x14:conditionalFormatting>
        <x14:conditionalFormatting xmlns:xm="http://schemas.microsoft.com/office/excel/2006/main">
          <x14:cfRule type="expression" priority="56" id="{431B4BA2-7A33-423A-B68D-23BC5AD23C4D}">
            <xm:f>'https://wessexwater.sharepoint.com/teams/wx-bp/WPC005/[PR19-Business-plan-data-tables - FBP (post IAP) Apr 2019.xlsb]Validation flags'!#REF!=1</xm:f>
            <x14:dxf>
              <fill>
                <patternFill>
                  <bgColor rgb="FFE0DCD8"/>
                </patternFill>
              </fill>
            </x14:dxf>
          </x14:cfRule>
          <xm:sqref>AQ40:AU41</xm:sqref>
        </x14:conditionalFormatting>
        <x14:conditionalFormatting xmlns:xm="http://schemas.microsoft.com/office/excel/2006/main">
          <x14:cfRule type="expression" priority="55" id="{929BC038-0DD6-475B-A4DE-6A66AC530BB2}">
            <xm:f>'https://wessexwater.sharepoint.com/teams/wx-bp/WPC005/[PR19-Business-plan-data-tables - FBP (post IAP) Apr 2019.xlsb]Validation flags'!#REF!=1</xm:f>
            <x14:dxf>
              <fill>
                <patternFill>
                  <bgColor rgb="FFE0DCD8"/>
                </patternFill>
              </fill>
            </x14:dxf>
          </x14:cfRule>
          <xm:sqref>AW40:BA41</xm:sqref>
        </x14:conditionalFormatting>
        <x14:conditionalFormatting xmlns:xm="http://schemas.microsoft.com/office/excel/2006/main">
          <x14:cfRule type="expression" priority="54" id="{D9BBA73D-B7D9-4079-9DF0-1E4A9377BCB4}">
            <xm:f>'https://wessexwater.sharepoint.com/teams/wx-bp/WPC005/[PR19-Business-plan-data-tables - FBP (post IAP) Apr 2019.xlsb]Validation flags'!#REF!=1</xm:f>
            <x14:dxf>
              <fill>
                <patternFill>
                  <bgColor rgb="FFE0DCD8"/>
                </patternFill>
              </fill>
            </x14:dxf>
          </x14:cfRule>
          <xm:sqref>G45:K45</xm:sqref>
        </x14:conditionalFormatting>
        <x14:conditionalFormatting xmlns:xm="http://schemas.microsoft.com/office/excel/2006/main">
          <x14:cfRule type="expression" priority="53" id="{8E1CD5FF-F2D3-42D2-B705-6222CAA08B61}">
            <xm:f>'https://wessexwater.sharepoint.com/teams/wx-bp/WPC005/[PR19-Business-plan-data-tables - FBP (post IAP) Apr 2019.xlsb]Validation flags'!#REF!=1</xm:f>
            <x14:dxf>
              <fill>
                <patternFill>
                  <bgColor rgb="FFE0DCD8"/>
                </patternFill>
              </fill>
            </x14:dxf>
          </x14:cfRule>
          <xm:sqref>G46:K54</xm:sqref>
        </x14:conditionalFormatting>
        <x14:conditionalFormatting xmlns:xm="http://schemas.microsoft.com/office/excel/2006/main">
          <x14:cfRule type="expression" priority="52" id="{BC7B642B-4FCE-41F8-98E0-91C042D6536B}">
            <xm:f>'https://wessexwater.sharepoint.com/teams/wx-bp/WPC005/[PR19-Business-plan-data-tables - FBP (post IAP) Apr 2019.xlsb]Validation flags'!#REF!=1</xm:f>
            <x14:dxf>
              <fill>
                <patternFill>
                  <bgColor rgb="FFE0DCD8"/>
                </patternFill>
              </fill>
            </x14:dxf>
          </x14:cfRule>
          <xm:sqref>M45:Q45</xm:sqref>
        </x14:conditionalFormatting>
        <x14:conditionalFormatting xmlns:xm="http://schemas.microsoft.com/office/excel/2006/main">
          <x14:cfRule type="expression" priority="51" id="{5C359A76-9E2A-42B8-B40E-5030E2851675}">
            <xm:f>'https://wessexwater.sharepoint.com/teams/wx-bp/WPC005/[PR19-Business-plan-data-tables - FBP (post IAP) Apr 2019.xlsb]Validation flags'!#REF!=1</xm:f>
            <x14:dxf>
              <fill>
                <patternFill>
                  <bgColor rgb="FFE0DCD8"/>
                </patternFill>
              </fill>
            </x14:dxf>
          </x14:cfRule>
          <xm:sqref>M46:Q54</xm:sqref>
        </x14:conditionalFormatting>
        <x14:conditionalFormatting xmlns:xm="http://schemas.microsoft.com/office/excel/2006/main">
          <x14:cfRule type="expression" priority="50" id="{30C9D399-41FB-490E-990E-A575639B1D0B}">
            <xm:f>'https://wessexwater.sharepoint.com/teams/wx-bp/WPC005/[PR19-Business-plan-data-tables - FBP (post IAP) Apr 2019.xlsb]Validation flags'!#REF!=1</xm:f>
            <x14:dxf>
              <fill>
                <patternFill>
                  <bgColor rgb="FFE0DCD8"/>
                </patternFill>
              </fill>
            </x14:dxf>
          </x14:cfRule>
          <xm:sqref>S45:W45</xm:sqref>
        </x14:conditionalFormatting>
        <x14:conditionalFormatting xmlns:xm="http://schemas.microsoft.com/office/excel/2006/main">
          <x14:cfRule type="expression" priority="49" id="{D099C722-9406-40F0-91F4-1FB2C9A3AE85}">
            <xm:f>'https://wessexwater.sharepoint.com/teams/wx-bp/WPC005/[PR19-Business-plan-data-tables - FBP (post IAP) Apr 2019.xlsb]Validation flags'!#REF!=1</xm:f>
            <x14:dxf>
              <fill>
                <patternFill>
                  <bgColor rgb="FFE0DCD8"/>
                </patternFill>
              </fill>
            </x14:dxf>
          </x14:cfRule>
          <xm:sqref>S46:W54</xm:sqref>
        </x14:conditionalFormatting>
        <x14:conditionalFormatting xmlns:xm="http://schemas.microsoft.com/office/excel/2006/main">
          <x14:cfRule type="expression" priority="48" id="{7F268B14-2670-4EED-9574-C28E605F7B04}">
            <xm:f>'https://wessexwater.sharepoint.com/teams/wx-bp/WPC005/[PR19-Business-plan-data-tables - FBP (post IAP) Apr 2019.xlsb]Validation flags'!#REF!=1</xm:f>
            <x14:dxf>
              <fill>
                <patternFill>
                  <bgColor rgb="FFE0DCD8"/>
                </patternFill>
              </fill>
            </x14:dxf>
          </x14:cfRule>
          <xm:sqref>Y45:AC45</xm:sqref>
        </x14:conditionalFormatting>
        <x14:conditionalFormatting xmlns:xm="http://schemas.microsoft.com/office/excel/2006/main">
          <x14:cfRule type="expression" priority="47" id="{9DE48E48-4243-42F3-8783-EC5EEB1E2E2B}">
            <xm:f>'https://wessexwater.sharepoint.com/teams/wx-bp/WPC005/[PR19-Business-plan-data-tables - FBP (post IAP) Apr 2019.xlsb]Validation flags'!#REF!=1</xm:f>
            <x14:dxf>
              <fill>
                <patternFill>
                  <bgColor rgb="FFE0DCD8"/>
                </patternFill>
              </fill>
            </x14:dxf>
          </x14:cfRule>
          <xm:sqref>Y46:AC54</xm:sqref>
        </x14:conditionalFormatting>
        <x14:conditionalFormatting xmlns:xm="http://schemas.microsoft.com/office/excel/2006/main">
          <x14:cfRule type="expression" priority="46" id="{0E460CC3-6FFF-451F-825F-E8089376F8A9}">
            <xm:f>'https://wessexwater.sharepoint.com/teams/wx-bp/WPC005/[PR19-Business-plan-data-tables - FBP (post IAP) Apr 2019.xlsb]Validation flags'!#REF!=1</xm:f>
            <x14:dxf>
              <fill>
                <patternFill>
                  <bgColor rgb="FFE0DCD8"/>
                </patternFill>
              </fill>
            </x14:dxf>
          </x14:cfRule>
          <xm:sqref>AE45:AI45</xm:sqref>
        </x14:conditionalFormatting>
        <x14:conditionalFormatting xmlns:xm="http://schemas.microsoft.com/office/excel/2006/main">
          <x14:cfRule type="expression" priority="45" id="{53F15B6C-94E4-451E-8274-C2A01B7D636B}">
            <xm:f>'https://wessexwater.sharepoint.com/teams/wx-bp/WPC005/[PR19-Business-plan-data-tables - FBP (post IAP) Apr 2019.xlsb]Validation flags'!#REF!=1</xm:f>
            <x14:dxf>
              <fill>
                <patternFill>
                  <bgColor rgb="FFE0DCD8"/>
                </patternFill>
              </fill>
            </x14:dxf>
          </x14:cfRule>
          <xm:sqref>AE46:AI54</xm:sqref>
        </x14:conditionalFormatting>
        <x14:conditionalFormatting xmlns:xm="http://schemas.microsoft.com/office/excel/2006/main">
          <x14:cfRule type="expression" priority="44" id="{3E2F0812-903F-4AF7-833B-EE9868487666}">
            <xm:f>'https://wessexwater.sharepoint.com/teams/wx-bp/WPC005/[PR19-Business-plan-data-tables - FBP (post IAP) Apr 2019.xlsb]Validation flags'!#REF!=1</xm:f>
            <x14:dxf>
              <fill>
                <patternFill>
                  <bgColor rgb="FFE0DCD8"/>
                </patternFill>
              </fill>
            </x14:dxf>
          </x14:cfRule>
          <xm:sqref>AK45:AO45</xm:sqref>
        </x14:conditionalFormatting>
        <x14:conditionalFormatting xmlns:xm="http://schemas.microsoft.com/office/excel/2006/main">
          <x14:cfRule type="expression" priority="43" id="{8995D962-3497-4A7A-9092-6128F9AF692D}">
            <xm:f>'https://wessexwater.sharepoint.com/teams/wx-bp/WPC005/[PR19-Business-plan-data-tables - FBP (post IAP) Apr 2019.xlsb]Validation flags'!#REF!=1</xm:f>
            <x14:dxf>
              <fill>
                <patternFill>
                  <bgColor rgb="FFE0DCD8"/>
                </patternFill>
              </fill>
            </x14:dxf>
          </x14:cfRule>
          <xm:sqref>AK46:AO54</xm:sqref>
        </x14:conditionalFormatting>
        <x14:conditionalFormatting xmlns:xm="http://schemas.microsoft.com/office/excel/2006/main">
          <x14:cfRule type="expression" priority="42" id="{7DE9BFA1-7912-4533-98C6-699E3983EB7E}">
            <xm:f>'https://wessexwater.sharepoint.com/teams/wx-bp/WPC005/[PR19-Business-plan-data-tables - FBP (post IAP) Apr 2019.xlsb]Validation flags'!#REF!=1</xm:f>
            <x14:dxf>
              <fill>
                <patternFill>
                  <bgColor rgb="FFE0DCD8"/>
                </patternFill>
              </fill>
            </x14:dxf>
          </x14:cfRule>
          <xm:sqref>AQ45:AU45</xm:sqref>
        </x14:conditionalFormatting>
        <x14:conditionalFormatting xmlns:xm="http://schemas.microsoft.com/office/excel/2006/main">
          <x14:cfRule type="expression" priority="41" id="{5DD36D43-C731-424D-8000-03A27E17B56C}">
            <xm:f>'https://wessexwater.sharepoint.com/teams/wx-bp/WPC005/[PR19-Business-plan-data-tables - FBP (post IAP) Apr 2019.xlsb]Validation flags'!#REF!=1</xm:f>
            <x14:dxf>
              <fill>
                <patternFill>
                  <bgColor rgb="FFE0DCD8"/>
                </patternFill>
              </fill>
            </x14:dxf>
          </x14:cfRule>
          <xm:sqref>AQ46:AU54</xm:sqref>
        </x14:conditionalFormatting>
        <x14:conditionalFormatting xmlns:xm="http://schemas.microsoft.com/office/excel/2006/main">
          <x14:cfRule type="expression" priority="40" id="{1EB7A821-7157-4B9C-9B2E-1467A5783F98}">
            <xm:f>'https://wessexwater.sharepoint.com/teams/wx-bp/WPC005/[PR19-Business-plan-data-tables - FBP (post IAP) Apr 2019.xlsb]Validation flags'!#REF!=1</xm:f>
            <x14:dxf>
              <fill>
                <patternFill>
                  <bgColor rgb="FFE0DCD8"/>
                </patternFill>
              </fill>
            </x14:dxf>
          </x14:cfRule>
          <xm:sqref>AW45:BA45</xm:sqref>
        </x14:conditionalFormatting>
        <x14:conditionalFormatting xmlns:xm="http://schemas.microsoft.com/office/excel/2006/main">
          <x14:cfRule type="expression" priority="39" id="{643E4A1A-BAAF-4C1D-BF5F-E5066ACC8BD9}">
            <xm:f>'https://wessexwater.sharepoint.com/teams/wx-bp/WPC005/[PR19-Business-plan-data-tables - FBP (post IAP) Apr 2019.xlsb]Validation flags'!#REF!=1</xm:f>
            <x14:dxf>
              <fill>
                <patternFill>
                  <bgColor rgb="FFE0DCD8"/>
                </patternFill>
              </fill>
            </x14:dxf>
          </x14:cfRule>
          <xm:sqref>AW46:BA54</xm:sqref>
        </x14:conditionalFormatting>
        <x14:conditionalFormatting xmlns:xm="http://schemas.microsoft.com/office/excel/2006/main">
          <x14:cfRule type="expression" priority="38" id="{30D59789-9F5A-45A0-99FF-602A0CC871B4}">
            <xm:f>'https://wessexwater.sharepoint.com/teams/wx-bp/WPC005/[PR19-Business-plan-data-tables - FBP (post IAP) Apr 2019.xlsb]Validation flags'!#REF!=1</xm:f>
            <x14:dxf>
              <fill>
                <patternFill>
                  <bgColor rgb="FFE0DCD8"/>
                </patternFill>
              </fill>
            </x14:dxf>
          </x14:cfRule>
          <xm:sqref>C45:C54</xm:sqref>
        </x14:conditionalFormatting>
        <x14:conditionalFormatting xmlns:xm="http://schemas.microsoft.com/office/excel/2006/main">
          <x14:cfRule type="expression" priority="36" id="{EFC43F74-5E6A-441C-92E0-BB4ABB9B61AF}">
            <xm:f>'https://wessexwater.sharepoint.com/teams/wx-bp/WPC005/[PR19-Business-plan-data-tables - FBP (post IAP) Apr 2019.xlsb]Validation flags'!#REF!=1</xm:f>
            <x14:dxf>
              <fill>
                <patternFill>
                  <bgColor rgb="FFE0DCD8"/>
                </patternFill>
              </fill>
            </x14:dxf>
          </x14:cfRule>
          <xm:sqref>G35:K35</xm:sqref>
        </x14:conditionalFormatting>
        <x14:conditionalFormatting xmlns:xm="http://schemas.microsoft.com/office/excel/2006/main">
          <x14:cfRule type="expression" priority="27" id="{6365949E-4FB2-47C2-AD1C-35881E4492AC}">
            <xm:f>'https://wessexwater.sharepoint.com/teams/wx-bp/WPC005/[PR19-Business-plan-data-tables - FBP (post IAP) Apr 2019.xlsb]Validation flags'!#REF!=1</xm:f>
            <x14:dxf>
              <fill>
                <patternFill>
                  <bgColor rgb="FFE0DCD8"/>
                </patternFill>
              </fill>
            </x14:dxf>
          </x14:cfRule>
          <xm:sqref>AL36:AO36</xm:sqref>
        </x14:conditionalFormatting>
        <x14:conditionalFormatting xmlns:xm="http://schemas.microsoft.com/office/excel/2006/main">
          <x14:cfRule type="expression" priority="28" id="{7641FE13-2473-443A-9A7B-DDDF819FC1EF}">
            <xm:f>'https://wessexwater.sharepoint.com/teams/wx-bp/WPC005/[PR19-Business-plan-data-tables - FBP (post IAP) Apr 2019.xlsb]Validation flags'!#REF!=1</xm:f>
            <x14:dxf>
              <fill>
                <patternFill>
                  <bgColor rgb="FFE0DCD8"/>
                </patternFill>
              </fill>
            </x14:dxf>
          </x14:cfRule>
          <xm:sqref>AF35:AI35</xm:sqref>
        </x14:conditionalFormatting>
        <x14:conditionalFormatting xmlns:xm="http://schemas.microsoft.com/office/excel/2006/main">
          <x14:cfRule type="expression" priority="29" id="{783C8E05-161E-4AF7-92A3-C45BF15580BC}">
            <xm:f>'https://wessexwater.sharepoint.com/teams/wx-bp/WPC005/[PR19-Business-plan-data-tables - FBP (post IAP) Apr 2019.xlsb]Validation flags'!#REF!=1</xm:f>
            <x14:dxf>
              <fill>
                <patternFill>
                  <bgColor rgb="FFE0DCD8"/>
                </patternFill>
              </fill>
            </x14:dxf>
          </x14:cfRule>
          <xm:sqref>AF36:AI36</xm:sqref>
        </x14:conditionalFormatting>
        <x14:conditionalFormatting xmlns:xm="http://schemas.microsoft.com/office/excel/2006/main">
          <x14:cfRule type="expression" priority="30" id="{D5E8DE44-7B33-4A74-8448-F0A5681FD444}">
            <xm:f>'https://wessexwater.sharepoint.com/teams/wx-bp/WPC005/[PR19-Business-plan-data-tables - FBP (post IAP) Apr 2019.xlsb]Validation flags'!#REF!=1</xm:f>
            <x14:dxf>
              <fill>
                <patternFill>
                  <bgColor rgb="FFE0DCD8"/>
                </patternFill>
              </fill>
            </x14:dxf>
          </x14:cfRule>
          <xm:sqref>Y35:AC35</xm:sqref>
        </x14:conditionalFormatting>
        <x14:conditionalFormatting xmlns:xm="http://schemas.microsoft.com/office/excel/2006/main">
          <x14:cfRule type="expression" priority="31" id="{4D6094E5-70AA-441C-8122-582684191374}">
            <xm:f>'https://wessexwater.sharepoint.com/teams/wx-bp/WPC005/[PR19-Business-plan-data-tables - FBP (post IAP) Apr 2019.xlsb]Validation flags'!#REF!=1</xm:f>
            <x14:dxf>
              <fill>
                <patternFill>
                  <bgColor rgb="FFE0DCD8"/>
                </patternFill>
              </fill>
            </x14:dxf>
          </x14:cfRule>
          <xm:sqref>Y36:AC36</xm:sqref>
        </x14:conditionalFormatting>
        <x14:conditionalFormatting xmlns:xm="http://schemas.microsoft.com/office/excel/2006/main">
          <x14:cfRule type="expression" priority="32" id="{7E2F2696-1A9C-4697-AB7C-99F8ECC05923}">
            <xm:f>'https://wessexwater.sharepoint.com/teams/wx-bp/WPC005/[PR19-Business-plan-data-tables - FBP (post IAP) Apr 2019.xlsb]Validation flags'!#REF!=1</xm:f>
            <x14:dxf>
              <fill>
                <patternFill>
                  <bgColor rgb="FFE0DCD8"/>
                </patternFill>
              </fill>
            </x14:dxf>
          </x14:cfRule>
          <xm:sqref>S35:W35</xm:sqref>
        </x14:conditionalFormatting>
        <x14:conditionalFormatting xmlns:xm="http://schemas.microsoft.com/office/excel/2006/main">
          <x14:cfRule type="expression" priority="33" id="{B8946313-6697-4403-8156-3799B783F1E6}">
            <xm:f>'https://wessexwater.sharepoint.com/teams/wx-bp/WPC005/[PR19-Business-plan-data-tables - FBP (post IAP) Apr 2019.xlsb]Validation flags'!#REF!=1</xm:f>
            <x14:dxf>
              <fill>
                <patternFill>
                  <bgColor rgb="FFE0DCD8"/>
                </patternFill>
              </fill>
            </x14:dxf>
          </x14:cfRule>
          <xm:sqref>S36:W36</xm:sqref>
        </x14:conditionalFormatting>
        <x14:conditionalFormatting xmlns:xm="http://schemas.microsoft.com/office/excel/2006/main">
          <x14:cfRule type="expression" priority="35" id="{D6383EE6-3A69-4190-AAEC-F94627374AFB}">
            <xm:f>'https://wessexwater.sharepoint.com/teams/wx-bp/WPC005/[PR19-Business-plan-data-tables - FBP (post IAP) Apr 2019.xlsb]Validation flags'!#REF!=1</xm:f>
            <x14:dxf>
              <fill>
                <patternFill>
                  <bgColor rgb="FFE0DCD8"/>
                </patternFill>
              </fill>
            </x14:dxf>
          </x14:cfRule>
          <xm:sqref>M36:Q36</xm:sqref>
        </x14:conditionalFormatting>
        <x14:conditionalFormatting xmlns:xm="http://schemas.microsoft.com/office/excel/2006/main">
          <x14:cfRule type="expression" priority="34" id="{154BA895-B056-41A7-AE7A-FCCD81ECD61C}">
            <xm:f>'https://wessexwater.sharepoint.com/teams/wx-bp/WPC005/[PR19-Business-plan-data-tables - FBP (post IAP) Apr 2019.xlsb]Validation flags'!#REF!=1</xm:f>
            <x14:dxf>
              <fill>
                <patternFill>
                  <bgColor rgb="FFE0DCD8"/>
                </patternFill>
              </fill>
            </x14:dxf>
          </x14:cfRule>
          <xm:sqref>M35:Q35</xm:sqref>
        </x14:conditionalFormatting>
        <x14:conditionalFormatting xmlns:xm="http://schemas.microsoft.com/office/excel/2006/main">
          <x14:cfRule type="expression" priority="26" id="{D823D788-B289-401D-9A29-CA73B60E470F}">
            <xm:f>'https://wessexwater.sharepoint.com/teams/wx-bp/WPC005/[PR19-Business-plan-data-tables - FBP (post IAP) Apr 2019.xlsb]Validation flags'!#REF!=1</xm:f>
            <x14:dxf>
              <fill>
                <patternFill>
                  <bgColor rgb="FFE0DCD8"/>
                </patternFill>
              </fill>
            </x14:dxf>
          </x14:cfRule>
          <xm:sqref>AL35:AO35</xm:sqref>
        </x14:conditionalFormatting>
        <x14:conditionalFormatting xmlns:xm="http://schemas.microsoft.com/office/excel/2006/main">
          <x14:cfRule type="expression" priority="25" id="{468BCADD-F6ED-4C74-A446-FD45511E8BC5}">
            <xm:f>'https://wessexwater.sharepoint.com/teams/wx-bp/WPC005/[PR19-Business-plan-data-tables - FBP (post IAP) Apr 2019.xlsb]Validation flags'!#REF!=1</xm:f>
            <x14:dxf>
              <fill>
                <patternFill>
                  <bgColor rgb="FFE0DCD8"/>
                </patternFill>
              </fill>
            </x14:dxf>
          </x14:cfRule>
          <xm:sqref>AR36:AU36</xm:sqref>
        </x14:conditionalFormatting>
        <x14:conditionalFormatting xmlns:xm="http://schemas.microsoft.com/office/excel/2006/main">
          <x14:cfRule type="expression" priority="24" id="{8BFF4636-8DE0-48B6-8E8C-E04E59D097AE}">
            <xm:f>'https://wessexwater.sharepoint.com/teams/wx-bp/WPC005/[PR19-Business-plan-data-tables - FBP (post IAP) Apr 2019.xlsb]Validation flags'!#REF!=1</xm:f>
            <x14:dxf>
              <fill>
                <patternFill>
                  <bgColor rgb="FFE0DCD8"/>
                </patternFill>
              </fill>
            </x14:dxf>
          </x14:cfRule>
          <xm:sqref>AR35:AU35</xm:sqref>
        </x14:conditionalFormatting>
        <x14:conditionalFormatting xmlns:xm="http://schemas.microsoft.com/office/excel/2006/main">
          <x14:cfRule type="expression" priority="23" id="{12672994-D755-4AB7-9997-31CE5B050029}">
            <xm:f>'https://wessexwater.sharepoint.com/teams/wx-bp/WPC005/[PR19-Business-plan-data-tables - FBP (post IAP) Apr 2019.xlsb]Validation flags'!#REF!=1</xm:f>
            <x14:dxf>
              <fill>
                <patternFill>
                  <bgColor rgb="FFE0DCD8"/>
                </patternFill>
              </fill>
            </x14:dxf>
          </x14:cfRule>
          <xm:sqref>AX36:BA36</xm:sqref>
        </x14:conditionalFormatting>
        <x14:conditionalFormatting xmlns:xm="http://schemas.microsoft.com/office/excel/2006/main">
          <x14:cfRule type="expression" priority="22" id="{EC660E8E-BD51-4A5D-BC3C-13FFA9B51DC8}">
            <xm:f>'https://wessexwater.sharepoint.com/teams/wx-bp/WPC005/[PR19-Business-plan-data-tables - FBP (post IAP) Apr 2019.xlsb]Validation flags'!#REF!=1</xm:f>
            <x14:dxf>
              <fill>
                <patternFill>
                  <bgColor rgb="FFE0DCD8"/>
                </patternFill>
              </fill>
            </x14:dxf>
          </x14:cfRule>
          <xm:sqref>AX35:BA35</xm:sqref>
        </x14:conditionalFormatting>
        <x14:conditionalFormatting xmlns:xm="http://schemas.microsoft.com/office/excel/2006/main">
          <x14:cfRule type="expression" priority="19" id="{DBFB8A1F-91FB-488C-928F-20ECE702291C}">
            <xm:f>'https://wessexwater.sharepoint.com/teams/wx-bp/WPC005/[PR19-Business-plan-data-tables - FBP (post IAP) Apr 2019.xlsb]Validation flags'!#REF!=1</xm:f>
            <x14:dxf>
              <fill>
                <patternFill>
                  <bgColor rgb="FFE0DCD8"/>
                </patternFill>
              </fill>
            </x14:dxf>
          </x14:cfRule>
          <xm:sqref>AE35</xm:sqref>
        </x14:conditionalFormatting>
        <x14:conditionalFormatting xmlns:xm="http://schemas.microsoft.com/office/excel/2006/main">
          <x14:cfRule type="expression" priority="20" id="{ECD4D7E8-C532-4E9C-A757-83921EB9E54F}">
            <xm:f>'https://wessexwater.sharepoint.com/teams/wx-bp/WPC005/[PR19-Business-plan-data-tables - FBP (post IAP) Apr 2019.xlsb]Validation flags'!#REF!=1</xm:f>
            <x14:dxf>
              <fill>
                <patternFill>
                  <bgColor rgb="FFE0DCD8"/>
                </patternFill>
              </fill>
            </x14:dxf>
          </x14:cfRule>
          <xm:sqref>AE36</xm:sqref>
        </x14:conditionalFormatting>
        <x14:conditionalFormatting xmlns:xm="http://schemas.microsoft.com/office/excel/2006/main">
          <x14:cfRule type="expression" priority="17" id="{6D433E6E-EA34-401F-A0D0-EC32C87A68F6}">
            <xm:f>'https://wessexwater.sharepoint.com/teams/wx-bp/WPC005/[PR19-Business-plan-data-tables - FBP (post IAP) Apr 2019.xlsb]Validation flags'!#REF!=1</xm:f>
            <x14:dxf>
              <fill>
                <patternFill>
                  <bgColor rgb="FFE0DCD8"/>
                </patternFill>
              </fill>
            </x14:dxf>
          </x14:cfRule>
          <xm:sqref>AK35</xm:sqref>
        </x14:conditionalFormatting>
        <x14:conditionalFormatting xmlns:xm="http://schemas.microsoft.com/office/excel/2006/main">
          <x14:cfRule type="expression" priority="18" id="{45C0170F-1EF8-4212-B63E-1540D90FDCEA}">
            <xm:f>'https://wessexwater.sharepoint.com/teams/wx-bp/WPC005/[PR19-Business-plan-data-tables - FBP (post IAP) Apr 2019.xlsb]Validation flags'!#REF!=1</xm:f>
            <x14:dxf>
              <fill>
                <patternFill>
                  <bgColor rgb="FFE0DCD8"/>
                </patternFill>
              </fill>
            </x14:dxf>
          </x14:cfRule>
          <xm:sqref>AK36</xm:sqref>
        </x14:conditionalFormatting>
        <x14:conditionalFormatting xmlns:xm="http://schemas.microsoft.com/office/excel/2006/main">
          <x14:cfRule type="expression" priority="15" id="{5D93B6D3-D86E-4202-B637-88B5A87EDC05}">
            <xm:f>'https://wessexwater.sharepoint.com/teams/wx-bp/WPC005/[PR19-Business-plan-data-tables - FBP (post IAP) Apr 2019.xlsb]Validation flags'!#REF!=1</xm:f>
            <x14:dxf>
              <fill>
                <patternFill>
                  <bgColor rgb="FFE0DCD8"/>
                </patternFill>
              </fill>
            </x14:dxf>
          </x14:cfRule>
          <xm:sqref>AQ35</xm:sqref>
        </x14:conditionalFormatting>
        <x14:conditionalFormatting xmlns:xm="http://schemas.microsoft.com/office/excel/2006/main">
          <x14:cfRule type="expression" priority="16" id="{9FFD0A18-5EE6-4D72-ADA5-1A2AAF5DF9F6}">
            <xm:f>'https://wessexwater.sharepoint.com/teams/wx-bp/WPC005/[PR19-Business-plan-data-tables - FBP (post IAP) Apr 2019.xlsb]Validation flags'!#REF!=1</xm:f>
            <x14:dxf>
              <fill>
                <patternFill>
                  <bgColor rgb="FFE0DCD8"/>
                </patternFill>
              </fill>
            </x14:dxf>
          </x14:cfRule>
          <xm:sqref>AQ36</xm:sqref>
        </x14:conditionalFormatting>
        <x14:conditionalFormatting xmlns:xm="http://schemas.microsoft.com/office/excel/2006/main">
          <x14:cfRule type="expression" priority="13" id="{2DF091FA-8532-4F4E-B464-7DB87972FAE2}">
            <xm:f>'https://wessexwater.sharepoint.com/teams/wx-bp/WPC005/[PR19-Business-plan-data-tables - FBP (post IAP) Apr 2019.xlsb]Validation flags'!#REF!=1</xm:f>
            <x14:dxf>
              <fill>
                <patternFill>
                  <bgColor rgb="FFE0DCD8"/>
                </patternFill>
              </fill>
            </x14:dxf>
          </x14:cfRule>
          <xm:sqref>AW35</xm:sqref>
        </x14:conditionalFormatting>
        <x14:conditionalFormatting xmlns:xm="http://schemas.microsoft.com/office/excel/2006/main">
          <x14:cfRule type="expression" priority="14" id="{4047A25A-66DF-41E4-9C34-EFABB164610F}">
            <xm:f>'https://wessexwater.sharepoint.com/teams/wx-bp/WPC005/[PR19-Business-plan-data-tables - FBP (post IAP) Apr 2019.xlsb]Validation flags'!#REF!=1</xm:f>
            <x14:dxf>
              <fill>
                <patternFill>
                  <bgColor rgb="FFE0DCD8"/>
                </patternFill>
              </fill>
            </x14:dxf>
          </x14:cfRule>
          <xm:sqref>AW36</xm:sqref>
        </x14:conditionalFormatting>
        <x14:conditionalFormatting xmlns:xm="http://schemas.microsoft.com/office/excel/2006/main">
          <x14:cfRule type="expression" priority="12" id="{62B17B66-509F-4B5D-AEDD-B56C03C83B74}">
            <xm:f>'https://wessexwater.sharepoint.com/teams/wx-bp/WPC005/[PR19-Business-plan-data-tables - FBP (post IAP) Apr 2019.xlsb]Validation flags'!#REF!=1</xm:f>
            <x14:dxf>
              <fill>
                <patternFill>
                  <bgColor rgb="FFE0DCD8"/>
                </patternFill>
              </fill>
            </x14:dxf>
          </x14:cfRule>
          <xm:sqref>AQ18:AU18</xm:sqref>
        </x14:conditionalFormatting>
        <x14:conditionalFormatting xmlns:xm="http://schemas.microsoft.com/office/excel/2006/main">
          <x14:cfRule type="expression" priority="11" id="{3EE6D733-70D4-498C-8188-5BC2E51E8C5A}">
            <xm:f>'https://wessexwater.sharepoint.com/teams/wx-bp/WPC005/[PR19-Business-plan-data-tables - FBP (post IAP) Apr 2019.xlsb]Validation flags'!#REF!=1</xm:f>
            <x14:dxf>
              <fill>
                <patternFill>
                  <bgColor rgb="FFE0DCD8"/>
                </patternFill>
              </fill>
            </x14:dxf>
          </x14:cfRule>
          <xm:sqref>AK18:AO18</xm:sqref>
        </x14:conditionalFormatting>
        <x14:conditionalFormatting xmlns:xm="http://schemas.microsoft.com/office/excel/2006/main">
          <x14:cfRule type="expression" priority="10" id="{0ED3686F-4EE8-4BC2-B79A-9F2BCC180F5B}">
            <xm:f>'https://wessexwater.sharepoint.com/teams/wx-bp/WPC005/[PR19-Business-plan-data-tables - FBP (post IAP) Apr 2019.xlsb]Validation flags'!#REF!=1</xm:f>
            <x14:dxf>
              <fill>
                <patternFill>
                  <bgColor rgb="FFE0DCD8"/>
                </patternFill>
              </fill>
            </x14:dxf>
          </x14:cfRule>
          <xm:sqref>AE18:AI18</xm:sqref>
        </x14:conditionalFormatting>
        <x14:conditionalFormatting xmlns:xm="http://schemas.microsoft.com/office/excel/2006/main">
          <x14:cfRule type="expression" priority="9" id="{599DB0BA-3CF3-4CAE-A7D1-18AF9776363F}">
            <xm:f>'https://wessexwater.sharepoint.com/teams/wx-bp/WPC005/[PR19-Business-plan-data-tables - FBP (post IAP) Apr 2019.xlsb]Validation flags'!#REF!=1</xm:f>
            <x14:dxf>
              <fill>
                <patternFill>
                  <bgColor rgb="FFE0DCD8"/>
                </patternFill>
              </fill>
            </x14:dxf>
          </x14:cfRule>
          <xm:sqref>Y18:AC18</xm:sqref>
        </x14:conditionalFormatting>
        <x14:conditionalFormatting xmlns:xm="http://schemas.microsoft.com/office/excel/2006/main">
          <x14:cfRule type="expression" priority="8" id="{DEA5BDBD-6DC6-40B2-9019-5DDEFDA5C5C2}">
            <xm:f>'https://wessexwater.sharepoint.com/teams/wx-bp/WPC005/[PARTIALLY SUPERSEDED PR19-Business-plan-data-tables - FBP (post IAP) Apr 2019.xlsb]Validation flags'!#REF!=1</xm:f>
            <x14:dxf>
              <fill>
                <patternFill>
                  <bgColor rgb="FFE0DCD8"/>
                </patternFill>
              </fill>
            </x14:dxf>
          </x14:cfRule>
          <xm:sqref>Y28</xm:sqref>
        </x14:conditionalFormatting>
        <x14:conditionalFormatting xmlns:xm="http://schemas.microsoft.com/office/excel/2006/main">
          <x14:cfRule type="expression" priority="7" id="{40B79B31-A180-41D2-8206-49D831C99298}">
            <xm:f>'https://wessexwater.sharepoint.com/teams/wx-bp/WPC005/[PARTIALLY SUPERSEDED PR19-Business-plan-data-tables - FBP (post IAP) Apr 2019.xlsb]Validation flags'!#REF!=1</xm:f>
            <x14:dxf>
              <fill>
                <patternFill>
                  <bgColor rgb="FFE0DCD8"/>
                </patternFill>
              </fill>
            </x14:dxf>
          </x14:cfRule>
          <xm:sqref>AE28:AF28</xm:sqref>
        </x14:conditionalFormatting>
        <x14:conditionalFormatting xmlns:xm="http://schemas.microsoft.com/office/excel/2006/main">
          <x14:cfRule type="expression" priority="6" id="{F7BC2109-BA2F-4C6D-92F4-877932C1A728}">
            <xm:f>'https://wessexwater.sharepoint.com/teams/wx-bp/WPC005/[PARTIALLY SUPERSEDED PR19-Business-plan-data-tables - FBP (post IAP) Apr 2019.xlsb]Validation flags'!#REF!=1</xm:f>
            <x14:dxf>
              <fill>
                <patternFill>
                  <bgColor rgb="FFE0DCD8"/>
                </patternFill>
              </fill>
            </x14:dxf>
          </x14:cfRule>
          <xm:sqref>AK28:AL28</xm:sqref>
        </x14:conditionalFormatting>
        <x14:conditionalFormatting xmlns:xm="http://schemas.microsoft.com/office/excel/2006/main">
          <x14:cfRule type="expression" priority="5" id="{81A6AB31-5E2C-4F21-BE5A-0C0C9510A698}">
            <xm:f>'https://wessexwater.sharepoint.com/teams/wx-bp/WPC005/[PARTIALLY SUPERSEDED PR19-Business-plan-data-tables - FBP (post IAP) Apr 2019.xlsb]Validation flags'!#REF!=1</xm:f>
            <x14:dxf>
              <fill>
                <patternFill>
                  <bgColor rgb="FFE0DCD8"/>
                </patternFill>
              </fill>
            </x14:dxf>
          </x14:cfRule>
          <xm:sqref>AQ28</xm:sqref>
        </x14:conditionalFormatting>
        <x14:conditionalFormatting xmlns:xm="http://schemas.microsoft.com/office/excel/2006/main">
          <x14:cfRule type="expression" priority="4" id="{B62D9F71-36F3-45CD-BFF0-04F499C336E2}">
            <xm:f>'https://wessexwater.sharepoint.com/teams/wx-bp/WPC005/[PARTIALLY SUPERSEDED PR19-Business-plan-data-tables - FBP (post IAP) Apr 2019.xlsb]Validation flags'!#REF!=1</xm:f>
            <x14:dxf>
              <fill>
                <patternFill>
                  <bgColor rgb="FFE0DCD8"/>
                </patternFill>
              </fill>
            </x14:dxf>
          </x14:cfRule>
          <xm:sqref>AW28</xm:sqref>
        </x14:conditionalFormatting>
        <x14:conditionalFormatting xmlns:xm="http://schemas.microsoft.com/office/excel/2006/main">
          <x14:cfRule type="expression" priority="3" id="{A9F12C06-0EC9-465A-96E1-42343775DB3F}">
            <xm:f>'https://wessexwater.sharepoint.com/teams/wx-bp/WPC005/[PARTIALLY SUPERSEDED PR19-Business-plan-data-tables - FBP (post IAP) Apr 2019.xlsb]Validation flags'!#REF!=1</xm:f>
            <x14:dxf>
              <fill>
                <patternFill>
                  <bgColor rgb="FFE0DCD8"/>
                </patternFill>
              </fill>
            </x14:dxf>
          </x14:cfRule>
          <xm:sqref>Z28</xm:sqref>
        </x14:conditionalFormatting>
        <x14:conditionalFormatting xmlns:xm="http://schemas.microsoft.com/office/excel/2006/main">
          <x14:cfRule type="expression" priority="2" id="{444F6516-99E0-4151-9D5E-0A8BF6F1978B}">
            <xm:f>'https://wessexwater.sharepoint.com/teams/wx-bp/WPC005/[PARTIALLY SUPERSEDED PR19-Business-plan-data-tables - FBP (post IAP) Apr 2019.xlsb]Validation flags'!#REF!=1</xm:f>
            <x14:dxf>
              <fill>
                <patternFill>
                  <bgColor rgb="FFE0DCD8"/>
                </patternFill>
              </fill>
            </x14:dxf>
          </x14:cfRule>
          <xm:sqref>AR28</xm:sqref>
        </x14:conditionalFormatting>
        <x14:conditionalFormatting xmlns:xm="http://schemas.microsoft.com/office/excel/2006/main">
          <x14:cfRule type="expression" priority="1" id="{308CD683-5F11-46B8-B3E2-0A0D9A921E5E}">
            <xm:f>'https://wessexwater.sharepoint.com/teams/wx-bp/WPC005/[PARTIALLY SUPERSEDED PR19-Business-plan-data-tables - FBP (post IAP) Apr 2019.xlsb]Validation flags'!#REF!=1</xm:f>
            <x14:dxf>
              <fill>
                <patternFill>
                  <bgColor rgb="FFE0DCD8"/>
                </patternFill>
              </fill>
            </x14:dxf>
          </x14:cfRule>
          <xm:sqref>AX28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6FFA90B7EB664418B9D5F6CC9AFB9AD" ma:contentTypeVersion="12" ma:contentTypeDescription="Create a new document." ma:contentTypeScope="" ma:versionID="45e70f88be9785704aaa5dc8d79c6d5e">
  <xsd:schema xmlns:xsd="http://www.w3.org/2001/XMLSchema" xmlns:xs="http://www.w3.org/2001/XMLSchema" xmlns:p="http://schemas.microsoft.com/office/2006/metadata/properties" xmlns:ns1="http://schemas.microsoft.com/sharepoint/v3" xmlns:ns3="b99ac084-227e-4c8b-b2c7-e501d6a20c6b" xmlns:ns4="3712ca13-3c87-49cb-8bfe-1c9a26638dc4" targetNamespace="http://schemas.microsoft.com/office/2006/metadata/properties" ma:root="true" ma:fieldsID="306af5a5c3f7b8d66fab78101f452797" ns1:_="" ns3:_="" ns4:_="">
    <xsd:import namespace="http://schemas.microsoft.com/sharepoint/v3"/>
    <xsd:import namespace="b99ac084-227e-4c8b-b2c7-e501d6a20c6b"/>
    <xsd:import namespace="3712ca13-3c87-49cb-8bfe-1c9a26638dc4"/>
    <xsd:element name="properties">
      <xsd:complexType>
        <xsd:sequence>
          <xsd:element name="documentManagement">
            <xsd:complexType>
              <xsd:all>
                <xsd:element ref="ns3:SharedWithUsers" minOccurs="0"/>
                <xsd:element ref="ns3:SharedWithDetails" minOccurs="0"/>
                <xsd:element ref="ns3:SharingHintHash" minOccurs="0"/>
                <xsd:element ref="ns1:_ip_UnifiedCompliancePolicyProperties" minOccurs="0"/>
                <xsd:element ref="ns1:_ip_UnifiedCompliancePolicyUIAction"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description="" ma:hidden="true" ma:internalName="_ip_UnifiedCompliancePolicyProperties">
      <xsd:simpleType>
        <xsd:restriction base="dms:Note"/>
      </xsd:simpleType>
    </xsd:element>
    <xsd:element name="_ip_UnifiedCompliancePolicyUIAction" ma:index="12"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9ac084-227e-4c8b-b2c7-e501d6a20c6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12ca13-3c87-49cb-8bfe-1c9a26638dc4"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5F52C5-A134-43D7-B211-F54EDD2F914B}">
  <ds:schemaRefs>
    <ds:schemaRef ds:uri="http://schemas.microsoft.com/sharepoint/v3/contenttype/forms"/>
  </ds:schemaRefs>
</ds:datastoreItem>
</file>

<file path=customXml/itemProps2.xml><?xml version="1.0" encoding="utf-8"?>
<ds:datastoreItem xmlns:ds="http://schemas.openxmlformats.org/officeDocument/2006/customXml" ds:itemID="{7C0BE256-27D0-4983-8A6B-963E8978B3B1}">
  <ds:schemaRefs>
    <ds:schemaRef ds:uri="http://schemas.microsoft.com/office/2006/documentManagement/types"/>
    <ds:schemaRef ds:uri="http://schemas.microsoft.com/office/infopath/2007/PartnerControls"/>
    <ds:schemaRef ds:uri="3712ca13-3c87-49cb-8bfe-1c9a26638dc4"/>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b99ac084-227e-4c8b-b2c7-e501d6a20c6b"/>
    <ds:schemaRef ds:uri="http://www.w3.org/XML/1998/namespace"/>
    <ds:schemaRef ds:uri="http://purl.org/dc/dcmitype/"/>
  </ds:schemaRefs>
</ds:datastoreItem>
</file>

<file path=customXml/itemProps3.xml><?xml version="1.0" encoding="utf-8"?>
<ds:datastoreItem xmlns:ds="http://schemas.openxmlformats.org/officeDocument/2006/customXml" ds:itemID="{22A19187-C47E-47FA-9345-C700894DC9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99ac084-227e-4c8b-b2c7-e501d6a20c6b"/>
    <ds:schemaRef ds:uri="3712ca13-3c87-49cb-8bfe-1c9a26638d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WWS1</vt:lpstr>
      <vt:lpstr>'WWS1'!Print_Area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Mining</dc:creator>
  <cp:lastModifiedBy>Phil Wickens</cp:lastModifiedBy>
  <dcterms:created xsi:type="dcterms:W3CDTF">2019-07-31T07:41:58Z</dcterms:created>
  <dcterms:modified xsi:type="dcterms:W3CDTF">2019-08-29T16:27:45Z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f3e2f949-8fd2-4cb9-9f9d-8decdc5f4c4d</vt:lpwstr>
  </property>
  <property fmtid="{D5CDD505-2E9C-101B-9397-08002B2CF9AE}" pid="3" name="Site Id">
    <vt:lpwstr/>
  </property>
  <property fmtid="{D5CDD505-2E9C-101B-9397-08002B2CF9AE}" pid="4" name="ContentTypeId">
    <vt:lpwstr>0x010100D6FFA90B7EB664418B9D5F6CC9AFB9AD</vt:lpwstr>
  </property>
  <property fmtid="{D5CDD505-2E9C-101B-9397-08002B2CF9AE}" pid="5" name="LoB">
    <vt:lpwstr/>
  </property>
  <property fmtid="{D5CDD505-2E9C-101B-9397-08002B2CF9AE}" pid="6" name="Function">
    <vt:lpwstr/>
  </property>
  <property fmtid="{D5CDD505-2E9C-101B-9397-08002B2CF9AE}" pid="7" name="Document Type">
    <vt:lpwstr/>
  </property>
</Properties>
</file>