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showInkAnnotation="0" codeName="ThisWorkbook" defaultThemeVersion="124226"/>
  <xr:revisionPtr revIDLastSave="2" documentId="8_{A25C96E3-6D6D-463B-93FF-22B498EE0463}" xr6:coauthVersionLast="47" xr6:coauthVersionMax="47" xr10:uidLastSave="{697AE365-96B6-4333-AF25-89883BCF752C}"/>
  <bookViews>
    <workbookView xWindow="-28920" yWindow="-120" windowWidth="29040" windowHeight="15840" tabRatio="710" activeTab="3"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16" i="21" l="1"/>
  <c r="T116" i="21"/>
  <c r="U116" i="21"/>
  <c r="V116" i="21"/>
  <c r="W116" i="21"/>
  <c r="X116" i="21"/>
  <c r="Y116" i="21"/>
  <c r="Z116" i="21"/>
  <c r="AA116" i="21"/>
  <c r="AB116" i="21"/>
  <c r="AC116" i="21"/>
  <c r="AD116" i="21"/>
  <c r="AE116" i="21"/>
  <c r="AF116" i="21"/>
  <c r="AG116" i="21"/>
  <c r="AH116" i="21"/>
  <c r="AI116" i="21"/>
  <c r="AJ116" i="21"/>
  <c r="AK116" i="21"/>
  <c r="AL116" i="21"/>
  <c r="AM116" i="21"/>
  <c r="AN116" i="21"/>
  <c r="AO116" i="21"/>
  <c r="AP116" i="21"/>
  <c r="AQ116" i="21"/>
  <c r="AR116" i="21"/>
  <c r="AS116" i="21"/>
  <c r="AT116" i="21"/>
  <c r="AU116" i="21"/>
  <c r="AV116" i="21"/>
  <c r="AW116" i="21"/>
  <c r="AX116" i="21"/>
  <c r="AY116" i="21"/>
  <c r="AZ116" i="21"/>
  <c r="BA116" i="21"/>
  <c r="BB116" i="21"/>
  <c r="BC116" i="21"/>
  <c r="BD116" i="21"/>
  <c r="BE116" i="21"/>
  <c r="BF116" i="21"/>
  <c r="BG116" i="21"/>
  <c r="BH116" i="21"/>
  <c r="BI116" i="21"/>
  <c r="BJ116" i="21"/>
  <c r="BK116" i="21"/>
  <c r="BL116" i="21"/>
  <c r="BM116" i="21"/>
  <c r="BN116" i="21"/>
  <c r="BO116" i="21"/>
  <c r="BP116" i="21"/>
  <c r="BQ116" i="21"/>
  <c r="BR116" i="21"/>
  <c r="BS116" i="21"/>
  <c r="BT116" i="21"/>
  <c r="BU116" i="21"/>
  <c r="BV116" i="21"/>
  <c r="BW116" i="21"/>
  <c r="BX116" i="21"/>
  <c r="BY116" i="21"/>
  <c r="BZ116" i="21"/>
  <c r="CA116" i="21"/>
  <c r="CB116" i="21"/>
  <c r="CC116" i="21"/>
  <c r="CD116" i="21"/>
  <c r="CE116" i="21"/>
  <c r="CF116" i="21"/>
  <c r="CG116" i="21"/>
  <c r="CH116" i="21"/>
  <c r="CI116" i="21"/>
  <c r="CJ116" i="21"/>
  <c r="CK116" i="21"/>
  <c r="CL116" i="21"/>
  <c r="CM116" i="21"/>
  <c r="CN116" i="21"/>
  <c r="CO116" i="21"/>
  <c r="CP116" i="21"/>
  <c r="CQ116" i="21"/>
  <c r="CR116" i="21"/>
  <c r="CS116" i="21"/>
  <c r="CT116" i="21"/>
  <c r="CU116" i="21"/>
  <c r="CV116" i="21"/>
  <c r="CW116" i="21"/>
  <c r="CX116" i="21"/>
  <c r="CY116" i="21"/>
  <c r="CZ116" i="21"/>
  <c r="DA116" i="21"/>
  <c r="DB116" i="21"/>
  <c r="DC116" i="21"/>
  <c r="DD116" i="21"/>
  <c r="DE116" i="21"/>
  <c r="DF116" i="21"/>
  <c r="DG116" i="21"/>
  <c r="DH116" i="21"/>
  <c r="DI116" i="21"/>
  <c r="DJ116" i="21"/>
  <c r="DK116" i="21"/>
  <c r="DL116" i="21"/>
  <c r="DM116" i="21"/>
  <c r="DN116" i="21"/>
  <c r="DO116" i="21"/>
  <c r="DP116" i="21"/>
  <c r="DQ116" i="21"/>
  <c r="DR116" i="21"/>
  <c r="DS116" i="21"/>
  <c r="DT116" i="21"/>
  <c r="DU116" i="21"/>
  <c r="DV116" i="21"/>
  <c r="DW116" i="21"/>
  <c r="DX116" i="21"/>
  <c r="DY116" i="21"/>
  <c r="DZ116" i="21"/>
  <c r="EA116" i="21"/>
  <c r="EB116" i="21"/>
  <c r="EC116" i="21"/>
  <c r="ED116" i="21"/>
  <c r="EE116" i="21"/>
  <c r="EF116" i="21"/>
  <c r="EG116" i="21"/>
  <c r="EH116" i="21"/>
  <c r="EI116" i="21"/>
  <c r="EJ116" i="21"/>
  <c r="EK116" i="21"/>
  <c r="EL116" i="21"/>
  <c r="EM116" i="21"/>
  <c r="EN116" i="21"/>
  <c r="EO116" i="21"/>
  <c r="EP116" i="21"/>
  <c r="EQ116" i="21"/>
  <c r="ER116" i="21"/>
  <c r="ES116" i="21"/>
  <c r="ET116" i="21"/>
  <c r="EU116" i="21"/>
  <c r="EV116" i="21"/>
  <c r="EW116" i="21"/>
  <c r="EX116" i="21"/>
  <c r="EY116" i="21"/>
  <c r="EZ116" i="21"/>
  <c r="FA116" i="21"/>
  <c r="FB116" i="21"/>
  <c r="FC116" i="21"/>
  <c r="FD116" i="21"/>
  <c r="FE116" i="21"/>
  <c r="FF116" i="21"/>
  <c r="FG116" i="21"/>
  <c r="FH116" i="21"/>
  <c r="FI116" i="21"/>
  <c r="FJ116" i="21"/>
  <c r="FK116" i="21"/>
  <c r="FL116" i="21"/>
  <c r="FM116" i="21"/>
  <c r="FN116" i="21"/>
  <c r="FO116" i="21"/>
  <c r="FP116" i="21"/>
  <c r="FQ116" i="21"/>
  <c r="FR116" i="21"/>
  <c r="FS116" i="21"/>
  <c r="FT116" i="21"/>
  <c r="FU116" i="21"/>
  <c r="FV116" i="21"/>
  <c r="FW116" i="21"/>
  <c r="FX116" i="21"/>
  <c r="FY116" i="21"/>
  <c r="FZ116" i="21"/>
  <c r="GA116" i="21"/>
  <c r="GB116" i="21"/>
  <c r="GC116" i="21"/>
  <c r="GD116" i="21"/>
  <c r="GE116" i="21"/>
  <c r="GF116" i="21"/>
  <c r="GG116" i="21"/>
  <c r="GH116" i="21"/>
  <c r="GI116" i="21"/>
  <c r="GJ116" i="21"/>
  <c r="GK116" i="21"/>
  <c r="GL116" i="21"/>
  <c r="GM116" i="21"/>
  <c r="GN116" i="21"/>
  <c r="GO116" i="21"/>
  <c r="GP116" i="21"/>
  <c r="GQ116" i="21"/>
  <c r="GR116" i="21"/>
  <c r="GS116" i="21"/>
  <c r="GT116" i="21"/>
  <c r="GU116" i="21"/>
  <c r="GV116" i="21"/>
  <c r="GW116" i="21"/>
  <c r="GX116" i="21"/>
  <c r="GY116" i="21"/>
  <c r="GZ116" i="21"/>
  <c r="HA116" i="21"/>
  <c r="HB116" i="21"/>
  <c r="HC116" i="21"/>
  <c r="HD116" i="21"/>
  <c r="HE116" i="21"/>
  <c r="HF116" i="21"/>
  <c r="HG116" i="21"/>
  <c r="HH116" i="21"/>
  <c r="HI116" i="21"/>
  <c r="HJ116" i="21"/>
  <c r="HK116" i="21"/>
  <c r="HL116" i="21"/>
  <c r="HM116" i="21"/>
  <c r="HN116" i="21"/>
  <c r="HO116" i="21"/>
  <c r="HP116" i="21"/>
  <c r="HQ116" i="21"/>
  <c r="HR116" i="21"/>
  <c r="HS116" i="21"/>
  <c r="HT116" i="21"/>
  <c r="HU116" i="21"/>
  <c r="HV116" i="21"/>
  <c r="HW116" i="21"/>
  <c r="HX116" i="21"/>
  <c r="HY116" i="21"/>
  <c r="HZ116" i="21"/>
  <c r="IA116" i="21"/>
  <c r="IB116" i="21"/>
  <c r="IC116" i="21"/>
  <c r="ID116" i="21"/>
  <c r="IE116" i="21"/>
  <c r="IF116" i="21"/>
  <c r="IG116" i="21"/>
  <c r="IH116" i="21"/>
  <c r="II116" i="21"/>
  <c r="IJ116" i="21"/>
  <c r="IK116" i="21"/>
  <c r="IL116" i="21"/>
  <c r="IM116" i="21"/>
  <c r="IN116" i="21"/>
  <c r="IO116" i="21"/>
  <c r="IP116" i="21"/>
  <c r="IQ116" i="21"/>
  <c r="IR116" i="21"/>
  <c r="IS116" i="21"/>
  <c r="IT116" i="21"/>
  <c r="IU116" i="21"/>
  <c r="IV116" i="21"/>
  <c r="IW116" i="21"/>
  <c r="IX116" i="21"/>
  <c r="IY116" i="21"/>
  <c r="IZ116" i="21"/>
  <c r="JA116" i="21"/>
  <c r="JB116" i="21"/>
  <c r="JC116" i="21"/>
  <c r="JD116" i="21"/>
  <c r="JE116" i="21"/>
  <c r="JF116" i="21"/>
  <c r="JG116" i="21"/>
  <c r="JH116" i="21"/>
  <c r="JI116" i="21"/>
  <c r="JJ116" i="21"/>
  <c r="JK116" i="21"/>
  <c r="JL116" i="21"/>
  <c r="JM116" i="21"/>
  <c r="JN116" i="21"/>
  <c r="JO116" i="21"/>
  <c r="JP116" i="21"/>
  <c r="JQ116" i="21"/>
  <c r="JR116" i="21"/>
  <c r="JS116" i="21"/>
  <c r="JT116" i="21"/>
  <c r="JU116" i="21"/>
  <c r="JV116" i="21"/>
  <c r="JW116" i="21"/>
  <c r="JX116" i="21"/>
  <c r="JY116" i="21"/>
  <c r="JZ116" i="21"/>
  <c r="KA116" i="21"/>
  <c r="KB116" i="21"/>
  <c r="KC116" i="21"/>
  <c r="KD116" i="21"/>
  <c r="KE116" i="21"/>
  <c r="KF116" i="21"/>
  <c r="KG116" i="21"/>
  <c r="KH116" i="21"/>
  <c r="KI116" i="21"/>
  <c r="KJ116" i="21"/>
  <c r="KK116" i="21"/>
  <c r="KL116" i="21"/>
  <c r="KM116" i="21"/>
  <c r="KN116" i="21"/>
  <c r="KO116" i="21"/>
  <c r="KP116" i="21"/>
  <c r="KQ116" i="21"/>
  <c r="KR116" i="21"/>
  <c r="KS116" i="21"/>
  <c r="KT116" i="21"/>
  <c r="KU116" i="21"/>
  <c r="KV116" i="21"/>
  <c r="KW116" i="21"/>
  <c r="KX116" i="21"/>
  <c r="KY116" i="21"/>
  <c r="KZ116" i="21"/>
  <c r="LA116" i="21"/>
  <c r="LB116" i="21"/>
  <c r="LC116" i="21"/>
  <c r="LD116" i="21"/>
  <c r="LE116" i="21"/>
  <c r="LF116" i="21"/>
  <c r="LG116" i="21"/>
  <c r="LH116" i="21"/>
  <c r="LI116" i="21"/>
  <c r="LJ116" i="21"/>
  <c r="LK116" i="21"/>
  <c r="LL116" i="21"/>
  <c r="LM116" i="21"/>
  <c r="LN116" i="21"/>
  <c r="LO116" i="21"/>
  <c r="LP116" i="21"/>
  <c r="LQ116" i="21"/>
  <c r="LR116" i="21"/>
  <c r="LS116" i="21"/>
  <c r="LT116" i="21"/>
  <c r="LU116" i="21"/>
  <c r="LV116" i="21"/>
  <c r="LW116" i="21"/>
  <c r="LX116" i="21"/>
  <c r="LY116" i="21"/>
  <c r="LZ116" i="21"/>
  <c r="MA116" i="21"/>
  <c r="MB116" i="21"/>
  <c r="MC116" i="21"/>
  <c r="MD116" i="21"/>
  <c r="ME116" i="21"/>
  <c r="MF116" i="21"/>
  <c r="MG116" i="21"/>
  <c r="MH116" i="21"/>
  <c r="MI116" i="21"/>
  <c r="MJ116" i="21"/>
  <c r="MK116" i="21"/>
  <c r="ML116" i="21"/>
  <c r="MM116" i="21"/>
  <c r="MN116" i="21"/>
  <c r="MO116" i="21"/>
  <c r="MP116" i="21"/>
  <c r="MQ116" i="21"/>
  <c r="MR116" i="21"/>
  <c r="MS116" i="21"/>
  <c r="MT116" i="21"/>
  <c r="MU116" i="21"/>
  <c r="MV116" i="21"/>
  <c r="MW116" i="21"/>
  <c r="MX116" i="21"/>
  <c r="MY116" i="21"/>
  <c r="MZ116" i="21"/>
  <c r="NA116" i="21"/>
  <c r="NB116" i="21"/>
  <c r="NC116" i="21"/>
  <c r="ND116" i="21"/>
  <c r="NE116" i="21"/>
  <c r="NF116" i="21"/>
  <c r="NG116" i="21"/>
  <c r="NH116" i="21"/>
  <c r="NI116" i="21"/>
  <c r="NJ116" i="21"/>
  <c r="NK116" i="21"/>
  <c r="NL116" i="21"/>
  <c r="NM116" i="21"/>
  <c r="NN116" i="21"/>
  <c r="NO116" i="21"/>
  <c r="NP116" i="21"/>
  <c r="NQ116" i="21"/>
  <c r="NR116" i="21"/>
  <c r="NS116" i="21"/>
  <c r="NT116" i="21"/>
  <c r="NU116" i="21"/>
  <c r="NV116" i="21"/>
  <c r="NW116" i="21"/>
  <c r="NX116" i="21"/>
  <c r="NY116" i="21"/>
  <c r="NZ116" i="21"/>
  <c r="OA116" i="21"/>
  <c r="OB116" i="21"/>
  <c r="OC116" i="21"/>
  <c r="OD116" i="21"/>
  <c r="OE116" i="21"/>
  <c r="OF116" i="21"/>
  <c r="OG116" i="21"/>
  <c r="OH116" i="21"/>
  <c r="OI116" i="21"/>
  <c r="OJ116" i="21"/>
  <c r="OK116" i="21"/>
  <c r="OL116" i="21"/>
  <c r="OM116" i="21"/>
  <c r="ON116" i="21"/>
  <c r="OO116" i="21"/>
  <c r="OP116" i="21"/>
  <c r="OQ116" i="21"/>
  <c r="OR116" i="21"/>
  <c r="OS116" i="21"/>
  <c r="OT116" i="21"/>
  <c r="OU116" i="21"/>
  <c r="OV116" i="21"/>
  <c r="OW116" i="21"/>
  <c r="OX116" i="21"/>
  <c r="OY116" i="21"/>
  <c r="OZ116" i="21"/>
  <c r="PA116" i="21"/>
  <c r="PB116" i="21"/>
  <c r="PC116" i="21"/>
  <c r="PD116" i="21"/>
  <c r="PE116" i="21"/>
  <c r="PF116" i="21"/>
  <c r="PG116" i="21"/>
  <c r="PH116" i="21"/>
  <c r="PI116" i="21"/>
  <c r="PJ116" i="21"/>
  <c r="PK116" i="21"/>
  <c r="PL116" i="21"/>
  <c r="PM116" i="21"/>
  <c r="PN116" i="21"/>
  <c r="PO116" i="21"/>
  <c r="PP116" i="21"/>
  <c r="PQ116" i="21"/>
  <c r="PR116" i="21"/>
  <c r="PS116" i="21"/>
  <c r="PT116" i="21"/>
  <c r="PU116" i="21"/>
  <c r="PV116" i="21"/>
  <c r="PW116" i="21"/>
  <c r="PX116" i="21"/>
  <c r="PY116" i="21"/>
  <c r="PZ116" i="21"/>
  <c r="QA116" i="21"/>
  <c r="QB116" i="21"/>
  <c r="QC116" i="21"/>
  <c r="QD116" i="21"/>
  <c r="QE116" i="21"/>
  <c r="QF116" i="21"/>
  <c r="QG116" i="21"/>
  <c r="QH116" i="21"/>
  <c r="QI116" i="21"/>
  <c r="QJ116" i="21"/>
  <c r="QK116" i="21"/>
  <c r="QL116" i="21"/>
  <c r="QM116" i="21"/>
  <c r="QN116" i="21"/>
  <c r="QO116" i="21"/>
  <c r="QP116" i="21"/>
  <c r="QQ116" i="21"/>
  <c r="QR116" i="21"/>
  <c r="QS116" i="21"/>
  <c r="QT116" i="21"/>
  <c r="QU116" i="21"/>
  <c r="QV116" i="21"/>
  <c r="QW116" i="21"/>
  <c r="QX116" i="21"/>
  <c r="QY116" i="21"/>
  <c r="QZ116" i="21"/>
  <c r="RA116" i="21"/>
  <c r="RB116" i="21"/>
  <c r="RC116" i="21"/>
  <c r="RD116" i="21"/>
  <c r="RE116" i="21"/>
  <c r="RF116" i="21"/>
  <c r="RG116" i="21"/>
  <c r="RH116" i="21"/>
  <c r="RI116" i="21"/>
  <c r="RJ116" i="21"/>
  <c r="RK116" i="21"/>
  <c r="RL116" i="21"/>
  <c r="RM116" i="21"/>
  <c r="RN116" i="21"/>
  <c r="RO116" i="21"/>
  <c r="RP116" i="21"/>
  <c r="RQ116" i="21"/>
  <c r="RR116" i="21"/>
  <c r="RS116" i="21"/>
  <c r="RT116" i="21"/>
  <c r="RU116" i="21"/>
  <c r="RV116" i="21"/>
  <c r="RW116" i="21"/>
  <c r="RX116" i="21"/>
  <c r="RY116" i="21"/>
  <c r="RZ116" i="21"/>
  <c r="SA116" i="21"/>
  <c r="SB116" i="21"/>
  <c r="SC116" i="21"/>
  <c r="SD116" i="21"/>
  <c r="SE116" i="21"/>
  <c r="SF116" i="21"/>
  <c r="SG116" i="21"/>
  <c r="SH116" i="21"/>
  <c r="SI116" i="21"/>
  <c r="SJ116" i="21"/>
  <c r="SK116" i="21"/>
  <c r="SL116" i="21"/>
  <c r="SM116" i="21"/>
  <c r="SN116" i="21"/>
  <c r="SO116" i="21"/>
  <c r="SP116" i="21"/>
  <c r="SQ116" i="21"/>
  <c r="SR116" i="21"/>
  <c r="SS116" i="21"/>
  <c r="ST116" i="21"/>
  <c r="SU116" i="21"/>
  <c r="SV116" i="21"/>
  <c r="SW116" i="21"/>
  <c r="SX116" i="21"/>
  <c r="SY116" i="21"/>
  <c r="SZ116" i="21"/>
  <c r="TA116" i="21"/>
  <c r="TB116" i="21"/>
  <c r="TC116" i="21"/>
  <c r="TD116" i="21"/>
  <c r="TE116" i="21"/>
  <c r="TF116" i="21"/>
  <c r="TG116" i="21"/>
  <c r="TH116" i="21"/>
  <c r="TI116" i="21"/>
  <c r="TJ116" i="21"/>
  <c r="TK116" i="21"/>
  <c r="TL116" i="21"/>
  <c r="TM116" i="21"/>
  <c r="TN116" i="21"/>
  <c r="TO116" i="21"/>
  <c r="TP116" i="21"/>
  <c r="TQ116" i="21"/>
  <c r="TR116" i="21"/>
  <c r="TS116" i="21"/>
  <c r="TT116" i="21"/>
  <c r="TU116" i="21"/>
  <c r="TV116" i="21"/>
  <c r="TW116" i="21"/>
  <c r="TX116" i="21"/>
  <c r="TY116" i="21"/>
  <c r="TZ116" i="21"/>
  <c r="UA116" i="21"/>
  <c r="UB116" i="21"/>
  <c r="UC116" i="21"/>
  <c r="UD116" i="21"/>
  <c r="UE116" i="21"/>
  <c r="UF116" i="21"/>
  <c r="UG116" i="21"/>
  <c r="UH116" i="21"/>
  <c r="UI116" i="21"/>
  <c r="UJ116" i="21"/>
  <c r="UK116" i="21"/>
  <c r="UL116" i="21"/>
  <c r="UM116" i="21"/>
  <c r="UN116" i="21"/>
  <c r="UO116" i="21"/>
  <c r="UP116" i="21"/>
  <c r="UQ116" i="21"/>
  <c r="UR116" i="21"/>
  <c r="US116" i="21"/>
  <c r="UT116" i="21"/>
  <c r="UU116" i="21"/>
  <c r="UV116" i="21"/>
  <c r="UW116" i="21"/>
  <c r="UX116" i="21"/>
  <c r="UY116" i="21"/>
  <c r="UZ116" i="21"/>
  <c r="VA116" i="21"/>
  <c r="VB116" i="21"/>
  <c r="VC116" i="21"/>
  <c r="VD116" i="21"/>
  <c r="VE116" i="21"/>
  <c r="VF116" i="21"/>
  <c r="VG116" i="21"/>
  <c r="VH116" i="21"/>
  <c r="VI116" i="21"/>
  <c r="VJ116" i="21"/>
  <c r="VK116" i="21"/>
  <c r="VL116" i="21"/>
  <c r="VM116" i="21"/>
  <c r="VN116" i="21"/>
  <c r="VO116" i="21"/>
  <c r="VP116" i="21"/>
  <c r="VQ116" i="21"/>
  <c r="VR116" i="21"/>
  <c r="VS116" i="21"/>
  <c r="VT116" i="21"/>
  <c r="VU116" i="21"/>
  <c r="VV116" i="21"/>
  <c r="VW116" i="21"/>
  <c r="VX116" i="21"/>
  <c r="VY116" i="21"/>
  <c r="VZ116" i="21"/>
  <c r="WA116" i="21"/>
  <c r="WB116" i="21"/>
  <c r="WC116" i="21"/>
  <c r="WD116" i="21"/>
  <c r="WE116" i="21"/>
  <c r="WF116" i="21"/>
  <c r="WG116" i="21"/>
  <c r="WH116" i="21"/>
  <c r="WI116" i="21"/>
  <c r="WJ116" i="21"/>
  <c r="WK116" i="21"/>
  <c r="WL116" i="21"/>
  <c r="WM116" i="21"/>
  <c r="WN116" i="21"/>
  <c r="WO116" i="21"/>
  <c r="WP116" i="21"/>
  <c r="WQ116" i="21"/>
  <c r="WR116" i="21"/>
  <c r="WS116" i="21"/>
  <c r="WT116" i="21"/>
  <c r="WU116" i="21"/>
  <c r="WV116" i="21"/>
  <c r="WW116" i="21"/>
  <c r="WX116" i="21"/>
  <c r="WY116" i="21"/>
  <c r="WZ116" i="21"/>
  <c r="XA116" i="21"/>
  <c r="XB116" i="21"/>
  <c r="XC116" i="21"/>
  <c r="XD116" i="21"/>
  <c r="XE116" i="21"/>
  <c r="XF116" i="21"/>
  <c r="XG116" i="21"/>
  <c r="XH116" i="21"/>
  <c r="XI116" i="21"/>
  <c r="XJ116" i="21"/>
  <c r="XK116" i="21"/>
  <c r="XL116" i="21"/>
  <c r="XM116" i="21"/>
  <c r="XN116" i="21"/>
  <c r="XO116" i="21"/>
  <c r="XP116" i="21"/>
  <c r="XQ116" i="21"/>
  <c r="XR116" i="21"/>
  <c r="XS116" i="21"/>
  <c r="XT116" i="21"/>
  <c r="XU116" i="21"/>
  <c r="XV116" i="21"/>
  <c r="XW116" i="21"/>
  <c r="XX116" i="21"/>
  <c r="XY116" i="21"/>
  <c r="XZ116" i="21"/>
  <c r="YA116" i="21"/>
  <c r="YB116" i="21"/>
  <c r="YC116" i="21"/>
  <c r="YD116" i="21"/>
  <c r="YE116" i="21"/>
  <c r="YF116" i="21"/>
  <c r="YG116" i="21"/>
  <c r="YH116" i="21"/>
  <c r="YI116" i="21"/>
  <c r="YJ116" i="21"/>
  <c r="YK116" i="21"/>
  <c r="YL116" i="21"/>
  <c r="YM116" i="21"/>
  <c r="YN116" i="21"/>
  <c r="YO116" i="21"/>
  <c r="YP116" i="21"/>
  <c r="YQ116" i="21"/>
  <c r="YR116" i="21"/>
  <c r="YS116" i="21"/>
  <c r="YT116" i="21"/>
  <c r="YU116" i="21"/>
  <c r="YV116" i="21"/>
  <c r="YW116" i="21"/>
  <c r="YX116" i="21"/>
  <c r="YY116" i="21"/>
  <c r="YZ116" i="21"/>
  <c r="ZA116" i="21"/>
  <c r="ZB116" i="21"/>
  <c r="ZC116" i="21"/>
  <c r="ZD116" i="21"/>
  <c r="ZE116" i="21"/>
  <c r="ZF116" i="21"/>
  <c r="ZG116" i="21"/>
  <c r="ZH116" i="21"/>
  <c r="ZI116" i="21"/>
  <c r="ZJ116" i="21"/>
  <c r="ZK116" i="21"/>
  <c r="ZL116" i="21"/>
  <c r="ZM116" i="21"/>
  <c r="ZN116" i="21"/>
  <c r="ZO116" i="21"/>
  <c r="ZP116" i="21"/>
  <c r="ZQ116" i="21"/>
  <c r="ZR116" i="21"/>
  <c r="ZS116" i="21"/>
  <c r="ZT116" i="21"/>
  <c r="ZU116" i="21"/>
  <c r="ZV116" i="21"/>
  <c r="ZW116" i="21"/>
  <c r="ZX116" i="21"/>
  <c r="ZY116" i="21"/>
  <c r="ZZ116" i="21"/>
  <c r="AAA116" i="21"/>
  <c r="AAB116" i="21"/>
  <c r="AAC116" i="21"/>
  <c r="AAD116" i="21"/>
  <c r="AAE116" i="21"/>
  <c r="AAF116" i="21"/>
  <c r="AAG116" i="21"/>
  <c r="AAH116" i="21"/>
  <c r="AAI116" i="21"/>
  <c r="AAJ116" i="21"/>
  <c r="AAK116" i="21"/>
  <c r="AAL116" i="21"/>
  <c r="AAM116" i="21"/>
  <c r="AAN116" i="21"/>
  <c r="AAO116" i="21"/>
  <c r="AAP116" i="21"/>
  <c r="AAQ116" i="21"/>
  <c r="AAR116" i="21"/>
  <c r="AAS116" i="21"/>
  <c r="AAT116" i="21"/>
  <c r="AAU116" i="21"/>
  <c r="AAV116" i="21"/>
  <c r="AAW116" i="21"/>
  <c r="AAX116" i="21"/>
  <c r="AAY116" i="21"/>
  <c r="AAZ116" i="21"/>
  <c r="ABA116" i="21"/>
  <c r="ABB116" i="21"/>
  <c r="ABC116" i="21"/>
  <c r="ABD116" i="21"/>
  <c r="ABE116" i="21"/>
  <c r="ABF116" i="21"/>
  <c r="ABG116" i="21"/>
  <c r="ABH116" i="21"/>
  <c r="ABI116" i="21"/>
  <c r="ABJ116" i="21"/>
  <c r="ABK116" i="21"/>
  <c r="ABL116" i="21"/>
  <c r="ABM116" i="21"/>
  <c r="ABN116" i="21"/>
  <c r="ABO116" i="21"/>
  <c r="ABP116" i="21"/>
  <c r="ABQ116" i="21"/>
  <c r="ABR116" i="21"/>
  <c r="ABS116" i="21"/>
  <c r="ABT116" i="21"/>
  <c r="ABU116" i="21"/>
  <c r="ABV116" i="21"/>
  <c r="ABW116" i="21"/>
  <c r="ABX116" i="21"/>
  <c r="ABY116" i="21"/>
  <c r="ABZ116" i="21"/>
  <c r="ACA116" i="21"/>
  <c r="ACB116" i="21"/>
  <c r="ACC116" i="21"/>
  <c r="ACD116" i="21"/>
  <c r="ACE116" i="21"/>
  <c r="ACF116" i="21"/>
  <c r="ACG116" i="21"/>
  <c r="ACH116" i="21"/>
  <c r="ACI116" i="21"/>
  <c r="ACJ116" i="21"/>
  <c r="ACK116" i="21"/>
  <c r="ACL116" i="21"/>
  <c r="ACM116" i="21"/>
  <c r="ACN116" i="21"/>
  <c r="ACO116" i="21"/>
  <c r="ACP116" i="21"/>
  <c r="ACQ116" i="21"/>
  <c r="ACR116" i="21"/>
  <c r="ACS116" i="21"/>
  <c r="ACT116" i="21"/>
  <c r="ACU116" i="21"/>
  <c r="ACV116" i="21"/>
  <c r="ACW116" i="21"/>
  <c r="ACX116" i="21"/>
  <c r="ACY116" i="21"/>
  <c r="ACZ116" i="21"/>
  <c r="ADA116" i="21"/>
  <c r="ADB116" i="21"/>
  <c r="ADC116" i="21"/>
  <c r="ADD116" i="21"/>
  <c r="ADE116" i="21"/>
  <c r="ADF116" i="21"/>
  <c r="ADG116" i="21"/>
  <c r="ADH116" i="21"/>
  <c r="ADI116" i="21"/>
  <c r="ADJ116" i="21"/>
  <c r="ADK116" i="21"/>
  <c r="ADL116" i="21"/>
  <c r="ADM116" i="21"/>
  <c r="ADN116" i="21"/>
  <c r="ADO116" i="21"/>
  <c r="ADP116" i="21"/>
  <c r="ADQ116" i="21"/>
  <c r="ADR116" i="21"/>
  <c r="ADS116" i="21"/>
  <c r="ADT116" i="21"/>
  <c r="ADU116" i="21"/>
  <c r="ADV116" i="21"/>
  <c r="ADW116" i="21"/>
  <c r="ADX116" i="21"/>
  <c r="ADY116" i="21"/>
  <c r="ADZ116" i="21"/>
  <c r="AEA116" i="21"/>
  <c r="AEB116" i="21"/>
  <c r="AEC116" i="21"/>
  <c r="AED116" i="21"/>
  <c r="AEE116" i="21"/>
  <c r="AEF116" i="21"/>
  <c r="AEG116" i="21"/>
  <c r="AEH116" i="21"/>
  <c r="AEI116" i="21"/>
  <c r="AEJ116" i="21"/>
  <c r="AEK116" i="21"/>
  <c r="AEL116" i="21"/>
  <c r="AEM116" i="21"/>
  <c r="AEN116" i="21"/>
  <c r="AEO116" i="21"/>
  <c r="AEP116" i="21"/>
  <c r="AEQ116" i="21"/>
  <c r="AER116" i="21"/>
  <c r="AES116" i="21"/>
  <c r="AET116" i="21"/>
  <c r="AEU116" i="21"/>
  <c r="AEV116" i="21"/>
  <c r="AEW116" i="21"/>
  <c r="AEX116" i="21"/>
  <c r="AEY116" i="21"/>
  <c r="AEZ116" i="21"/>
  <c r="AFA116" i="21"/>
  <c r="AFB116" i="21"/>
  <c r="AFC116" i="21"/>
  <c r="AFD116" i="21"/>
  <c r="AFE116" i="21"/>
  <c r="AFF116" i="21"/>
  <c r="AFG116" i="21"/>
  <c r="AFH116" i="21"/>
  <c r="AFI116" i="21"/>
  <c r="AFJ116" i="21"/>
  <c r="AFK116" i="21"/>
  <c r="AFL116" i="21"/>
  <c r="AFM116" i="21"/>
  <c r="AFN116" i="21"/>
  <c r="AFO116" i="21"/>
  <c r="AFP116" i="21"/>
  <c r="AFQ116" i="21"/>
  <c r="AFR116" i="21"/>
  <c r="AFS116" i="21"/>
  <c r="AFT116" i="21"/>
  <c r="AFU116" i="21"/>
  <c r="AFV116" i="21"/>
  <c r="AFW116" i="21"/>
  <c r="AFX116" i="21"/>
  <c r="AFY116" i="21"/>
  <c r="AFZ116" i="21"/>
  <c r="AGA116" i="21"/>
  <c r="AGB116" i="21"/>
  <c r="AGC116" i="21"/>
  <c r="AGD116" i="21"/>
  <c r="AGE116" i="21"/>
  <c r="AGF116" i="21"/>
  <c r="AGG116" i="21"/>
  <c r="AGH116" i="21"/>
  <c r="AGI116" i="21"/>
  <c r="AGJ116" i="21"/>
  <c r="AGK116" i="21"/>
  <c r="AGL116" i="21"/>
  <c r="AGM116" i="21"/>
  <c r="AGN116" i="21"/>
  <c r="AGO116" i="21"/>
  <c r="AGP116" i="21"/>
  <c r="AGQ116" i="21"/>
  <c r="AGR116" i="21"/>
  <c r="AGS116" i="21"/>
  <c r="AGT116" i="21"/>
  <c r="AGU116" i="21"/>
  <c r="AGV116" i="21"/>
  <c r="AGW116" i="21"/>
  <c r="AGX116" i="21"/>
  <c r="AGY116" i="21"/>
  <c r="AGZ116" i="21"/>
  <c r="AHA116" i="21"/>
  <c r="AHB116" i="21"/>
  <c r="AHC116" i="21"/>
  <c r="AHD116" i="21"/>
  <c r="AHE116" i="21"/>
  <c r="AHF116" i="21"/>
  <c r="AHG116" i="21"/>
  <c r="AHH116" i="21"/>
  <c r="AHI116" i="21"/>
  <c r="AHJ116" i="21"/>
  <c r="AHK116" i="21"/>
  <c r="AHL116" i="21"/>
  <c r="AHM116" i="21"/>
  <c r="AHN116" i="21"/>
  <c r="AHO116" i="21"/>
  <c r="AHP116" i="21"/>
  <c r="AHQ116" i="21"/>
  <c r="AHR116" i="21"/>
  <c r="AHS116" i="21"/>
  <c r="AHT116" i="21"/>
  <c r="AHU116" i="21"/>
  <c r="AHV116" i="21"/>
  <c r="AHW116" i="21"/>
  <c r="AHX116" i="21"/>
  <c r="AHY116" i="21"/>
  <c r="AHZ116" i="21"/>
  <c r="AIA116" i="21"/>
  <c r="AIB116" i="21"/>
  <c r="AIC116" i="21"/>
  <c r="AID116" i="21"/>
  <c r="AIE116" i="21"/>
  <c r="AIF116" i="21"/>
  <c r="AIG116" i="21"/>
  <c r="AIH116" i="21"/>
  <c r="AII116" i="21"/>
  <c r="AIJ116" i="21"/>
  <c r="AIK116" i="21"/>
  <c r="AIL116" i="21"/>
  <c r="AIM116" i="21"/>
  <c r="AIN116" i="21"/>
  <c r="AIO116" i="21"/>
  <c r="AIP116" i="21"/>
  <c r="AIQ116" i="21"/>
  <c r="AIR116" i="21"/>
  <c r="AIS116" i="21"/>
  <c r="AIT116" i="21"/>
  <c r="AIU116" i="21"/>
  <c r="AIV116" i="21"/>
  <c r="AIW116" i="21"/>
  <c r="AIX116" i="21"/>
  <c r="AIY116" i="21"/>
  <c r="AIZ116" i="21"/>
  <c r="AJA116" i="21"/>
  <c r="AJB116" i="21"/>
  <c r="AJC116" i="21"/>
  <c r="AJD116" i="21"/>
  <c r="AJE116" i="21"/>
  <c r="AJF116" i="21"/>
  <c r="AJG116" i="21"/>
  <c r="AJH116" i="21"/>
  <c r="AJI116" i="21"/>
  <c r="AJJ116" i="21"/>
  <c r="AJK116" i="21"/>
  <c r="AJL116" i="21"/>
  <c r="AJM116" i="21"/>
  <c r="AJN116" i="21"/>
  <c r="AJO116" i="21"/>
  <c r="AJP116" i="21"/>
  <c r="AJQ116" i="21"/>
  <c r="AJR116" i="21"/>
  <c r="AJS116" i="21"/>
  <c r="AJT116" i="21"/>
  <c r="AJU116" i="21"/>
  <c r="AJV116" i="21"/>
  <c r="AJW116" i="21"/>
  <c r="AJX116" i="21"/>
  <c r="AJY116" i="21"/>
  <c r="AJZ116" i="21"/>
  <c r="AKA116" i="21"/>
  <c r="AKB116" i="21"/>
  <c r="AKC116" i="21"/>
  <c r="AKD116" i="21"/>
  <c r="AKE116" i="21"/>
  <c r="AKF116" i="21"/>
  <c r="AKG116" i="21"/>
  <c r="AKH116" i="21"/>
  <c r="AKI116" i="21"/>
  <c r="AKJ116" i="21"/>
  <c r="AKK116" i="21"/>
  <c r="AKL116" i="21"/>
  <c r="AKM116" i="21"/>
  <c r="AKN116" i="21"/>
  <c r="AKO116" i="21"/>
  <c r="AKP116" i="21"/>
  <c r="AKQ116" i="21"/>
  <c r="AKR116" i="21"/>
  <c r="AKS116" i="21"/>
  <c r="AKT116" i="21"/>
  <c r="AKU116" i="21"/>
  <c r="AKV116" i="21"/>
  <c r="AKW116" i="21"/>
  <c r="AKX116" i="21"/>
  <c r="AKY116" i="21"/>
  <c r="AKZ116" i="21"/>
  <c r="ALA116" i="21"/>
  <c r="ALB116" i="21"/>
  <c r="ALC116" i="21"/>
  <c r="ALD116" i="21"/>
  <c r="ALE116" i="21"/>
  <c r="ALF116" i="21"/>
  <c r="ALG116" i="21"/>
  <c r="ALH116" i="21"/>
  <c r="ALI116" i="21"/>
  <c r="ALJ116" i="21"/>
  <c r="ALK116" i="21"/>
  <c r="ALL116" i="21"/>
  <c r="ALM116" i="21"/>
  <c r="ALN116" i="21"/>
  <c r="ALO116" i="21"/>
  <c r="ALP116" i="21"/>
  <c r="ALQ116" i="21"/>
  <c r="ALR116" i="21"/>
  <c r="ALS116" i="21"/>
  <c r="ALT116" i="21"/>
  <c r="ALU116" i="21"/>
  <c r="ALV116" i="21"/>
  <c r="ALW116" i="21"/>
  <c r="ALX116" i="21"/>
  <c r="ALY116" i="21"/>
  <c r="ALZ116" i="21"/>
  <c r="AMA116" i="21"/>
  <c r="AMB116" i="21"/>
  <c r="AMC116" i="21"/>
  <c r="AMD116" i="21"/>
  <c r="AME116" i="21"/>
  <c r="AMF116" i="21"/>
  <c r="AMG116" i="21"/>
  <c r="AMH116" i="21"/>
  <c r="AMI116" i="21"/>
  <c r="AMJ116" i="21"/>
  <c r="AMK116" i="21"/>
  <c r="AML116" i="21"/>
  <c r="AMM116" i="21"/>
  <c r="AMN116" i="21"/>
  <c r="AMO116" i="21"/>
  <c r="AMP116" i="21"/>
  <c r="AMQ116" i="21"/>
  <c r="AMR116" i="21"/>
  <c r="AMS116" i="21"/>
  <c r="AMT116" i="21"/>
  <c r="AMU116" i="21"/>
  <c r="AMV116" i="21"/>
  <c r="AMW116" i="21"/>
  <c r="AMX116" i="21"/>
  <c r="AMY116" i="21"/>
  <c r="AMZ116" i="21"/>
  <c r="ANA116" i="21"/>
  <c r="ANB116" i="21"/>
  <c r="ANC116" i="21"/>
  <c r="AND116" i="21"/>
  <c r="ANE116" i="21"/>
  <c r="ANF116" i="21"/>
  <c r="ANG116" i="21"/>
  <c r="ANH116" i="21"/>
  <c r="ANI116" i="21"/>
  <c r="ANJ116" i="21"/>
  <c r="ANK116" i="21"/>
  <c r="ANL116" i="21"/>
  <c r="ANM116" i="21"/>
  <c r="ANN116" i="21"/>
  <c r="ANO116" i="21"/>
  <c r="ANP116" i="21"/>
  <c r="ANQ116" i="21"/>
  <c r="ANR116" i="21"/>
  <c r="ANS116" i="21"/>
  <c r="ANT116" i="21"/>
  <c r="ANU116" i="21"/>
  <c r="ANV116" i="21"/>
  <c r="ANW116" i="21"/>
  <c r="ANX116" i="21"/>
  <c r="ANY116" i="21"/>
  <c r="ANZ116" i="21"/>
  <c r="AOA116" i="21"/>
  <c r="AOB116" i="21"/>
  <c r="AOC116" i="21"/>
  <c r="AOD116" i="21"/>
  <c r="AOE116" i="21"/>
  <c r="AOF116" i="21"/>
  <c r="AOG116" i="21"/>
  <c r="AOH116" i="21"/>
  <c r="AOI116" i="21"/>
  <c r="AOJ116" i="21"/>
  <c r="AOK116" i="21"/>
  <c r="AOL116" i="21"/>
  <c r="AOM116" i="21"/>
  <c r="AON116" i="21"/>
  <c r="AOO116" i="21"/>
  <c r="AOP116" i="21"/>
  <c r="AOQ116" i="21"/>
  <c r="AOR116" i="21"/>
  <c r="AOS116" i="21"/>
  <c r="AOT116" i="21"/>
  <c r="AOU116" i="21"/>
  <c r="AOV116" i="21"/>
  <c r="AOW116" i="21"/>
  <c r="AOX116" i="21"/>
  <c r="AOY116" i="21"/>
  <c r="AOZ116" i="21"/>
  <c r="APA116" i="21"/>
  <c r="APB116" i="21"/>
  <c r="APC116" i="21"/>
  <c r="APD116" i="21"/>
  <c r="APE116" i="21"/>
  <c r="APF116" i="21"/>
  <c r="APG116" i="21"/>
  <c r="APH116" i="21"/>
  <c r="API116" i="21"/>
  <c r="APJ116" i="21"/>
  <c r="APK116" i="21"/>
  <c r="APL116" i="21"/>
  <c r="APM116" i="21"/>
  <c r="APN116" i="21"/>
  <c r="APO116" i="21"/>
  <c r="APP116" i="21"/>
  <c r="APQ116" i="21"/>
  <c r="APR116" i="21"/>
  <c r="APS116" i="21"/>
  <c r="APT116" i="21"/>
  <c r="APU116" i="21"/>
  <c r="APV116" i="21"/>
  <c r="APW116" i="21"/>
  <c r="APX116" i="21"/>
  <c r="APY116" i="21"/>
  <c r="APZ116" i="21"/>
  <c r="AQA116" i="21"/>
  <c r="AQB116" i="21"/>
  <c r="AQC116" i="21"/>
  <c r="AQD116" i="21"/>
  <c r="AQE116" i="21"/>
  <c r="AQF116" i="21"/>
  <c r="AQG116" i="21"/>
  <c r="AQH116" i="21"/>
  <c r="AQI116" i="21"/>
  <c r="AQJ116" i="21"/>
  <c r="AQK116" i="21"/>
  <c r="AQL116" i="21"/>
  <c r="AQM116" i="21"/>
  <c r="AQN116" i="21"/>
  <c r="AQO116" i="21"/>
  <c r="AQP116" i="21"/>
  <c r="AQQ116" i="21"/>
  <c r="AQR116" i="21"/>
  <c r="AQS116" i="21"/>
  <c r="AQT116" i="21"/>
  <c r="AQU116" i="21"/>
  <c r="AQV116" i="21"/>
  <c r="AQW116" i="21"/>
  <c r="AQX116" i="21"/>
  <c r="AQY116" i="21"/>
  <c r="AQZ116" i="21"/>
  <c r="ARA116" i="21"/>
  <c r="ARB116" i="21"/>
  <c r="ARC116" i="21"/>
  <c r="ARD116" i="21"/>
  <c r="ARE116" i="21"/>
  <c r="ARF116" i="21"/>
  <c r="ARG116" i="21"/>
  <c r="ARH116" i="21"/>
  <c r="ARI116" i="21"/>
  <c r="ARJ116" i="21"/>
  <c r="ARK116" i="21"/>
  <c r="ARL116" i="21"/>
  <c r="ARM116" i="21"/>
  <c r="ARN116" i="21"/>
  <c r="ARO116" i="21"/>
  <c r="ARP116" i="21"/>
  <c r="ARQ116" i="21"/>
  <c r="ARR116" i="21"/>
  <c r="ARS116" i="21"/>
  <c r="ART116" i="21"/>
  <c r="ARU116" i="21"/>
  <c r="ARV116" i="21"/>
  <c r="ARW116" i="21"/>
  <c r="ARX116" i="21"/>
  <c r="ARY116" i="21"/>
  <c r="ARZ116" i="21"/>
  <c r="ASA116" i="21"/>
  <c r="ASB116" i="21"/>
  <c r="ASC116" i="21"/>
  <c r="ASD116" i="21"/>
  <c r="ASE116" i="21"/>
  <c r="ASF116" i="21"/>
  <c r="ASG116" i="21"/>
  <c r="ASH116" i="21"/>
  <c r="ASI116" i="21"/>
  <c r="ASJ116" i="21"/>
  <c r="ASK116" i="21"/>
  <c r="ASL116" i="21"/>
  <c r="ASM116" i="21"/>
  <c r="ASN116" i="21"/>
  <c r="ASO116" i="21"/>
  <c r="ASP116" i="21"/>
  <c r="ASQ116" i="21"/>
  <c r="ASR116" i="21"/>
  <c r="ASS116" i="21"/>
  <c r="AST116" i="21"/>
  <c r="ASU116" i="21"/>
  <c r="ASV116" i="21"/>
  <c r="ASW116" i="21"/>
  <c r="ASX116" i="21"/>
  <c r="ASY116" i="21"/>
  <c r="ASZ116" i="21"/>
  <c r="ATA116" i="21"/>
  <c r="ATB116" i="21"/>
  <c r="ATC116" i="21"/>
  <c r="ATD116" i="21"/>
  <c r="ATE116" i="21"/>
  <c r="ATF116" i="21"/>
  <c r="ATG116" i="21"/>
  <c r="ATH116" i="21"/>
  <c r="ATI116" i="21"/>
  <c r="ATJ116" i="21"/>
  <c r="ATK116" i="21"/>
  <c r="ATL116" i="21"/>
  <c r="ATM116" i="21"/>
  <c r="ATN116" i="21"/>
  <c r="ATO116" i="21"/>
  <c r="ATP116" i="21"/>
  <c r="ATQ116" i="21"/>
  <c r="ATR116" i="21"/>
  <c r="ATS116" i="21"/>
  <c r="ATT116" i="21"/>
  <c r="ATU116" i="21"/>
  <c r="ATV116" i="21"/>
  <c r="ATW116" i="21"/>
  <c r="ATX116" i="21"/>
  <c r="ATY116" i="21"/>
  <c r="ATZ116" i="21"/>
  <c r="AUA116" i="21"/>
  <c r="AUB116" i="21"/>
  <c r="AUC116" i="21"/>
  <c r="AUD116" i="21"/>
  <c r="AUE116" i="21"/>
  <c r="AUF116" i="21"/>
  <c r="AUG116" i="21"/>
  <c r="AUH116" i="21"/>
  <c r="AUI116" i="21"/>
  <c r="AUJ116" i="21"/>
  <c r="AUK116" i="21"/>
  <c r="AUL116" i="21"/>
  <c r="AUM116" i="21"/>
  <c r="AUN116" i="21"/>
  <c r="AUO116" i="21"/>
  <c r="AUP116" i="21"/>
  <c r="AUQ116" i="21"/>
  <c r="AUR116" i="21"/>
  <c r="AUS116" i="21"/>
  <c r="AUT116" i="21"/>
  <c r="AUU116" i="21"/>
  <c r="AUV116" i="21"/>
  <c r="AUW116" i="21"/>
  <c r="AUX116" i="21"/>
  <c r="AUY116" i="21"/>
  <c r="AUZ116" i="21"/>
  <c r="AVA116" i="21"/>
  <c r="AVB116" i="21"/>
  <c r="AVC116" i="21"/>
  <c r="AVD116" i="21"/>
  <c r="AVE116" i="21"/>
  <c r="AVF116" i="21"/>
  <c r="AVG116" i="21"/>
  <c r="AVH116" i="21"/>
  <c r="AVI116" i="21"/>
  <c r="AVJ116" i="21"/>
  <c r="AVK116" i="21"/>
  <c r="AVL116" i="21"/>
  <c r="AVM116" i="21"/>
  <c r="AVN116" i="21"/>
  <c r="AVO116" i="21"/>
  <c r="AVP116" i="21"/>
  <c r="AVQ116" i="21"/>
  <c r="AVR116" i="21"/>
  <c r="AVS116" i="21"/>
  <c r="AVT116" i="21"/>
  <c r="AVU116" i="21"/>
  <c r="AVV116" i="21"/>
  <c r="AVW116" i="21"/>
  <c r="AVX116" i="21"/>
  <c r="AVY116" i="21"/>
  <c r="AVZ116" i="21"/>
  <c r="AWA116" i="21"/>
  <c r="AWB116" i="21"/>
  <c r="AWC116" i="21"/>
  <c r="AWD116" i="21"/>
  <c r="AWE116" i="21"/>
  <c r="AWF116" i="21"/>
  <c r="AWG116" i="21"/>
  <c r="AWH116" i="21"/>
  <c r="AWI116" i="21"/>
  <c r="AWJ116" i="21"/>
  <c r="AWK116" i="21"/>
  <c r="AWL116" i="21"/>
  <c r="AWM116" i="21"/>
  <c r="AWN116" i="21"/>
  <c r="AWO116" i="21"/>
  <c r="AWP116" i="21"/>
  <c r="AWQ116" i="21"/>
  <c r="AWR116" i="21"/>
  <c r="AWS116" i="21"/>
  <c r="AWT116" i="21"/>
  <c r="AWU116" i="21"/>
  <c r="AWV116" i="21"/>
  <c r="AWW116" i="21"/>
  <c r="AWX116" i="21"/>
  <c r="AWY116" i="21"/>
  <c r="AWZ116" i="21"/>
  <c r="AXA116" i="21"/>
  <c r="AXB116" i="21"/>
  <c r="AXC116" i="21"/>
  <c r="AXD116" i="21"/>
  <c r="AXE116" i="21"/>
  <c r="AXF116" i="21"/>
  <c r="AXG116" i="21"/>
  <c r="AXH116" i="21"/>
  <c r="AXI116" i="21"/>
  <c r="AXJ116" i="21"/>
  <c r="AXK116" i="21"/>
  <c r="AXL116" i="21"/>
  <c r="AXM116" i="21"/>
  <c r="AXN116" i="21"/>
  <c r="AXO116" i="21"/>
  <c r="AXP116" i="21"/>
  <c r="AXQ116" i="21"/>
  <c r="AXR116" i="21"/>
  <c r="AXS116" i="21"/>
  <c r="AXT116" i="21"/>
  <c r="AXU116" i="21"/>
  <c r="AXV116" i="21"/>
  <c r="AXW116" i="21"/>
  <c r="AXX116" i="21"/>
  <c r="AXY116" i="21"/>
  <c r="AXZ116" i="21"/>
  <c r="AYA116" i="21"/>
  <c r="AYB116" i="21"/>
  <c r="AYC116" i="21"/>
  <c r="AYD116" i="21"/>
  <c r="AYE116" i="21"/>
  <c r="AYF116" i="21"/>
  <c r="AYG116" i="21"/>
  <c r="AYH116" i="21"/>
  <c r="AYI116" i="21"/>
  <c r="AYJ116" i="21"/>
  <c r="AYK116" i="21"/>
  <c r="AYL116" i="21"/>
  <c r="AYM116" i="21"/>
  <c r="AYN116" i="21"/>
  <c r="AYO116" i="21"/>
  <c r="AYP116" i="21"/>
  <c r="AYQ116" i="21"/>
  <c r="AYR116" i="21"/>
  <c r="AYS116" i="21"/>
  <c r="AYT116" i="21"/>
  <c r="AYU116" i="21"/>
  <c r="AYV116" i="21"/>
  <c r="AYW116" i="21"/>
  <c r="AYX116" i="21"/>
  <c r="AYY116" i="21"/>
  <c r="AYZ116" i="21"/>
  <c r="AZA116" i="21"/>
  <c r="AZB116" i="21"/>
  <c r="AZC116" i="21"/>
  <c r="AZD116" i="21"/>
  <c r="AZE116" i="21"/>
  <c r="AZF116" i="21"/>
  <c r="AZG116" i="21"/>
  <c r="AZH116" i="21"/>
  <c r="AZI116" i="21"/>
  <c r="AZJ116" i="21"/>
  <c r="AZK116" i="21"/>
  <c r="AZL116" i="21"/>
  <c r="AZM116" i="21"/>
  <c r="AZN116" i="21"/>
  <c r="AZO116" i="21"/>
  <c r="AZP116" i="21"/>
  <c r="AZQ116" i="21"/>
  <c r="AZR116" i="21"/>
  <c r="AZS116" i="21"/>
  <c r="AZT116" i="21"/>
  <c r="AZU116" i="21"/>
  <c r="AZV116" i="21"/>
  <c r="AZW116" i="21"/>
  <c r="AZX116" i="21"/>
  <c r="AZY116" i="21"/>
  <c r="AZZ116" i="21"/>
  <c r="BAA116" i="21"/>
  <c r="BAB116" i="21"/>
  <c r="BAC116" i="21"/>
  <c r="BAD116" i="21"/>
  <c r="BAE116" i="21"/>
  <c r="BAF116" i="21"/>
  <c r="BAG116" i="21"/>
  <c r="BAH116" i="21"/>
  <c r="BAI116" i="21"/>
  <c r="BAJ116" i="21"/>
  <c r="BAK116" i="21"/>
  <c r="BAL116" i="21"/>
  <c r="BAM116" i="21"/>
  <c r="BAN116" i="21"/>
  <c r="BAO116" i="21"/>
  <c r="BAP116" i="21"/>
  <c r="BAQ116" i="21"/>
  <c r="BAR116" i="21"/>
  <c r="BAS116" i="21"/>
  <c r="BAT116" i="21"/>
  <c r="BAU116" i="21"/>
  <c r="BAV116" i="21"/>
  <c r="BAW116" i="21"/>
  <c r="BAX116" i="21"/>
  <c r="BAY116" i="21"/>
  <c r="BAZ116" i="21"/>
  <c r="BBA116" i="21"/>
  <c r="BBB116" i="21"/>
  <c r="BBC116" i="21"/>
  <c r="BBD116" i="21"/>
  <c r="BBE116" i="21"/>
  <c r="BBF116" i="21"/>
  <c r="BBG116" i="21"/>
  <c r="BBH116" i="21"/>
  <c r="BBI116" i="21"/>
  <c r="BBJ116" i="21"/>
  <c r="BBK116" i="21"/>
  <c r="BBL116" i="21"/>
  <c r="BBM116" i="21"/>
  <c r="BBN116" i="21"/>
  <c r="BBO116" i="21"/>
  <c r="BBP116" i="21"/>
  <c r="BBQ116" i="21"/>
  <c r="BBR116" i="21"/>
  <c r="BBS116" i="21"/>
  <c r="BBT116" i="21"/>
  <c r="BBU116" i="21"/>
  <c r="BBV116" i="21"/>
  <c r="BBW116" i="21"/>
  <c r="BBX116" i="21"/>
  <c r="BBY116" i="21"/>
  <c r="BBZ116" i="21"/>
  <c r="BCA116" i="21"/>
  <c r="BCB116" i="21"/>
  <c r="BCC116" i="21"/>
  <c r="BCD116" i="21"/>
  <c r="BCE116" i="21"/>
  <c r="BCF116" i="21"/>
  <c r="BCG116" i="21"/>
  <c r="BCH116" i="21"/>
  <c r="BCI116" i="21"/>
  <c r="BCJ116" i="21"/>
  <c r="BCK116" i="21"/>
  <c r="BCL116" i="21"/>
  <c r="BCM116" i="21"/>
  <c r="BCN116" i="21"/>
  <c r="BCO116" i="21"/>
  <c r="BCP116" i="21"/>
  <c r="BCQ116" i="21"/>
  <c r="BCR116" i="21"/>
  <c r="BCS116" i="21"/>
  <c r="BCT116" i="21"/>
  <c r="BCU116" i="21"/>
  <c r="BCV116" i="21"/>
  <c r="BCW116" i="21"/>
  <c r="BCX116" i="21"/>
  <c r="BCY116" i="21"/>
  <c r="BCZ116" i="21"/>
  <c r="BDA116" i="21"/>
  <c r="BDB116" i="21"/>
  <c r="BDC116" i="21"/>
  <c r="BDD116" i="21"/>
  <c r="BDE116" i="21"/>
  <c r="BDF116" i="21"/>
  <c r="BDG116" i="21"/>
  <c r="BDH116" i="21"/>
  <c r="BDI116" i="21"/>
  <c r="BDJ116" i="21"/>
  <c r="BDK116" i="21"/>
  <c r="BDL116" i="21"/>
  <c r="BDM116" i="21"/>
  <c r="BDN116" i="21"/>
  <c r="BDO116" i="21"/>
  <c r="BDP116" i="21"/>
  <c r="BDQ116" i="21"/>
  <c r="BDR116" i="21"/>
  <c r="BDS116" i="21"/>
  <c r="BDT116" i="21"/>
  <c r="BDU116" i="21"/>
  <c r="BDV116" i="21"/>
  <c r="BDW116" i="21"/>
  <c r="BDX116" i="21"/>
  <c r="BDY116" i="21"/>
  <c r="BDZ116" i="21"/>
  <c r="BEA116" i="21"/>
  <c r="BEB116" i="21"/>
  <c r="BEC116" i="21"/>
  <c r="BED116" i="21"/>
  <c r="BEE116" i="21"/>
  <c r="BEF116" i="21"/>
  <c r="BEG116" i="21"/>
  <c r="BEH116" i="21"/>
  <c r="BEI116" i="21"/>
  <c r="BEJ116" i="21"/>
  <c r="BEK116" i="21"/>
  <c r="BEL116" i="21"/>
  <c r="BEM116" i="21"/>
  <c r="BEN116" i="21"/>
  <c r="BEO116" i="21"/>
  <c r="BEP116" i="21"/>
  <c r="BEQ116" i="21"/>
  <c r="BER116" i="21"/>
  <c r="BES116" i="21"/>
  <c r="BET116" i="21"/>
  <c r="BEU116" i="21"/>
  <c r="BEV116" i="21"/>
  <c r="BEW116" i="21"/>
  <c r="BEX116" i="21"/>
  <c r="BEY116" i="21"/>
  <c r="BEZ116" i="21"/>
  <c r="BFA116" i="21"/>
  <c r="BFB116" i="21"/>
  <c r="BFC116" i="21"/>
  <c r="BFD116" i="21"/>
  <c r="BFE116" i="21"/>
  <c r="BFF116" i="21"/>
  <c r="BFG116" i="21"/>
  <c r="BFH116" i="21"/>
  <c r="BFI116" i="21"/>
  <c r="BFJ116" i="21"/>
  <c r="BFK116" i="21"/>
  <c r="BFL116" i="21"/>
  <c r="BFM116" i="21"/>
  <c r="BFN116" i="21"/>
  <c r="BFO116" i="21"/>
  <c r="BFP116" i="21"/>
  <c r="BFQ116" i="21"/>
  <c r="BFR116" i="21"/>
  <c r="BFS116" i="21"/>
  <c r="BFT116" i="21"/>
  <c r="BFU116" i="21"/>
  <c r="BFV116" i="21"/>
  <c r="BFW116" i="21"/>
  <c r="BFX116" i="21"/>
  <c r="BFY116" i="21"/>
  <c r="BFZ116" i="21"/>
  <c r="BGA116" i="21"/>
  <c r="BGB116" i="21"/>
  <c r="BGC116" i="21"/>
  <c r="BGD116" i="21"/>
  <c r="BGE116" i="21"/>
  <c r="BGF116" i="21"/>
  <c r="BGG116" i="21"/>
  <c r="BGH116" i="21"/>
  <c r="BGI116" i="21"/>
  <c r="BGJ116" i="21"/>
  <c r="BGK116" i="21"/>
  <c r="BGL116" i="21"/>
  <c r="BGM116" i="21"/>
  <c r="BGN116" i="21"/>
  <c r="BGO116" i="21"/>
  <c r="BGP116" i="21"/>
  <c r="BGQ116" i="21"/>
  <c r="BGR116" i="21"/>
  <c r="BGS116" i="21"/>
  <c r="BGT116" i="21"/>
  <c r="BGU116" i="21"/>
  <c r="BGV116" i="21"/>
  <c r="BGW116" i="21"/>
  <c r="BGX116" i="21"/>
  <c r="BGY116" i="21"/>
  <c r="BGZ116" i="21"/>
  <c r="BHA116" i="21"/>
  <c r="BHB116" i="21"/>
  <c r="BHC116" i="21"/>
  <c r="BHD116" i="21"/>
  <c r="BHE116" i="21"/>
  <c r="BHF116" i="21"/>
  <c r="BHG116" i="21"/>
  <c r="BHH116" i="21"/>
  <c r="BHI116" i="21"/>
  <c r="BHJ116" i="21"/>
  <c r="BHK116" i="21"/>
  <c r="BHL116" i="21"/>
  <c r="BHM116" i="21"/>
  <c r="BHN116" i="21"/>
  <c r="BHO116" i="21"/>
  <c r="BHP116" i="21"/>
  <c r="BHQ116" i="21"/>
  <c r="BHR116" i="21"/>
  <c r="BHS116" i="21"/>
  <c r="BHT116" i="21"/>
  <c r="BHU116" i="21"/>
  <c r="BHV116" i="21"/>
  <c r="BHW116" i="21"/>
  <c r="BHX116" i="21"/>
  <c r="BHY116" i="21"/>
  <c r="BHZ116" i="21"/>
  <c r="BIA116" i="21"/>
  <c r="BIB116" i="21"/>
  <c r="BIC116" i="21"/>
  <c r="BID116" i="21"/>
  <c r="BIE116" i="21"/>
  <c r="BIF116" i="21"/>
  <c r="BIG116" i="21"/>
  <c r="BIH116" i="21"/>
  <c r="BII116" i="21"/>
  <c r="BIJ116" i="21"/>
  <c r="BIK116" i="21"/>
  <c r="BIL116" i="21"/>
  <c r="BIM116" i="21"/>
  <c r="BIN116" i="21"/>
  <c r="BIO116" i="21"/>
  <c r="BIP116" i="21"/>
  <c r="BIQ116" i="21"/>
  <c r="BIR116" i="21"/>
  <c r="BIS116" i="21"/>
  <c r="BIT116" i="21"/>
  <c r="BIU116" i="21"/>
  <c r="BIV116" i="21"/>
  <c r="BIW116" i="21"/>
  <c r="BIX116" i="21"/>
  <c r="BIY116" i="21"/>
  <c r="BIZ116" i="21"/>
  <c r="BJA116" i="21"/>
  <c r="BJB116" i="21"/>
  <c r="BJC116" i="21"/>
  <c r="BJD116" i="21"/>
  <c r="BJE116" i="21"/>
  <c r="BJF116" i="21"/>
  <c r="BJG116" i="21"/>
  <c r="BJH116" i="21"/>
  <c r="BJI116" i="21"/>
  <c r="BJJ116" i="21"/>
  <c r="BJK116" i="21"/>
  <c r="BJL116" i="21"/>
  <c r="BJM116" i="21"/>
  <c r="BJN116" i="21"/>
  <c r="BJO116" i="21"/>
  <c r="BJP116" i="21"/>
  <c r="BJQ116" i="21"/>
  <c r="BJR116" i="21"/>
  <c r="BJS116" i="21"/>
  <c r="BJT116" i="21"/>
  <c r="BJU116" i="21"/>
  <c r="BJV116" i="21"/>
  <c r="BJW116" i="21"/>
  <c r="BJX116" i="21"/>
  <c r="BJY116" i="21"/>
  <c r="BJZ116" i="21"/>
  <c r="BKA116" i="21"/>
  <c r="BKB116" i="21"/>
  <c r="BKC116" i="21"/>
  <c r="BKD116" i="21"/>
  <c r="BKE116" i="21"/>
  <c r="BKF116" i="21"/>
  <c r="BKG116" i="21"/>
  <c r="BKH116" i="21"/>
  <c r="BKI116" i="21"/>
  <c r="BKJ116" i="21"/>
  <c r="BKK116" i="21"/>
  <c r="BKL116" i="21"/>
  <c r="BKM116" i="21"/>
  <c r="BKN116" i="21"/>
  <c r="BKO116" i="21"/>
  <c r="BKP116" i="21"/>
  <c r="BKQ116" i="21"/>
  <c r="BKR116" i="21"/>
  <c r="BKS116" i="21"/>
  <c r="BKT116" i="21"/>
  <c r="BKU116" i="21"/>
  <c r="BKV116" i="21"/>
  <c r="BKW116" i="21"/>
  <c r="BKX116" i="21"/>
  <c r="BKY116" i="21"/>
  <c r="BKZ116" i="21"/>
  <c r="BLA116" i="21"/>
  <c r="BLB116" i="21"/>
  <c r="BLC116" i="21"/>
  <c r="BLD116" i="21"/>
  <c r="BLE116" i="21"/>
  <c r="BLF116" i="21"/>
  <c r="BLG116" i="21"/>
  <c r="BLH116" i="21"/>
  <c r="BLI116" i="21"/>
  <c r="BLJ116" i="21"/>
  <c r="BLK116" i="21"/>
  <c r="BLL116" i="21"/>
  <c r="BLM116" i="21"/>
  <c r="BLN116" i="21"/>
  <c r="BLO116" i="21"/>
  <c r="BLP116" i="21"/>
  <c r="BLQ116" i="21"/>
  <c r="BLR116" i="21"/>
  <c r="BLS116" i="21"/>
  <c r="BLT116" i="21"/>
  <c r="BLU116" i="21"/>
  <c r="BLV116" i="21"/>
  <c r="BLW116" i="21"/>
  <c r="BLX116" i="21"/>
  <c r="BLY116" i="21"/>
  <c r="BLZ116" i="21"/>
  <c r="BMA116" i="21"/>
  <c r="BMB116" i="21"/>
  <c r="BMC116" i="21"/>
  <c r="BMD116" i="21"/>
  <c r="BME116" i="21"/>
  <c r="BMF116" i="21"/>
  <c r="BMG116" i="21"/>
  <c r="BMH116" i="21"/>
  <c r="BMI116" i="21"/>
  <c r="BMJ116" i="21"/>
  <c r="BMK116" i="21"/>
  <c r="BML116" i="21"/>
  <c r="BMM116" i="21"/>
  <c r="BMN116" i="21"/>
  <c r="BMO116" i="21"/>
  <c r="BMP116" i="21"/>
  <c r="BMQ116" i="21"/>
  <c r="BMR116" i="21"/>
  <c r="BMS116" i="21"/>
  <c r="BMT116" i="21"/>
  <c r="BMU116" i="21"/>
  <c r="BMV116" i="21"/>
  <c r="BMW116" i="21"/>
  <c r="BMX116" i="21"/>
  <c r="BMY116" i="21"/>
  <c r="BMZ116" i="21"/>
  <c r="BNA116" i="21"/>
  <c r="BNB116" i="21"/>
  <c r="BNC116" i="21"/>
  <c r="BND116" i="21"/>
  <c r="BNE116" i="21"/>
  <c r="BNF116" i="21"/>
  <c r="BNG116" i="21"/>
  <c r="BNH116" i="21"/>
  <c r="BNI116" i="21"/>
  <c r="BNJ116" i="21"/>
  <c r="BNK116" i="21"/>
  <c r="BNL116" i="21"/>
  <c r="BNM116" i="21"/>
  <c r="BNN116" i="21"/>
  <c r="BNO116" i="21"/>
  <c r="BNP116" i="21"/>
  <c r="BNQ116" i="21"/>
  <c r="BNR116" i="21"/>
  <c r="BNS116" i="21"/>
  <c r="BNT116" i="21"/>
  <c r="BNU116" i="21"/>
  <c r="BNV116" i="21"/>
  <c r="BNW116" i="21"/>
  <c r="BNX116" i="21"/>
  <c r="BNY116" i="21"/>
  <c r="BNZ116" i="21"/>
  <c r="BOA116" i="21"/>
  <c r="BOB116" i="21"/>
  <c r="BOC116" i="21"/>
  <c r="BOD116" i="21"/>
  <c r="BOE116" i="21"/>
  <c r="BOF116" i="21"/>
  <c r="BOG116" i="21"/>
  <c r="BOH116" i="21"/>
  <c r="BOI116" i="21"/>
  <c r="BOJ116" i="21"/>
  <c r="BOK116" i="21"/>
  <c r="BOL116" i="21"/>
  <c r="BOM116" i="21"/>
  <c r="BON116" i="21"/>
  <c r="BOO116" i="21"/>
  <c r="BOP116" i="21"/>
  <c r="BOQ116" i="21"/>
  <c r="BOR116" i="21"/>
  <c r="BOS116" i="21"/>
  <c r="BOT116" i="21"/>
  <c r="BOU116" i="21"/>
  <c r="BOV116" i="21"/>
  <c r="BOW116" i="21"/>
  <c r="BOX116" i="21"/>
  <c r="BOY116" i="21"/>
  <c r="BOZ116" i="21"/>
  <c r="BPA116" i="21"/>
  <c r="BPB116" i="21"/>
  <c r="BPC116" i="21"/>
  <c r="BPD116" i="21"/>
  <c r="BPE116" i="21"/>
  <c r="BPF116" i="21"/>
  <c r="BPG116" i="21"/>
  <c r="BPH116" i="21"/>
  <c r="BPI116" i="21"/>
  <c r="BPJ116" i="21"/>
  <c r="BPK116" i="21"/>
  <c r="BPL116" i="21"/>
  <c r="BPM116" i="21"/>
  <c r="BPN116" i="21"/>
  <c r="BPO116" i="21"/>
  <c r="BPP116" i="21"/>
  <c r="BPQ116" i="21"/>
  <c r="BPR116" i="21"/>
  <c r="BPS116" i="21"/>
  <c r="BPT116" i="21"/>
  <c r="BPU116" i="21"/>
  <c r="BPV116" i="21"/>
  <c r="BPW116" i="21"/>
  <c r="BPX116" i="21"/>
  <c r="BPY116" i="21"/>
  <c r="BPZ116" i="21"/>
  <c r="BQA116" i="21"/>
  <c r="BQB116" i="21"/>
  <c r="BQC116" i="21"/>
  <c r="BQD116" i="21"/>
  <c r="BQE116" i="21"/>
  <c r="BQF116" i="21"/>
  <c r="BQG116" i="21"/>
  <c r="BQH116" i="21"/>
  <c r="BQI116" i="21"/>
  <c r="BQJ116" i="21"/>
  <c r="BQK116" i="21"/>
  <c r="BQL116" i="21"/>
  <c r="BQM116" i="21"/>
  <c r="BQN116" i="21"/>
  <c r="BQO116" i="21"/>
  <c r="BQP116" i="21"/>
  <c r="BQQ116" i="21"/>
  <c r="BQR116" i="21"/>
  <c r="BQS116" i="21"/>
  <c r="BQT116" i="21"/>
  <c r="BQU116" i="21"/>
  <c r="BQV116" i="21"/>
  <c r="BQW116" i="21"/>
  <c r="BQX116" i="21"/>
  <c r="BQY116" i="21"/>
  <c r="BQZ116" i="21"/>
  <c r="BRA116" i="21"/>
  <c r="BRB116" i="21"/>
  <c r="BRC116" i="21"/>
  <c r="BRD116" i="21"/>
  <c r="BRE116" i="21"/>
  <c r="BRF116" i="21"/>
  <c r="BRG116" i="21"/>
  <c r="BRH116" i="21"/>
  <c r="BRI116" i="21"/>
  <c r="BRJ116" i="21"/>
  <c r="BRK116" i="21"/>
  <c r="BRL116" i="21"/>
  <c r="BRM116" i="21"/>
  <c r="BRN116" i="21"/>
  <c r="BRO116" i="21"/>
  <c r="BRP116" i="21"/>
  <c r="BRQ116" i="21"/>
  <c r="BRR116" i="21"/>
  <c r="BRS116" i="21"/>
  <c r="BRT116" i="21"/>
  <c r="BRU116" i="21"/>
  <c r="BRV116" i="21"/>
  <c r="BRW116" i="21"/>
  <c r="BRX116" i="21"/>
  <c r="BRY116" i="21"/>
  <c r="BRZ116" i="21"/>
  <c r="BSA116" i="21"/>
  <c r="BSB116" i="21"/>
  <c r="BSC116" i="21"/>
  <c r="BSD116" i="21"/>
  <c r="BSE116" i="21"/>
  <c r="BSF116" i="21"/>
  <c r="BSG116" i="21"/>
  <c r="BSH116" i="21"/>
  <c r="BSI116" i="21"/>
  <c r="BSJ116" i="21"/>
  <c r="BSK116" i="21"/>
  <c r="BSL116" i="21"/>
  <c r="BSM116" i="21"/>
  <c r="BSN116" i="21"/>
  <c r="BSO116" i="21"/>
  <c r="BSP116" i="21"/>
  <c r="BSQ116" i="21"/>
  <c r="BSR116" i="21"/>
  <c r="BSS116" i="21"/>
  <c r="BST116" i="21"/>
  <c r="BSU116" i="21"/>
  <c r="BSV116" i="21"/>
  <c r="BSW116" i="21"/>
  <c r="BSX116" i="21"/>
  <c r="BSY116" i="21"/>
  <c r="BSZ116" i="21"/>
  <c r="BTA116" i="21"/>
  <c r="BTB116" i="21"/>
  <c r="BTC116" i="21"/>
  <c r="BTD116" i="21"/>
  <c r="BTE116" i="21"/>
  <c r="BTF116" i="21"/>
  <c r="BTG116" i="21"/>
  <c r="BTH116" i="21"/>
  <c r="BTI116" i="21"/>
  <c r="BTJ116" i="21"/>
  <c r="BTK116" i="21"/>
  <c r="BTL116" i="21"/>
  <c r="BTM116" i="21"/>
  <c r="BTN116" i="21"/>
  <c r="BTO116" i="21"/>
  <c r="BTP116" i="21"/>
  <c r="BTQ116" i="21"/>
  <c r="BTR116" i="21"/>
  <c r="BTS116" i="21"/>
  <c r="BTT116" i="21"/>
  <c r="BTU116" i="21"/>
  <c r="BTV116" i="21"/>
  <c r="BTW116" i="21"/>
  <c r="BTX116" i="21"/>
  <c r="BTY116" i="21"/>
  <c r="BTZ116" i="21"/>
  <c r="BUA116" i="21"/>
  <c r="BUB116" i="21"/>
  <c r="BUC116" i="21"/>
  <c r="BUD116" i="21"/>
  <c r="BUE116" i="21"/>
  <c r="BUF116" i="21"/>
  <c r="BUG116" i="21"/>
  <c r="BUH116" i="21"/>
  <c r="BUI116" i="21"/>
  <c r="BUJ116" i="21"/>
  <c r="BUK116" i="21"/>
  <c r="BUL116" i="21"/>
  <c r="BUM116" i="21"/>
  <c r="BUN116" i="21"/>
  <c r="BUO116" i="21"/>
  <c r="BUP116" i="21"/>
  <c r="BUQ116" i="21"/>
  <c r="BUR116" i="21"/>
  <c r="BUS116" i="21"/>
  <c r="BUT116" i="21"/>
  <c r="BUU116" i="21"/>
  <c r="BUV116" i="21"/>
  <c r="BUW116" i="21"/>
  <c r="BUX116" i="21"/>
  <c r="BUY116" i="21"/>
  <c r="BUZ116" i="21"/>
  <c r="BVA116" i="21"/>
  <c r="BVB116" i="21"/>
  <c r="BVC116" i="21"/>
  <c r="BVD116" i="21"/>
  <c r="BVE116" i="21"/>
  <c r="BVF116" i="21"/>
  <c r="BVG116" i="21"/>
  <c r="BVH116" i="21"/>
  <c r="BVI116" i="21"/>
  <c r="BVJ116" i="21"/>
  <c r="BVK116" i="21"/>
  <c r="BVL116" i="21"/>
  <c r="BVM116" i="21"/>
  <c r="BVN116" i="21"/>
  <c r="BVO116" i="21"/>
  <c r="BVP116" i="21"/>
  <c r="BVQ116" i="21"/>
  <c r="BVR116" i="21"/>
  <c r="BVS116" i="21"/>
  <c r="BVT116" i="21"/>
  <c r="BVU116" i="21"/>
  <c r="BVV116" i="21"/>
  <c r="BVW116" i="21"/>
  <c r="BVX116" i="21"/>
  <c r="BVY116" i="21"/>
  <c r="BVZ116" i="21"/>
  <c r="BWA116" i="21"/>
  <c r="BWB116" i="21"/>
  <c r="BWC116" i="21"/>
  <c r="BWD116" i="21"/>
  <c r="BWE116" i="21"/>
  <c r="BWF116" i="21"/>
  <c r="BWG116" i="21"/>
  <c r="BWH116" i="21"/>
  <c r="BWI116" i="21"/>
  <c r="BWJ116" i="21"/>
  <c r="BWK116" i="21"/>
  <c r="BWL116" i="21"/>
  <c r="BWM116" i="21"/>
  <c r="BWN116" i="21"/>
  <c r="BWO116" i="21"/>
  <c r="BWP116" i="21"/>
  <c r="BWQ116" i="21"/>
  <c r="BWR116" i="21"/>
  <c r="BWS116" i="21"/>
  <c r="BWT116" i="21"/>
  <c r="BWU116" i="21"/>
  <c r="BWV116" i="21"/>
  <c r="BWW116" i="21"/>
  <c r="BWX116" i="21"/>
  <c r="BWY116" i="21"/>
  <c r="BWZ116" i="21"/>
  <c r="BXA116" i="21"/>
  <c r="BXB116" i="21"/>
  <c r="BXC116" i="21"/>
  <c r="BXD116" i="21"/>
  <c r="BXE116" i="21"/>
  <c r="BXF116" i="21"/>
  <c r="BXG116" i="21"/>
  <c r="BXH116" i="21"/>
  <c r="BXI116" i="21"/>
  <c r="BXJ116" i="21"/>
  <c r="BXK116" i="21"/>
  <c r="BXL116" i="21"/>
  <c r="BXM116" i="21"/>
  <c r="BXN116" i="21"/>
  <c r="BXO116" i="21"/>
  <c r="BXP116" i="21"/>
  <c r="BXQ116" i="21"/>
  <c r="BXR116" i="21"/>
  <c r="BXS116" i="21"/>
  <c r="BXT116" i="21"/>
  <c r="BXU116" i="21"/>
  <c r="BXV116" i="21"/>
  <c r="BXW116" i="21"/>
  <c r="BXX116" i="21"/>
  <c r="BXY116" i="21"/>
  <c r="BXZ116" i="21"/>
  <c r="BYA116" i="21"/>
  <c r="BYB116" i="21"/>
  <c r="BYC116" i="21"/>
  <c r="BYD116" i="21"/>
  <c r="BYE116" i="21"/>
  <c r="BYF116" i="21"/>
  <c r="BYG116" i="21"/>
  <c r="BYH116" i="21"/>
  <c r="BYI116" i="21"/>
  <c r="BYJ116" i="21"/>
  <c r="BYK116" i="21"/>
  <c r="BYL116" i="21"/>
  <c r="BYM116" i="21"/>
  <c r="BYN116" i="21"/>
  <c r="BYO116" i="21"/>
  <c r="BYP116" i="21"/>
  <c r="BYQ116" i="21"/>
  <c r="BYR116" i="21"/>
  <c r="BYS116" i="21"/>
  <c r="BYT116" i="21"/>
  <c r="BYU116" i="21"/>
  <c r="BYV116" i="21"/>
  <c r="BYW116" i="21"/>
  <c r="BYX116" i="21"/>
  <c r="BYY116" i="21"/>
  <c r="BYZ116" i="21"/>
  <c r="BZA116" i="21"/>
  <c r="BZB116" i="21"/>
  <c r="BZC116" i="21"/>
  <c r="BZD116" i="21"/>
  <c r="BZE116" i="21"/>
  <c r="BZF116" i="21"/>
  <c r="BZG116" i="21"/>
  <c r="BZH116" i="21"/>
  <c r="BZI116" i="21"/>
  <c r="BZJ116" i="21"/>
  <c r="BZK116" i="21"/>
  <c r="BZL116" i="21"/>
  <c r="BZM116" i="21"/>
  <c r="BZN116" i="21"/>
  <c r="BZO116" i="21"/>
  <c r="BZP116" i="21"/>
  <c r="BZQ116" i="21"/>
  <c r="BZR116" i="21"/>
  <c r="BZS116" i="21"/>
  <c r="BZT116" i="21"/>
  <c r="BZU116" i="21"/>
  <c r="BZV116" i="21"/>
  <c r="BZW116" i="21"/>
  <c r="BZX116" i="21"/>
  <c r="BZY116" i="21"/>
  <c r="BZZ116" i="21"/>
  <c r="CAA116" i="21"/>
  <c r="CAB116" i="21"/>
  <c r="CAC116" i="21"/>
  <c r="CAD116" i="21"/>
  <c r="CAE116" i="21"/>
  <c r="CAF116" i="21"/>
  <c r="CAG116" i="21"/>
  <c r="CAH116" i="21"/>
  <c r="CAI116" i="21"/>
  <c r="CAJ116" i="21"/>
  <c r="CAK116" i="21"/>
  <c r="CAL116" i="21"/>
  <c r="CAM116" i="21"/>
  <c r="CAN116" i="21"/>
  <c r="CAO116" i="21"/>
  <c r="CAP116" i="21"/>
  <c r="CAQ116" i="21"/>
  <c r="CAR116" i="21"/>
  <c r="CAS116" i="21"/>
  <c r="CAT116" i="21"/>
  <c r="CAU116" i="21"/>
  <c r="CAV116" i="21"/>
  <c r="CAW116" i="21"/>
  <c r="CAX116" i="21"/>
  <c r="CAY116" i="21"/>
  <c r="CAZ116" i="21"/>
  <c r="CBA116" i="21"/>
  <c r="CBB116" i="21"/>
  <c r="CBC116" i="21"/>
  <c r="CBD116" i="21"/>
  <c r="CBE116" i="21"/>
  <c r="CBF116" i="21"/>
  <c r="CBG116" i="21"/>
  <c r="CBH116" i="21"/>
  <c r="CBI116" i="21"/>
  <c r="CBJ116" i="21"/>
  <c r="CBK116" i="21"/>
  <c r="CBL116" i="21"/>
  <c r="CBM116" i="21"/>
  <c r="CBN116" i="21"/>
  <c r="CBO116" i="21"/>
  <c r="CBP116" i="21"/>
  <c r="CBQ116" i="21"/>
  <c r="CBR116" i="21"/>
  <c r="CBS116" i="21"/>
  <c r="CBT116" i="21"/>
  <c r="CBU116" i="21"/>
  <c r="CBV116" i="21"/>
  <c r="CBW116" i="21"/>
  <c r="CBX116" i="21"/>
  <c r="CBY116" i="21"/>
  <c r="CBZ116" i="21"/>
  <c r="CCA116" i="21"/>
  <c r="CCB116" i="21"/>
  <c r="CCC116" i="21"/>
  <c r="CCD116" i="21"/>
  <c r="CCE116" i="21"/>
  <c r="CCF116" i="21"/>
  <c r="CCG116" i="21"/>
  <c r="CCH116" i="21"/>
  <c r="CCI116" i="21"/>
  <c r="CCJ116" i="21"/>
  <c r="CCK116" i="21"/>
  <c r="CCL116" i="21"/>
  <c r="CCM116" i="21"/>
  <c r="CCN116" i="21"/>
  <c r="CCO116" i="21"/>
  <c r="CCP116" i="21"/>
  <c r="CCQ116" i="21"/>
  <c r="CCR116" i="21"/>
  <c r="CCS116" i="21"/>
  <c r="CCT116" i="21"/>
  <c r="CCU116" i="21"/>
  <c r="CCV116" i="21"/>
  <c r="CCW116" i="21"/>
  <c r="CCX116" i="21"/>
  <c r="CCY116" i="21"/>
  <c r="CCZ116" i="21"/>
  <c r="CDA116" i="21"/>
  <c r="CDB116" i="21"/>
  <c r="CDC116" i="21"/>
  <c r="CDD116" i="21"/>
  <c r="CDE116" i="21"/>
  <c r="CDF116" i="21"/>
  <c r="CDG116" i="21"/>
  <c r="CDH116" i="21"/>
  <c r="CDI116" i="21"/>
  <c r="CDJ116" i="21"/>
  <c r="CDK116" i="21"/>
  <c r="CDL116" i="21"/>
  <c r="CDM116" i="21"/>
  <c r="CDN116" i="21"/>
  <c r="CDO116" i="21"/>
  <c r="CDP116" i="21"/>
  <c r="CDQ116" i="21"/>
  <c r="CDR116" i="21"/>
  <c r="CDS116" i="21"/>
  <c r="CDT116" i="21"/>
  <c r="CDU116" i="21"/>
  <c r="CDV116" i="21"/>
  <c r="CDW116" i="21"/>
  <c r="CDX116" i="21"/>
  <c r="CDY116" i="21"/>
  <c r="CDZ116" i="21"/>
  <c r="CEA116" i="21"/>
  <c r="CEB116" i="21"/>
  <c r="CEC116" i="21"/>
  <c r="CED116" i="21"/>
  <c r="CEE116" i="21"/>
  <c r="CEF116" i="21"/>
  <c r="CEG116" i="21"/>
  <c r="CEH116" i="21"/>
  <c r="CEI116" i="21"/>
  <c r="CEJ116" i="21"/>
  <c r="CEK116" i="21"/>
  <c r="CEL116" i="21"/>
  <c r="CEM116" i="21"/>
  <c r="CEN116" i="21"/>
  <c r="CEO116" i="21"/>
  <c r="CEP116" i="21"/>
  <c r="CEQ116" i="21"/>
  <c r="CER116" i="21"/>
  <c r="CES116" i="21"/>
  <c r="CET116" i="21"/>
  <c r="CEU116" i="21"/>
  <c r="CEV116" i="21"/>
  <c r="CEW116" i="21"/>
  <c r="CEX116" i="21"/>
  <c r="CEY116" i="21"/>
  <c r="CEZ116" i="21"/>
  <c r="CFA116" i="21"/>
  <c r="CFB116" i="21"/>
  <c r="CFC116" i="21"/>
  <c r="CFD116" i="21"/>
  <c r="CFE116" i="21"/>
  <c r="CFF116" i="21"/>
  <c r="CFG116" i="21"/>
  <c r="CFH116" i="21"/>
  <c r="CFI116" i="21"/>
  <c r="CFJ116" i="21"/>
  <c r="CFK116" i="21"/>
  <c r="CFL116" i="21"/>
  <c r="CFM116" i="21"/>
  <c r="CFN116" i="21"/>
  <c r="CFO116" i="21"/>
  <c r="CFP116" i="21"/>
  <c r="CFQ116" i="21"/>
  <c r="CFR116" i="21"/>
  <c r="CFS116" i="21"/>
  <c r="CFT116" i="21"/>
  <c r="CFU116" i="21"/>
  <c r="CFV116" i="21"/>
  <c r="CFW116" i="21"/>
  <c r="CFX116" i="21"/>
  <c r="CFY116" i="21"/>
  <c r="CFZ116" i="21"/>
  <c r="CGA116" i="21"/>
  <c r="CGB116" i="21"/>
  <c r="CGC116" i="21"/>
  <c r="CGD116" i="21"/>
  <c r="CGE116" i="21"/>
  <c r="CGF116" i="21"/>
  <c r="CGG116" i="21"/>
  <c r="CGH116" i="21"/>
  <c r="CGI116" i="21"/>
  <c r="CGJ116" i="21"/>
  <c r="CGK116" i="21"/>
  <c r="CGL116" i="21"/>
  <c r="CGM116" i="21"/>
  <c r="CGN116" i="21"/>
  <c r="CGO116" i="21"/>
  <c r="CGP116" i="21"/>
  <c r="CGQ116" i="21"/>
  <c r="CGR116" i="21"/>
  <c r="CGS116" i="21"/>
  <c r="CGT116" i="21"/>
  <c r="CGU116" i="21"/>
  <c r="CGV116" i="21"/>
  <c r="CGW116" i="21"/>
  <c r="CGX116" i="21"/>
  <c r="CGY116" i="21"/>
  <c r="CGZ116" i="21"/>
  <c r="CHA116" i="21"/>
  <c r="CHB116" i="21"/>
  <c r="CHC116" i="21"/>
  <c r="CHD116" i="21"/>
  <c r="CHE116" i="21"/>
  <c r="CHF116" i="21"/>
  <c r="CHG116" i="21"/>
  <c r="CHH116" i="21"/>
  <c r="CHI116" i="21"/>
  <c r="CHJ116" i="21"/>
  <c r="CHK116" i="21"/>
  <c r="CHL116" i="21"/>
  <c r="CHM116" i="21"/>
  <c r="CHN116" i="21"/>
  <c r="CHO116" i="21"/>
  <c r="CHP116" i="21"/>
  <c r="CHQ116" i="21"/>
  <c r="CHR116" i="21"/>
  <c r="CHS116" i="21"/>
  <c r="CHT116" i="21"/>
  <c r="CHU116" i="21"/>
  <c r="CHV116" i="21"/>
  <c r="CHW116" i="21"/>
  <c r="CHX116" i="21"/>
  <c r="CHY116" i="21"/>
  <c r="CHZ116" i="21"/>
  <c r="CIA116" i="21"/>
  <c r="CIB116" i="21"/>
  <c r="CIC116" i="21"/>
  <c r="CID116" i="21"/>
  <c r="CIE116" i="21"/>
  <c r="CIF116" i="21"/>
  <c r="CIG116" i="21"/>
  <c r="CIH116" i="21"/>
  <c r="CII116" i="21"/>
  <c r="CIJ116" i="21"/>
  <c r="CIK116" i="21"/>
  <c r="CIL116" i="21"/>
  <c r="CIM116" i="21"/>
  <c r="CIN116" i="21"/>
  <c r="CIO116" i="21"/>
  <c r="CIP116" i="21"/>
  <c r="CIQ116" i="21"/>
  <c r="CIR116" i="21"/>
  <c r="CIS116" i="21"/>
  <c r="CIT116" i="21"/>
  <c r="CIU116" i="21"/>
  <c r="CIV116" i="21"/>
  <c r="CIW116" i="21"/>
  <c r="CIX116" i="21"/>
  <c r="CIY116" i="21"/>
  <c r="CIZ116" i="21"/>
  <c r="CJA116" i="21"/>
  <c r="CJB116" i="21"/>
  <c r="CJC116" i="21"/>
  <c r="CJD116" i="21"/>
  <c r="CJE116" i="21"/>
  <c r="CJF116" i="21"/>
  <c r="CJG116" i="21"/>
  <c r="CJH116" i="21"/>
  <c r="CJI116" i="21"/>
  <c r="CJJ116" i="21"/>
  <c r="CJK116" i="21"/>
  <c r="CJL116" i="21"/>
  <c r="CJM116" i="21"/>
  <c r="CJN116" i="21"/>
  <c r="CJO116" i="21"/>
  <c r="CJP116" i="21"/>
  <c r="CJQ116" i="21"/>
  <c r="CJR116" i="21"/>
  <c r="CJS116" i="21"/>
  <c r="CJT116" i="21"/>
  <c r="CJU116" i="21"/>
  <c r="CJV116" i="21"/>
  <c r="CJW116" i="21"/>
  <c r="CJX116" i="21"/>
  <c r="CJY116" i="21"/>
  <c r="CJZ116" i="21"/>
  <c r="CKA116" i="21"/>
  <c r="CKB116" i="21"/>
  <c r="CKC116" i="21"/>
  <c r="CKD116" i="21"/>
  <c r="CKE116" i="21"/>
  <c r="CKF116" i="21"/>
  <c r="CKG116" i="21"/>
  <c r="CKH116" i="21"/>
  <c r="CKI116" i="21"/>
  <c r="CKJ116" i="21"/>
  <c r="CKK116" i="21"/>
  <c r="CKL116" i="21"/>
  <c r="CKM116" i="21"/>
  <c r="CKN116" i="21"/>
  <c r="CKO116" i="21"/>
  <c r="CKP116" i="21"/>
  <c r="CKQ116" i="21"/>
  <c r="CKR116" i="21"/>
  <c r="CKS116" i="21"/>
  <c r="CKT116" i="21"/>
  <c r="CKU116" i="21"/>
  <c r="CKV116" i="21"/>
  <c r="CKW116" i="21"/>
  <c r="CKX116" i="21"/>
  <c r="CKY116" i="21"/>
  <c r="CKZ116" i="21"/>
  <c r="CLA116" i="21"/>
  <c r="CLB116" i="21"/>
  <c r="CLC116" i="21"/>
  <c r="CLD116" i="21"/>
  <c r="CLE116" i="21"/>
  <c r="CLF116" i="21"/>
  <c r="CLG116" i="21"/>
  <c r="CLH116" i="21"/>
  <c r="CLI116" i="21"/>
  <c r="CLJ116" i="21"/>
  <c r="CLK116" i="21"/>
  <c r="CLL116" i="21"/>
  <c r="CLM116" i="21"/>
  <c r="CLN116" i="21"/>
  <c r="CLO116" i="21"/>
  <c r="CLP116" i="21"/>
  <c r="CLQ116" i="21"/>
  <c r="CLR116" i="21"/>
  <c r="CLS116" i="21"/>
  <c r="CLT116" i="21"/>
  <c r="CLU116" i="21"/>
  <c r="CLV116" i="21"/>
  <c r="CLW116" i="21"/>
  <c r="CLX116" i="21"/>
  <c r="CLY116" i="21"/>
  <c r="CLZ116" i="21"/>
  <c r="CMA116" i="21"/>
  <c r="CMB116" i="21"/>
  <c r="CMC116" i="21"/>
  <c r="CMD116" i="21"/>
  <c r="CME116" i="21"/>
  <c r="CMF116" i="21"/>
  <c r="CMG116" i="21"/>
  <c r="CMH116" i="21"/>
  <c r="CMI116" i="21"/>
  <c r="CMJ116" i="21"/>
  <c r="CMK116" i="21"/>
  <c r="CML116" i="21"/>
  <c r="CMM116" i="21"/>
  <c r="CMN116" i="21"/>
  <c r="CMO116" i="21"/>
  <c r="CMP116" i="21"/>
  <c r="CMQ116" i="21"/>
  <c r="CMR116" i="21"/>
  <c r="CMS116" i="21"/>
  <c r="CMT116" i="21"/>
  <c r="CMU116" i="21"/>
  <c r="CMV116" i="21"/>
  <c r="CMW116" i="21"/>
  <c r="CMX116" i="21"/>
  <c r="CMY116" i="21"/>
  <c r="CMZ116" i="21"/>
  <c r="CNA116" i="21"/>
  <c r="CNB116" i="21"/>
  <c r="CNC116" i="21"/>
  <c r="CND116" i="21"/>
  <c r="CNE116" i="21"/>
  <c r="CNF116" i="21"/>
  <c r="CNG116" i="21"/>
  <c r="CNH116" i="21"/>
  <c r="CNI116" i="21"/>
  <c r="CNJ116" i="21"/>
  <c r="CNK116" i="21"/>
  <c r="CNL116" i="21"/>
  <c r="CNM116" i="21"/>
  <c r="CNN116" i="21"/>
  <c r="CNO116" i="21"/>
  <c r="CNP116" i="21"/>
  <c r="CNQ116" i="21"/>
  <c r="CNR116" i="21"/>
  <c r="CNS116" i="21"/>
  <c r="CNT116" i="21"/>
  <c r="CNU116" i="21"/>
  <c r="CNV116" i="21"/>
  <c r="CNW116" i="21"/>
  <c r="CNX116" i="21"/>
  <c r="CNY116" i="21"/>
  <c r="CNZ116" i="21"/>
  <c r="COA116" i="21"/>
  <c r="COB116" i="21"/>
  <c r="COC116" i="21"/>
  <c r="COD116" i="21"/>
  <c r="COE116" i="21"/>
  <c r="COF116" i="21"/>
  <c r="COG116" i="21"/>
  <c r="COH116" i="21"/>
  <c r="COI116" i="21"/>
  <c r="COJ116" i="21"/>
  <c r="COK116" i="21"/>
  <c r="COL116" i="21"/>
  <c r="COM116" i="21"/>
  <c r="CON116" i="21"/>
  <c r="COO116" i="21"/>
  <c r="COP116" i="21"/>
  <c r="COQ116" i="21"/>
  <c r="COR116" i="21"/>
  <c r="COS116" i="21"/>
  <c r="COT116" i="21"/>
  <c r="COU116" i="21"/>
  <c r="COV116" i="21"/>
  <c r="COW116" i="21"/>
  <c r="COX116" i="21"/>
  <c r="COY116" i="21"/>
  <c r="COZ116" i="21"/>
  <c r="CPA116" i="21"/>
  <c r="CPB116" i="21"/>
  <c r="CPC116" i="21"/>
  <c r="CPD116" i="21"/>
  <c r="CPE116" i="21"/>
  <c r="CPF116" i="21"/>
  <c r="CPG116" i="21"/>
  <c r="CPH116" i="21"/>
  <c r="CPI116" i="21"/>
  <c r="CPJ116" i="21"/>
  <c r="CPK116" i="21"/>
  <c r="CPL116" i="21"/>
  <c r="CPM116" i="21"/>
  <c r="CPN116" i="21"/>
  <c r="CPO116" i="21"/>
  <c r="CPP116" i="21"/>
  <c r="CPQ116" i="21"/>
  <c r="CPR116" i="21"/>
  <c r="CPS116" i="21"/>
  <c r="CPT116" i="21"/>
  <c r="CPU116" i="21"/>
  <c r="CPV116" i="21"/>
  <c r="CPW116" i="21"/>
  <c r="CPX116" i="21"/>
  <c r="CPY116" i="21"/>
  <c r="CPZ116" i="21"/>
  <c r="CQA116" i="21"/>
  <c r="CQB116" i="21"/>
  <c r="CQC116" i="21"/>
  <c r="CQD116" i="21"/>
  <c r="CQE116" i="21"/>
  <c r="CQF116" i="21"/>
  <c r="CQG116" i="21"/>
  <c r="CQH116" i="21"/>
  <c r="CQI116" i="21"/>
  <c r="CQJ116" i="21"/>
  <c r="CQK116" i="21"/>
  <c r="CQL116" i="21"/>
  <c r="CQM116" i="21"/>
  <c r="CQN116" i="21"/>
  <c r="CQO116" i="21"/>
  <c r="CQP116" i="21"/>
  <c r="CQQ116" i="21"/>
  <c r="CQR116" i="21"/>
  <c r="CQS116" i="21"/>
  <c r="CQT116" i="21"/>
  <c r="CQU116" i="21"/>
  <c r="CQV116" i="21"/>
  <c r="CQW116" i="21"/>
  <c r="CQX116" i="21"/>
  <c r="CQY116" i="21"/>
  <c r="CQZ116" i="21"/>
  <c r="CRA116" i="21"/>
  <c r="CRB116" i="21"/>
  <c r="CRC116" i="21"/>
  <c r="CRD116" i="21"/>
  <c r="CRE116" i="21"/>
  <c r="CRF116" i="21"/>
  <c r="CRG116" i="21"/>
  <c r="CRH116" i="21"/>
  <c r="CRI116" i="21"/>
  <c r="CRJ116" i="21"/>
  <c r="CRK116" i="21"/>
  <c r="CRL116" i="21"/>
  <c r="CRM116" i="21"/>
  <c r="CRN116" i="21"/>
  <c r="CRO116" i="21"/>
  <c r="CRP116" i="21"/>
  <c r="CRQ116" i="21"/>
  <c r="CRR116" i="21"/>
  <c r="CRS116" i="21"/>
  <c r="CRT116" i="21"/>
  <c r="CRU116" i="21"/>
  <c r="CRV116" i="21"/>
  <c r="CRW116" i="21"/>
  <c r="CRX116" i="21"/>
  <c r="CRY116" i="21"/>
  <c r="CRZ116" i="21"/>
  <c r="CSA116" i="21"/>
  <c r="CSB116" i="21"/>
  <c r="CSC116" i="21"/>
  <c r="CSD116" i="21"/>
  <c r="CSE116" i="21"/>
  <c r="CSF116" i="21"/>
  <c r="CSG116" i="21"/>
  <c r="CSH116" i="21"/>
  <c r="CSI116" i="21"/>
  <c r="CSJ116" i="21"/>
  <c r="CSK116" i="21"/>
  <c r="CSL116" i="21"/>
  <c r="CSM116" i="21"/>
  <c r="CSN116" i="21"/>
  <c r="CSO116" i="21"/>
  <c r="CSP116" i="21"/>
  <c r="CSQ116" i="21"/>
  <c r="CSR116" i="21"/>
  <c r="CSS116" i="21"/>
  <c r="CST116" i="21"/>
  <c r="CSU116" i="21"/>
  <c r="CSV116" i="21"/>
  <c r="CSW116" i="21"/>
  <c r="CSX116" i="21"/>
  <c r="CSY116" i="21"/>
  <c r="CSZ116" i="21"/>
  <c r="CTA116" i="21"/>
  <c r="CTB116" i="21"/>
  <c r="CTC116" i="21"/>
  <c r="CTD116" i="21"/>
  <c r="CTE116" i="21"/>
  <c r="CTF116" i="21"/>
  <c r="CTG116" i="21"/>
  <c r="CTH116" i="21"/>
  <c r="CTI116" i="21"/>
  <c r="CTJ116" i="21"/>
  <c r="CTK116" i="21"/>
  <c r="CTL116" i="21"/>
  <c r="CTM116" i="21"/>
  <c r="CTN116" i="21"/>
  <c r="CTO116" i="21"/>
  <c r="CTP116" i="21"/>
  <c r="CTQ116" i="21"/>
  <c r="CTR116" i="21"/>
  <c r="CTS116" i="21"/>
  <c r="CTT116" i="21"/>
  <c r="CTU116" i="21"/>
  <c r="CTV116" i="21"/>
  <c r="CTW116" i="21"/>
  <c r="CTX116" i="21"/>
  <c r="CTY116" i="21"/>
  <c r="CTZ116" i="21"/>
  <c r="CUA116" i="21"/>
  <c r="CUB116" i="21"/>
  <c r="CUC116" i="21"/>
  <c r="CUD116" i="21"/>
  <c r="CUE116" i="21"/>
  <c r="CUF116" i="21"/>
  <c r="CUG116" i="21"/>
  <c r="CUH116" i="21"/>
  <c r="CUI116" i="21"/>
  <c r="CUJ116" i="21"/>
  <c r="CUK116" i="21"/>
  <c r="CUL116" i="21"/>
  <c r="CUM116" i="21"/>
  <c r="CUN116" i="21"/>
  <c r="CUO116" i="21"/>
  <c r="CUP116" i="21"/>
  <c r="CUQ116" i="21"/>
  <c r="CUR116" i="21"/>
  <c r="CUS116" i="21"/>
  <c r="CUT116" i="21"/>
  <c r="CUU116" i="21"/>
  <c r="CUV116" i="21"/>
  <c r="CUW116" i="21"/>
  <c r="CUX116" i="21"/>
  <c r="CUY116" i="21"/>
  <c r="CUZ116" i="21"/>
  <c r="CVA116" i="21"/>
  <c r="CVB116" i="21"/>
  <c r="CVC116" i="21"/>
  <c r="CVD116" i="21"/>
  <c r="CVE116" i="21"/>
  <c r="CVF116" i="21"/>
  <c r="CVG116" i="21"/>
  <c r="CVH116" i="21"/>
  <c r="CVI116" i="21"/>
  <c r="CVJ116" i="21"/>
  <c r="CVK116" i="21"/>
  <c r="CVL116" i="21"/>
  <c r="CVM116" i="21"/>
  <c r="CVN116" i="21"/>
  <c r="CVO116" i="21"/>
  <c r="CVP116" i="21"/>
  <c r="CVQ116" i="21"/>
  <c r="CVR116" i="21"/>
  <c r="CVS116" i="21"/>
  <c r="CVT116" i="21"/>
  <c r="CVU116" i="21"/>
  <c r="CVV116" i="21"/>
  <c r="CVW116" i="21"/>
  <c r="CVX116" i="21"/>
  <c r="CVY116" i="21"/>
  <c r="CVZ116" i="21"/>
  <c r="CWA116" i="21"/>
  <c r="CWB116" i="21"/>
  <c r="CWC116" i="21"/>
  <c r="CWD116" i="21"/>
  <c r="CWE116" i="21"/>
  <c r="CWF116" i="21"/>
  <c r="CWG116" i="21"/>
  <c r="CWH116" i="21"/>
  <c r="CWI116" i="21"/>
  <c r="CWJ116" i="21"/>
  <c r="CWK116" i="21"/>
  <c r="CWL116" i="21"/>
  <c r="CWM116" i="21"/>
  <c r="CWN116" i="21"/>
  <c r="CWO116" i="21"/>
  <c r="CWP116" i="21"/>
  <c r="CWQ116" i="21"/>
  <c r="CWR116" i="21"/>
  <c r="CWS116" i="21"/>
  <c r="CWT116" i="21"/>
  <c r="CWU116" i="21"/>
  <c r="CWV116" i="21"/>
  <c r="CWW116" i="21"/>
  <c r="CWX116" i="21"/>
  <c r="CWY116" i="21"/>
  <c r="CWZ116" i="21"/>
  <c r="CXA116" i="21"/>
  <c r="CXB116" i="21"/>
  <c r="CXC116" i="21"/>
  <c r="CXD116" i="21"/>
  <c r="CXE116" i="21"/>
  <c r="CXF116" i="21"/>
  <c r="CXG116" i="21"/>
  <c r="CXH116" i="21"/>
  <c r="CXI116" i="21"/>
  <c r="CXJ116" i="21"/>
  <c r="CXK116" i="21"/>
  <c r="CXL116" i="21"/>
  <c r="CXM116" i="21"/>
  <c r="CXN116" i="21"/>
  <c r="CXO116" i="21"/>
  <c r="CXP116" i="21"/>
  <c r="CXQ116" i="21"/>
  <c r="CXR116" i="21"/>
  <c r="CXS116" i="21"/>
  <c r="CXT116" i="21"/>
  <c r="CXU116" i="21"/>
  <c r="CXV116" i="21"/>
  <c r="CXW116" i="21"/>
  <c r="CXX116" i="21"/>
  <c r="CXY116" i="21"/>
  <c r="CXZ116" i="21"/>
  <c r="CYA116" i="21"/>
  <c r="CYB116" i="21"/>
  <c r="CYC116" i="21"/>
  <c r="CYD116" i="21"/>
  <c r="CYE116" i="21"/>
  <c r="CYF116" i="21"/>
  <c r="CYG116" i="21"/>
  <c r="CYH116" i="21"/>
  <c r="CYI116" i="21"/>
  <c r="CYJ116" i="21"/>
  <c r="CYK116" i="21"/>
  <c r="CYL116" i="21"/>
  <c r="CYM116" i="21"/>
  <c r="CYN116" i="21"/>
  <c r="CYO116" i="21"/>
  <c r="CYP116" i="21"/>
  <c r="CYQ116" i="21"/>
  <c r="CYR116" i="21"/>
  <c r="CYS116" i="21"/>
  <c r="CYT116" i="21"/>
  <c r="CYU116" i="21"/>
  <c r="CYV116" i="21"/>
  <c r="CYW116" i="21"/>
  <c r="CYX116" i="21"/>
  <c r="CYY116" i="21"/>
  <c r="CYZ116" i="21"/>
  <c r="CZA116" i="21"/>
  <c r="CZB116" i="21"/>
  <c r="CZC116" i="21"/>
  <c r="CZD116" i="21"/>
  <c r="CZE116" i="21"/>
  <c r="CZF116" i="21"/>
  <c r="CZG116" i="21"/>
  <c r="CZH116" i="21"/>
  <c r="CZI116" i="21"/>
  <c r="CZJ116" i="21"/>
  <c r="CZK116" i="21"/>
  <c r="CZL116" i="21"/>
  <c r="CZM116" i="21"/>
  <c r="CZN116" i="21"/>
  <c r="CZO116" i="21"/>
  <c r="CZP116" i="21"/>
  <c r="CZQ116" i="21"/>
  <c r="CZR116" i="21"/>
  <c r="CZS116" i="21"/>
  <c r="CZT116" i="21"/>
  <c r="CZU116" i="21"/>
  <c r="CZV116" i="21"/>
  <c r="CZW116" i="21"/>
  <c r="CZX116" i="21"/>
  <c r="CZY116" i="21"/>
  <c r="CZZ116" i="21"/>
  <c r="DAA116" i="21"/>
  <c r="DAB116" i="21"/>
  <c r="DAC116" i="21"/>
  <c r="DAD116" i="21"/>
  <c r="DAE116" i="21"/>
  <c r="DAF116" i="21"/>
  <c r="DAG116" i="21"/>
  <c r="DAH116" i="21"/>
  <c r="DAI116" i="21"/>
  <c r="DAJ116" i="21"/>
  <c r="DAK116" i="21"/>
  <c r="DAL116" i="21"/>
  <c r="DAM116" i="21"/>
  <c r="DAN116" i="21"/>
  <c r="DAO116" i="21"/>
  <c r="DAP116" i="21"/>
  <c r="DAQ116" i="21"/>
  <c r="DAR116" i="21"/>
  <c r="DAS116" i="21"/>
  <c r="DAT116" i="21"/>
  <c r="DAU116" i="21"/>
  <c r="DAV116" i="21"/>
  <c r="DAW116" i="21"/>
  <c r="DAX116" i="21"/>
  <c r="DAY116" i="21"/>
  <c r="DAZ116" i="21"/>
  <c r="DBA116" i="21"/>
  <c r="DBB116" i="21"/>
  <c r="DBC116" i="21"/>
  <c r="DBD116" i="21"/>
  <c r="DBE116" i="21"/>
  <c r="DBF116" i="21"/>
  <c r="DBG116" i="21"/>
  <c r="DBH116" i="21"/>
  <c r="DBI116" i="21"/>
  <c r="DBJ116" i="21"/>
  <c r="DBK116" i="21"/>
  <c r="DBL116" i="21"/>
  <c r="DBM116" i="21"/>
  <c r="DBN116" i="21"/>
  <c r="DBO116" i="21"/>
  <c r="DBP116" i="21"/>
  <c r="DBQ116" i="21"/>
  <c r="DBR116" i="21"/>
  <c r="DBS116" i="21"/>
  <c r="DBT116" i="21"/>
  <c r="DBU116" i="21"/>
  <c r="DBV116" i="21"/>
  <c r="DBW116" i="21"/>
  <c r="DBX116" i="21"/>
  <c r="DBY116" i="21"/>
  <c r="DBZ116" i="21"/>
  <c r="DCA116" i="21"/>
  <c r="DCB116" i="21"/>
  <c r="DCC116" i="21"/>
  <c r="DCD116" i="21"/>
  <c r="DCE116" i="21"/>
  <c r="DCF116" i="21"/>
  <c r="DCG116" i="21"/>
  <c r="DCH116" i="21"/>
  <c r="DCI116" i="21"/>
  <c r="DCJ116" i="21"/>
  <c r="DCK116" i="21"/>
  <c r="DCL116" i="21"/>
  <c r="DCM116" i="21"/>
  <c r="DCN116" i="21"/>
  <c r="DCO116" i="21"/>
  <c r="DCP116" i="21"/>
  <c r="DCQ116" i="21"/>
  <c r="DCR116" i="21"/>
  <c r="DCS116" i="21"/>
  <c r="DCT116" i="21"/>
  <c r="DCU116" i="21"/>
  <c r="DCV116" i="21"/>
  <c r="DCW116" i="21"/>
  <c r="DCX116" i="21"/>
  <c r="DCY116" i="21"/>
  <c r="DCZ116" i="21"/>
  <c r="DDA116" i="21"/>
  <c r="DDB116" i="21"/>
  <c r="DDC116" i="21"/>
  <c r="DDD116" i="21"/>
  <c r="DDE116" i="21"/>
  <c r="DDF116" i="21"/>
  <c r="DDG116" i="21"/>
  <c r="DDH116" i="21"/>
  <c r="DDI116" i="21"/>
  <c r="DDJ116" i="21"/>
  <c r="DDK116" i="21"/>
  <c r="DDL116" i="21"/>
  <c r="DDM116" i="21"/>
  <c r="DDN116" i="21"/>
  <c r="DDO116" i="21"/>
  <c r="DDP116" i="21"/>
  <c r="DDQ116" i="21"/>
  <c r="DDR116" i="21"/>
  <c r="DDS116" i="21"/>
  <c r="DDT116" i="21"/>
  <c r="DDU116" i="21"/>
  <c r="DDV116" i="21"/>
  <c r="DDW116" i="21"/>
  <c r="DDX116" i="21"/>
  <c r="DDY116" i="21"/>
  <c r="DDZ116" i="21"/>
  <c r="DEA116" i="21"/>
  <c r="DEB116" i="21"/>
  <c r="DEC116" i="21"/>
  <c r="DED116" i="21"/>
  <c r="DEE116" i="21"/>
  <c r="DEF116" i="21"/>
  <c r="DEG116" i="21"/>
  <c r="DEH116" i="21"/>
  <c r="DEI116" i="21"/>
  <c r="DEJ116" i="21"/>
  <c r="DEK116" i="21"/>
  <c r="DEL116" i="21"/>
  <c r="DEM116" i="21"/>
  <c r="DEN116" i="21"/>
  <c r="DEO116" i="21"/>
  <c r="DEP116" i="21"/>
  <c r="DEQ116" i="21"/>
  <c r="DER116" i="21"/>
  <c r="DES116" i="21"/>
  <c r="DET116" i="21"/>
  <c r="DEU116" i="21"/>
  <c r="DEV116" i="21"/>
  <c r="DEW116" i="21"/>
  <c r="DEX116" i="21"/>
  <c r="DEY116" i="21"/>
  <c r="DEZ116" i="21"/>
  <c r="DFA116" i="21"/>
  <c r="DFB116" i="21"/>
  <c r="DFC116" i="21"/>
  <c r="DFD116" i="21"/>
  <c r="DFE116" i="21"/>
  <c r="DFF116" i="21"/>
  <c r="DFG116" i="21"/>
  <c r="DFH116" i="21"/>
  <c r="DFI116" i="21"/>
  <c r="DFJ116" i="21"/>
  <c r="DFK116" i="21"/>
  <c r="DFL116" i="21"/>
  <c r="DFM116" i="21"/>
  <c r="DFN116" i="21"/>
  <c r="DFO116" i="21"/>
  <c r="DFP116" i="21"/>
  <c r="DFQ116" i="21"/>
  <c r="DFR116" i="21"/>
  <c r="DFS116" i="21"/>
  <c r="DFT116" i="21"/>
  <c r="DFU116" i="21"/>
  <c r="DFV116" i="21"/>
  <c r="DFW116" i="21"/>
  <c r="DFX116" i="21"/>
  <c r="DFY116" i="21"/>
  <c r="DFZ116" i="21"/>
  <c r="DGA116" i="21"/>
  <c r="DGB116" i="21"/>
  <c r="DGC116" i="21"/>
  <c r="DGD116" i="21"/>
  <c r="DGE116" i="21"/>
  <c r="DGF116" i="21"/>
  <c r="DGG116" i="21"/>
  <c r="DGH116" i="21"/>
  <c r="DGI116" i="21"/>
  <c r="DGJ116" i="21"/>
  <c r="DGK116" i="21"/>
  <c r="DGL116" i="21"/>
  <c r="DGM116" i="21"/>
  <c r="DGN116" i="21"/>
  <c r="DGO116" i="21"/>
  <c r="DGP116" i="21"/>
  <c r="DGQ116" i="21"/>
  <c r="DGR116" i="21"/>
  <c r="DGS116" i="21"/>
  <c r="DGT116" i="21"/>
  <c r="DGU116" i="21"/>
  <c r="DGV116" i="21"/>
  <c r="DGW116" i="21"/>
  <c r="DGX116" i="21"/>
  <c r="DGY116" i="21"/>
  <c r="DGZ116" i="21"/>
  <c r="DHA116" i="21"/>
  <c r="DHB116" i="21"/>
  <c r="DHC116" i="21"/>
  <c r="DHD116" i="21"/>
  <c r="DHE116" i="21"/>
  <c r="DHF116" i="21"/>
  <c r="DHG116" i="21"/>
  <c r="DHH116" i="21"/>
  <c r="DHI116" i="21"/>
  <c r="DHJ116" i="21"/>
  <c r="DHK116" i="21"/>
  <c r="DHL116" i="21"/>
  <c r="DHM116" i="21"/>
  <c r="DHN116" i="21"/>
  <c r="DHO116" i="21"/>
  <c r="DHP116" i="21"/>
  <c r="DHQ116" i="21"/>
  <c r="DHR116" i="21"/>
  <c r="DHS116" i="21"/>
  <c r="DHT116" i="21"/>
  <c r="DHU116" i="21"/>
  <c r="DHV116" i="21"/>
  <c r="DHW116" i="21"/>
  <c r="DHX116" i="21"/>
  <c r="DHY116" i="21"/>
  <c r="DHZ116" i="21"/>
  <c r="DIA116" i="21"/>
  <c r="DIB116" i="21"/>
  <c r="DIC116" i="21"/>
  <c r="DID116" i="21"/>
  <c r="DIE116" i="21"/>
  <c r="DIF116" i="21"/>
  <c r="DIG116" i="21"/>
  <c r="DIH116" i="21"/>
  <c r="DII116" i="21"/>
  <c r="DIJ116" i="21"/>
  <c r="DIK116" i="21"/>
  <c r="DIL116" i="21"/>
  <c r="DIM116" i="21"/>
  <c r="DIN116" i="21"/>
  <c r="DIO116" i="21"/>
  <c r="DIP116" i="21"/>
  <c r="DIQ116" i="21"/>
  <c r="DIR116" i="21"/>
  <c r="DIS116" i="21"/>
  <c r="DIT116" i="21"/>
  <c r="DIU116" i="21"/>
  <c r="DIV116" i="21"/>
  <c r="DIW116" i="21"/>
  <c r="DIX116" i="21"/>
  <c r="DIY116" i="21"/>
  <c r="DIZ116" i="21"/>
  <c r="DJA116" i="21"/>
  <c r="DJB116" i="21"/>
  <c r="DJC116" i="21"/>
  <c r="DJD116" i="21"/>
  <c r="DJE116" i="21"/>
  <c r="DJF116" i="21"/>
  <c r="DJG116" i="21"/>
  <c r="DJH116" i="21"/>
  <c r="DJI116" i="21"/>
  <c r="DJJ116" i="21"/>
  <c r="DJK116" i="21"/>
  <c r="DJL116" i="21"/>
  <c r="DJM116" i="21"/>
  <c r="DJN116" i="21"/>
  <c r="DJO116" i="21"/>
  <c r="DJP116" i="21"/>
  <c r="DJQ116" i="21"/>
  <c r="DJR116" i="21"/>
  <c r="DJS116" i="21"/>
  <c r="DJT116" i="21"/>
  <c r="DJU116" i="21"/>
  <c r="DJV116" i="21"/>
  <c r="DJW116" i="21"/>
  <c r="DJX116" i="21"/>
  <c r="DJY116" i="21"/>
  <c r="DJZ116" i="21"/>
  <c r="DKA116" i="21"/>
  <c r="DKB116" i="21"/>
  <c r="DKC116" i="21"/>
  <c r="DKD116" i="21"/>
  <c r="DKE116" i="21"/>
  <c r="DKF116" i="21"/>
  <c r="DKG116" i="21"/>
  <c r="DKH116" i="21"/>
  <c r="DKI116" i="21"/>
  <c r="DKJ116" i="21"/>
  <c r="DKK116" i="21"/>
  <c r="DKL116" i="21"/>
  <c r="DKM116" i="21"/>
  <c r="DKN116" i="21"/>
  <c r="DKO116" i="21"/>
  <c r="DKP116" i="21"/>
  <c r="DKQ116" i="21"/>
  <c r="DKR116" i="21"/>
  <c r="DKS116" i="21"/>
  <c r="DKT116" i="21"/>
  <c r="DKU116" i="21"/>
  <c r="DKV116" i="21"/>
  <c r="DKW116" i="21"/>
  <c r="DKX116" i="21"/>
  <c r="DKY116" i="21"/>
  <c r="DKZ116" i="21"/>
  <c r="DLA116" i="21"/>
  <c r="DLB116" i="21"/>
  <c r="DLC116" i="21"/>
  <c r="DLD116" i="21"/>
  <c r="DLE116" i="21"/>
  <c r="DLF116" i="21"/>
  <c r="DLG116" i="21"/>
  <c r="DLH116" i="21"/>
  <c r="DLI116" i="21"/>
  <c r="DLJ116" i="21"/>
  <c r="DLK116" i="21"/>
  <c r="DLL116" i="21"/>
  <c r="DLM116" i="21"/>
  <c r="DLN116" i="21"/>
  <c r="DLO116" i="21"/>
  <c r="DLP116" i="21"/>
  <c r="DLQ116" i="21"/>
  <c r="DLR116" i="21"/>
  <c r="DLS116" i="21"/>
  <c r="DLT116" i="21"/>
  <c r="DLU116" i="21"/>
  <c r="DLV116" i="21"/>
  <c r="DLW116" i="21"/>
  <c r="DLX116" i="21"/>
  <c r="DLY116" i="21"/>
  <c r="DLZ116" i="21"/>
  <c r="DMA116" i="21"/>
  <c r="DMB116" i="21"/>
  <c r="DMC116" i="21"/>
  <c r="DMD116" i="21"/>
  <c r="DME116" i="21"/>
  <c r="DMF116" i="21"/>
  <c r="DMG116" i="21"/>
  <c r="DMH116" i="21"/>
  <c r="DMI116" i="21"/>
  <c r="DMJ116" i="21"/>
  <c r="DMK116" i="21"/>
  <c r="DML116" i="21"/>
  <c r="DMM116" i="21"/>
  <c r="DMN116" i="21"/>
  <c r="DMO116" i="21"/>
  <c r="DMP116" i="21"/>
  <c r="DMQ116" i="21"/>
  <c r="DMR116" i="21"/>
  <c r="DMS116" i="21"/>
  <c r="DMT116" i="21"/>
  <c r="DMU116" i="21"/>
  <c r="DMV116" i="21"/>
  <c r="DMW116" i="21"/>
  <c r="DMX116" i="21"/>
  <c r="DMY116" i="21"/>
  <c r="DMZ116" i="21"/>
  <c r="DNA116" i="21"/>
  <c r="DNB116" i="21"/>
  <c r="DNC116" i="21"/>
  <c r="DND116" i="21"/>
  <c r="DNE116" i="21"/>
  <c r="DNF116" i="21"/>
  <c r="DNG116" i="21"/>
  <c r="DNH116" i="21"/>
  <c r="DNI116" i="21"/>
  <c r="DNJ116" i="21"/>
  <c r="DNK116" i="21"/>
  <c r="DNL116" i="21"/>
  <c r="DNM116" i="21"/>
  <c r="DNN116" i="21"/>
  <c r="DNO116" i="21"/>
  <c r="DNP116" i="21"/>
  <c r="DNQ116" i="21"/>
  <c r="DNR116" i="21"/>
  <c r="DNS116" i="21"/>
  <c r="DNT116" i="21"/>
  <c r="DNU116" i="21"/>
  <c r="DNV116" i="21"/>
  <c r="DNW116" i="21"/>
  <c r="DNX116" i="21"/>
  <c r="DNY116" i="21"/>
  <c r="DNZ116" i="21"/>
  <c r="DOA116" i="21"/>
  <c r="DOB116" i="21"/>
  <c r="DOC116" i="21"/>
  <c r="DOD116" i="21"/>
  <c r="DOE116" i="21"/>
  <c r="DOF116" i="21"/>
  <c r="DOG116" i="21"/>
  <c r="DOH116" i="21"/>
  <c r="DOI116" i="21"/>
  <c r="DOJ116" i="21"/>
  <c r="DOK116" i="21"/>
  <c r="DOL116" i="21"/>
  <c r="DOM116" i="21"/>
  <c r="DON116" i="21"/>
  <c r="DOO116" i="21"/>
  <c r="DOP116" i="21"/>
  <c r="DOQ116" i="21"/>
  <c r="DOR116" i="21"/>
  <c r="DOS116" i="21"/>
  <c r="DOT116" i="21"/>
  <c r="DOU116" i="21"/>
  <c r="DOV116" i="21"/>
  <c r="DOW116" i="21"/>
  <c r="DOX116" i="21"/>
  <c r="DOY116" i="21"/>
  <c r="DOZ116" i="21"/>
  <c r="DPA116" i="21"/>
  <c r="DPB116" i="21"/>
  <c r="DPC116" i="21"/>
  <c r="DPD116" i="21"/>
  <c r="DPE116" i="21"/>
  <c r="DPF116" i="21"/>
  <c r="DPG116" i="21"/>
  <c r="DPH116" i="21"/>
  <c r="DPI116" i="21"/>
  <c r="DPJ116" i="21"/>
  <c r="DPK116" i="21"/>
  <c r="DPL116" i="21"/>
  <c r="DPM116" i="21"/>
  <c r="DPN116" i="21"/>
  <c r="DPO116" i="21"/>
  <c r="DPP116" i="21"/>
  <c r="DPQ116" i="21"/>
  <c r="DPR116" i="21"/>
  <c r="DPS116" i="21"/>
  <c r="DPT116" i="21"/>
  <c r="DPU116" i="21"/>
  <c r="DPV116" i="21"/>
  <c r="DPW116" i="21"/>
  <c r="DPX116" i="21"/>
  <c r="DPY116" i="21"/>
  <c r="DPZ116" i="21"/>
  <c r="DQA116" i="21"/>
  <c r="DQB116" i="21"/>
  <c r="DQC116" i="21"/>
  <c r="DQD116" i="21"/>
  <c r="DQE116" i="21"/>
  <c r="DQF116" i="21"/>
  <c r="DQG116" i="21"/>
  <c r="DQH116" i="21"/>
  <c r="DQI116" i="21"/>
  <c r="DQJ116" i="21"/>
  <c r="DQK116" i="21"/>
  <c r="DQL116" i="21"/>
  <c r="DQM116" i="21"/>
  <c r="DQN116" i="21"/>
  <c r="DQO116" i="21"/>
  <c r="DQP116" i="21"/>
  <c r="DQQ116" i="21"/>
  <c r="DQR116" i="21"/>
  <c r="DQS116" i="21"/>
  <c r="DQT116" i="21"/>
  <c r="DQU116" i="21"/>
  <c r="DQV116" i="21"/>
  <c r="DQW116" i="21"/>
  <c r="DQX116" i="21"/>
  <c r="DQY116" i="21"/>
  <c r="DQZ116" i="21"/>
  <c r="DRA116" i="21"/>
  <c r="DRB116" i="21"/>
  <c r="DRC116" i="21"/>
  <c r="DRD116" i="21"/>
  <c r="DRE116" i="21"/>
  <c r="DRF116" i="21"/>
  <c r="DRG116" i="21"/>
  <c r="DRH116" i="21"/>
  <c r="DRI116" i="21"/>
  <c r="DRJ116" i="21"/>
  <c r="DRK116" i="21"/>
  <c r="DRL116" i="21"/>
  <c r="DRM116" i="21"/>
  <c r="DRN116" i="21"/>
  <c r="DRO116" i="21"/>
  <c r="DRP116" i="21"/>
  <c r="DRQ116" i="21"/>
  <c r="DRR116" i="21"/>
  <c r="DRS116" i="21"/>
  <c r="DRT116" i="21"/>
  <c r="DRU116" i="21"/>
  <c r="DRV116" i="21"/>
  <c r="DRW116" i="21"/>
  <c r="DRX116" i="21"/>
  <c r="DRY116" i="21"/>
  <c r="DRZ116" i="21"/>
  <c r="DSA116" i="21"/>
  <c r="DSB116" i="21"/>
  <c r="DSC116" i="21"/>
  <c r="DSD116" i="21"/>
  <c r="DSE116" i="21"/>
  <c r="DSF116" i="21"/>
  <c r="DSG116" i="21"/>
  <c r="DSH116" i="21"/>
  <c r="DSI116" i="21"/>
  <c r="DSJ116" i="21"/>
  <c r="DSK116" i="21"/>
  <c r="DSL116" i="21"/>
  <c r="DSM116" i="21"/>
  <c r="DSN116" i="21"/>
  <c r="DSO116" i="21"/>
  <c r="DSP116" i="21"/>
  <c r="DSQ116" i="21"/>
  <c r="DSR116" i="21"/>
  <c r="DSS116" i="21"/>
  <c r="DST116" i="21"/>
  <c r="DSU116" i="21"/>
  <c r="DSV116" i="21"/>
  <c r="DSW116" i="21"/>
  <c r="DSX116" i="21"/>
  <c r="DSY116" i="21"/>
  <c r="DSZ116" i="21"/>
  <c r="DTA116" i="21"/>
  <c r="DTB116" i="21"/>
  <c r="DTC116" i="21"/>
  <c r="DTD116" i="21"/>
  <c r="DTE116" i="21"/>
  <c r="DTF116" i="21"/>
  <c r="DTG116" i="21"/>
  <c r="DTH116" i="21"/>
  <c r="DTI116" i="21"/>
  <c r="DTJ116" i="21"/>
  <c r="DTK116" i="21"/>
  <c r="DTL116" i="21"/>
  <c r="DTM116" i="21"/>
  <c r="DTN116" i="21"/>
  <c r="DTO116" i="21"/>
  <c r="DTP116" i="21"/>
  <c r="DTQ116" i="21"/>
  <c r="DTR116" i="21"/>
  <c r="DTS116" i="21"/>
  <c r="DTT116" i="21"/>
  <c r="DTU116" i="21"/>
  <c r="DTV116" i="21"/>
  <c r="DTW116" i="21"/>
  <c r="DTX116" i="21"/>
  <c r="DTY116" i="21"/>
  <c r="DTZ116" i="21"/>
  <c r="DUA116" i="21"/>
  <c r="DUB116" i="21"/>
  <c r="DUC116" i="21"/>
  <c r="DUD116" i="21"/>
  <c r="DUE116" i="21"/>
  <c r="DUF116" i="21"/>
  <c r="DUG116" i="21"/>
  <c r="DUH116" i="21"/>
  <c r="DUI116" i="21"/>
  <c r="DUJ116" i="21"/>
  <c r="DUK116" i="21"/>
  <c r="DUL116" i="21"/>
  <c r="DUM116" i="21"/>
  <c r="DUN116" i="21"/>
  <c r="DUO116" i="21"/>
  <c r="DUP116" i="21"/>
  <c r="DUQ116" i="21"/>
  <c r="DUR116" i="21"/>
  <c r="DUS116" i="21"/>
  <c r="DUT116" i="21"/>
  <c r="DUU116" i="21"/>
  <c r="DUV116" i="21"/>
  <c r="DUW116" i="21"/>
  <c r="DUX116" i="21"/>
  <c r="DUY116" i="21"/>
  <c r="DUZ116" i="21"/>
  <c r="DVA116" i="21"/>
  <c r="DVB116" i="21"/>
  <c r="DVC116" i="21"/>
  <c r="DVD116" i="21"/>
  <c r="DVE116" i="21"/>
  <c r="DVF116" i="21"/>
  <c r="DVG116" i="21"/>
  <c r="DVH116" i="21"/>
  <c r="DVI116" i="21"/>
  <c r="DVJ116" i="21"/>
  <c r="DVK116" i="21"/>
  <c r="DVL116" i="21"/>
  <c r="DVM116" i="21"/>
  <c r="DVN116" i="21"/>
  <c r="DVO116" i="21"/>
  <c r="DVP116" i="21"/>
  <c r="DVQ116" i="21"/>
  <c r="DVR116" i="21"/>
  <c r="DVS116" i="21"/>
  <c r="DVT116" i="21"/>
  <c r="DVU116" i="21"/>
  <c r="DVV116" i="21"/>
  <c r="DVW116" i="21"/>
  <c r="DVX116" i="21"/>
  <c r="DVY116" i="21"/>
  <c r="DVZ116" i="21"/>
  <c r="DWA116" i="21"/>
  <c r="DWB116" i="21"/>
  <c r="DWC116" i="21"/>
  <c r="DWD116" i="21"/>
  <c r="DWE116" i="21"/>
  <c r="DWF116" i="21"/>
  <c r="DWG116" i="21"/>
  <c r="DWH116" i="21"/>
  <c r="DWI116" i="21"/>
  <c r="DWJ116" i="21"/>
  <c r="DWK116" i="21"/>
  <c r="DWL116" i="21"/>
  <c r="DWM116" i="21"/>
  <c r="DWN116" i="21"/>
  <c r="DWO116" i="21"/>
  <c r="DWP116" i="21"/>
  <c r="DWQ116" i="21"/>
  <c r="DWR116" i="21"/>
  <c r="DWS116" i="21"/>
  <c r="DWT116" i="21"/>
  <c r="DWU116" i="21"/>
  <c r="DWV116" i="21"/>
  <c r="DWW116" i="21"/>
  <c r="DWX116" i="21"/>
  <c r="DWY116" i="21"/>
  <c r="DWZ116" i="21"/>
  <c r="DXA116" i="21"/>
  <c r="DXB116" i="21"/>
  <c r="DXC116" i="21"/>
  <c r="DXD116" i="21"/>
  <c r="DXE116" i="21"/>
  <c r="DXF116" i="21"/>
  <c r="DXG116" i="21"/>
  <c r="DXH116" i="21"/>
  <c r="DXI116" i="21"/>
  <c r="DXJ116" i="21"/>
  <c r="DXK116" i="21"/>
  <c r="DXL116" i="21"/>
  <c r="DXM116" i="21"/>
  <c r="DXN116" i="21"/>
  <c r="DXO116" i="21"/>
  <c r="DXP116" i="21"/>
  <c r="DXQ116" i="21"/>
  <c r="DXR116" i="21"/>
  <c r="DXS116" i="21"/>
  <c r="DXT116" i="21"/>
  <c r="DXU116" i="21"/>
  <c r="DXV116" i="21"/>
  <c r="DXW116" i="21"/>
  <c r="DXX116" i="21"/>
  <c r="DXY116" i="21"/>
  <c r="DXZ116" i="21"/>
  <c r="DYA116" i="21"/>
  <c r="DYB116" i="21"/>
  <c r="DYC116" i="21"/>
  <c r="DYD116" i="21"/>
  <c r="DYE116" i="21"/>
  <c r="DYF116" i="21"/>
  <c r="DYG116" i="21"/>
  <c r="DYH116" i="21"/>
  <c r="DYI116" i="21"/>
  <c r="DYJ116" i="21"/>
  <c r="DYK116" i="21"/>
  <c r="DYL116" i="21"/>
  <c r="DYM116" i="21"/>
  <c r="DYN116" i="21"/>
  <c r="DYO116" i="21"/>
  <c r="DYP116" i="21"/>
  <c r="DYQ116" i="21"/>
  <c r="DYR116" i="21"/>
  <c r="DYS116" i="21"/>
  <c r="DYT116" i="21"/>
  <c r="DYU116" i="21"/>
  <c r="DYV116" i="21"/>
  <c r="DYW116" i="21"/>
  <c r="DYX116" i="21"/>
  <c r="DYY116" i="21"/>
  <c r="DYZ116" i="21"/>
  <c r="DZA116" i="21"/>
  <c r="DZB116" i="21"/>
  <c r="DZC116" i="21"/>
  <c r="DZD116" i="21"/>
  <c r="DZE116" i="21"/>
  <c r="DZF116" i="21"/>
  <c r="DZG116" i="21"/>
  <c r="DZH116" i="21"/>
  <c r="DZI116" i="21"/>
  <c r="DZJ116" i="21"/>
  <c r="DZK116" i="21"/>
  <c r="DZL116" i="21"/>
  <c r="DZM116" i="21"/>
  <c r="DZN116" i="21"/>
  <c r="DZO116" i="21"/>
  <c r="DZP116" i="21"/>
  <c r="DZQ116" i="21"/>
  <c r="DZR116" i="21"/>
  <c r="DZS116" i="21"/>
  <c r="DZT116" i="21"/>
  <c r="DZU116" i="21"/>
  <c r="DZV116" i="21"/>
  <c r="DZW116" i="21"/>
  <c r="DZX116" i="21"/>
  <c r="DZY116" i="21"/>
  <c r="DZZ116" i="21"/>
  <c r="EAA116" i="21"/>
  <c r="EAB116" i="21"/>
  <c r="EAC116" i="21"/>
  <c r="EAD116" i="21"/>
  <c r="EAE116" i="21"/>
  <c r="EAF116" i="21"/>
  <c r="EAG116" i="21"/>
  <c r="EAH116" i="21"/>
  <c r="EAI116" i="21"/>
  <c r="EAJ116" i="21"/>
  <c r="EAK116" i="21"/>
  <c r="EAL116" i="21"/>
  <c r="EAM116" i="21"/>
  <c r="EAN116" i="21"/>
  <c r="EAO116" i="21"/>
  <c r="EAP116" i="21"/>
  <c r="EAQ116" i="21"/>
  <c r="EAR116" i="21"/>
  <c r="EAS116" i="21"/>
  <c r="EAT116" i="21"/>
  <c r="EAU116" i="21"/>
  <c r="EAV116" i="21"/>
  <c r="EAW116" i="21"/>
  <c r="EAX116" i="21"/>
  <c r="EAY116" i="21"/>
  <c r="EAZ116" i="21"/>
  <c r="EBA116" i="21"/>
  <c r="EBB116" i="21"/>
  <c r="EBC116" i="21"/>
  <c r="EBD116" i="21"/>
  <c r="EBE116" i="21"/>
  <c r="EBF116" i="21"/>
  <c r="EBG116" i="21"/>
  <c r="EBH116" i="21"/>
  <c r="EBI116" i="21"/>
  <c r="EBJ116" i="21"/>
  <c r="EBK116" i="21"/>
  <c r="EBL116" i="21"/>
  <c r="EBM116" i="21"/>
  <c r="EBN116" i="21"/>
  <c r="EBO116" i="21"/>
  <c r="EBP116" i="21"/>
  <c r="EBQ116" i="21"/>
  <c r="EBR116" i="21"/>
  <c r="EBS116" i="21"/>
  <c r="EBT116" i="21"/>
  <c r="EBU116" i="21"/>
  <c r="EBV116" i="21"/>
  <c r="EBW116" i="21"/>
  <c r="EBX116" i="21"/>
  <c r="EBY116" i="21"/>
  <c r="EBZ116" i="21"/>
  <c r="ECA116" i="21"/>
  <c r="ECB116" i="21"/>
  <c r="ECC116" i="21"/>
  <c r="ECD116" i="21"/>
  <c r="ECE116" i="21"/>
  <c r="ECF116" i="21"/>
  <c r="ECG116" i="21"/>
  <c r="ECH116" i="21"/>
  <c r="ECI116" i="21"/>
  <c r="ECJ116" i="21"/>
  <c r="ECK116" i="21"/>
  <c r="ECL116" i="21"/>
  <c r="ECM116" i="21"/>
  <c r="ECN116" i="21"/>
  <c r="ECO116" i="21"/>
  <c r="ECP116" i="21"/>
  <c r="ECQ116" i="21"/>
  <c r="ECR116" i="21"/>
  <c r="ECS116" i="21"/>
  <c r="ECT116" i="21"/>
  <c r="ECU116" i="21"/>
  <c r="ECV116" i="21"/>
  <c r="ECW116" i="21"/>
  <c r="ECX116" i="21"/>
  <c r="ECY116" i="21"/>
  <c r="ECZ116" i="21"/>
  <c r="EDA116" i="21"/>
  <c r="EDB116" i="21"/>
  <c r="EDC116" i="21"/>
  <c r="EDD116" i="21"/>
  <c r="EDE116" i="21"/>
  <c r="EDF116" i="21"/>
  <c r="EDG116" i="21"/>
  <c r="EDH116" i="21"/>
  <c r="EDI116" i="21"/>
  <c r="EDJ116" i="21"/>
  <c r="EDK116" i="21"/>
  <c r="EDL116" i="21"/>
  <c r="EDM116" i="21"/>
  <c r="EDN116" i="21"/>
  <c r="EDO116" i="21"/>
  <c r="EDP116" i="21"/>
  <c r="EDQ116" i="21"/>
  <c r="EDR116" i="21"/>
  <c r="EDS116" i="21"/>
  <c r="EDT116" i="21"/>
  <c r="EDU116" i="21"/>
  <c r="EDV116" i="21"/>
  <c r="EDW116" i="21"/>
  <c r="EDX116" i="21"/>
  <c r="EDY116" i="21"/>
  <c r="EDZ116" i="21"/>
  <c r="EEA116" i="21"/>
  <c r="EEB116" i="21"/>
  <c r="EEC116" i="21"/>
  <c r="EED116" i="21"/>
  <c r="EEE116" i="21"/>
  <c r="EEF116" i="21"/>
  <c r="EEG116" i="21"/>
  <c r="EEH116" i="21"/>
  <c r="EEI116" i="21"/>
  <c r="EEJ116" i="21"/>
  <c r="EEK116" i="21"/>
  <c r="EEL116" i="21"/>
  <c r="EEM116" i="21"/>
  <c r="EEN116" i="21"/>
  <c r="EEO116" i="21"/>
  <c r="EEP116" i="21"/>
  <c r="EEQ116" i="21"/>
  <c r="EER116" i="21"/>
  <c r="EES116" i="21"/>
  <c r="EET116" i="21"/>
  <c r="EEU116" i="21"/>
  <c r="EEV116" i="21"/>
  <c r="EEW116" i="21"/>
  <c r="EEX116" i="21"/>
  <c r="EEY116" i="21"/>
  <c r="EEZ116" i="21"/>
  <c r="EFA116" i="21"/>
  <c r="EFB116" i="21"/>
  <c r="EFC116" i="21"/>
  <c r="EFD116" i="21"/>
  <c r="EFE116" i="21"/>
  <c r="EFF116" i="21"/>
  <c r="EFG116" i="21"/>
  <c r="EFH116" i="21"/>
  <c r="EFI116" i="21"/>
  <c r="EFJ116" i="21"/>
  <c r="EFK116" i="21"/>
  <c r="EFL116" i="21"/>
  <c r="EFM116" i="21"/>
  <c r="EFN116" i="21"/>
  <c r="EFO116" i="21"/>
  <c r="EFP116" i="21"/>
  <c r="EFQ116" i="21"/>
  <c r="EFR116" i="21"/>
  <c r="EFS116" i="21"/>
  <c r="EFT116" i="21"/>
  <c r="EFU116" i="21"/>
  <c r="EFV116" i="21"/>
  <c r="EFW116" i="21"/>
  <c r="EFX116" i="21"/>
  <c r="EFY116" i="21"/>
  <c r="EFZ116" i="21"/>
  <c r="EGA116" i="21"/>
  <c r="EGB116" i="21"/>
  <c r="EGC116" i="21"/>
  <c r="EGD116" i="21"/>
  <c r="EGE116" i="21"/>
  <c r="EGF116" i="21"/>
  <c r="EGG116" i="21"/>
  <c r="EGH116" i="21"/>
  <c r="EGI116" i="21"/>
  <c r="EGJ116" i="21"/>
  <c r="EGK116" i="21"/>
  <c r="EGL116" i="21"/>
  <c r="EGM116" i="21"/>
  <c r="EGN116" i="21"/>
  <c r="EGO116" i="21"/>
  <c r="EGP116" i="21"/>
  <c r="EGQ116" i="21"/>
  <c r="EGR116" i="21"/>
  <c r="EGS116" i="21"/>
  <c r="EGT116" i="21"/>
  <c r="EGU116" i="21"/>
  <c r="EGV116" i="21"/>
  <c r="EGW116" i="21"/>
  <c r="EGX116" i="21"/>
  <c r="EGY116" i="21"/>
  <c r="EGZ116" i="21"/>
  <c r="EHA116" i="21"/>
  <c r="EHB116" i="21"/>
  <c r="EHC116" i="21"/>
  <c r="EHD116" i="21"/>
  <c r="EHE116" i="21"/>
  <c r="EHF116" i="21"/>
  <c r="EHG116" i="21"/>
  <c r="EHH116" i="21"/>
  <c r="EHI116" i="21"/>
  <c r="EHJ116" i="21"/>
  <c r="EHK116" i="21"/>
  <c r="EHL116" i="21"/>
  <c r="EHM116" i="21"/>
  <c r="EHN116" i="21"/>
  <c r="EHO116" i="21"/>
  <c r="EHP116" i="21"/>
  <c r="EHQ116" i="21"/>
  <c r="EHR116" i="21"/>
  <c r="EHS116" i="21"/>
  <c r="EHT116" i="21"/>
  <c r="EHU116" i="21"/>
  <c r="EHV116" i="21"/>
  <c r="EHW116" i="21"/>
  <c r="EHX116" i="21"/>
  <c r="EHY116" i="21"/>
  <c r="EHZ116" i="21"/>
  <c r="EIA116" i="21"/>
  <c r="EIB116" i="21"/>
  <c r="EIC116" i="21"/>
  <c r="EID116" i="21"/>
  <c r="EIE116" i="21"/>
  <c r="EIF116" i="21"/>
  <c r="EIG116" i="21"/>
  <c r="EIH116" i="21"/>
  <c r="EII116" i="21"/>
  <c r="EIJ116" i="21"/>
  <c r="EIK116" i="21"/>
  <c r="EIL116" i="21"/>
  <c r="EIM116" i="21"/>
  <c r="EIN116" i="21"/>
  <c r="EIO116" i="21"/>
  <c r="EIP116" i="21"/>
  <c r="EIQ116" i="21"/>
  <c r="EIR116" i="21"/>
  <c r="EIS116" i="21"/>
  <c r="EIT116" i="21"/>
  <c r="EIU116" i="21"/>
  <c r="EIV116" i="21"/>
  <c r="EIW116" i="21"/>
  <c r="EIX116" i="21"/>
  <c r="EIY116" i="21"/>
  <c r="EIZ116" i="21"/>
  <c r="EJA116" i="21"/>
  <c r="EJB116" i="21"/>
  <c r="EJC116" i="21"/>
  <c r="EJD116" i="21"/>
  <c r="EJE116" i="21"/>
  <c r="EJF116" i="21"/>
  <c r="EJG116" i="21"/>
  <c r="EJH116" i="21"/>
  <c r="EJI116" i="21"/>
  <c r="EJJ116" i="21"/>
  <c r="EJK116" i="21"/>
  <c r="EJL116" i="21"/>
  <c r="EJM116" i="21"/>
  <c r="EJN116" i="21"/>
  <c r="EJO116" i="21"/>
  <c r="EJP116" i="21"/>
  <c r="EJQ116" i="21"/>
  <c r="EJR116" i="21"/>
  <c r="EJS116" i="21"/>
  <c r="EJT116" i="21"/>
  <c r="EJU116" i="21"/>
  <c r="EJV116" i="21"/>
  <c r="EJW116" i="21"/>
  <c r="EJX116" i="21"/>
  <c r="EJY116" i="21"/>
  <c r="EJZ116" i="21"/>
  <c r="EKA116" i="21"/>
  <c r="EKB116" i="21"/>
  <c r="EKC116" i="21"/>
  <c r="EKD116" i="21"/>
  <c r="EKE116" i="21"/>
  <c r="EKF116" i="21"/>
  <c r="EKG116" i="21"/>
  <c r="EKH116" i="21"/>
  <c r="EKI116" i="21"/>
  <c r="EKJ116" i="21"/>
  <c r="EKK116" i="21"/>
  <c r="EKL116" i="21"/>
  <c r="EKM116" i="21"/>
  <c r="EKN116" i="21"/>
  <c r="EKO116" i="21"/>
  <c r="EKP116" i="21"/>
  <c r="EKQ116" i="21"/>
  <c r="EKR116" i="21"/>
  <c r="EKS116" i="21"/>
  <c r="EKT116" i="21"/>
  <c r="EKU116" i="21"/>
  <c r="EKV116" i="21"/>
  <c r="EKW116" i="21"/>
  <c r="EKX116" i="21"/>
  <c r="EKY116" i="21"/>
  <c r="EKZ116" i="21"/>
  <c r="ELA116" i="21"/>
  <c r="ELB116" i="21"/>
  <c r="ELC116" i="21"/>
  <c r="ELD116" i="21"/>
  <c r="ELE116" i="21"/>
  <c r="ELF116" i="21"/>
  <c r="ELG116" i="21"/>
  <c r="ELH116" i="21"/>
  <c r="ELI116" i="21"/>
  <c r="ELJ116" i="21"/>
  <c r="ELK116" i="21"/>
  <c r="ELL116" i="21"/>
  <c r="ELM116" i="21"/>
  <c r="ELN116" i="21"/>
  <c r="ELO116" i="21"/>
  <c r="ELP116" i="21"/>
  <c r="ELQ116" i="21"/>
  <c r="ELR116" i="21"/>
  <c r="ELS116" i="21"/>
  <c r="ELT116" i="21"/>
  <c r="ELU116" i="21"/>
  <c r="ELV116" i="21"/>
  <c r="ELW116" i="21"/>
  <c r="ELX116" i="21"/>
  <c r="ELY116" i="21"/>
  <c r="ELZ116" i="21"/>
  <c r="EMA116" i="21"/>
  <c r="EMB116" i="21"/>
  <c r="EMC116" i="21"/>
  <c r="EMD116" i="21"/>
  <c r="EME116" i="21"/>
  <c r="EMF116" i="21"/>
  <c r="EMG116" i="21"/>
  <c r="EMH116" i="21"/>
  <c r="EMI116" i="21"/>
  <c r="EMJ116" i="21"/>
  <c r="EMK116" i="21"/>
  <c r="EML116" i="21"/>
  <c r="EMM116" i="21"/>
  <c r="EMN116" i="21"/>
  <c r="EMO116" i="21"/>
  <c r="EMP116" i="21"/>
  <c r="EMQ116" i="21"/>
  <c r="EMR116" i="21"/>
  <c r="EMS116" i="21"/>
  <c r="EMT116" i="21"/>
  <c r="EMU116" i="21"/>
  <c r="EMV116" i="21"/>
  <c r="EMW116" i="21"/>
  <c r="EMX116" i="21"/>
  <c r="EMY116" i="21"/>
  <c r="EMZ116" i="21"/>
  <c r="ENA116" i="21"/>
  <c r="ENB116" i="21"/>
  <c r="ENC116" i="21"/>
  <c r="END116" i="21"/>
  <c r="ENE116" i="21"/>
  <c r="ENF116" i="21"/>
  <c r="ENG116" i="21"/>
  <c r="ENH116" i="21"/>
  <c r="ENI116" i="21"/>
  <c r="ENJ116" i="21"/>
  <c r="ENK116" i="21"/>
  <c r="ENL116" i="21"/>
  <c r="ENM116" i="21"/>
  <c r="ENN116" i="21"/>
  <c r="ENO116" i="21"/>
  <c r="ENP116" i="21"/>
  <c r="ENQ116" i="21"/>
  <c r="ENR116" i="21"/>
  <c r="ENS116" i="21"/>
  <c r="ENT116" i="21"/>
  <c r="ENU116" i="21"/>
  <c r="ENV116" i="21"/>
  <c r="ENW116" i="21"/>
  <c r="ENX116" i="21"/>
  <c r="ENY116" i="21"/>
  <c r="ENZ116" i="21"/>
  <c r="EOA116" i="21"/>
  <c r="EOB116" i="21"/>
  <c r="EOC116" i="21"/>
  <c r="EOD116" i="21"/>
  <c r="EOE116" i="21"/>
  <c r="EOF116" i="21"/>
  <c r="EOG116" i="21"/>
  <c r="EOH116" i="21"/>
  <c r="EOI116" i="21"/>
  <c r="EOJ116" i="21"/>
  <c r="EOK116" i="21"/>
  <c r="EOL116" i="21"/>
  <c r="EOM116" i="21"/>
  <c r="EON116" i="21"/>
  <c r="EOO116" i="21"/>
  <c r="EOP116" i="21"/>
  <c r="EOQ116" i="21"/>
  <c r="EOR116" i="21"/>
  <c r="EOS116" i="21"/>
  <c r="EOT116" i="21"/>
  <c r="EOU116" i="21"/>
  <c r="EOV116" i="21"/>
  <c r="EOW116" i="21"/>
  <c r="EOX116" i="21"/>
  <c r="EOY116" i="21"/>
  <c r="EOZ116" i="21"/>
  <c r="EPA116" i="21"/>
  <c r="EPB116" i="21"/>
  <c r="EPC116" i="21"/>
  <c r="EPD116" i="21"/>
  <c r="EPE116" i="21"/>
  <c r="EPF116" i="21"/>
  <c r="EPG116" i="21"/>
  <c r="EPH116" i="21"/>
  <c r="EPI116" i="21"/>
  <c r="EPJ116" i="21"/>
  <c r="EPK116" i="21"/>
  <c r="EPL116" i="21"/>
  <c r="EPM116" i="21"/>
  <c r="EPN116" i="21"/>
  <c r="EPO116" i="21"/>
  <c r="EPP116" i="21"/>
  <c r="EPQ116" i="21"/>
  <c r="EPR116" i="21"/>
  <c r="EPS116" i="21"/>
  <c r="EPT116" i="21"/>
  <c r="EPU116" i="21"/>
  <c r="EPV116" i="21"/>
  <c r="EPW116" i="21"/>
  <c r="EPX116" i="21"/>
  <c r="EPY116" i="21"/>
  <c r="EPZ116" i="21"/>
  <c r="EQA116" i="21"/>
  <c r="EQB116" i="21"/>
  <c r="EQC116" i="21"/>
  <c r="EQD116" i="21"/>
  <c r="EQE116" i="21"/>
  <c r="EQF116" i="21"/>
  <c r="EQG116" i="21"/>
  <c r="EQH116" i="21"/>
  <c r="EQI116" i="21"/>
  <c r="EQJ116" i="21"/>
  <c r="EQK116" i="21"/>
  <c r="EQL116" i="21"/>
  <c r="EQM116" i="21"/>
  <c r="EQN116" i="21"/>
  <c r="EQO116" i="21"/>
  <c r="EQP116" i="21"/>
  <c r="EQQ116" i="21"/>
  <c r="EQR116" i="21"/>
  <c r="EQS116" i="21"/>
  <c r="EQT116" i="21"/>
  <c r="EQU116" i="21"/>
  <c r="EQV116" i="21"/>
  <c r="EQW116" i="21"/>
  <c r="EQX116" i="21"/>
  <c r="EQY116" i="21"/>
  <c r="EQZ116" i="21"/>
  <c r="ERA116" i="21"/>
  <c r="ERB116" i="21"/>
  <c r="ERC116" i="21"/>
  <c r="ERD116" i="21"/>
  <c r="ERE116" i="21"/>
  <c r="ERF116" i="21"/>
  <c r="ERG116" i="21"/>
  <c r="ERH116" i="21"/>
  <c r="ERI116" i="21"/>
  <c r="ERJ116" i="21"/>
  <c r="ERK116" i="21"/>
  <c r="ERL116" i="21"/>
  <c r="ERM116" i="21"/>
  <c r="ERN116" i="21"/>
  <c r="ERO116" i="21"/>
  <c r="ERP116" i="21"/>
  <c r="ERQ116" i="21"/>
  <c r="ERR116" i="21"/>
  <c r="ERS116" i="21"/>
  <c r="ERT116" i="21"/>
  <c r="ERU116" i="21"/>
  <c r="ERV116" i="21"/>
  <c r="ERW116" i="21"/>
  <c r="ERX116" i="21"/>
  <c r="ERY116" i="21"/>
  <c r="ERZ116" i="21"/>
  <c r="ESA116" i="21"/>
  <c r="ESB116" i="21"/>
  <c r="ESC116" i="21"/>
  <c r="ESD116" i="21"/>
  <c r="ESE116" i="21"/>
  <c r="ESF116" i="21"/>
  <c r="ESG116" i="21"/>
  <c r="ESH116" i="21"/>
  <c r="ESI116" i="21"/>
  <c r="ESJ116" i="21"/>
  <c r="ESK116" i="21"/>
  <c r="ESL116" i="21"/>
  <c r="ESM116" i="21"/>
  <c r="ESN116" i="21"/>
  <c r="ESO116" i="21"/>
  <c r="ESP116" i="21"/>
  <c r="ESQ116" i="21"/>
  <c r="ESR116" i="21"/>
  <c r="ESS116" i="21"/>
  <c r="EST116" i="21"/>
  <c r="ESU116" i="21"/>
  <c r="ESV116" i="21"/>
  <c r="ESW116" i="21"/>
  <c r="ESX116" i="21"/>
  <c r="ESY116" i="21"/>
  <c r="ESZ116" i="21"/>
  <c r="ETA116" i="21"/>
  <c r="ETB116" i="21"/>
  <c r="ETC116" i="21"/>
  <c r="ETD116" i="21"/>
  <c r="ETE116" i="21"/>
  <c r="ETF116" i="21"/>
  <c r="ETG116" i="21"/>
  <c r="ETH116" i="21"/>
  <c r="ETI116" i="21"/>
  <c r="ETJ116" i="21"/>
  <c r="ETK116" i="21"/>
  <c r="ETL116" i="21"/>
  <c r="ETM116" i="21"/>
  <c r="ETN116" i="21"/>
  <c r="ETO116" i="21"/>
  <c r="ETP116" i="21"/>
  <c r="ETQ116" i="21"/>
  <c r="ETR116" i="21"/>
  <c r="ETS116" i="21"/>
  <c r="ETT116" i="21"/>
  <c r="ETU116" i="21"/>
  <c r="ETV116" i="21"/>
  <c r="ETW116" i="21"/>
  <c r="ETX116" i="21"/>
  <c r="ETY116" i="21"/>
  <c r="ETZ116" i="21"/>
  <c r="EUA116" i="21"/>
  <c r="EUB116" i="21"/>
  <c r="EUC116" i="21"/>
  <c r="EUD116" i="21"/>
  <c r="EUE116" i="21"/>
  <c r="EUF116" i="21"/>
  <c r="EUG116" i="21"/>
  <c r="EUH116" i="21"/>
  <c r="EUI116" i="21"/>
  <c r="EUJ116" i="21"/>
  <c r="EUK116" i="21"/>
  <c r="EUL116" i="21"/>
  <c r="EUM116" i="21"/>
  <c r="EUN116" i="21"/>
  <c r="EUO116" i="21"/>
  <c r="EUP116" i="21"/>
  <c r="EUQ116" i="21"/>
  <c r="EUR116" i="21"/>
  <c r="EUS116" i="21"/>
  <c r="EUT116" i="21"/>
  <c r="EUU116" i="21"/>
  <c r="EUV116" i="21"/>
  <c r="EUW116" i="21"/>
  <c r="EUX116" i="21"/>
  <c r="EUY116" i="21"/>
  <c r="EUZ116" i="21"/>
  <c r="EVA116" i="21"/>
  <c r="EVB116" i="21"/>
  <c r="EVC116" i="21"/>
  <c r="EVD116" i="21"/>
  <c r="EVE116" i="21"/>
  <c r="EVF116" i="21"/>
  <c r="EVG116" i="21"/>
  <c r="EVH116" i="21"/>
  <c r="EVI116" i="21"/>
  <c r="EVJ116" i="21"/>
  <c r="EVK116" i="21"/>
  <c r="EVL116" i="21"/>
  <c r="EVM116" i="21"/>
  <c r="EVN116" i="21"/>
  <c r="EVO116" i="21"/>
  <c r="EVP116" i="21"/>
  <c r="EVQ116" i="21"/>
  <c r="EVR116" i="21"/>
  <c r="EVS116" i="21"/>
  <c r="EVT116" i="21"/>
  <c r="EVU116" i="21"/>
  <c r="EVV116" i="21"/>
  <c r="EVW116" i="21"/>
  <c r="EVX116" i="21"/>
  <c r="EVY116" i="21"/>
  <c r="EVZ116" i="21"/>
  <c r="EWA116" i="21"/>
  <c r="EWB116" i="21"/>
  <c r="EWC116" i="21"/>
  <c r="EWD116" i="21"/>
  <c r="EWE116" i="21"/>
  <c r="EWF116" i="21"/>
  <c r="EWG116" i="21"/>
  <c r="EWH116" i="21"/>
  <c r="EWI116" i="21"/>
  <c r="EWJ116" i="21"/>
  <c r="EWK116" i="21"/>
  <c r="EWL116" i="21"/>
  <c r="EWM116" i="21"/>
  <c r="EWN116" i="21"/>
  <c r="EWO116" i="21"/>
  <c r="EWP116" i="21"/>
  <c r="EWQ116" i="21"/>
  <c r="EWR116" i="21"/>
  <c r="EWS116" i="21"/>
  <c r="EWT116" i="21"/>
  <c r="EWU116" i="21"/>
  <c r="EWV116" i="21"/>
  <c r="EWW116" i="21"/>
  <c r="EWX116" i="21"/>
  <c r="EWY116" i="21"/>
  <c r="EWZ116" i="21"/>
  <c r="EXA116" i="21"/>
  <c r="EXB116" i="21"/>
  <c r="EXC116" i="21"/>
  <c r="EXD116" i="21"/>
  <c r="EXE116" i="21"/>
  <c r="EXF116" i="21"/>
  <c r="EXG116" i="21"/>
  <c r="EXH116" i="21"/>
  <c r="EXI116" i="21"/>
  <c r="EXJ116" i="21"/>
  <c r="EXK116" i="21"/>
  <c r="EXL116" i="21"/>
  <c r="EXM116" i="21"/>
  <c r="EXN116" i="21"/>
  <c r="EXO116" i="21"/>
  <c r="EXP116" i="21"/>
  <c r="EXQ116" i="21"/>
  <c r="EXR116" i="21"/>
  <c r="EXS116" i="21"/>
  <c r="EXT116" i="21"/>
  <c r="EXU116" i="21"/>
  <c r="EXV116" i="21"/>
  <c r="EXW116" i="21"/>
  <c r="EXX116" i="21"/>
  <c r="EXY116" i="21"/>
  <c r="EXZ116" i="21"/>
  <c r="EYA116" i="21"/>
  <c r="EYB116" i="21"/>
  <c r="EYC116" i="21"/>
  <c r="EYD116" i="21"/>
  <c r="EYE116" i="21"/>
  <c r="EYF116" i="21"/>
  <c r="EYG116" i="21"/>
  <c r="EYH116" i="21"/>
  <c r="EYI116" i="21"/>
  <c r="EYJ116" i="21"/>
  <c r="EYK116" i="21"/>
  <c r="EYL116" i="21"/>
  <c r="EYM116" i="21"/>
  <c r="EYN116" i="21"/>
  <c r="EYO116" i="21"/>
  <c r="EYP116" i="21"/>
  <c r="EYQ116" i="21"/>
  <c r="EYR116" i="21"/>
  <c r="EYS116" i="21"/>
  <c r="EYT116" i="21"/>
  <c r="EYU116" i="21"/>
  <c r="EYV116" i="21"/>
  <c r="EYW116" i="21"/>
  <c r="EYX116" i="21"/>
  <c r="EYY116" i="21"/>
  <c r="EYZ116" i="21"/>
  <c r="EZA116" i="21"/>
  <c r="EZB116" i="21"/>
  <c r="EZC116" i="21"/>
  <c r="EZD116" i="21"/>
  <c r="EZE116" i="21"/>
  <c r="EZF116" i="21"/>
  <c r="EZG116" i="21"/>
  <c r="EZH116" i="21"/>
  <c r="EZI116" i="21"/>
  <c r="EZJ116" i="21"/>
  <c r="EZK116" i="21"/>
  <c r="EZL116" i="21"/>
  <c r="EZM116" i="21"/>
  <c r="EZN116" i="21"/>
  <c r="EZO116" i="21"/>
  <c r="EZP116" i="21"/>
  <c r="EZQ116" i="21"/>
  <c r="EZR116" i="21"/>
  <c r="EZS116" i="21"/>
  <c r="EZT116" i="21"/>
  <c r="EZU116" i="21"/>
  <c r="EZV116" i="21"/>
  <c r="EZW116" i="21"/>
  <c r="EZX116" i="21"/>
  <c r="EZY116" i="21"/>
  <c r="EZZ116" i="21"/>
  <c r="FAA116" i="21"/>
  <c r="FAB116" i="21"/>
  <c r="FAC116" i="21"/>
  <c r="FAD116" i="21"/>
  <c r="FAE116" i="21"/>
  <c r="FAF116" i="21"/>
  <c r="FAG116" i="21"/>
  <c r="FAH116" i="21"/>
  <c r="FAI116" i="21"/>
  <c r="FAJ116" i="21"/>
  <c r="FAK116" i="21"/>
  <c r="FAL116" i="21"/>
  <c r="FAM116" i="21"/>
  <c r="FAN116" i="21"/>
  <c r="FAO116" i="21"/>
  <c r="FAP116" i="21"/>
  <c r="FAQ116" i="21"/>
  <c r="FAR116" i="21"/>
  <c r="FAS116" i="21"/>
  <c r="FAT116" i="21"/>
  <c r="FAU116" i="21"/>
  <c r="FAV116" i="21"/>
  <c r="FAW116" i="21"/>
  <c r="FAX116" i="21"/>
  <c r="FAY116" i="21"/>
  <c r="FAZ116" i="21"/>
  <c r="FBA116" i="21"/>
  <c r="FBB116" i="21"/>
  <c r="FBC116" i="21"/>
  <c r="FBD116" i="21"/>
  <c r="FBE116" i="21"/>
  <c r="FBF116" i="21"/>
  <c r="FBG116" i="21"/>
  <c r="FBH116" i="21"/>
  <c r="FBI116" i="21"/>
  <c r="FBJ116" i="21"/>
  <c r="FBK116" i="21"/>
  <c r="FBL116" i="21"/>
  <c r="FBM116" i="21"/>
  <c r="FBN116" i="21"/>
  <c r="FBO116" i="21"/>
  <c r="FBP116" i="21"/>
  <c r="FBQ116" i="21"/>
  <c r="FBR116" i="21"/>
  <c r="FBS116" i="21"/>
  <c r="FBT116" i="21"/>
  <c r="FBU116" i="21"/>
  <c r="FBV116" i="21"/>
  <c r="FBW116" i="21"/>
  <c r="FBX116" i="21"/>
  <c r="FBY116" i="21"/>
  <c r="FBZ116" i="21"/>
  <c r="FCA116" i="21"/>
  <c r="FCB116" i="21"/>
  <c r="FCC116" i="21"/>
  <c r="FCD116" i="21"/>
  <c r="FCE116" i="21"/>
  <c r="FCF116" i="21"/>
  <c r="FCG116" i="21"/>
  <c r="FCH116" i="21"/>
  <c r="FCI116" i="21"/>
  <c r="FCJ116" i="21"/>
  <c r="FCK116" i="21"/>
  <c r="FCL116" i="21"/>
  <c r="FCM116" i="21"/>
  <c r="FCN116" i="21"/>
  <c r="FCO116" i="21"/>
  <c r="FCP116" i="21"/>
  <c r="FCQ116" i="21"/>
  <c r="FCR116" i="21"/>
  <c r="FCS116" i="21"/>
  <c r="FCT116" i="21"/>
  <c r="FCU116" i="21"/>
  <c r="FCV116" i="21"/>
  <c r="FCW116" i="21"/>
  <c r="FCX116" i="21"/>
  <c r="FCY116" i="21"/>
  <c r="FCZ116" i="21"/>
  <c r="FDA116" i="21"/>
  <c r="FDB116" i="21"/>
  <c r="FDC116" i="21"/>
  <c r="FDD116" i="21"/>
  <c r="FDE116" i="21"/>
  <c r="FDF116" i="21"/>
  <c r="FDG116" i="21"/>
  <c r="FDH116" i="21"/>
  <c r="FDI116" i="21"/>
  <c r="FDJ116" i="21"/>
  <c r="FDK116" i="21"/>
  <c r="FDL116" i="21"/>
  <c r="FDM116" i="21"/>
  <c r="FDN116" i="21"/>
  <c r="FDO116" i="21"/>
  <c r="FDP116" i="21"/>
  <c r="FDQ116" i="21"/>
  <c r="FDR116" i="21"/>
  <c r="FDS116" i="21"/>
  <c r="FDT116" i="21"/>
  <c r="FDU116" i="21"/>
  <c r="FDV116" i="21"/>
  <c r="FDW116" i="21"/>
  <c r="FDX116" i="21"/>
  <c r="FDY116" i="21"/>
  <c r="FDZ116" i="21"/>
  <c r="FEA116" i="21"/>
  <c r="FEB116" i="21"/>
  <c r="FEC116" i="21"/>
  <c r="FED116" i="21"/>
  <c r="FEE116" i="21"/>
  <c r="FEF116" i="21"/>
  <c r="FEG116" i="21"/>
  <c r="FEH116" i="21"/>
  <c r="FEI116" i="21"/>
  <c r="FEJ116" i="21"/>
  <c r="FEK116" i="21"/>
  <c r="FEL116" i="21"/>
  <c r="FEM116" i="21"/>
  <c r="FEN116" i="21"/>
  <c r="FEO116" i="21"/>
  <c r="FEP116" i="21"/>
  <c r="FEQ116" i="21"/>
  <c r="FER116" i="21"/>
  <c r="FES116" i="21"/>
  <c r="FET116" i="21"/>
  <c r="FEU116" i="21"/>
  <c r="FEV116" i="21"/>
  <c r="FEW116" i="21"/>
  <c r="FEX116" i="21"/>
  <c r="FEY116" i="21"/>
  <c r="FEZ116" i="21"/>
  <c r="FFA116" i="21"/>
  <c r="FFB116" i="21"/>
  <c r="FFC116" i="21"/>
  <c r="FFD116" i="21"/>
  <c r="FFE116" i="21"/>
  <c r="FFF116" i="21"/>
  <c r="FFG116" i="21"/>
  <c r="FFH116" i="21"/>
  <c r="FFI116" i="21"/>
  <c r="FFJ116" i="21"/>
  <c r="FFK116" i="21"/>
  <c r="FFL116" i="21"/>
  <c r="FFM116" i="21"/>
  <c r="FFN116" i="21"/>
  <c r="FFO116" i="21"/>
  <c r="FFP116" i="21"/>
  <c r="FFQ116" i="21"/>
  <c r="FFR116" i="21"/>
  <c r="FFS116" i="21"/>
  <c r="FFT116" i="21"/>
  <c r="FFU116" i="21"/>
  <c r="FFV116" i="21"/>
  <c r="FFW116" i="21"/>
  <c r="FFX116" i="21"/>
  <c r="FFY116" i="21"/>
  <c r="FFZ116" i="21"/>
  <c r="FGA116" i="21"/>
  <c r="FGB116" i="21"/>
  <c r="FGC116" i="21"/>
  <c r="FGD116" i="21"/>
  <c r="FGE116" i="21"/>
  <c r="FGF116" i="21"/>
  <c r="FGG116" i="21"/>
  <c r="FGH116" i="21"/>
  <c r="FGI116" i="21"/>
  <c r="FGJ116" i="21"/>
  <c r="FGK116" i="21"/>
  <c r="FGL116" i="21"/>
  <c r="FGM116" i="21"/>
  <c r="FGN116" i="21"/>
  <c r="FGO116" i="21"/>
  <c r="FGP116" i="21"/>
  <c r="FGQ116" i="21"/>
  <c r="FGR116" i="21"/>
  <c r="FGS116" i="21"/>
  <c r="FGT116" i="21"/>
  <c r="FGU116" i="21"/>
  <c r="FGV116" i="21"/>
  <c r="FGW116" i="21"/>
  <c r="FGX116" i="21"/>
  <c r="FGY116" i="21"/>
  <c r="FGZ116" i="21"/>
  <c r="FHA116" i="21"/>
  <c r="FHB116" i="21"/>
  <c r="FHC116" i="21"/>
  <c r="FHD116" i="21"/>
  <c r="FHE116" i="21"/>
  <c r="FHF116" i="21"/>
  <c r="FHG116" i="21"/>
  <c r="FHH116" i="21"/>
  <c r="FHI116" i="21"/>
  <c r="FHJ116" i="21"/>
  <c r="FHK116" i="21"/>
  <c r="FHL116" i="21"/>
  <c r="FHM116" i="21"/>
  <c r="FHN116" i="21"/>
  <c r="FHO116" i="21"/>
  <c r="FHP116" i="21"/>
  <c r="FHQ116" i="21"/>
  <c r="FHR116" i="21"/>
  <c r="FHS116" i="21"/>
  <c r="FHT116" i="21"/>
  <c r="FHU116" i="21"/>
  <c r="FHV116" i="21"/>
  <c r="FHW116" i="21"/>
  <c r="FHX116" i="21"/>
  <c r="FHY116" i="21"/>
  <c r="FHZ116" i="21"/>
  <c r="FIA116" i="21"/>
  <c r="FIB116" i="21"/>
  <c r="FIC116" i="21"/>
  <c r="FID116" i="21"/>
  <c r="FIE116" i="21"/>
  <c r="FIF116" i="21"/>
  <c r="FIG116" i="21"/>
  <c r="FIH116" i="21"/>
  <c r="FII116" i="21"/>
  <c r="FIJ116" i="21"/>
  <c r="FIK116" i="21"/>
  <c r="FIL116" i="21"/>
  <c r="FIM116" i="21"/>
  <c r="FIN116" i="21"/>
  <c r="FIO116" i="21"/>
  <c r="FIP116" i="21"/>
  <c r="FIQ116" i="21"/>
  <c r="FIR116" i="21"/>
  <c r="FIS116" i="21"/>
  <c r="FIT116" i="21"/>
  <c r="FIU116" i="21"/>
  <c r="FIV116" i="21"/>
  <c r="FIW116" i="21"/>
  <c r="FIX116" i="21"/>
  <c r="FIY116" i="21"/>
  <c r="FIZ116" i="21"/>
  <c r="FJA116" i="21"/>
  <c r="FJB116" i="21"/>
  <c r="FJC116" i="21"/>
  <c r="FJD116" i="21"/>
  <c r="FJE116" i="21"/>
  <c r="FJF116" i="21"/>
  <c r="FJG116" i="21"/>
  <c r="FJH116" i="21"/>
  <c r="FJI116" i="21"/>
  <c r="FJJ116" i="21"/>
  <c r="FJK116" i="21"/>
  <c r="FJL116" i="21"/>
  <c r="FJM116" i="21"/>
  <c r="FJN116" i="21"/>
  <c r="FJO116" i="21"/>
  <c r="FJP116" i="21"/>
  <c r="FJQ116" i="21"/>
  <c r="FJR116" i="21"/>
  <c r="FJS116" i="21"/>
  <c r="FJT116" i="21"/>
  <c r="FJU116" i="21"/>
  <c r="FJV116" i="21"/>
  <c r="FJW116" i="21"/>
  <c r="FJX116" i="21"/>
  <c r="FJY116" i="21"/>
  <c r="FJZ116" i="21"/>
  <c r="FKA116" i="21"/>
  <c r="FKB116" i="21"/>
  <c r="FKC116" i="21"/>
  <c r="FKD116" i="21"/>
  <c r="FKE116" i="21"/>
  <c r="FKF116" i="21"/>
  <c r="FKG116" i="21"/>
  <c r="FKH116" i="21"/>
  <c r="FKI116" i="21"/>
  <c r="FKJ116" i="21"/>
  <c r="FKK116" i="21"/>
  <c r="FKL116" i="21"/>
  <c r="FKM116" i="21"/>
  <c r="FKN116" i="21"/>
  <c r="FKO116" i="21"/>
  <c r="FKP116" i="21"/>
  <c r="FKQ116" i="21"/>
  <c r="FKR116" i="21"/>
  <c r="FKS116" i="21"/>
  <c r="FKT116" i="21"/>
  <c r="FKU116" i="21"/>
  <c r="FKV116" i="21"/>
  <c r="FKW116" i="21"/>
  <c r="FKX116" i="21"/>
  <c r="FKY116" i="21"/>
  <c r="FKZ116" i="21"/>
  <c r="FLA116" i="21"/>
  <c r="FLB116" i="21"/>
  <c r="FLC116" i="21"/>
  <c r="FLD116" i="21"/>
  <c r="FLE116" i="21"/>
  <c r="FLF116" i="21"/>
  <c r="FLG116" i="21"/>
  <c r="FLH116" i="21"/>
  <c r="FLI116" i="21"/>
  <c r="FLJ116" i="21"/>
  <c r="FLK116" i="21"/>
  <c r="FLL116" i="21"/>
  <c r="FLM116" i="21"/>
  <c r="FLN116" i="21"/>
  <c r="FLO116" i="21"/>
  <c r="FLP116" i="21"/>
  <c r="FLQ116" i="21"/>
  <c r="FLR116" i="21"/>
  <c r="FLS116" i="21"/>
  <c r="FLT116" i="21"/>
  <c r="FLU116" i="21"/>
  <c r="FLV116" i="21"/>
  <c r="FLW116" i="21"/>
  <c r="FLX116" i="21"/>
  <c r="FLY116" i="21"/>
  <c r="FLZ116" i="21"/>
  <c r="FMA116" i="21"/>
  <c r="FMB116" i="21"/>
  <c r="FMC116" i="21"/>
  <c r="FMD116" i="21"/>
  <c r="FME116" i="21"/>
  <c r="FMF116" i="21"/>
  <c r="FMG116" i="21"/>
  <c r="FMH116" i="21"/>
  <c r="FMI116" i="21"/>
  <c r="FMJ116" i="21"/>
  <c r="FMK116" i="21"/>
  <c r="FML116" i="21"/>
  <c r="FMM116" i="21"/>
  <c r="FMN116" i="21"/>
  <c r="FMO116" i="21"/>
  <c r="FMP116" i="21"/>
  <c r="FMQ116" i="21"/>
  <c r="FMR116" i="21"/>
  <c r="FMS116" i="21"/>
  <c r="FMT116" i="21"/>
  <c r="FMU116" i="21"/>
  <c r="FMV116" i="21"/>
  <c r="FMW116" i="21"/>
  <c r="FMX116" i="21"/>
  <c r="FMY116" i="21"/>
  <c r="FMZ116" i="21"/>
  <c r="FNA116" i="21"/>
  <c r="FNB116" i="21"/>
  <c r="FNC116" i="21"/>
  <c r="FND116" i="21"/>
  <c r="FNE116" i="21"/>
  <c r="FNF116" i="21"/>
  <c r="FNG116" i="21"/>
  <c r="FNH116" i="21"/>
  <c r="FNI116" i="21"/>
  <c r="FNJ116" i="21"/>
  <c r="FNK116" i="21"/>
  <c r="FNL116" i="21"/>
  <c r="FNM116" i="21"/>
  <c r="FNN116" i="21"/>
  <c r="FNO116" i="21"/>
  <c r="FNP116" i="21"/>
  <c r="FNQ116" i="21"/>
  <c r="FNR116" i="21"/>
  <c r="FNS116" i="21"/>
  <c r="FNT116" i="21"/>
  <c r="FNU116" i="21"/>
  <c r="FNV116" i="21"/>
  <c r="FNW116" i="21"/>
  <c r="FNX116" i="21"/>
  <c r="FNY116" i="21"/>
  <c r="FNZ116" i="21"/>
  <c r="FOA116" i="21"/>
  <c r="FOB116" i="21"/>
  <c r="FOC116" i="21"/>
  <c r="FOD116" i="21"/>
  <c r="FOE116" i="21"/>
  <c r="FOF116" i="21"/>
  <c r="FOG116" i="21"/>
  <c r="FOH116" i="21"/>
  <c r="FOI116" i="21"/>
  <c r="FOJ116" i="21"/>
  <c r="FOK116" i="21"/>
  <c r="FOL116" i="21"/>
  <c r="FOM116" i="21"/>
  <c r="FON116" i="21"/>
  <c r="FOO116" i="21"/>
  <c r="FOP116" i="21"/>
  <c r="FOQ116" i="21"/>
  <c r="FOR116" i="21"/>
  <c r="FOS116" i="21"/>
  <c r="FOT116" i="21"/>
  <c r="FOU116" i="21"/>
  <c r="FOV116" i="21"/>
  <c r="FOW116" i="21"/>
  <c r="FOX116" i="21"/>
  <c r="FOY116" i="21"/>
  <c r="FOZ116" i="21"/>
  <c r="FPA116" i="21"/>
  <c r="FPB116" i="21"/>
  <c r="FPC116" i="21"/>
  <c r="FPD116" i="21"/>
  <c r="FPE116" i="21"/>
  <c r="FPF116" i="21"/>
  <c r="FPG116" i="21"/>
  <c r="FPH116" i="21"/>
  <c r="FPI116" i="21"/>
  <c r="FPJ116" i="21"/>
  <c r="FPK116" i="21"/>
  <c r="FPL116" i="21"/>
  <c r="FPM116" i="21"/>
  <c r="FPN116" i="21"/>
  <c r="FPO116" i="21"/>
  <c r="FPP116" i="21"/>
  <c r="FPQ116" i="21"/>
  <c r="FPR116" i="21"/>
  <c r="FPS116" i="21"/>
  <c r="FPT116" i="21"/>
  <c r="FPU116" i="21"/>
  <c r="FPV116" i="21"/>
  <c r="FPW116" i="21"/>
  <c r="FPX116" i="21"/>
  <c r="FPY116" i="21"/>
  <c r="FPZ116" i="21"/>
  <c r="FQA116" i="21"/>
  <c r="FQB116" i="21"/>
  <c r="FQC116" i="21"/>
  <c r="FQD116" i="21"/>
  <c r="FQE116" i="21"/>
  <c r="FQF116" i="21"/>
  <c r="FQG116" i="21"/>
  <c r="FQH116" i="21"/>
  <c r="FQI116" i="21"/>
  <c r="FQJ116" i="21"/>
  <c r="FQK116" i="21"/>
  <c r="FQL116" i="21"/>
  <c r="FQM116" i="21"/>
  <c r="FQN116" i="21"/>
  <c r="FQO116" i="21"/>
  <c r="FQP116" i="21"/>
  <c r="FQQ116" i="21"/>
  <c r="FQR116" i="21"/>
  <c r="FQS116" i="21"/>
  <c r="FQT116" i="21"/>
  <c r="FQU116" i="21"/>
  <c r="FQV116" i="21"/>
  <c r="FQW116" i="21"/>
  <c r="FQX116" i="21"/>
  <c r="FQY116" i="21"/>
  <c r="FQZ116" i="21"/>
  <c r="FRA116" i="21"/>
  <c r="FRB116" i="21"/>
  <c r="FRC116" i="21"/>
  <c r="FRD116" i="21"/>
  <c r="FRE116" i="21"/>
  <c r="FRF116" i="21"/>
  <c r="FRG116" i="21"/>
  <c r="FRH116" i="21"/>
  <c r="FRI116" i="21"/>
  <c r="FRJ116" i="21"/>
  <c r="FRK116" i="21"/>
  <c r="FRL116" i="21"/>
  <c r="FRM116" i="21"/>
  <c r="FRN116" i="21"/>
  <c r="FRO116" i="21"/>
  <c r="FRP116" i="21"/>
  <c r="FRQ116" i="21"/>
  <c r="FRR116" i="21"/>
  <c r="FRS116" i="21"/>
  <c r="FRT116" i="21"/>
  <c r="FRU116" i="21"/>
  <c r="FRV116" i="21"/>
  <c r="FRW116" i="21"/>
  <c r="FRX116" i="21"/>
  <c r="FRY116" i="21"/>
  <c r="FRZ116" i="21"/>
  <c r="FSA116" i="21"/>
  <c r="FSB116" i="21"/>
  <c r="FSC116" i="21"/>
  <c r="FSD116" i="21"/>
  <c r="FSE116" i="21"/>
  <c r="FSF116" i="21"/>
  <c r="FSG116" i="21"/>
  <c r="FSH116" i="21"/>
  <c r="FSI116" i="21"/>
  <c r="FSJ116" i="21"/>
  <c r="FSK116" i="21"/>
  <c r="FSL116" i="21"/>
  <c r="FSM116" i="21"/>
  <c r="FSN116" i="21"/>
  <c r="FSO116" i="21"/>
  <c r="FSP116" i="21"/>
  <c r="FSQ116" i="21"/>
  <c r="FSR116" i="21"/>
  <c r="FSS116" i="21"/>
  <c r="FST116" i="21"/>
  <c r="FSU116" i="21"/>
  <c r="FSV116" i="21"/>
  <c r="FSW116" i="21"/>
  <c r="FSX116" i="21"/>
  <c r="FSY116" i="21"/>
  <c r="FSZ116" i="21"/>
  <c r="FTA116" i="21"/>
  <c r="FTB116" i="21"/>
  <c r="FTC116" i="21"/>
  <c r="FTD116" i="21"/>
  <c r="FTE116" i="21"/>
  <c r="FTF116" i="21"/>
  <c r="FTG116" i="21"/>
  <c r="FTH116" i="21"/>
  <c r="FTI116" i="21"/>
  <c r="FTJ116" i="21"/>
  <c r="FTK116" i="21"/>
  <c r="FTL116" i="21"/>
  <c r="FTM116" i="21"/>
  <c r="FTN116" i="21"/>
  <c r="FTO116" i="21"/>
  <c r="FTP116" i="21"/>
  <c r="FTQ116" i="21"/>
  <c r="FTR116" i="21"/>
  <c r="FTS116" i="21"/>
  <c r="FTT116" i="21"/>
  <c r="FTU116" i="21"/>
  <c r="FTV116" i="21"/>
  <c r="FTW116" i="21"/>
  <c r="FTX116" i="21"/>
  <c r="FTY116" i="21"/>
  <c r="FTZ116" i="21"/>
  <c r="FUA116" i="21"/>
  <c r="FUB116" i="21"/>
  <c r="FUC116" i="21"/>
  <c r="FUD116" i="21"/>
  <c r="FUE116" i="21"/>
  <c r="FUF116" i="21"/>
  <c r="FUG116" i="21"/>
  <c r="FUH116" i="21"/>
  <c r="FUI116" i="21"/>
  <c r="FUJ116" i="21"/>
  <c r="FUK116" i="21"/>
  <c r="FUL116" i="21"/>
  <c r="FUM116" i="21"/>
  <c r="FUN116" i="21"/>
  <c r="FUO116" i="21"/>
  <c r="FUP116" i="21"/>
  <c r="FUQ116" i="21"/>
  <c r="FUR116" i="21"/>
  <c r="FUS116" i="21"/>
  <c r="FUT116" i="21"/>
  <c r="FUU116" i="21"/>
  <c r="FUV116" i="21"/>
  <c r="FUW116" i="21"/>
  <c r="FUX116" i="21"/>
  <c r="FUY116" i="21"/>
  <c r="FUZ116" i="21"/>
  <c r="FVA116" i="21"/>
  <c r="FVB116" i="21"/>
  <c r="FVC116" i="21"/>
  <c r="FVD116" i="21"/>
  <c r="FVE116" i="21"/>
  <c r="FVF116" i="21"/>
  <c r="FVG116" i="21"/>
  <c r="FVH116" i="21"/>
  <c r="FVI116" i="21"/>
  <c r="FVJ116" i="21"/>
  <c r="FVK116" i="21"/>
  <c r="FVL116" i="21"/>
  <c r="FVM116" i="21"/>
  <c r="FVN116" i="21"/>
  <c r="FVO116" i="21"/>
  <c r="FVP116" i="21"/>
  <c r="FVQ116" i="21"/>
  <c r="FVR116" i="21"/>
  <c r="FVS116" i="21"/>
  <c r="FVT116" i="21"/>
  <c r="FVU116" i="21"/>
  <c r="FVV116" i="21"/>
  <c r="FVW116" i="21"/>
  <c r="FVX116" i="21"/>
  <c r="FVY116" i="21"/>
  <c r="FVZ116" i="21"/>
  <c r="FWA116" i="21"/>
  <c r="FWB116" i="21"/>
  <c r="FWC116" i="21"/>
  <c r="FWD116" i="21"/>
  <c r="FWE116" i="21"/>
  <c r="FWF116" i="21"/>
  <c r="FWG116" i="21"/>
  <c r="FWH116" i="21"/>
  <c r="FWI116" i="21"/>
  <c r="FWJ116" i="21"/>
  <c r="FWK116" i="21"/>
  <c r="FWL116" i="21"/>
  <c r="FWM116" i="21"/>
  <c r="FWN116" i="21"/>
  <c r="FWO116" i="21"/>
  <c r="FWP116" i="21"/>
  <c r="FWQ116" i="21"/>
  <c r="FWR116" i="21"/>
  <c r="FWS116" i="21"/>
  <c r="FWT116" i="21"/>
  <c r="FWU116" i="21"/>
  <c r="FWV116" i="21"/>
  <c r="FWW116" i="21"/>
  <c r="FWX116" i="21"/>
  <c r="FWY116" i="21"/>
  <c r="FWZ116" i="21"/>
  <c r="FXA116" i="21"/>
  <c r="FXB116" i="21"/>
  <c r="FXC116" i="21"/>
  <c r="FXD116" i="21"/>
  <c r="FXE116" i="21"/>
  <c r="FXF116" i="21"/>
  <c r="FXG116" i="21"/>
  <c r="FXH116" i="21"/>
  <c r="FXI116" i="21"/>
  <c r="FXJ116" i="21"/>
  <c r="FXK116" i="21"/>
  <c r="FXL116" i="21"/>
  <c r="FXM116" i="21"/>
  <c r="FXN116" i="21"/>
  <c r="FXO116" i="21"/>
  <c r="FXP116" i="21"/>
  <c r="FXQ116" i="21"/>
  <c r="FXR116" i="21"/>
  <c r="FXS116" i="21"/>
  <c r="FXT116" i="21"/>
  <c r="FXU116" i="21"/>
  <c r="FXV116" i="21"/>
  <c r="FXW116" i="21"/>
  <c r="FXX116" i="21"/>
  <c r="FXY116" i="21"/>
  <c r="FXZ116" i="21"/>
  <c r="FYA116" i="21"/>
  <c r="FYB116" i="21"/>
  <c r="FYC116" i="21"/>
  <c r="FYD116" i="21"/>
  <c r="FYE116" i="21"/>
  <c r="FYF116" i="21"/>
  <c r="FYG116" i="21"/>
  <c r="FYH116" i="21"/>
  <c r="FYI116" i="21"/>
  <c r="FYJ116" i="21"/>
  <c r="FYK116" i="21"/>
  <c r="FYL116" i="21"/>
  <c r="FYM116" i="21"/>
  <c r="FYN116" i="21"/>
  <c r="FYO116" i="21"/>
  <c r="FYP116" i="21"/>
  <c r="FYQ116" i="21"/>
  <c r="FYR116" i="21"/>
  <c r="FYS116" i="21"/>
  <c r="FYT116" i="21"/>
  <c r="FYU116" i="21"/>
  <c r="FYV116" i="21"/>
  <c r="FYW116" i="21"/>
  <c r="FYX116" i="21"/>
  <c r="FYY116" i="21"/>
  <c r="FYZ116" i="21"/>
  <c r="FZA116" i="21"/>
  <c r="FZB116" i="21"/>
  <c r="FZC116" i="21"/>
  <c r="FZD116" i="21"/>
  <c r="FZE116" i="21"/>
  <c r="FZF116" i="21"/>
  <c r="FZG116" i="21"/>
  <c r="FZH116" i="21"/>
  <c r="FZI116" i="21"/>
  <c r="FZJ116" i="21"/>
  <c r="FZK116" i="21"/>
  <c r="FZL116" i="21"/>
  <c r="FZM116" i="21"/>
  <c r="FZN116" i="21"/>
  <c r="FZO116" i="21"/>
  <c r="FZP116" i="21"/>
  <c r="FZQ116" i="21"/>
  <c r="FZR116" i="21"/>
  <c r="FZS116" i="21"/>
  <c r="FZT116" i="21"/>
  <c r="FZU116" i="21"/>
  <c r="FZV116" i="21"/>
  <c r="FZW116" i="21"/>
  <c r="FZX116" i="21"/>
  <c r="FZY116" i="21"/>
  <c r="FZZ116" i="21"/>
  <c r="GAA116" i="21"/>
  <c r="GAB116" i="21"/>
  <c r="GAC116" i="21"/>
  <c r="GAD116" i="21"/>
  <c r="GAE116" i="21"/>
  <c r="GAF116" i="21"/>
  <c r="GAG116" i="21"/>
  <c r="GAH116" i="21"/>
  <c r="GAI116" i="21"/>
  <c r="GAJ116" i="21"/>
  <c r="GAK116" i="21"/>
  <c r="GAL116" i="21"/>
  <c r="GAM116" i="21"/>
  <c r="GAN116" i="21"/>
  <c r="GAO116" i="21"/>
  <c r="GAP116" i="21"/>
  <c r="GAQ116" i="21"/>
  <c r="GAR116" i="21"/>
  <c r="GAS116" i="21"/>
  <c r="GAT116" i="21"/>
  <c r="GAU116" i="21"/>
  <c r="GAV116" i="21"/>
  <c r="GAW116" i="21"/>
  <c r="GAX116" i="21"/>
  <c r="GAY116" i="21"/>
  <c r="GAZ116" i="21"/>
  <c r="GBA116" i="21"/>
  <c r="GBB116" i="21"/>
  <c r="GBC116" i="21"/>
  <c r="GBD116" i="21"/>
  <c r="GBE116" i="21"/>
  <c r="GBF116" i="21"/>
  <c r="GBG116" i="21"/>
  <c r="GBH116" i="21"/>
  <c r="GBI116" i="21"/>
  <c r="GBJ116" i="21"/>
  <c r="GBK116" i="21"/>
  <c r="GBL116" i="21"/>
  <c r="GBM116" i="21"/>
  <c r="GBN116" i="21"/>
  <c r="GBO116" i="21"/>
  <c r="GBP116" i="21"/>
  <c r="GBQ116" i="21"/>
  <c r="GBR116" i="21"/>
  <c r="GBS116" i="21"/>
  <c r="GBT116" i="21"/>
  <c r="GBU116" i="21"/>
  <c r="GBV116" i="21"/>
  <c r="GBW116" i="21"/>
  <c r="GBX116" i="21"/>
  <c r="GBY116" i="21"/>
  <c r="GBZ116" i="21"/>
  <c r="GCA116" i="21"/>
  <c r="GCB116" i="21"/>
  <c r="GCC116" i="21"/>
  <c r="GCD116" i="21"/>
  <c r="GCE116" i="21"/>
  <c r="GCF116" i="21"/>
  <c r="GCG116" i="21"/>
  <c r="GCH116" i="21"/>
  <c r="GCI116" i="21"/>
  <c r="GCJ116" i="21"/>
  <c r="GCK116" i="21"/>
  <c r="GCL116" i="21"/>
  <c r="GCM116" i="21"/>
  <c r="GCN116" i="21"/>
  <c r="GCO116" i="21"/>
  <c r="GCP116" i="21"/>
  <c r="GCQ116" i="21"/>
  <c r="GCR116" i="21"/>
  <c r="GCS116" i="21"/>
  <c r="GCT116" i="21"/>
  <c r="GCU116" i="21"/>
  <c r="GCV116" i="21"/>
  <c r="GCW116" i="21"/>
  <c r="GCX116" i="21"/>
  <c r="GCY116" i="21"/>
  <c r="GCZ116" i="21"/>
  <c r="GDA116" i="21"/>
  <c r="GDB116" i="21"/>
  <c r="GDC116" i="21"/>
  <c r="GDD116" i="21"/>
  <c r="GDE116" i="21"/>
  <c r="GDF116" i="21"/>
  <c r="GDG116" i="21"/>
  <c r="GDH116" i="21"/>
  <c r="GDI116" i="21"/>
  <c r="GDJ116" i="21"/>
  <c r="GDK116" i="21"/>
  <c r="GDL116" i="21"/>
  <c r="GDM116" i="21"/>
  <c r="GDN116" i="21"/>
  <c r="GDO116" i="21"/>
  <c r="GDP116" i="21"/>
  <c r="GDQ116" i="21"/>
  <c r="GDR116" i="21"/>
  <c r="GDS116" i="21"/>
  <c r="GDT116" i="21"/>
  <c r="GDU116" i="21"/>
  <c r="GDV116" i="21"/>
  <c r="GDW116" i="21"/>
  <c r="GDX116" i="21"/>
  <c r="GDY116" i="21"/>
  <c r="GDZ116" i="21"/>
  <c r="GEA116" i="21"/>
  <c r="GEB116" i="21"/>
  <c r="GEC116" i="21"/>
  <c r="GED116" i="21"/>
  <c r="GEE116" i="21"/>
  <c r="GEF116" i="21"/>
  <c r="GEG116" i="21"/>
  <c r="GEH116" i="21"/>
  <c r="GEI116" i="21"/>
  <c r="GEJ116" i="21"/>
  <c r="GEK116" i="21"/>
  <c r="GEL116" i="21"/>
  <c r="GEM116" i="21"/>
  <c r="GEN116" i="21"/>
  <c r="GEO116" i="21"/>
  <c r="GEP116" i="21"/>
  <c r="GEQ116" i="21"/>
  <c r="GER116" i="21"/>
  <c r="GES116" i="21"/>
  <c r="GET116" i="21"/>
  <c r="GEU116" i="21"/>
  <c r="GEV116" i="21"/>
  <c r="GEW116" i="21"/>
  <c r="GEX116" i="21"/>
  <c r="GEY116" i="21"/>
  <c r="GEZ116" i="21"/>
  <c r="GFA116" i="21"/>
  <c r="GFB116" i="21"/>
  <c r="GFC116" i="21"/>
  <c r="GFD116" i="21"/>
  <c r="GFE116" i="21"/>
  <c r="GFF116" i="21"/>
  <c r="GFG116" i="21"/>
  <c r="GFH116" i="21"/>
  <c r="GFI116" i="21"/>
  <c r="GFJ116" i="21"/>
  <c r="GFK116" i="21"/>
  <c r="GFL116" i="21"/>
  <c r="GFM116" i="21"/>
  <c r="GFN116" i="21"/>
  <c r="GFO116" i="21"/>
  <c r="GFP116" i="21"/>
  <c r="GFQ116" i="21"/>
  <c r="GFR116" i="21"/>
  <c r="GFS116" i="21"/>
  <c r="GFT116" i="21"/>
  <c r="GFU116" i="21"/>
  <c r="GFV116" i="21"/>
  <c r="GFW116" i="21"/>
  <c r="GFX116" i="21"/>
  <c r="GFY116" i="21"/>
  <c r="GFZ116" i="21"/>
  <c r="GGA116" i="21"/>
  <c r="GGB116" i="21"/>
  <c r="GGC116" i="21"/>
  <c r="GGD116" i="21"/>
  <c r="GGE116" i="21"/>
  <c r="GGF116" i="21"/>
  <c r="GGG116" i="21"/>
  <c r="GGH116" i="21"/>
  <c r="GGI116" i="21"/>
  <c r="GGJ116" i="21"/>
  <c r="GGK116" i="21"/>
  <c r="GGL116" i="21"/>
  <c r="GGM116" i="21"/>
  <c r="GGN116" i="21"/>
  <c r="GGO116" i="21"/>
  <c r="GGP116" i="21"/>
  <c r="GGQ116" i="21"/>
  <c r="GGR116" i="21"/>
  <c r="GGS116" i="21"/>
  <c r="GGT116" i="21"/>
  <c r="GGU116" i="21"/>
  <c r="GGV116" i="21"/>
  <c r="GGW116" i="21"/>
  <c r="GGX116" i="21"/>
  <c r="GGY116" i="21"/>
  <c r="GGZ116" i="21"/>
  <c r="GHA116" i="21"/>
  <c r="GHB116" i="21"/>
  <c r="GHC116" i="21"/>
  <c r="GHD116" i="21"/>
  <c r="GHE116" i="21"/>
  <c r="GHF116" i="21"/>
  <c r="GHG116" i="21"/>
  <c r="GHH116" i="21"/>
  <c r="GHI116" i="21"/>
  <c r="GHJ116" i="21"/>
  <c r="GHK116" i="21"/>
  <c r="GHL116" i="21"/>
  <c r="GHM116" i="21"/>
  <c r="GHN116" i="21"/>
  <c r="GHO116" i="21"/>
  <c r="GHP116" i="21"/>
  <c r="GHQ116" i="21"/>
  <c r="GHR116" i="21"/>
  <c r="GHS116" i="21"/>
  <c r="GHT116" i="21"/>
  <c r="GHU116" i="21"/>
  <c r="GHV116" i="21"/>
  <c r="GHW116" i="21"/>
  <c r="GHX116" i="21"/>
  <c r="GHY116" i="21"/>
  <c r="GHZ116" i="21"/>
  <c r="GIA116" i="21"/>
  <c r="GIB116" i="21"/>
  <c r="GIC116" i="21"/>
  <c r="GID116" i="21"/>
  <c r="GIE116" i="21"/>
  <c r="GIF116" i="21"/>
  <c r="GIG116" i="21"/>
  <c r="GIH116" i="21"/>
  <c r="GII116" i="21"/>
  <c r="GIJ116" i="21"/>
  <c r="GIK116" i="21"/>
  <c r="GIL116" i="21"/>
  <c r="GIM116" i="21"/>
  <c r="GIN116" i="21"/>
  <c r="GIO116" i="21"/>
  <c r="GIP116" i="21"/>
  <c r="GIQ116" i="21"/>
  <c r="GIR116" i="21"/>
  <c r="GIS116" i="21"/>
  <c r="GIT116" i="21"/>
  <c r="GIU116" i="21"/>
  <c r="GIV116" i="21"/>
  <c r="GIW116" i="21"/>
  <c r="GIX116" i="21"/>
  <c r="GIY116" i="21"/>
  <c r="GIZ116" i="21"/>
  <c r="GJA116" i="21"/>
  <c r="GJB116" i="21"/>
  <c r="GJC116" i="21"/>
  <c r="GJD116" i="21"/>
  <c r="GJE116" i="21"/>
  <c r="GJF116" i="21"/>
  <c r="GJG116" i="21"/>
  <c r="GJH116" i="21"/>
  <c r="GJI116" i="21"/>
  <c r="GJJ116" i="21"/>
  <c r="GJK116" i="21"/>
  <c r="GJL116" i="21"/>
  <c r="GJM116" i="21"/>
  <c r="GJN116" i="21"/>
  <c r="GJO116" i="21"/>
  <c r="GJP116" i="21"/>
  <c r="GJQ116" i="21"/>
  <c r="GJR116" i="21"/>
  <c r="GJS116" i="21"/>
  <c r="GJT116" i="21"/>
  <c r="GJU116" i="21"/>
  <c r="GJV116" i="21"/>
  <c r="GJW116" i="21"/>
  <c r="GJX116" i="21"/>
  <c r="GJY116" i="21"/>
  <c r="GJZ116" i="21"/>
  <c r="GKA116" i="21"/>
  <c r="GKB116" i="21"/>
  <c r="GKC116" i="21"/>
  <c r="GKD116" i="21"/>
  <c r="GKE116" i="21"/>
  <c r="GKF116" i="21"/>
  <c r="GKG116" i="21"/>
  <c r="GKH116" i="21"/>
  <c r="GKI116" i="21"/>
  <c r="GKJ116" i="21"/>
  <c r="GKK116" i="21"/>
  <c r="GKL116" i="21"/>
  <c r="GKM116" i="21"/>
  <c r="GKN116" i="21"/>
  <c r="GKO116" i="21"/>
  <c r="GKP116" i="21"/>
  <c r="GKQ116" i="21"/>
  <c r="GKR116" i="21"/>
  <c r="GKS116" i="21"/>
  <c r="GKT116" i="21"/>
  <c r="GKU116" i="21"/>
  <c r="GKV116" i="21"/>
  <c r="GKW116" i="21"/>
  <c r="GKX116" i="21"/>
  <c r="GKY116" i="21"/>
  <c r="GKZ116" i="21"/>
  <c r="GLA116" i="21"/>
  <c r="GLB116" i="21"/>
  <c r="GLC116" i="21"/>
  <c r="GLD116" i="21"/>
  <c r="GLE116" i="21"/>
  <c r="GLF116" i="21"/>
  <c r="GLG116" i="21"/>
  <c r="GLH116" i="21"/>
  <c r="GLI116" i="21"/>
  <c r="GLJ116" i="21"/>
  <c r="GLK116" i="21"/>
  <c r="GLL116" i="21"/>
  <c r="GLM116" i="21"/>
  <c r="GLN116" i="21"/>
  <c r="GLO116" i="21"/>
  <c r="GLP116" i="21"/>
  <c r="GLQ116" i="21"/>
  <c r="GLR116" i="21"/>
  <c r="GLS116" i="21"/>
  <c r="GLT116" i="21"/>
  <c r="GLU116" i="21"/>
  <c r="GLV116" i="21"/>
  <c r="GLW116" i="21"/>
  <c r="GLX116" i="21"/>
  <c r="GLY116" i="21"/>
  <c r="GLZ116" i="21"/>
  <c r="GMA116" i="21"/>
  <c r="GMB116" i="21"/>
  <c r="GMC116" i="21"/>
  <c r="GMD116" i="21"/>
  <c r="GME116" i="21"/>
  <c r="GMF116" i="21"/>
  <c r="GMG116" i="21"/>
  <c r="GMH116" i="21"/>
  <c r="GMI116" i="21"/>
  <c r="GMJ116" i="21"/>
  <c r="GMK116" i="21"/>
  <c r="GML116" i="21"/>
  <c r="GMM116" i="21"/>
  <c r="GMN116" i="21"/>
  <c r="GMO116" i="21"/>
  <c r="GMP116" i="21"/>
  <c r="GMQ116" i="21"/>
  <c r="GMR116" i="21"/>
  <c r="GMS116" i="21"/>
  <c r="GMT116" i="21"/>
  <c r="GMU116" i="21"/>
  <c r="GMV116" i="21"/>
  <c r="GMW116" i="21"/>
  <c r="GMX116" i="21"/>
  <c r="GMY116" i="21"/>
  <c r="GMZ116" i="21"/>
  <c r="GNA116" i="21"/>
  <c r="GNB116" i="21"/>
  <c r="GNC116" i="21"/>
  <c r="GND116" i="21"/>
  <c r="GNE116" i="21"/>
  <c r="GNF116" i="21"/>
  <c r="GNG116" i="21"/>
  <c r="GNH116" i="21"/>
  <c r="GNI116" i="21"/>
  <c r="GNJ116" i="21"/>
  <c r="GNK116" i="21"/>
  <c r="GNL116" i="21"/>
  <c r="GNM116" i="21"/>
  <c r="GNN116" i="21"/>
  <c r="GNO116" i="21"/>
  <c r="GNP116" i="21"/>
  <c r="GNQ116" i="21"/>
  <c r="GNR116" i="21"/>
  <c r="GNS116" i="21"/>
  <c r="GNT116" i="21"/>
  <c r="GNU116" i="21"/>
  <c r="GNV116" i="21"/>
  <c r="GNW116" i="21"/>
  <c r="GNX116" i="21"/>
  <c r="GNY116" i="21"/>
  <c r="GNZ116" i="21"/>
  <c r="GOA116" i="21"/>
  <c r="GOB116" i="21"/>
  <c r="GOC116" i="21"/>
  <c r="GOD116" i="21"/>
  <c r="GOE116" i="21"/>
  <c r="GOF116" i="21"/>
  <c r="GOG116" i="21"/>
  <c r="GOH116" i="21"/>
  <c r="GOI116" i="21"/>
  <c r="GOJ116" i="21"/>
  <c r="GOK116" i="21"/>
  <c r="GOL116" i="21"/>
  <c r="GOM116" i="21"/>
  <c r="GON116" i="21"/>
  <c r="GOO116" i="21"/>
  <c r="GOP116" i="21"/>
  <c r="GOQ116" i="21"/>
  <c r="GOR116" i="21"/>
  <c r="GOS116" i="21"/>
  <c r="GOT116" i="21"/>
  <c r="GOU116" i="21"/>
  <c r="GOV116" i="21"/>
  <c r="GOW116" i="21"/>
  <c r="GOX116" i="21"/>
  <c r="GOY116" i="21"/>
  <c r="GOZ116" i="21"/>
  <c r="GPA116" i="21"/>
  <c r="GPB116" i="21"/>
  <c r="GPC116" i="21"/>
  <c r="GPD116" i="21"/>
  <c r="GPE116" i="21"/>
  <c r="GPF116" i="21"/>
  <c r="GPG116" i="21"/>
  <c r="GPH116" i="21"/>
  <c r="GPI116" i="21"/>
  <c r="GPJ116" i="21"/>
  <c r="GPK116" i="21"/>
  <c r="GPL116" i="21"/>
  <c r="GPM116" i="21"/>
  <c r="GPN116" i="21"/>
  <c r="GPO116" i="21"/>
  <c r="GPP116" i="21"/>
  <c r="GPQ116" i="21"/>
  <c r="GPR116" i="21"/>
  <c r="GPS116" i="21"/>
  <c r="GPT116" i="21"/>
  <c r="GPU116" i="21"/>
  <c r="GPV116" i="21"/>
  <c r="GPW116" i="21"/>
  <c r="GPX116" i="21"/>
  <c r="GPY116" i="21"/>
  <c r="GPZ116" i="21"/>
  <c r="GQA116" i="21"/>
  <c r="GQB116" i="21"/>
  <c r="GQC116" i="21"/>
  <c r="GQD116" i="21"/>
  <c r="GQE116" i="21"/>
  <c r="GQF116" i="21"/>
  <c r="GQG116" i="21"/>
  <c r="GQH116" i="21"/>
  <c r="GQI116" i="21"/>
  <c r="GQJ116" i="21"/>
  <c r="GQK116" i="21"/>
  <c r="GQL116" i="21"/>
  <c r="GQM116" i="21"/>
  <c r="GQN116" i="21"/>
  <c r="GQO116" i="21"/>
  <c r="GQP116" i="21"/>
  <c r="GQQ116" i="21"/>
  <c r="GQR116" i="21"/>
  <c r="GQS116" i="21"/>
  <c r="GQT116" i="21"/>
  <c r="GQU116" i="21"/>
  <c r="GQV116" i="21"/>
  <c r="GQW116" i="21"/>
  <c r="GQX116" i="21"/>
  <c r="GQY116" i="21"/>
  <c r="GQZ116" i="21"/>
  <c r="GRA116" i="21"/>
  <c r="GRB116" i="21"/>
  <c r="GRC116" i="21"/>
  <c r="GRD116" i="21"/>
  <c r="GRE116" i="21"/>
  <c r="GRF116" i="21"/>
  <c r="GRG116" i="21"/>
  <c r="GRH116" i="21"/>
  <c r="GRI116" i="21"/>
  <c r="GRJ116" i="21"/>
  <c r="GRK116" i="21"/>
  <c r="GRL116" i="21"/>
  <c r="GRM116" i="21"/>
  <c r="GRN116" i="21"/>
  <c r="GRO116" i="21"/>
  <c r="GRP116" i="21"/>
  <c r="GRQ116" i="21"/>
  <c r="GRR116" i="21"/>
  <c r="GRS116" i="21"/>
  <c r="GRT116" i="21"/>
  <c r="GRU116" i="21"/>
  <c r="GRV116" i="21"/>
  <c r="GRW116" i="21"/>
  <c r="GRX116" i="21"/>
  <c r="GRY116" i="21"/>
  <c r="GRZ116" i="21"/>
  <c r="GSA116" i="21"/>
  <c r="GSB116" i="21"/>
  <c r="GSC116" i="21"/>
  <c r="GSD116" i="21"/>
  <c r="GSE116" i="21"/>
  <c r="GSF116" i="21"/>
  <c r="GSG116" i="21"/>
  <c r="GSH116" i="21"/>
  <c r="GSI116" i="21"/>
  <c r="GSJ116" i="21"/>
  <c r="GSK116" i="21"/>
  <c r="GSL116" i="21"/>
  <c r="GSM116" i="21"/>
  <c r="GSN116" i="21"/>
  <c r="GSO116" i="21"/>
  <c r="GSP116" i="21"/>
  <c r="GSQ116" i="21"/>
  <c r="GSR116" i="21"/>
  <c r="GSS116" i="21"/>
  <c r="GST116" i="21"/>
  <c r="GSU116" i="21"/>
  <c r="GSV116" i="21"/>
  <c r="GSW116" i="21"/>
  <c r="GSX116" i="21"/>
  <c r="GSY116" i="21"/>
  <c r="GSZ116" i="21"/>
  <c r="GTA116" i="21"/>
  <c r="GTB116" i="21"/>
  <c r="GTC116" i="21"/>
  <c r="GTD116" i="21"/>
  <c r="GTE116" i="21"/>
  <c r="GTF116" i="21"/>
  <c r="GTG116" i="21"/>
  <c r="GTH116" i="21"/>
  <c r="GTI116" i="21"/>
  <c r="GTJ116" i="21"/>
  <c r="GTK116" i="21"/>
  <c r="GTL116" i="21"/>
  <c r="GTM116" i="21"/>
  <c r="GTN116" i="21"/>
  <c r="GTO116" i="21"/>
  <c r="GTP116" i="21"/>
  <c r="GTQ116" i="21"/>
  <c r="GTR116" i="21"/>
  <c r="GTS116" i="21"/>
  <c r="GTT116" i="21"/>
  <c r="GTU116" i="21"/>
  <c r="GTV116" i="21"/>
  <c r="GTW116" i="21"/>
  <c r="GTX116" i="21"/>
  <c r="GTY116" i="21"/>
  <c r="GTZ116" i="21"/>
  <c r="GUA116" i="21"/>
  <c r="GUB116" i="21"/>
  <c r="GUC116" i="21"/>
  <c r="GUD116" i="21"/>
  <c r="GUE116" i="21"/>
  <c r="GUF116" i="21"/>
  <c r="GUG116" i="21"/>
  <c r="GUH116" i="21"/>
  <c r="GUI116" i="21"/>
  <c r="GUJ116" i="21"/>
  <c r="GUK116" i="21"/>
  <c r="GUL116" i="21"/>
  <c r="GUM116" i="21"/>
  <c r="GUN116" i="21"/>
  <c r="GUO116" i="21"/>
  <c r="GUP116" i="21"/>
  <c r="GUQ116" i="21"/>
  <c r="GUR116" i="21"/>
  <c r="GUS116" i="21"/>
  <c r="GUT116" i="21"/>
  <c r="GUU116" i="21"/>
  <c r="GUV116" i="21"/>
  <c r="GUW116" i="21"/>
  <c r="GUX116" i="21"/>
  <c r="GUY116" i="21"/>
  <c r="GUZ116" i="21"/>
  <c r="GVA116" i="21"/>
  <c r="GVB116" i="21"/>
  <c r="GVC116" i="21"/>
  <c r="GVD116" i="21"/>
  <c r="GVE116" i="21"/>
  <c r="GVF116" i="21"/>
  <c r="GVG116" i="21"/>
  <c r="GVH116" i="21"/>
  <c r="GVI116" i="21"/>
  <c r="GVJ116" i="21"/>
  <c r="GVK116" i="21"/>
  <c r="GVL116" i="21"/>
  <c r="GVM116" i="21"/>
  <c r="GVN116" i="21"/>
  <c r="GVO116" i="21"/>
  <c r="GVP116" i="21"/>
  <c r="GVQ116" i="21"/>
  <c r="GVR116" i="21"/>
  <c r="GVS116" i="21"/>
  <c r="GVT116" i="21"/>
  <c r="GVU116" i="21"/>
  <c r="GVV116" i="21"/>
  <c r="GVW116" i="21"/>
  <c r="GVX116" i="21"/>
  <c r="GVY116" i="21"/>
  <c r="GVZ116" i="21"/>
  <c r="GWA116" i="21"/>
  <c r="GWB116" i="21"/>
  <c r="GWC116" i="21"/>
  <c r="GWD116" i="21"/>
  <c r="GWE116" i="21"/>
  <c r="GWF116" i="21"/>
  <c r="GWG116" i="21"/>
  <c r="GWH116" i="21"/>
  <c r="GWI116" i="21"/>
  <c r="GWJ116" i="21"/>
  <c r="GWK116" i="21"/>
  <c r="GWL116" i="21"/>
  <c r="GWM116" i="21"/>
  <c r="GWN116" i="21"/>
  <c r="GWO116" i="21"/>
  <c r="GWP116" i="21"/>
  <c r="GWQ116" i="21"/>
  <c r="GWR116" i="21"/>
  <c r="GWS116" i="21"/>
  <c r="GWT116" i="21"/>
  <c r="GWU116" i="21"/>
  <c r="GWV116" i="21"/>
  <c r="GWW116" i="21"/>
  <c r="GWX116" i="21"/>
  <c r="GWY116" i="21"/>
  <c r="GWZ116" i="21"/>
  <c r="GXA116" i="21"/>
  <c r="GXB116" i="21"/>
  <c r="GXC116" i="21"/>
  <c r="GXD116" i="21"/>
  <c r="GXE116" i="21"/>
  <c r="GXF116" i="21"/>
  <c r="GXG116" i="21"/>
  <c r="GXH116" i="21"/>
  <c r="GXI116" i="21"/>
  <c r="GXJ116" i="21"/>
  <c r="GXK116" i="21"/>
  <c r="GXL116" i="21"/>
  <c r="GXM116" i="21"/>
  <c r="GXN116" i="21"/>
  <c r="GXO116" i="21"/>
  <c r="GXP116" i="21"/>
  <c r="GXQ116" i="21"/>
  <c r="GXR116" i="21"/>
  <c r="GXS116" i="21"/>
  <c r="GXT116" i="21"/>
  <c r="GXU116" i="21"/>
  <c r="GXV116" i="21"/>
  <c r="GXW116" i="21"/>
  <c r="GXX116" i="21"/>
  <c r="GXY116" i="21"/>
  <c r="GXZ116" i="21"/>
  <c r="GYA116" i="21"/>
  <c r="GYB116" i="21"/>
  <c r="GYC116" i="21"/>
  <c r="GYD116" i="21"/>
  <c r="GYE116" i="21"/>
  <c r="GYF116" i="21"/>
  <c r="GYG116" i="21"/>
  <c r="GYH116" i="21"/>
  <c r="GYI116" i="21"/>
  <c r="GYJ116" i="21"/>
  <c r="GYK116" i="21"/>
  <c r="GYL116" i="21"/>
  <c r="GYM116" i="21"/>
  <c r="GYN116" i="21"/>
  <c r="GYO116" i="21"/>
  <c r="GYP116" i="21"/>
  <c r="GYQ116" i="21"/>
  <c r="GYR116" i="21"/>
  <c r="GYS116" i="21"/>
  <c r="GYT116" i="21"/>
  <c r="GYU116" i="21"/>
  <c r="GYV116" i="21"/>
  <c r="GYW116" i="21"/>
  <c r="GYX116" i="21"/>
  <c r="GYY116" i="21"/>
  <c r="GYZ116" i="21"/>
  <c r="GZA116" i="21"/>
  <c r="GZB116" i="21"/>
  <c r="GZC116" i="21"/>
  <c r="GZD116" i="21"/>
  <c r="GZE116" i="21"/>
  <c r="GZF116" i="21"/>
  <c r="GZG116" i="21"/>
  <c r="GZH116" i="21"/>
  <c r="GZI116" i="21"/>
  <c r="GZJ116" i="21"/>
  <c r="GZK116" i="21"/>
  <c r="GZL116" i="21"/>
  <c r="GZM116" i="21"/>
  <c r="GZN116" i="21"/>
  <c r="GZO116" i="21"/>
  <c r="GZP116" i="21"/>
  <c r="GZQ116" i="21"/>
  <c r="GZR116" i="21"/>
  <c r="GZS116" i="21"/>
  <c r="GZT116" i="21"/>
  <c r="GZU116" i="21"/>
  <c r="GZV116" i="21"/>
  <c r="GZW116" i="21"/>
  <c r="GZX116" i="21"/>
  <c r="GZY116" i="21"/>
  <c r="GZZ116" i="21"/>
  <c r="HAA116" i="21"/>
  <c r="HAB116" i="21"/>
  <c r="HAC116" i="21"/>
  <c r="HAD116" i="21"/>
  <c r="HAE116" i="21"/>
  <c r="HAF116" i="21"/>
  <c r="HAG116" i="21"/>
  <c r="HAH116" i="21"/>
  <c r="HAI116" i="21"/>
  <c r="HAJ116" i="21"/>
  <c r="HAK116" i="21"/>
  <c r="HAL116" i="21"/>
  <c r="HAM116" i="21"/>
  <c r="HAN116" i="21"/>
  <c r="HAO116" i="21"/>
  <c r="HAP116" i="21"/>
  <c r="HAQ116" i="21"/>
  <c r="HAR116" i="21"/>
  <c r="HAS116" i="21"/>
  <c r="HAT116" i="21"/>
  <c r="HAU116" i="21"/>
  <c r="HAV116" i="21"/>
  <c r="HAW116" i="21"/>
  <c r="HAX116" i="21"/>
  <c r="HAY116" i="21"/>
  <c r="HAZ116" i="21"/>
  <c r="HBA116" i="21"/>
  <c r="HBB116" i="21"/>
  <c r="HBC116" i="21"/>
  <c r="HBD116" i="21"/>
  <c r="HBE116" i="21"/>
  <c r="HBF116" i="21"/>
  <c r="HBG116" i="21"/>
  <c r="HBH116" i="21"/>
  <c r="HBI116" i="21"/>
  <c r="HBJ116" i="21"/>
  <c r="HBK116" i="21"/>
  <c r="HBL116" i="21"/>
  <c r="HBM116" i="21"/>
  <c r="HBN116" i="21"/>
  <c r="HBO116" i="21"/>
  <c r="HBP116" i="21"/>
  <c r="HBQ116" i="21"/>
  <c r="HBR116" i="21"/>
  <c r="HBS116" i="21"/>
  <c r="HBT116" i="21"/>
  <c r="HBU116" i="21"/>
  <c r="HBV116" i="21"/>
  <c r="HBW116" i="21"/>
  <c r="HBX116" i="21"/>
  <c r="HBY116" i="21"/>
  <c r="HBZ116" i="21"/>
  <c r="HCA116" i="21"/>
  <c r="HCB116" i="21"/>
  <c r="HCC116" i="21"/>
  <c r="HCD116" i="21"/>
  <c r="HCE116" i="21"/>
  <c r="HCF116" i="21"/>
  <c r="HCG116" i="21"/>
  <c r="HCH116" i="21"/>
  <c r="HCI116" i="21"/>
  <c r="HCJ116" i="21"/>
  <c r="HCK116" i="21"/>
  <c r="HCL116" i="21"/>
  <c r="HCM116" i="21"/>
  <c r="HCN116" i="21"/>
  <c r="HCO116" i="21"/>
  <c r="HCP116" i="21"/>
  <c r="HCQ116" i="21"/>
  <c r="HCR116" i="21"/>
  <c r="HCS116" i="21"/>
  <c r="HCT116" i="21"/>
  <c r="HCU116" i="21"/>
  <c r="HCV116" i="21"/>
  <c r="HCW116" i="21"/>
  <c r="HCX116" i="21"/>
  <c r="HCY116" i="21"/>
  <c r="HCZ116" i="21"/>
  <c r="HDA116" i="21"/>
  <c r="HDB116" i="21"/>
  <c r="HDC116" i="21"/>
  <c r="HDD116" i="21"/>
  <c r="HDE116" i="21"/>
  <c r="HDF116" i="21"/>
  <c r="HDG116" i="21"/>
  <c r="HDH116" i="21"/>
  <c r="HDI116" i="21"/>
  <c r="HDJ116" i="21"/>
  <c r="HDK116" i="21"/>
  <c r="HDL116" i="21"/>
  <c r="HDM116" i="21"/>
  <c r="HDN116" i="21"/>
  <c r="HDO116" i="21"/>
  <c r="HDP116" i="21"/>
  <c r="HDQ116" i="21"/>
  <c r="HDR116" i="21"/>
  <c r="HDS116" i="21"/>
  <c r="HDT116" i="21"/>
  <c r="HDU116" i="21"/>
  <c r="HDV116" i="21"/>
  <c r="HDW116" i="21"/>
  <c r="HDX116" i="21"/>
  <c r="HDY116" i="21"/>
  <c r="HDZ116" i="21"/>
  <c r="HEA116" i="21"/>
  <c r="HEB116" i="21"/>
  <c r="HEC116" i="21"/>
  <c r="HED116" i="21"/>
  <c r="HEE116" i="21"/>
  <c r="HEF116" i="21"/>
  <c r="HEG116" i="21"/>
  <c r="HEH116" i="21"/>
  <c r="HEI116" i="21"/>
  <c r="HEJ116" i="21"/>
  <c r="HEK116" i="21"/>
  <c r="HEL116" i="21"/>
  <c r="HEM116" i="21"/>
  <c r="HEN116" i="21"/>
  <c r="HEO116" i="21"/>
  <c r="HEP116" i="21"/>
  <c r="HEQ116" i="21"/>
  <c r="HER116" i="21"/>
  <c r="HES116" i="21"/>
  <c r="HET116" i="21"/>
  <c r="HEU116" i="21"/>
  <c r="HEV116" i="21"/>
  <c r="HEW116" i="21"/>
  <c r="HEX116" i="21"/>
  <c r="HEY116" i="21"/>
  <c r="HEZ116" i="21"/>
  <c r="HFA116" i="21"/>
  <c r="HFB116" i="21"/>
  <c r="HFC116" i="21"/>
  <c r="HFD116" i="21"/>
  <c r="HFE116" i="21"/>
  <c r="HFF116" i="21"/>
  <c r="HFG116" i="21"/>
  <c r="HFH116" i="21"/>
  <c r="HFI116" i="21"/>
  <c r="HFJ116" i="21"/>
  <c r="HFK116" i="21"/>
  <c r="HFL116" i="21"/>
  <c r="HFM116" i="21"/>
  <c r="HFN116" i="21"/>
  <c r="HFO116" i="21"/>
  <c r="HFP116" i="21"/>
  <c r="HFQ116" i="21"/>
  <c r="HFR116" i="21"/>
  <c r="HFS116" i="21"/>
  <c r="HFT116" i="21"/>
  <c r="HFU116" i="21"/>
  <c r="HFV116" i="21"/>
  <c r="HFW116" i="21"/>
  <c r="HFX116" i="21"/>
  <c r="HFY116" i="21"/>
  <c r="HFZ116" i="21"/>
  <c r="HGA116" i="21"/>
  <c r="HGB116" i="21"/>
  <c r="HGC116" i="21"/>
  <c r="HGD116" i="21"/>
  <c r="HGE116" i="21"/>
  <c r="HGF116" i="21"/>
  <c r="HGG116" i="21"/>
  <c r="HGH116" i="21"/>
  <c r="HGI116" i="21"/>
  <c r="HGJ116" i="21"/>
  <c r="HGK116" i="21"/>
  <c r="HGL116" i="21"/>
  <c r="HGM116" i="21"/>
  <c r="HGN116" i="21"/>
  <c r="HGO116" i="21"/>
  <c r="HGP116" i="21"/>
  <c r="HGQ116" i="21"/>
  <c r="HGR116" i="21"/>
  <c r="HGS116" i="21"/>
  <c r="HGT116" i="21"/>
  <c r="HGU116" i="21"/>
  <c r="HGV116" i="21"/>
  <c r="HGW116" i="21"/>
  <c r="HGX116" i="21"/>
  <c r="HGY116" i="21"/>
  <c r="HGZ116" i="21"/>
  <c r="HHA116" i="21"/>
  <c r="HHB116" i="21"/>
  <c r="HHC116" i="21"/>
  <c r="HHD116" i="21"/>
  <c r="HHE116" i="21"/>
  <c r="HHF116" i="21"/>
  <c r="HHG116" i="21"/>
  <c r="HHH116" i="21"/>
  <c r="HHI116" i="21"/>
  <c r="HHJ116" i="21"/>
  <c r="HHK116" i="21"/>
  <c r="HHL116" i="21"/>
  <c r="HHM116" i="21"/>
  <c r="HHN116" i="21"/>
  <c r="HHO116" i="21"/>
  <c r="HHP116" i="21"/>
  <c r="HHQ116" i="21"/>
  <c r="HHR116" i="21"/>
  <c r="HHS116" i="21"/>
  <c r="HHT116" i="21"/>
  <c r="HHU116" i="21"/>
  <c r="HHV116" i="21"/>
  <c r="HHW116" i="21"/>
  <c r="HHX116" i="21"/>
  <c r="HHY116" i="21"/>
  <c r="HHZ116" i="21"/>
  <c r="HIA116" i="21"/>
  <c r="HIB116" i="21"/>
  <c r="HIC116" i="21"/>
  <c r="HID116" i="21"/>
  <c r="HIE116" i="21"/>
  <c r="HIF116" i="21"/>
  <c r="HIG116" i="21"/>
  <c r="HIH116" i="21"/>
  <c r="HII116" i="21"/>
  <c r="HIJ116" i="21"/>
  <c r="HIK116" i="21"/>
  <c r="HIL116" i="21"/>
  <c r="HIM116" i="21"/>
  <c r="HIN116" i="21"/>
  <c r="HIO116" i="21"/>
  <c r="HIP116" i="21"/>
  <c r="HIQ116" i="21"/>
  <c r="HIR116" i="21"/>
  <c r="HIS116" i="21"/>
  <c r="HIT116" i="21"/>
  <c r="HIU116" i="21"/>
  <c r="HIV116" i="21"/>
  <c r="HIW116" i="21"/>
  <c r="HIX116" i="21"/>
  <c r="HIY116" i="21"/>
  <c r="HIZ116" i="21"/>
  <c r="HJA116" i="21"/>
  <c r="HJB116" i="21"/>
  <c r="HJC116" i="21"/>
  <c r="HJD116" i="21"/>
  <c r="HJE116" i="21"/>
  <c r="HJF116" i="21"/>
  <c r="HJG116" i="21"/>
  <c r="HJH116" i="21"/>
  <c r="HJI116" i="21"/>
  <c r="HJJ116" i="21"/>
  <c r="HJK116" i="21"/>
  <c r="HJL116" i="21"/>
  <c r="HJM116" i="21"/>
  <c r="HJN116" i="21"/>
  <c r="HJO116" i="21"/>
  <c r="HJP116" i="21"/>
  <c r="HJQ116" i="21"/>
  <c r="HJR116" i="21"/>
  <c r="HJS116" i="21"/>
  <c r="HJT116" i="21"/>
  <c r="HJU116" i="21"/>
  <c r="HJV116" i="21"/>
  <c r="HJW116" i="21"/>
  <c r="HJX116" i="21"/>
  <c r="HJY116" i="21"/>
  <c r="HJZ116" i="21"/>
  <c r="HKA116" i="21"/>
  <c r="HKB116" i="21"/>
  <c r="HKC116" i="21"/>
  <c r="HKD116" i="21"/>
  <c r="HKE116" i="21"/>
  <c r="HKF116" i="21"/>
  <c r="HKG116" i="21"/>
  <c r="HKH116" i="21"/>
  <c r="HKI116" i="21"/>
  <c r="HKJ116" i="21"/>
  <c r="HKK116" i="21"/>
  <c r="HKL116" i="21"/>
  <c r="HKM116" i="21"/>
  <c r="HKN116" i="21"/>
  <c r="HKO116" i="21"/>
  <c r="HKP116" i="21"/>
  <c r="HKQ116" i="21"/>
  <c r="HKR116" i="21"/>
  <c r="HKS116" i="21"/>
  <c r="HKT116" i="21"/>
  <c r="HKU116" i="21"/>
  <c r="HKV116" i="21"/>
  <c r="HKW116" i="21"/>
  <c r="HKX116" i="21"/>
  <c r="HKY116" i="21"/>
  <c r="HKZ116" i="21"/>
  <c r="HLA116" i="21"/>
  <c r="HLB116" i="21"/>
  <c r="HLC116" i="21"/>
  <c r="HLD116" i="21"/>
  <c r="HLE116" i="21"/>
  <c r="HLF116" i="21"/>
  <c r="HLG116" i="21"/>
  <c r="HLH116" i="21"/>
  <c r="HLI116" i="21"/>
  <c r="HLJ116" i="21"/>
  <c r="HLK116" i="21"/>
  <c r="HLL116" i="21"/>
  <c r="HLM116" i="21"/>
  <c r="HLN116" i="21"/>
  <c r="HLO116" i="21"/>
  <c r="HLP116" i="21"/>
  <c r="HLQ116" i="21"/>
  <c r="HLR116" i="21"/>
  <c r="HLS116" i="21"/>
  <c r="HLT116" i="21"/>
  <c r="HLU116" i="21"/>
  <c r="HLV116" i="21"/>
  <c r="HLW116" i="21"/>
  <c r="HLX116" i="21"/>
  <c r="HLY116" i="21"/>
  <c r="HLZ116" i="21"/>
  <c r="HMA116" i="21"/>
  <c r="HMB116" i="21"/>
  <c r="HMC116" i="21"/>
  <c r="HMD116" i="21"/>
  <c r="HME116" i="21"/>
  <c r="HMF116" i="21"/>
  <c r="HMG116" i="21"/>
  <c r="HMH116" i="21"/>
  <c r="HMI116" i="21"/>
  <c r="HMJ116" i="21"/>
  <c r="HMK116" i="21"/>
  <c r="HML116" i="21"/>
  <c r="HMM116" i="21"/>
  <c r="HMN116" i="21"/>
  <c r="HMO116" i="21"/>
  <c r="HMP116" i="21"/>
  <c r="HMQ116" i="21"/>
  <c r="HMR116" i="21"/>
  <c r="HMS116" i="21"/>
  <c r="HMT116" i="21"/>
  <c r="HMU116" i="21"/>
  <c r="HMV116" i="21"/>
  <c r="HMW116" i="21"/>
  <c r="HMX116" i="21"/>
  <c r="HMY116" i="21"/>
  <c r="HMZ116" i="21"/>
  <c r="HNA116" i="21"/>
  <c r="HNB116" i="21"/>
  <c r="HNC116" i="21"/>
  <c r="HND116" i="21"/>
  <c r="HNE116" i="21"/>
  <c r="HNF116" i="21"/>
  <c r="HNG116" i="21"/>
  <c r="HNH116" i="21"/>
  <c r="HNI116" i="21"/>
  <c r="HNJ116" i="21"/>
  <c r="HNK116" i="21"/>
  <c r="HNL116" i="21"/>
  <c r="HNM116" i="21"/>
  <c r="HNN116" i="21"/>
  <c r="HNO116" i="21"/>
  <c r="HNP116" i="21"/>
  <c r="HNQ116" i="21"/>
  <c r="HNR116" i="21"/>
  <c r="HNS116" i="21"/>
  <c r="HNT116" i="21"/>
  <c r="HNU116" i="21"/>
  <c r="HNV116" i="21"/>
  <c r="HNW116" i="21"/>
  <c r="HNX116" i="21"/>
  <c r="HNY116" i="21"/>
  <c r="HNZ116" i="21"/>
  <c r="HOA116" i="21"/>
  <c r="HOB116" i="21"/>
  <c r="HOC116" i="21"/>
  <c r="HOD116" i="21"/>
  <c r="HOE116" i="21"/>
  <c r="HOF116" i="21"/>
  <c r="HOG116" i="21"/>
  <c r="HOH116" i="21"/>
  <c r="HOI116" i="21"/>
  <c r="HOJ116" i="21"/>
  <c r="HOK116" i="21"/>
  <c r="HOL116" i="21"/>
  <c r="HOM116" i="21"/>
  <c r="HON116" i="21"/>
  <c r="HOO116" i="21"/>
  <c r="HOP116" i="21"/>
  <c r="HOQ116" i="21"/>
  <c r="HOR116" i="21"/>
  <c r="HOS116" i="21"/>
  <c r="HOT116" i="21"/>
  <c r="HOU116" i="21"/>
  <c r="HOV116" i="21"/>
  <c r="HOW116" i="21"/>
  <c r="HOX116" i="21"/>
  <c r="HOY116" i="21"/>
  <c r="HOZ116" i="21"/>
  <c r="HPA116" i="21"/>
  <c r="HPB116" i="21"/>
  <c r="HPC116" i="21"/>
  <c r="HPD116" i="21"/>
  <c r="HPE116" i="21"/>
  <c r="HPF116" i="21"/>
  <c r="HPG116" i="21"/>
  <c r="HPH116" i="21"/>
  <c r="HPI116" i="21"/>
  <c r="HPJ116" i="21"/>
  <c r="HPK116" i="21"/>
  <c r="HPL116" i="21"/>
  <c r="HPM116" i="21"/>
  <c r="HPN116" i="21"/>
  <c r="HPO116" i="21"/>
  <c r="HPP116" i="21"/>
  <c r="HPQ116" i="21"/>
  <c r="HPR116" i="21"/>
  <c r="HPS116" i="21"/>
  <c r="HPT116" i="21"/>
  <c r="HPU116" i="21"/>
  <c r="HPV116" i="21"/>
  <c r="HPW116" i="21"/>
  <c r="HPX116" i="21"/>
  <c r="HPY116" i="21"/>
  <c r="HPZ116" i="21"/>
  <c r="HQA116" i="21"/>
  <c r="HQB116" i="21"/>
  <c r="HQC116" i="21"/>
  <c r="HQD116" i="21"/>
  <c r="HQE116" i="21"/>
  <c r="HQF116" i="21"/>
  <c r="HQG116" i="21"/>
  <c r="HQH116" i="21"/>
  <c r="HQI116" i="21"/>
  <c r="HQJ116" i="21"/>
  <c r="HQK116" i="21"/>
  <c r="HQL116" i="21"/>
  <c r="HQM116" i="21"/>
  <c r="HQN116" i="21"/>
  <c r="HQO116" i="21"/>
  <c r="HQP116" i="21"/>
  <c r="HQQ116" i="21"/>
  <c r="HQR116" i="21"/>
  <c r="HQS116" i="21"/>
  <c r="HQT116" i="21"/>
  <c r="HQU116" i="21"/>
  <c r="HQV116" i="21"/>
  <c r="HQW116" i="21"/>
  <c r="HQX116" i="21"/>
  <c r="HQY116" i="21"/>
  <c r="HQZ116" i="21"/>
  <c r="HRA116" i="21"/>
  <c r="HRB116" i="21"/>
  <c r="HRC116" i="21"/>
  <c r="HRD116" i="21"/>
  <c r="HRE116" i="21"/>
  <c r="HRF116" i="21"/>
  <c r="HRG116" i="21"/>
  <c r="HRH116" i="21"/>
  <c r="HRI116" i="21"/>
  <c r="HRJ116" i="21"/>
  <c r="HRK116" i="21"/>
  <c r="HRL116" i="21"/>
  <c r="HRM116" i="21"/>
  <c r="HRN116" i="21"/>
  <c r="HRO116" i="21"/>
  <c r="HRP116" i="21"/>
  <c r="HRQ116" i="21"/>
  <c r="HRR116" i="21"/>
  <c r="HRS116" i="21"/>
  <c r="HRT116" i="21"/>
  <c r="HRU116" i="21"/>
  <c r="HRV116" i="21"/>
  <c r="HRW116" i="21"/>
  <c r="HRX116" i="21"/>
  <c r="HRY116" i="21"/>
  <c r="HRZ116" i="21"/>
  <c r="HSA116" i="21"/>
  <c r="HSB116" i="21"/>
  <c r="HSC116" i="21"/>
  <c r="HSD116" i="21"/>
  <c r="HSE116" i="21"/>
  <c r="HSF116" i="21"/>
  <c r="HSG116" i="21"/>
  <c r="HSH116" i="21"/>
  <c r="HSI116" i="21"/>
  <c r="HSJ116" i="21"/>
  <c r="HSK116" i="21"/>
  <c r="HSL116" i="21"/>
  <c r="HSM116" i="21"/>
  <c r="HSN116" i="21"/>
  <c r="HSO116" i="21"/>
  <c r="HSP116" i="21"/>
  <c r="HSQ116" i="21"/>
  <c r="HSR116" i="21"/>
  <c r="HSS116" i="21"/>
  <c r="HST116" i="21"/>
  <c r="HSU116" i="21"/>
  <c r="HSV116" i="21"/>
  <c r="HSW116" i="21"/>
  <c r="HSX116" i="21"/>
  <c r="HSY116" i="21"/>
  <c r="HSZ116" i="21"/>
  <c r="HTA116" i="21"/>
  <c r="HTB116" i="21"/>
  <c r="HTC116" i="21"/>
  <c r="HTD116" i="21"/>
  <c r="HTE116" i="21"/>
  <c r="HTF116" i="21"/>
  <c r="HTG116" i="21"/>
  <c r="HTH116" i="21"/>
  <c r="HTI116" i="21"/>
  <c r="HTJ116" i="21"/>
  <c r="HTK116" i="21"/>
  <c r="HTL116" i="21"/>
  <c r="HTM116" i="21"/>
  <c r="HTN116" i="21"/>
  <c r="HTO116" i="21"/>
  <c r="HTP116" i="21"/>
  <c r="HTQ116" i="21"/>
  <c r="HTR116" i="21"/>
  <c r="HTS116" i="21"/>
  <c r="HTT116" i="21"/>
  <c r="HTU116" i="21"/>
  <c r="HTV116" i="21"/>
  <c r="HTW116" i="21"/>
  <c r="HTX116" i="21"/>
  <c r="HTY116" i="21"/>
  <c r="HTZ116" i="21"/>
  <c r="HUA116" i="21"/>
  <c r="HUB116" i="21"/>
  <c r="HUC116" i="21"/>
  <c r="HUD116" i="21"/>
  <c r="HUE116" i="21"/>
  <c r="HUF116" i="21"/>
  <c r="HUG116" i="21"/>
  <c r="HUH116" i="21"/>
  <c r="HUI116" i="21"/>
  <c r="HUJ116" i="21"/>
  <c r="HUK116" i="21"/>
  <c r="HUL116" i="21"/>
  <c r="HUM116" i="21"/>
  <c r="HUN116" i="21"/>
  <c r="HUO116" i="21"/>
  <c r="HUP116" i="21"/>
  <c r="HUQ116" i="21"/>
  <c r="HUR116" i="21"/>
  <c r="HUS116" i="21"/>
  <c r="HUT116" i="21"/>
  <c r="HUU116" i="21"/>
  <c r="HUV116" i="21"/>
  <c r="HUW116" i="21"/>
  <c r="HUX116" i="21"/>
  <c r="HUY116" i="21"/>
  <c r="HUZ116" i="21"/>
  <c r="HVA116" i="21"/>
  <c r="HVB116" i="21"/>
  <c r="HVC116" i="21"/>
  <c r="HVD116" i="21"/>
  <c r="HVE116" i="21"/>
  <c r="HVF116" i="21"/>
  <c r="HVG116" i="21"/>
  <c r="HVH116" i="21"/>
  <c r="HVI116" i="21"/>
  <c r="HVJ116" i="21"/>
  <c r="HVK116" i="21"/>
  <c r="HVL116" i="21"/>
  <c r="HVM116" i="21"/>
  <c r="HVN116" i="21"/>
  <c r="HVO116" i="21"/>
  <c r="HVP116" i="21"/>
  <c r="HVQ116" i="21"/>
  <c r="HVR116" i="21"/>
  <c r="HVS116" i="21"/>
  <c r="HVT116" i="21"/>
  <c r="HVU116" i="21"/>
  <c r="HVV116" i="21"/>
  <c r="HVW116" i="21"/>
  <c r="HVX116" i="21"/>
  <c r="HVY116" i="21"/>
  <c r="HVZ116" i="21"/>
  <c r="HWA116" i="21"/>
  <c r="HWB116" i="21"/>
  <c r="HWC116" i="21"/>
  <c r="HWD116" i="21"/>
  <c r="HWE116" i="21"/>
  <c r="HWF116" i="21"/>
  <c r="HWG116" i="21"/>
  <c r="HWH116" i="21"/>
  <c r="HWI116" i="21"/>
  <c r="HWJ116" i="21"/>
  <c r="HWK116" i="21"/>
  <c r="HWL116" i="21"/>
  <c r="HWM116" i="21"/>
  <c r="HWN116" i="21"/>
  <c r="HWO116" i="21"/>
  <c r="HWP116" i="21"/>
  <c r="HWQ116" i="21"/>
  <c r="HWR116" i="21"/>
  <c r="HWS116" i="21"/>
  <c r="HWT116" i="21"/>
  <c r="HWU116" i="21"/>
  <c r="HWV116" i="21"/>
  <c r="HWW116" i="21"/>
  <c r="HWX116" i="21"/>
  <c r="HWY116" i="21"/>
  <c r="HWZ116" i="21"/>
  <c r="HXA116" i="21"/>
  <c r="HXB116" i="21"/>
  <c r="HXC116" i="21"/>
  <c r="HXD116" i="21"/>
  <c r="HXE116" i="21"/>
  <c r="HXF116" i="21"/>
  <c r="HXG116" i="21"/>
  <c r="HXH116" i="21"/>
  <c r="HXI116" i="21"/>
  <c r="HXJ116" i="21"/>
  <c r="HXK116" i="21"/>
  <c r="HXL116" i="21"/>
  <c r="HXM116" i="21"/>
  <c r="HXN116" i="21"/>
  <c r="HXO116" i="21"/>
  <c r="HXP116" i="21"/>
  <c r="HXQ116" i="21"/>
  <c r="HXR116" i="21"/>
  <c r="HXS116" i="21"/>
  <c r="HXT116" i="21"/>
  <c r="HXU116" i="21"/>
  <c r="HXV116" i="21"/>
  <c r="HXW116" i="21"/>
  <c r="HXX116" i="21"/>
  <c r="HXY116" i="21"/>
  <c r="HXZ116" i="21"/>
  <c r="HYA116" i="21"/>
  <c r="HYB116" i="21"/>
  <c r="HYC116" i="21"/>
  <c r="HYD116" i="21"/>
  <c r="HYE116" i="21"/>
  <c r="HYF116" i="21"/>
  <c r="HYG116" i="21"/>
  <c r="HYH116" i="21"/>
  <c r="HYI116" i="21"/>
  <c r="HYJ116" i="21"/>
  <c r="HYK116" i="21"/>
  <c r="HYL116" i="21"/>
  <c r="HYM116" i="21"/>
  <c r="HYN116" i="21"/>
  <c r="HYO116" i="21"/>
  <c r="HYP116" i="21"/>
  <c r="HYQ116" i="21"/>
  <c r="HYR116" i="21"/>
  <c r="HYS116" i="21"/>
  <c r="HYT116" i="21"/>
  <c r="HYU116" i="21"/>
  <c r="HYV116" i="21"/>
  <c r="HYW116" i="21"/>
  <c r="HYX116" i="21"/>
  <c r="HYY116" i="21"/>
  <c r="HYZ116" i="21"/>
  <c r="HZA116" i="21"/>
  <c r="HZB116" i="21"/>
  <c r="HZC116" i="21"/>
  <c r="HZD116" i="21"/>
  <c r="HZE116" i="21"/>
  <c r="HZF116" i="21"/>
  <c r="HZG116" i="21"/>
  <c r="HZH116" i="21"/>
  <c r="HZI116" i="21"/>
  <c r="HZJ116" i="21"/>
  <c r="HZK116" i="21"/>
  <c r="HZL116" i="21"/>
  <c r="HZM116" i="21"/>
  <c r="HZN116" i="21"/>
  <c r="HZO116" i="21"/>
  <c r="HZP116" i="21"/>
  <c r="HZQ116" i="21"/>
  <c r="HZR116" i="21"/>
  <c r="HZS116" i="21"/>
  <c r="HZT116" i="21"/>
  <c r="HZU116" i="21"/>
  <c r="HZV116" i="21"/>
  <c r="HZW116" i="21"/>
  <c r="HZX116" i="21"/>
  <c r="HZY116" i="21"/>
  <c r="HZZ116" i="21"/>
  <c r="IAA116" i="21"/>
  <c r="IAB116" i="21"/>
  <c r="IAC116" i="21"/>
  <c r="IAD116" i="21"/>
  <c r="IAE116" i="21"/>
  <c r="IAF116" i="21"/>
  <c r="IAG116" i="21"/>
  <c r="IAH116" i="21"/>
  <c r="IAI116" i="21"/>
  <c r="IAJ116" i="21"/>
  <c r="IAK116" i="21"/>
  <c r="IAL116" i="21"/>
  <c r="IAM116" i="21"/>
  <c r="IAN116" i="21"/>
  <c r="IAO116" i="21"/>
  <c r="IAP116" i="21"/>
  <c r="IAQ116" i="21"/>
  <c r="IAR116" i="21"/>
  <c r="IAS116" i="21"/>
  <c r="IAT116" i="21"/>
  <c r="IAU116" i="21"/>
  <c r="IAV116" i="21"/>
  <c r="IAW116" i="21"/>
  <c r="IAX116" i="21"/>
  <c r="IAY116" i="21"/>
  <c r="IAZ116" i="21"/>
  <c r="IBA116" i="21"/>
  <c r="IBB116" i="21"/>
  <c r="IBC116" i="21"/>
  <c r="IBD116" i="21"/>
  <c r="IBE116" i="21"/>
  <c r="IBF116" i="21"/>
  <c r="IBG116" i="21"/>
  <c r="IBH116" i="21"/>
  <c r="IBI116" i="21"/>
  <c r="IBJ116" i="21"/>
  <c r="IBK116" i="21"/>
  <c r="IBL116" i="21"/>
  <c r="IBM116" i="21"/>
  <c r="IBN116" i="21"/>
  <c r="IBO116" i="21"/>
  <c r="IBP116" i="21"/>
  <c r="IBQ116" i="21"/>
  <c r="IBR116" i="21"/>
  <c r="IBS116" i="21"/>
  <c r="IBT116" i="21"/>
  <c r="IBU116" i="21"/>
  <c r="IBV116" i="21"/>
  <c r="IBW116" i="21"/>
  <c r="IBX116" i="21"/>
  <c r="IBY116" i="21"/>
  <c r="IBZ116" i="21"/>
  <c r="ICA116" i="21"/>
  <c r="ICB116" i="21"/>
  <c r="ICC116" i="21"/>
  <c r="ICD116" i="21"/>
  <c r="ICE116" i="21"/>
  <c r="ICF116" i="21"/>
  <c r="ICG116" i="21"/>
  <c r="ICH116" i="21"/>
  <c r="ICI116" i="21"/>
  <c r="ICJ116" i="21"/>
  <c r="ICK116" i="21"/>
  <c r="ICL116" i="21"/>
  <c r="ICM116" i="21"/>
  <c r="ICN116" i="21"/>
  <c r="ICO116" i="21"/>
  <c r="ICP116" i="21"/>
  <c r="ICQ116" i="21"/>
  <c r="ICR116" i="21"/>
  <c r="ICS116" i="21"/>
  <c r="ICT116" i="21"/>
  <c r="ICU116" i="21"/>
  <c r="ICV116" i="21"/>
  <c r="ICW116" i="21"/>
  <c r="ICX116" i="21"/>
  <c r="ICY116" i="21"/>
  <c r="ICZ116" i="21"/>
  <c r="IDA116" i="21"/>
  <c r="IDB116" i="21"/>
  <c r="IDC116" i="21"/>
  <c r="IDD116" i="21"/>
  <c r="IDE116" i="21"/>
  <c r="IDF116" i="21"/>
  <c r="IDG116" i="21"/>
  <c r="IDH116" i="21"/>
  <c r="IDI116" i="21"/>
  <c r="IDJ116" i="21"/>
  <c r="IDK116" i="21"/>
  <c r="IDL116" i="21"/>
  <c r="IDM116" i="21"/>
  <c r="IDN116" i="21"/>
  <c r="IDO116" i="21"/>
  <c r="IDP116" i="21"/>
  <c r="IDQ116" i="21"/>
  <c r="IDR116" i="21"/>
  <c r="IDS116" i="21"/>
  <c r="IDT116" i="21"/>
  <c r="IDU116" i="21"/>
  <c r="IDV116" i="21"/>
  <c r="IDW116" i="21"/>
  <c r="IDX116" i="21"/>
  <c r="IDY116" i="21"/>
  <c r="IDZ116" i="21"/>
  <c r="IEA116" i="21"/>
  <c r="IEB116" i="21"/>
  <c r="IEC116" i="21"/>
  <c r="IED116" i="21"/>
  <c r="IEE116" i="21"/>
  <c r="IEF116" i="21"/>
  <c r="IEG116" i="21"/>
  <c r="IEH116" i="21"/>
  <c r="IEI116" i="21"/>
  <c r="IEJ116" i="21"/>
  <c r="IEK116" i="21"/>
  <c r="IEL116" i="21"/>
  <c r="IEM116" i="21"/>
  <c r="IEN116" i="21"/>
  <c r="IEO116" i="21"/>
  <c r="IEP116" i="21"/>
  <c r="IEQ116" i="21"/>
  <c r="IER116" i="21"/>
  <c r="IES116" i="21"/>
  <c r="IET116" i="21"/>
  <c r="IEU116" i="21"/>
  <c r="IEV116" i="21"/>
  <c r="IEW116" i="21"/>
  <c r="IEX116" i="21"/>
  <c r="IEY116" i="21"/>
  <c r="IEZ116" i="21"/>
  <c r="IFA116" i="21"/>
  <c r="IFB116" i="21"/>
  <c r="IFC116" i="21"/>
  <c r="IFD116" i="21"/>
  <c r="IFE116" i="21"/>
  <c r="IFF116" i="21"/>
  <c r="IFG116" i="21"/>
  <c r="IFH116" i="21"/>
  <c r="IFI116" i="21"/>
  <c r="IFJ116" i="21"/>
  <c r="IFK116" i="21"/>
  <c r="IFL116" i="21"/>
  <c r="IFM116" i="21"/>
  <c r="IFN116" i="21"/>
  <c r="IFO116" i="21"/>
  <c r="IFP116" i="21"/>
  <c r="IFQ116" i="21"/>
  <c r="IFR116" i="21"/>
  <c r="IFS116" i="21"/>
  <c r="IFT116" i="21"/>
  <c r="IFU116" i="21"/>
  <c r="IFV116" i="21"/>
  <c r="IFW116" i="21"/>
  <c r="IFX116" i="21"/>
  <c r="IFY116" i="21"/>
  <c r="IFZ116" i="21"/>
  <c r="IGA116" i="21"/>
  <c r="IGB116" i="21"/>
  <c r="IGC116" i="21"/>
  <c r="IGD116" i="21"/>
  <c r="IGE116" i="21"/>
  <c r="IGF116" i="21"/>
  <c r="IGG116" i="21"/>
  <c r="IGH116" i="21"/>
  <c r="IGI116" i="21"/>
  <c r="IGJ116" i="21"/>
  <c r="IGK116" i="21"/>
  <c r="IGL116" i="21"/>
  <c r="IGM116" i="21"/>
  <c r="IGN116" i="21"/>
  <c r="IGO116" i="21"/>
  <c r="IGP116" i="21"/>
  <c r="IGQ116" i="21"/>
  <c r="IGR116" i="21"/>
  <c r="IGS116" i="21"/>
  <c r="IGT116" i="21"/>
  <c r="IGU116" i="21"/>
  <c r="IGV116" i="21"/>
  <c r="IGW116" i="21"/>
  <c r="IGX116" i="21"/>
  <c r="IGY116" i="21"/>
  <c r="IGZ116" i="21"/>
  <c r="IHA116" i="21"/>
  <c r="IHB116" i="21"/>
  <c r="IHC116" i="21"/>
  <c r="IHD116" i="21"/>
  <c r="IHE116" i="21"/>
  <c r="IHF116" i="21"/>
  <c r="IHG116" i="21"/>
  <c r="IHH116" i="21"/>
  <c r="IHI116" i="21"/>
  <c r="IHJ116" i="21"/>
  <c r="IHK116" i="21"/>
  <c r="IHL116" i="21"/>
  <c r="IHM116" i="21"/>
  <c r="IHN116" i="21"/>
  <c r="IHO116" i="21"/>
  <c r="IHP116" i="21"/>
  <c r="IHQ116" i="21"/>
  <c r="IHR116" i="21"/>
  <c r="IHS116" i="21"/>
  <c r="IHT116" i="21"/>
  <c r="IHU116" i="21"/>
  <c r="IHV116" i="21"/>
  <c r="IHW116" i="21"/>
  <c r="IHX116" i="21"/>
  <c r="IHY116" i="21"/>
  <c r="IHZ116" i="21"/>
  <c r="IIA116" i="21"/>
  <c r="IIB116" i="21"/>
  <c r="IIC116" i="21"/>
  <c r="IID116" i="21"/>
  <c r="IIE116" i="21"/>
  <c r="IIF116" i="21"/>
  <c r="IIG116" i="21"/>
  <c r="IIH116" i="21"/>
  <c r="III116" i="21"/>
  <c r="IIJ116" i="21"/>
  <c r="IIK116" i="21"/>
  <c r="IIL116" i="21"/>
  <c r="IIM116" i="21"/>
  <c r="IIN116" i="21"/>
  <c r="IIO116" i="21"/>
  <c r="IIP116" i="21"/>
  <c r="IIQ116" i="21"/>
  <c r="IIR116" i="21"/>
  <c r="IIS116" i="21"/>
  <c r="IIT116" i="21"/>
  <c r="IIU116" i="21"/>
  <c r="IIV116" i="21"/>
  <c r="IIW116" i="21"/>
  <c r="IIX116" i="21"/>
  <c r="IIY116" i="21"/>
  <c r="IIZ116" i="21"/>
  <c r="IJA116" i="21"/>
  <c r="IJB116" i="21"/>
  <c r="IJC116" i="21"/>
  <c r="IJD116" i="21"/>
  <c r="IJE116" i="21"/>
  <c r="IJF116" i="21"/>
  <c r="IJG116" i="21"/>
  <c r="IJH116" i="21"/>
  <c r="IJI116" i="21"/>
  <c r="IJJ116" i="21"/>
  <c r="IJK116" i="21"/>
  <c r="IJL116" i="21"/>
  <c r="IJM116" i="21"/>
  <c r="IJN116" i="21"/>
  <c r="IJO116" i="21"/>
  <c r="IJP116" i="21"/>
  <c r="IJQ116" i="21"/>
  <c r="IJR116" i="21"/>
  <c r="IJS116" i="21"/>
  <c r="IJT116" i="21"/>
  <c r="IJU116" i="21"/>
  <c r="IJV116" i="21"/>
  <c r="IJW116" i="21"/>
  <c r="IJX116" i="21"/>
  <c r="IJY116" i="21"/>
  <c r="IJZ116" i="21"/>
  <c r="IKA116" i="21"/>
  <c r="IKB116" i="21"/>
  <c r="IKC116" i="21"/>
  <c r="IKD116" i="21"/>
  <c r="IKE116" i="21"/>
  <c r="IKF116" i="21"/>
  <c r="IKG116" i="21"/>
  <c r="IKH116" i="21"/>
  <c r="IKI116" i="21"/>
  <c r="IKJ116" i="21"/>
  <c r="IKK116" i="21"/>
  <c r="IKL116" i="21"/>
  <c r="IKM116" i="21"/>
  <c r="IKN116" i="21"/>
  <c r="IKO116" i="21"/>
  <c r="IKP116" i="21"/>
  <c r="IKQ116" i="21"/>
  <c r="IKR116" i="21"/>
  <c r="IKS116" i="21"/>
  <c r="IKT116" i="21"/>
  <c r="IKU116" i="21"/>
  <c r="IKV116" i="21"/>
  <c r="IKW116" i="21"/>
  <c r="IKX116" i="21"/>
  <c r="IKY116" i="21"/>
  <c r="IKZ116" i="21"/>
  <c r="ILA116" i="21"/>
  <c r="ILB116" i="21"/>
  <c r="ILC116" i="21"/>
  <c r="ILD116" i="21"/>
  <c r="ILE116" i="21"/>
  <c r="ILF116" i="21"/>
  <c r="ILG116" i="21"/>
  <c r="ILH116" i="21"/>
  <c r="ILI116" i="21"/>
  <c r="ILJ116" i="21"/>
  <c r="ILK116" i="21"/>
  <c r="ILL116" i="21"/>
  <c r="ILM116" i="21"/>
  <c r="ILN116" i="21"/>
  <c r="ILO116" i="21"/>
  <c r="ILP116" i="21"/>
  <c r="ILQ116" i="21"/>
  <c r="ILR116" i="21"/>
  <c r="ILS116" i="21"/>
  <c r="ILT116" i="21"/>
  <c r="ILU116" i="21"/>
  <c r="ILV116" i="21"/>
  <c r="ILW116" i="21"/>
  <c r="ILX116" i="21"/>
  <c r="ILY116" i="21"/>
  <c r="ILZ116" i="21"/>
  <c r="IMA116" i="21"/>
  <c r="IMB116" i="21"/>
  <c r="IMC116" i="21"/>
  <c r="IMD116" i="21"/>
  <c r="IME116" i="21"/>
  <c r="IMF116" i="21"/>
  <c r="IMG116" i="21"/>
  <c r="IMH116" i="21"/>
  <c r="IMI116" i="21"/>
  <c r="IMJ116" i="21"/>
  <c r="IMK116" i="21"/>
  <c r="IML116" i="21"/>
  <c r="IMM116" i="21"/>
  <c r="IMN116" i="21"/>
  <c r="IMO116" i="21"/>
  <c r="IMP116" i="21"/>
  <c r="IMQ116" i="21"/>
  <c r="IMR116" i="21"/>
  <c r="IMS116" i="21"/>
  <c r="IMT116" i="21"/>
  <c r="IMU116" i="21"/>
  <c r="IMV116" i="21"/>
  <c r="IMW116" i="21"/>
  <c r="IMX116" i="21"/>
  <c r="IMY116" i="21"/>
  <c r="IMZ116" i="21"/>
  <c r="INA116" i="21"/>
  <c r="INB116" i="21"/>
  <c r="INC116" i="21"/>
  <c r="IND116" i="21"/>
  <c r="INE116" i="21"/>
  <c r="INF116" i="21"/>
  <c r="ING116" i="21"/>
  <c r="INH116" i="21"/>
  <c r="INI116" i="21"/>
  <c r="INJ116" i="21"/>
  <c r="INK116" i="21"/>
  <c r="INL116" i="21"/>
  <c r="INM116" i="21"/>
  <c r="INN116" i="21"/>
  <c r="INO116" i="21"/>
  <c r="INP116" i="21"/>
  <c r="INQ116" i="21"/>
  <c r="INR116" i="21"/>
  <c r="INS116" i="21"/>
  <c r="INT116" i="21"/>
  <c r="INU116" i="21"/>
  <c r="INV116" i="21"/>
  <c r="INW116" i="21"/>
  <c r="INX116" i="21"/>
  <c r="INY116" i="21"/>
  <c r="INZ116" i="21"/>
  <c r="IOA116" i="21"/>
  <c r="IOB116" i="21"/>
  <c r="IOC116" i="21"/>
  <c r="IOD116" i="21"/>
  <c r="IOE116" i="21"/>
  <c r="IOF116" i="21"/>
  <c r="IOG116" i="21"/>
  <c r="IOH116" i="21"/>
  <c r="IOI116" i="21"/>
  <c r="IOJ116" i="21"/>
  <c r="IOK116" i="21"/>
  <c r="IOL116" i="21"/>
  <c r="IOM116" i="21"/>
  <c r="ION116" i="21"/>
  <c r="IOO116" i="21"/>
  <c r="IOP116" i="21"/>
  <c r="IOQ116" i="21"/>
  <c r="IOR116" i="21"/>
  <c r="IOS116" i="21"/>
  <c r="IOT116" i="21"/>
  <c r="IOU116" i="21"/>
  <c r="IOV116" i="21"/>
  <c r="IOW116" i="21"/>
  <c r="IOX116" i="21"/>
  <c r="IOY116" i="21"/>
  <c r="IOZ116" i="21"/>
  <c r="IPA116" i="21"/>
  <c r="IPB116" i="21"/>
  <c r="IPC116" i="21"/>
  <c r="IPD116" i="21"/>
  <c r="IPE116" i="21"/>
  <c r="IPF116" i="21"/>
  <c r="IPG116" i="21"/>
  <c r="IPH116" i="21"/>
  <c r="IPI116" i="21"/>
  <c r="IPJ116" i="21"/>
  <c r="IPK116" i="21"/>
  <c r="IPL116" i="21"/>
  <c r="IPM116" i="21"/>
  <c r="IPN116" i="21"/>
  <c r="IPO116" i="21"/>
  <c r="IPP116" i="21"/>
  <c r="IPQ116" i="21"/>
  <c r="IPR116" i="21"/>
  <c r="IPS116" i="21"/>
  <c r="IPT116" i="21"/>
  <c r="IPU116" i="21"/>
  <c r="IPV116" i="21"/>
  <c r="IPW116" i="21"/>
  <c r="IPX116" i="21"/>
  <c r="IPY116" i="21"/>
  <c r="IPZ116" i="21"/>
  <c r="IQA116" i="21"/>
  <c r="IQB116" i="21"/>
  <c r="IQC116" i="21"/>
  <c r="IQD116" i="21"/>
  <c r="IQE116" i="21"/>
  <c r="IQF116" i="21"/>
  <c r="IQG116" i="21"/>
  <c r="IQH116" i="21"/>
  <c r="IQI116" i="21"/>
  <c r="IQJ116" i="21"/>
  <c r="IQK116" i="21"/>
  <c r="IQL116" i="21"/>
  <c r="IQM116" i="21"/>
  <c r="IQN116" i="21"/>
  <c r="IQO116" i="21"/>
  <c r="IQP116" i="21"/>
  <c r="IQQ116" i="21"/>
  <c r="IQR116" i="21"/>
  <c r="IQS116" i="21"/>
  <c r="IQT116" i="21"/>
  <c r="IQU116" i="21"/>
  <c r="IQV116" i="21"/>
  <c r="IQW116" i="21"/>
  <c r="IQX116" i="21"/>
  <c r="IQY116" i="21"/>
  <c r="IQZ116" i="21"/>
  <c r="IRA116" i="21"/>
  <c r="IRB116" i="21"/>
  <c r="IRC116" i="21"/>
  <c r="IRD116" i="21"/>
  <c r="IRE116" i="21"/>
  <c r="IRF116" i="21"/>
  <c r="IRG116" i="21"/>
  <c r="IRH116" i="21"/>
  <c r="IRI116" i="21"/>
  <c r="IRJ116" i="21"/>
  <c r="IRK116" i="21"/>
  <c r="IRL116" i="21"/>
  <c r="IRM116" i="21"/>
  <c r="IRN116" i="21"/>
  <c r="IRO116" i="21"/>
  <c r="IRP116" i="21"/>
  <c r="IRQ116" i="21"/>
  <c r="IRR116" i="21"/>
  <c r="IRS116" i="21"/>
  <c r="IRT116" i="21"/>
  <c r="IRU116" i="21"/>
  <c r="IRV116" i="21"/>
  <c r="IRW116" i="21"/>
  <c r="IRX116" i="21"/>
  <c r="IRY116" i="21"/>
  <c r="IRZ116" i="21"/>
  <c r="ISA116" i="21"/>
  <c r="ISB116" i="21"/>
  <c r="ISC116" i="21"/>
  <c r="ISD116" i="21"/>
  <c r="ISE116" i="21"/>
  <c r="ISF116" i="21"/>
  <c r="ISG116" i="21"/>
  <c r="ISH116" i="21"/>
  <c r="ISI116" i="21"/>
  <c r="ISJ116" i="21"/>
  <c r="ISK116" i="21"/>
  <c r="ISL116" i="21"/>
  <c r="ISM116" i="21"/>
  <c r="ISN116" i="21"/>
  <c r="ISO116" i="21"/>
  <c r="ISP116" i="21"/>
  <c r="ISQ116" i="21"/>
  <c r="ISR116" i="21"/>
  <c r="ISS116" i="21"/>
  <c r="IST116" i="21"/>
  <c r="ISU116" i="21"/>
  <c r="ISV116" i="21"/>
  <c r="ISW116" i="21"/>
  <c r="ISX116" i="21"/>
  <c r="ISY116" i="21"/>
  <c r="ISZ116" i="21"/>
  <c r="ITA116" i="21"/>
  <c r="ITB116" i="21"/>
  <c r="ITC116" i="21"/>
  <c r="ITD116" i="21"/>
  <c r="ITE116" i="21"/>
  <c r="ITF116" i="21"/>
  <c r="ITG116" i="21"/>
  <c r="ITH116" i="21"/>
  <c r="ITI116" i="21"/>
  <c r="ITJ116" i="21"/>
  <c r="ITK116" i="21"/>
  <c r="ITL116" i="21"/>
  <c r="ITM116" i="21"/>
  <c r="ITN116" i="21"/>
  <c r="ITO116" i="21"/>
  <c r="ITP116" i="21"/>
  <c r="ITQ116" i="21"/>
  <c r="ITR116" i="21"/>
  <c r="ITS116" i="21"/>
  <c r="ITT116" i="21"/>
  <c r="ITU116" i="21"/>
  <c r="ITV116" i="21"/>
  <c r="ITW116" i="21"/>
  <c r="ITX116" i="21"/>
  <c r="ITY116" i="21"/>
  <c r="ITZ116" i="21"/>
  <c r="IUA116" i="21"/>
  <c r="IUB116" i="21"/>
  <c r="IUC116" i="21"/>
  <c r="IUD116" i="21"/>
  <c r="IUE116" i="21"/>
  <c r="IUF116" i="21"/>
  <c r="IUG116" i="21"/>
  <c r="IUH116" i="21"/>
  <c r="IUI116" i="21"/>
  <c r="IUJ116" i="21"/>
  <c r="IUK116" i="21"/>
  <c r="IUL116" i="21"/>
  <c r="IUM116" i="21"/>
  <c r="IUN116" i="21"/>
  <c r="IUO116" i="21"/>
  <c r="IUP116" i="21"/>
  <c r="IUQ116" i="21"/>
  <c r="IUR116" i="21"/>
  <c r="IUS116" i="21"/>
  <c r="IUT116" i="21"/>
  <c r="IUU116" i="21"/>
  <c r="IUV116" i="21"/>
  <c r="IUW116" i="21"/>
  <c r="IUX116" i="21"/>
  <c r="IUY116" i="21"/>
  <c r="IUZ116" i="21"/>
  <c r="IVA116" i="21"/>
  <c r="IVB116" i="21"/>
  <c r="IVC116" i="21"/>
  <c r="IVD116" i="21"/>
  <c r="IVE116" i="21"/>
  <c r="IVF116" i="21"/>
  <c r="IVG116" i="21"/>
  <c r="IVH116" i="21"/>
  <c r="IVI116" i="21"/>
  <c r="IVJ116" i="21"/>
  <c r="IVK116" i="21"/>
  <c r="IVL116" i="21"/>
  <c r="IVM116" i="21"/>
  <c r="IVN116" i="21"/>
  <c r="IVO116" i="21"/>
  <c r="IVP116" i="21"/>
  <c r="IVQ116" i="21"/>
  <c r="IVR116" i="21"/>
  <c r="IVS116" i="21"/>
  <c r="IVT116" i="21"/>
  <c r="IVU116" i="21"/>
  <c r="IVV116" i="21"/>
  <c r="IVW116" i="21"/>
  <c r="IVX116" i="21"/>
  <c r="IVY116" i="21"/>
  <c r="IVZ116" i="21"/>
  <c r="IWA116" i="21"/>
  <c r="IWB116" i="21"/>
  <c r="IWC116" i="21"/>
  <c r="IWD116" i="21"/>
  <c r="IWE116" i="21"/>
  <c r="IWF116" i="21"/>
  <c r="IWG116" i="21"/>
  <c r="IWH116" i="21"/>
  <c r="IWI116" i="21"/>
  <c r="IWJ116" i="21"/>
  <c r="IWK116" i="21"/>
  <c r="IWL116" i="21"/>
  <c r="IWM116" i="21"/>
  <c r="IWN116" i="21"/>
  <c r="IWO116" i="21"/>
  <c r="IWP116" i="21"/>
  <c r="IWQ116" i="21"/>
  <c r="IWR116" i="21"/>
  <c r="IWS116" i="21"/>
  <c r="IWT116" i="21"/>
  <c r="IWU116" i="21"/>
  <c r="IWV116" i="21"/>
  <c r="IWW116" i="21"/>
  <c r="IWX116" i="21"/>
  <c r="IWY116" i="21"/>
  <c r="IWZ116" i="21"/>
  <c r="IXA116" i="21"/>
  <c r="IXB116" i="21"/>
  <c r="IXC116" i="21"/>
  <c r="IXD116" i="21"/>
  <c r="IXE116" i="21"/>
  <c r="IXF116" i="21"/>
  <c r="IXG116" i="21"/>
  <c r="IXH116" i="21"/>
  <c r="IXI116" i="21"/>
  <c r="IXJ116" i="21"/>
  <c r="IXK116" i="21"/>
  <c r="IXL116" i="21"/>
  <c r="IXM116" i="21"/>
  <c r="IXN116" i="21"/>
  <c r="IXO116" i="21"/>
  <c r="IXP116" i="21"/>
  <c r="IXQ116" i="21"/>
  <c r="IXR116" i="21"/>
  <c r="IXS116" i="21"/>
  <c r="IXT116" i="21"/>
  <c r="IXU116" i="21"/>
  <c r="IXV116" i="21"/>
  <c r="IXW116" i="21"/>
  <c r="IXX116" i="21"/>
  <c r="IXY116" i="21"/>
  <c r="IXZ116" i="21"/>
  <c r="IYA116" i="21"/>
  <c r="IYB116" i="21"/>
  <c r="IYC116" i="21"/>
  <c r="IYD116" i="21"/>
  <c r="IYE116" i="21"/>
  <c r="IYF116" i="21"/>
  <c r="IYG116" i="21"/>
  <c r="IYH116" i="21"/>
  <c r="IYI116" i="21"/>
  <c r="IYJ116" i="21"/>
  <c r="IYK116" i="21"/>
  <c r="IYL116" i="21"/>
  <c r="IYM116" i="21"/>
  <c r="IYN116" i="21"/>
  <c r="IYO116" i="21"/>
  <c r="IYP116" i="21"/>
  <c r="IYQ116" i="21"/>
  <c r="IYR116" i="21"/>
  <c r="IYS116" i="21"/>
  <c r="IYT116" i="21"/>
  <c r="IYU116" i="21"/>
  <c r="IYV116" i="21"/>
  <c r="IYW116" i="21"/>
  <c r="IYX116" i="21"/>
  <c r="IYY116" i="21"/>
  <c r="IYZ116" i="21"/>
  <c r="IZA116" i="21"/>
  <c r="IZB116" i="21"/>
  <c r="IZC116" i="21"/>
  <c r="IZD116" i="21"/>
  <c r="IZE116" i="21"/>
  <c r="IZF116" i="21"/>
  <c r="IZG116" i="21"/>
  <c r="IZH116" i="21"/>
  <c r="IZI116" i="21"/>
  <c r="IZJ116" i="21"/>
  <c r="IZK116" i="21"/>
  <c r="IZL116" i="21"/>
  <c r="IZM116" i="21"/>
  <c r="IZN116" i="21"/>
  <c r="IZO116" i="21"/>
  <c r="IZP116" i="21"/>
  <c r="IZQ116" i="21"/>
  <c r="IZR116" i="21"/>
  <c r="IZS116" i="21"/>
  <c r="IZT116" i="21"/>
  <c r="IZU116" i="21"/>
  <c r="IZV116" i="21"/>
  <c r="IZW116" i="21"/>
  <c r="IZX116" i="21"/>
  <c r="IZY116" i="21"/>
  <c r="IZZ116" i="21"/>
  <c r="JAA116" i="21"/>
  <c r="JAB116" i="21"/>
  <c r="JAC116" i="21"/>
  <c r="JAD116" i="21"/>
  <c r="JAE116" i="21"/>
  <c r="JAF116" i="21"/>
  <c r="JAG116" i="21"/>
  <c r="JAH116" i="21"/>
  <c r="JAI116" i="21"/>
  <c r="JAJ116" i="21"/>
  <c r="JAK116" i="21"/>
  <c r="JAL116" i="21"/>
  <c r="JAM116" i="21"/>
  <c r="JAN116" i="21"/>
  <c r="JAO116" i="21"/>
  <c r="JAP116" i="21"/>
  <c r="JAQ116" i="21"/>
  <c r="JAR116" i="21"/>
  <c r="JAS116" i="21"/>
  <c r="JAT116" i="21"/>
  <c r="JAU116" i="21"/>
  <c r="JAV116" i="21"/>
  <c r="JAW116" i="21"/>
  <c r="JAX116" i="21"/>
  <c r="JAY116" i="21"/>
  <c r="JAZ116" i="21"/>
  <c r="JBA116" i="21"/>
  <c r="JBB116" i="21"/>
  <c r="JBC116" i="21"/>
  <c r="JBD116" i="21"/>
  <c r="JBE116" i="21"/>
  <c r="JBF116" i="21"/>
  <c r="JBG116" i="21"/>
  <c r="JBH116" i="21"/>
  <c r="JBI116" i="21"/>
  <c r="JBJ116" i="21"/>
  <c r="JBK116" i="21"/>
  <c r="JBL116" i="21"/>
  <c r="JBM116" i="21"/>
  <c r="JBN116" i="21"/>
  <c r="JBO116" i="21"/>
  <c r="JBP116" i="21"/>
  <c r="JBQ116" i="21"/>
  <c r="JBR116" i="21"/>
  <c r="JBS116" i="21"/>
  <c r="JBT116" i="21"/>
  <c r="JBU116" i="21"/>
  <c r="JBV116" i="21"/>
  <c r="JBW116" i="21"/>
  <c r="JBX116" i="21"/>
  <c r="JBY116" i="21"/>
  <c r="JBZ116" i="21"/>
  <c r="JCA116" i="21"/>
  <c r="JCB116" i="21"/>
  <c r="JCC116" i="21"/>
  <c r="JCD116" i="21"/>
  <c r="JCE116" i="21"/>
  <c r="JCF116" i="21"/>
  <c r="JCG116" i="21"/>
  <c r="JCH116" i="21"/>
  <c r="JCI116" i="21"/>
  <c r="JCJ116" i="21"/>
  <c r="JCK116" i="21"/>
  <c r="JCL116" i="21"/>
  <c r="JCM116" i="21"/>
  <c r="JCN116" i="21"/>
  <c r="JCO116" i="21"/>
  <c r="JCP116" i="21"/>
  <c r="JCQ116" i="21"/>
  <c r="JCR116" i="21"/>
  <c r="JCS116" i="21"/>
  <c r="JCT116" i="21"/>
  <c r="JCU116" i="21"/>
  <c r="JCV116" i="21"/>
  <c r="JCW116" i="21"/>
  <c r="JCX116" i="21"/>
  <c r="JCY116" i="21"/>
  <c r="JCZ116" i="21"/>
  <c r="JDA116" i="21"/>
  <c r="JDB116" i="21"/>
  <c r="JDC116" i="21"/>
  <c r="JDD116" i="21"/>
  <c r="JDE116" i="21"/>
  <c r="JDF116" i="21"/>
  <c r="JDG116" i="21"/>
  <c r="JDH116" i="21"/>
  <c r="JDI116" i="21"/>
  <c r="JDJ116" i="21"/>
  <c r="JDK116" i="21"/>
  <c r="JDL116" i="21"/>
  <c r="JDM116" i="21"/>
  <c r="JDN116" i="21"/>
  <c r="JDO116" i="21"/>
  <c r="JDP116" i="21"/>
  <c r="JDQ116" i="21"/>
  <c r="JDR116" i="21"/>
  <c r="JDS116" i="21"/>
  <c r="JDT116" i="21"/>
  <c r="JDU116" i="21"/>
  <c r="JDV116" i="21"/>
  <c r="JDW116" i="21"/>
  <c r="JDX116" i="21"/>
  <c r="JDY116" i="21"/>
  <c r="JDZ116" i="21"/>
  <c r="JEA116" i="21"/>
  <c r="JEB116" i="21"/>
  <c r="JEC116" i="21"/>
  <c r="JED116" i="21"/>
  <c r="JEE116" i="21"/>
  <c r="JEF116" i="21"/>
  <c r="JEG116" i="21"/>
  <c r="JEH116" i="21"/>
  <c r="JEI116" i="21"/>
  <c r="JEJ116" i="21"/>
  <c r="JEK116" i="21"/>
  <c r="JEL116" i="21"/>
  <c r="JEM116" i="21"/>
  <c r="JEN116" i="21"/>
  <c r="JEO116" i="21"/>
  <c r="JEP116" i="21"/>
  <c r="JEQ116" i="21"/>
  <c r="JER116" i="21"/>
  <c r="JES116" i="21"/>
  <c r="JET116" i="21"/>
  <c r="JEU116" i="21"/>
  <c r="JEV116" i="21"/>
  <c r="JEW116" i="21"/>
  <c r="JEX116" i="21"/>
  <c r="JEY116" i="21"/>
  <c r="JEZ116" i="21"/>
  <c r="JFA116" i="21"/>
  <c r="JFB116" i="21"/>
  <c r="JFC116" i="21"/>
  <c r="JFD116" i="21"/>
  <c r="JFE116" i="21"/>
  <c r="JFF116" i="21"/>
  <c r="JFG116" i="21"/>
  <c r="JFH116" i="21"/>
  <c r="JFI116" i="21"/>
  <c r="JFJ116" i="21"/>
  <c r="JFK116" i="21"/>
  <c r="JFL116" i="21"/>
  <c r="JFM116" i="21"/>
  <c r="JFN116" i="21"/>
  <c r="JFO116" i="21"/>
  <c r="JFP116" i="21"/>
  <c r="JFQ116" i="21"/>
  <c r="JFR116" i="21"/>
  <c r="JFS116" i="21"/>
  <c r="JFT116" i="21"/>
  <c r="JFU116" i="21"/>
  <c r="JFV116" i="21"/>
  <c r="JFW116" i="21"/>
  <c r="JFX116" i="21"/>
  <c r="JFY116" i="21"/>
  <c r="JFZ116" i="21"/>
  <c r="JGA116" i="21"/>
  <c r="JGB116" i="21"/>
  <c r="JGC116" i="21"/>
  <c r="JGD116" i="21"/>
  <c r="JGE116" i="21"/>
  <c r="JGF116" i="21"/>
  <c r="JGG116" i="21"/>
  <c r="JGH116" i="21"/>
  <c r="JGI116" i="21"/>
  <c r="JGJ116" i="21"/>
  <c r="JGK116" i="21"/>
  <c r="JGL116" i="21"/>
  <c r="JGM116" i="21"/>
  <c r="JGN116" i="21"/>
  <c r="JGO116" i="21"/>
  <c r="JGP116" i="21"/>
  <c r="JGQ116" i="21"/>
  <c r="JGR116" i="21"/>
  <c r="JGS116" i="21"/>
  <c r="JGT116" i="21"/>
  <c r="JGU116" i="21"/>
  <c r="JGV116" i="21"/>
  <c r="JGW116" i="21"/>
  <c r="JGX116" i="21"/>
  <c r="JGY116" i="21"/>
  <c r="JGZ116" i="21"/>
  <c r="JHA116" i="21"/>
  <c r="JHB116" i="21"/>
  <c r="JHC116" i="21"/>
  <c r="JHD116" i="21"/>
  <c r="JHE116" i="21"/>
  <c r="JHF116" i="21"/>
  <c r="JHG116" i="21"/>
  <c r="JHH116" i="21"/>
  <c r="JHI116" i="21"/>
  <c r="JHJ116" i="21"/>
  <c r="JHK116" i="21"/>
  <c r="JHL116" i="21"/>
  <c r="JHM116" i="21"/>
  <c r="JHN116" i="21"/>
  <c r="JHO116" i="21"/>
  <c r="JHP116" i="21"/>
  <c r="JHQ116" i="21"/>
  <c r="JHR116" i="21"/>
  <c r="JHS116" i="21"/>
  <c r="JHT116" i="21"/>
  <c r="JHU116" i="21"/>
  <c r="JHV116" i="21"/>
  <c r="JHW116" i="21"/>
  <c r="JHX116" i="21"/>
  <c r="JHY116" i="21"/>
  <c r="JHZ116" i="21"/>
  <c r="JIA116" i="21"/>
  <c r="JIB116" i="21"/>
  <c r="JIC116" i="21"/>
  <c r="JID116" i="21"/>
  <c r="JIE116" i="21"/>
  <c r="JIF116" i="21"/>
  <c r="JIG116" i="21"/>
  <c r="JIH116" i="21"/>
  <c r="JII116" i="21"/>
  <c r="JIJ116" i="21"/>
  <c r="JIK116" i="21"/>
  <c r="JIL116" i="21"/>
  <c r="JIM116" i="21"/>
  <c r="JIN116" i="21"/>
  <c r="JIO116" i="21"/>
  <c r="JIP116" i="21"/>
  <c r="JIQ116" i="21"/>
  <c r="JIR116" i="21"/>
  <c r="JIS116" i="21"/>
  <c r="JIT116" i="21"/>
  <c r="JIU116" i="21"/>
  <c r="JIV116" i="21"/>
  <c r="JIW116" i="21"/>
  <c r="JIX116" i="21"/>
  <c r="JIY116" i="21"/>
  <c r="JIZ116" i="21"/>
  <c r="JJA116" i="21"/>
  <c r="JJB116" i="21"/>
  <c r="JJC116" i="21"/>
  <c r="JJD116" i="21"/>
  <c r="JJE116" i="21"/>
  <c r="JJF116" i="21"/>
  <c r="JJG116" i="21"/>
  <c r="JJH116" i="21"/>
  <c r="JJI116" i="21"/>
  <c r="JJJ116" i="21"/>
  <c r="JJK116" i="21"/>
  <c r="JJL116" i="21"/>
  <c r="JJM116" i="21"/>
  <c r="JJN116" i="21"/>
  <c r="JJO116" i="21"/>
  <c r="JJP116" i="21"/>
  <c r="JJQ116" i="21"/>
  <c r="JJR116" i="21"/>
  <c r="JJS116" i="21"/>
  <c r="JJT116" i="21"/>
  <c r="JJU116" i="21"/>
  <c r="JJV116" i="21"/>
  <c r="JJW116" i="21"/>
  <c r="JJX116" i="21"/>
  <c r="JJY116" i="21"/>
  <c r="JJZ116" i="21"/>
  <c r="JKA116" i="21"/>
  <c r="JKB116" i="21"/>
  <c r="JKC116" i="21"/>
  <c r="JKD116" i="21"/>
  <c r="JKE116" i="21"/>
  <c r="JKF116" i="21"/>
  <c r="JKG116" i="21"/>
  <c r="JKH116" i="21"/>
  <c r="JKI116" i="21"/>
  <c r="JKJ116" i="21"/>
  <c r="JKK116" i="21"/>
  <c r="JKL116" i="21"/>
  <c r="JKM116" i="21"/>
  <c r="JKN116" i="21"/>
  <c r="JKO116" i="21"/>
  <c r="JKP116" i="21"/>
  <c r="JKQ116" i="21"/>
  <c r="JKR116" i="21"/>
  <c r="JKS116" i="21"/>
  <c r="JKT116" i="21"/>
  <c r="JKU116" i="21"/>
  <c r="JKV116" i="21"/>
  <c r="JKW116" i="21"/>
  <c r="JKX116" i="21"/>
  <c r="JKY116" i="21"/>
  <c r="JKZ116" i="21"/>
  <c r="JLA116" i="21"/>
  <c r="JLB116" i="21"/>
  <c r="JLC116" i="21"/>
  <c r="JLD116" i="21"/>
  <c r="JLE116" i="21"/>
  <c r="JLF116" i="21"/>
  <c r="JLG116" i="21"/>
  <c r="JLH116" i="21"/>
  <c r="JLI116" i="21"/>
  <c r="JLJ116" i="21"/>
  <c r="JLK116" i="21"/>
  <c r="JLL116" i="21"/>
  <c r="JLM116" i="21"/>
  <c r="JLN116" i="21"/>
  <c r="JLO116" i="21"/>
  <c r="JLP116" i="21"/>
  <c r="JLQ116" i="21"/>
  <c r="JLR116" i="21"/>
  <c r="JLS116" i="21"/>
  <c r="JLT116" i="21"/>
  <c r="JLU116" i="21"/>
  <c r="JLV116" i="21"/>
  <c r="JLW116" i="21"/>
  <c r="JLX116" i="21"/>
  <c r="JLY116" i="21"/>
  <c r="JLZ116" i="21"/>
  <c r="JMA116" i="21"/>
  <c r="JMB116" i="21"/>
  <c r="JMC116" i="21"/>
  <c r="JMD116" i="21"/>
  <c r="JME116" i="21"/>
  <c r="JMF116" i="21"/>
  <c r="JMG116" i="21"/>
  <c r="JMH116" i="21"/>
  <c r="JMI116" i="21"/>
  <c r="JMJ116" i="21"/>
  <c r="JMK116" i="21"/>
  <c r="JML116" i="21"/>
  <c r="JMM116" i="21"/>
  <c r="JMN116" i="21"/>
  <c r="JMO116" i="21"/>
  <c r="JMP116" i="21"/>
  <c r="JMQ116" i="21"/>
  <c r="JMR116" i="21"/>
  <c r="JMS116" i="21"/>
  <c r="JMT116" i="21"/>
  <c r="JMU116" i="21"/>
  <c r="JMV116" i="21"/>
  <c r="JMW116" i="21"/>
  <c r="JMX116" i="21"/>
  <c r="JMY116" i="21"/>
  <c r="JMZ116" i="21"/>
  <c r="JNA116" i="21"/>
  <c r="JNB116" i="21"/>
  <c r="JNC116" i="21"/>
  <c r="JND116" i="21"/>
  <c r="JNE116" i="21"/>
  <c r="JNF116" i="21"/>
  <c r="JNG116" i="21"/>
  <c r="JNH116" i="21"/>
  <c r="JNI116" i="21"/>
  <c r="JNJ116" i="21"/>
  <c r="JNK116" i="21"/>
  <c r="JNL116" i="21"/>
  <c r="JNM116" i="21"/>
  <c r="JNN116" i="21"/>
  <c r="JNO116" i="21"/>
  <c r="JNP116" i="21"/>
  <c r="JNQ116" i="21"/>
  <c r="JNR116" i="21"/>
  <c r="JNS116" i="21"/>
  <c r="JNT116" i="21"/>
  <c r="JNU116" i="21"/>
  <c r="JNV116" i="21"/>
  <c r="JNW116" i="21"/>
  <c r="JNX116" i="21"/>
  <c r="JNY116" i="21"/>
  <c r="JNZ116" i="21"/>
  <c r="JOA116" i="21"/>
  <c r="JOB116" i="21"/>
  <c r="JOC116" i="21"/>
  <c r="JOD116" i="21"/>
  <c r="JOE116" i="21"/>
  <c r="JOF116" i="21"/>
  <c r="JOG116" i="21"/>
  <c r="JOH116" i="21"/>
  <c r="JOI116" i="21"/>
  <c r="JOJ116" i="21"/>
  <c r="JOK116" i="21"/>
  <c r="JOL116" i="21"/>
  <c r="JOM116" i="21"/>
  <c r="JON116" i="21"/>
  <c r="JOO116" i="21"/>
  <c r="JOP116" i="21"/>
  <c r="JOQ116" i="21"/>
  <c r="JOR116" i="21"/>
  <c r="JOS116" i="21"/>
  <c r="JOT116" i="21"/>
  <c r="JOU116" i="21"/>
  <c r="JOV116" i="21"/>
  <c r="JOW116" i="21"/>
  <c r="JOX116" i="21"/>
  <c r="JOY116" i="21"/>
  <c r="JOZ116" i="21"/>
  <c r="JPA116" i="21"/>
  <c r="JPB116" i="21"/>
  <c r="JPC116" i="21"/>
  <c r="JPD116" i="21"/>
  <c r="JPE116" i="21"/>
  <c r="JPF116" i="21"/>
  <c r="JPG116" i="21"/>
  <c r="JPH116" i="21"/>
  <c r="JPI116" i="21"/>
  <c r="JPJ116" i="21"/>
  <c r="JPK116" i="21"/>
  <c r="JPL116" i="21"/>
  <c r="JPM116" i="21"/>
  <c r="JPN116" i="21"/>
  <c r="JPO116" i="21"/>
  <c r="JPP116" i="21"/>
  <c r="JPQ116" i="21"/>
  <c r="JPR116" i="21"/>
  <c r="JPS116" i="21"/>
  <c r="JPT116" i="21"/>
  <c r="JPU116" i="21"/>
  <c r="JPV116" i="21"/>
  <c r="JPW116" i="21"/>
  <c r="JPX116" i="21"/>
  <c r="JPY116" i="21"/>
  <c r="JPZ116" i="21"/>
  <c r="JQA116" i="21"/>
  <c r="JQB116" i="21"/>
  <c r="JQC116" i="21"/>
  <c r="JQD116" i="21"/>
  <c r="JQE116" i="21"/>
  <c r="JQF116" i="21"/>
  <c r="JQG116" i="21"/>
  <c r="JQH116" i="21"/>
  <c r="JQI116" i="21"/>
  <c r="JQJ116" i="21"/>
  <c r="JQK116" i="21"/>
  <c r="JQL116" i="21"/>
  <c r="JQM116" i="21"/>
  <c r="JQN116" i="21"/>
  <c r="JQO116" i="21"/>
  <c r="JQP116" i="21"/>
  <c r="JQQ116" i="21"/>
  <c r="JQR116" i="21"/>
  <c r="JQS116" i="21"/>
  <c r="JQT116" i="21"/>
  <c r="JQU116" i="21"/>
  <c r="JQV116" i="21"/>
  <c r="JQW116" i="21"/>
  <c r="JQX116" i="21"/>
  <c r="JQY116" i="21"/>
  <c r="JQZ116" i="21"/>
  <c r="JRA116" i="21"/>
  <c r="JRB116" i="21"/>
  <c r="JRC116" i="21"/>
  <c r="JRD116" i="21"/>
  <c r="JRE116" i="21"/>
  <c r="JRF116" i="21"/>
  <c r="JRG116" i="21"/>
  <c r="JRH116" i="21"/>
  <c r="JRI116" i="21"/>
  <c r="JRJ116" i="21"/>
  <c r="JRK116" i="21"/>
  <c r="JRL116" i="21"/>
  <c r="JRM116" i="21"/>
  <c r="JRN116" i="21"/>
  <c r="JRO116" i="21"/>
  <c r="JRP116" i="21"/>
  <c r="JRQ116" i="21"/>
  <c r="JRR116" i="21"/>
  <c r="JRS116" i="21"/>
  <c r="JRT116" i="21"/>
  <c r="JRU116" i="21"/>
  <c r="JRV116" i="21"/>
  <c r="JRW116" i="21"/>
  <c r="JRX116" i="21"/>
  <c r="JRY116" i="21"/>
  <c r="JRZ116" i="21"/>
  <c r="JSA116" i="21"/>
  <c r="JSB116" i="21"/>
  <c r="JSC116" i="21"/>
  <c r="JSD116" i="21"/>
  <c r="JSE116" i="21"/>
  <c r="JSF116" i="21"/>
  <c r="JSG116" i="21"/>
  <c r="JSH116" i="21"/>
  <c r="JSI116" i="21"/>
  <c r="JSJ116" i="21"/>
  <c r="JSK116" i="21"/>
  <c r="JSL116" i="21"/>
  <c r="JSM116" i="21"/>
  <c r="JSN116" i="21"/>
  <c r="JSO116" i="21"/>
  <c r="JSP116" i="21"/>
  <c r="JSQ116" i="21"/>
  <c r="JSR116" i="21"/>
  <c r="JSS116" i="21"/>
  <c r="JST116" i="21"/>
  <c r="JSU116" i="21"/>
  <c r="JSV116" i="21"/>
  <c r="JSW116" i="21"/>
  <c r="JSX116" i="21"/>
  <c r="JSY116" i="21"/>
  <c r="JSZ116" i="21"/>
  <c r="JTA116" i="21"/>
  <c r="JTB116" i="21"/>
  <c r="JTC116" i="21"/>
  <c r="JTD116" i="21"/>
  <c r="JTE116" i="21"/>
  <c r="JTF116" i="21"/>
  <c r="JTG116" i="21"/>
  <c r="JTH116" i="21"/>
  <c r="JTI116" i="21"/>
  <c r="JTJ116" i="21"/>
  <c r="JTK116" i="21"/>
  <c r="JTL116" i="21"/>
  <c r="JTM116" i="21"/>
  <c r="JTN116" i="21"/>
  <c r="JTO116" i="21"/>
  <c r="JTP116" i="21"/>
  <c r="JTQ116" i="21"/>
  <c r="JTR116" i="21"/>
  <c r="JTS116" i="21"/>
  <c r="JTT116" i="21"/>
  <c r="JTU116" i="21"/>
  <c r="JTV116" i="21"/>
  <c r="JTW116" i="21"/>
  <c r="JTX116" i="21"/>
  <c r="JTY116" i="21"/>
  <c r="JTZ116" i="21"/>
  <c r="JUA116" i="21"/>
  <c r="JUB116" i="21"/>
  <c r="JUC116" i="21"/>
  <c r="JUD116" i="21"/>
  <c r="JUE116" i="21"/>
  <c r="JUF116" i="21"/>
  <c r="JUG116" i="21"/>
  <c r="JUH116" i="21"/>
  <c r="JUI116" i="21"/>
  <c r="JUJ116" i="21"/>
  <c r="JUK116" i="21"/>
  <c r="JUL116" i="21"/>
  <c r="JUM116" i="21"/>
  <c r="JUN116" i="21"/>
  <c r="JUO116" i="21"/>
  <c r="JUP116" i="21"/>
  <c r="JUQ116" i="21"/>
  <c r="JUR116" i="21"/>
  <c r="JUS116" i="21"/>
  <c r="JUT116" i="21"/>
  <c r="JUU116" i="21"/>
  <c r="JUV116" i="21"/>
  <c r="JUW116" i="21"/>
  <c r="JUX116" i="21"/>
  <c r="JUY116" i="21"/>
  <c r="JUZ116" i="21"/>
  <c r="JVA116" i="21"/>
  <c r="JVB116" i="21"/>
  <c r="JVC116" i="21"/>
  <c r="JVD116" i="21"/>
  <c r="JVE116" i="21"/>
  <c r="JVF116" i="21"/>
  <c r="JVG116" i="21"/>
  <c r="JVH116" i="21"/>
  <c r="JVI116" i="21"/>
  <c r="JVJ116" i="21"/>
  <c r="JVK116" i="21"/>
  <c r="JVL116" i="21"/>
  <c r="JVM116" i="21"/>
  <c r="JVN116" i="21"/>
  <c r="JVO116" i="21"/>
  <c r="JVP116" i="21"/>
  <c r="JVQ116" i="21"/>
  <c r="JVR116" i="21"/>
  <c r="JVS116" i="21"/>
  <c r="JVT116" i="21"/>
  <c r="JVU116" i="21"/>
  <c r="JVV116" i="21"/>
  <c r="JVW116" i="21"/>
  <c r="JVX116" i="21"/>
  <c r="JVY116" i="21"/>
  <c r="JVZ116" i="21"/>
  <c r="JWA116" i="21"/>
  <c r="JWB116" i="21"/>
  <c r="JWC116" i="21"/>
  <c r="JWD116" i="21"/>
  <c r="JWE116" i="21"/>
  <c r="JWF116" i="21"/>
  <c r="JWG116" i="21"/>
  <c r="JWH116" i="21"/>
  <c r="JWI116" i="21"/>
  <c r="JWJ116" i="21"/>
  <c r="JWK116" i="21"/>
  <c r="JWL116" i="21"/>
  <c r="JWM116" i="21"/>
  <c r="JWN116" i="21"/>
  <c r="JWO116" i="21"/>
  <c r="JWP116" i="21"/>
  <c r="JWQ116" i="21"/>
  <c r="JWR116" i="21"/>
  <c r="JWS116" i="21"/>
  <c r="JWT116" i="21"/>
  <c r="JWU116" i="21"/>
  <c r="JWV116" i="21"/>
  <c r="JWW116" i="21"/>
  <c r="JWX116" i="21"/>
  <c r="JWY116" i="21"/>
  <c r="JWZ116" i="21"/>
  <c r="JXA116" i="21"/>
  <c r="JXB116" i="21"/>
  <c r="JXC116" i="21"/>
  <c r="JXD116" i="21"/>
  <c r="JXE116" i="21"/>
  <c r="JXF116" i="21"/>
  <c r="JXG116" i="21"/>
  <c r="JXH116" i="21"/>
  <c r="JXI116" i="21"/>
  <c r="JXJ116" i="21"/>
  <c r="JXK116" i="21"/>
  <c r="JXL116" i="21"/>
  <c r="JXM116" i="21"/>
  <c r="JXN116" i="21"/>
  <c r="JXO116" i="21"/>
  <c r="JXP116" i="21"/>
  <c r="JXQ116" i="21"/>
  <c r="JXR116" i="21"/>
  <c r="JXS116" i="21"/>
  <c r="JXT116" i="21"/>
  <c r="JXU116" i="21"/>
  <c r="JXV116" i="21"/>
  <c r="JXW116" i="21"/>
  <c r="JXX116" i="21"/>
  <c r="JXY116" i="21"/>
  <c r="JXZ116" i="21"/>
  <c r="JYA116" i="21"/>
  <c r="JYB116" i="21"/>
  <c r="JYC116" i="21"/>
  <c r="JYD116" i="21"/>
  <c r="JYE116" i="21"/>
  <c r="JYF116" i="21"/>
  <c r="JYG116" i="21"/>
  <c r="JYH116" i="21"/>
  <c r="JYI116" i="21"/>
  <c r="JYJ116" i="21"/>
  <c r="JYK116" i="21"/>
  <c r="JYL116" i="21"/>
  <c r="JYM116" i="21"/>
  <c r="JYN116" i="21"/>
  <c r="JYO116" i="21"/>
  <c r="JYP116" i="21"/>
  <c r="JYQ116" i="21"/>
  <c r="JYR116" i="21"/>
  <c r="JYS116" i="21"/>
  <c r="JYT116" i="21"/>
  <c r="JYU116" i="21"/>
  <c r="JYV116" i="21"/>
  <c r="JYW116" i="21"/>
  <c r="JYX116" i="21"/>
  <c r="JYY116" i="21"/>
  <c r="JYZ116" i="21"/>
  <c r="JZA116" i="21"/>
  <c r="JZB116" i="21"/>
  <c r="JZC116" i="21"/>
  <c r="JZD116" i="21"/>
  <c r="JZE116" i="21"/>
  <c r="JZF116" i="21"/>
  <c r="JZG116" i="21"/>
  <c r="JZH116" i="21"/>
  <c r="JZI116" i="21"/>
  <c r="JZJ116" i="21"/>
  <c r="JZK116" i="21"/>
  <c r="JZL116" i="21"/>
  <c r="JZM116" i="21"/>
  <c r="JZN116" i="21"/>
  <c r="JZO116" i="21"/>
  <c r="JZP116" i="21"/>
  <c r="JZQ116" i="21"/>
  <c r="JZR116" i="21"/>
  <c r="JZS116" i="21"/>
  <c r="JZT116" i="21"/>
  <c r="JZU116" i="21"/>
  <c r="JZV116" i="21"/>
  <c r="JZW116" i="21"/>
  <c r="JZX116" i="21"/>
  <c r="JZY116" i="21"/>
  <c r="JZZ116" i="21"/>
  <c r="KAA116" i="21"/>
  <c r="KAB116" i="21"/>
  <c r="KAC116" i="21"/>
  <c r="KAD116" i="21"/>
  <c r="KAE116" i="21"/>
  <c r="KAF116" i="21"/>
  <c r="KAG116" i="21"/>
  <c r="KAH116" i="21"/>
  <c r="KAI116" i="21"/>
  <c r="KAJ116" i="21"/>
  <c r="KAK116" i="21"/>
  <c r="KAL116" i="21"/>
  <c r="KAM116" i="21"/>
  <c r="KAN116" i="21"/>
  <c r="KAO116" i="21"/>
  <c r="KAP116" i="21"/>
  <c r="KAQ116" i="21"/>
  <c r="KAR116" i="21"/>
  <c r="KAS116" i="21"/>
  <c r="KAT116" i="21"/>
  <c r="KAU116" i="21"/>
  <c r="KAV116" i="21"/>
  <c r="KAW116" i="21"/>
  <c r="KAX116" i="21"/>
  <c r="KAY116" i="21"/>
  <c r="KAZ116" i="21"/>
  <c r="KBA116" i="21"/>
  <c r="KBB116" i="21"/>
  <c r="KBC116" i="21"/>
  <c r="KBD116" i="21"/>
  <c r="KBE116" i="21"/>
  <c r="KBF116" i="21"/>
  <c r="KBG116" i="21"/>
  <c r="KBH116" i="21"/>
  <c r="KBI116" i="21"/>
  <c r="KBJ116" i="21"/>
  <c r="KBK116" i="21"/>
  <c r="KBL116" i="21"/>
  <c r="KBM116" i="21"/>
  <c r="KBN116" i="21"/>
  <c r="KBO116" i="21"/>
  <c r="KBP116" i="21"/>
  <c r="KBQ116" i="21"/>
  <c r="KBR116" i="21"/>
  <c r="KBS116" i="21"/>
  <c r="KBT116" i="21"/>
  <c r="KBU116" i="21"/>
  <c r="KBV116" i="21"/>
  <c r="KBW116" i="21"/>
  <c r="KBX116" i="21"/>
  <c r="KBY116" i="21"/>
  <c r="KBZ116" i="21"/>
  <c r="KCA116" i="21"/>
  <c r="KCB116" i="21"/>
  <c r="KCC116" i="21"/>
  <c r="KCD116" i="21"/>
  <c r="KCE116" i="21"/>
  <c r="KCF116" i="21"/>
  <c r="KCG116" i="21"/>
  <c r="KCH116" i="21"/>
  <c r="KCI116" i="21"/>
  <c r="KCJ116" i="21"/>
  <c r="KCK116" i="21"/>
  <c r="KCL116" i="21"/>
  <c r="KCM116" i="21"/>
  <c r="KCN116" i="21"/>
  <c r="KCO116" i="21"/>
  <c r="KCP116" i="21"/>
  <c r="KCQ116" i="21"/>
  <c r="KCR116" i="21"/>
  <c r="KCS116" i="21"/>
  <c r="KCT116" i="21"/>
  <c r="KCU116" i="21"/>
  <c r="KCV116" i="21"/>
  <c r="KCW116" i="21"/>
  <c r="KCX116" i="21"/>
  <c r="KCY116" i="21"/>
  <c r="KCZ116" i="21"/>
  <c r="KDA116" i="21"/>
  <c r="KDB116" i="21"/>
  <c r="KDC116" i="21"/>
  <c r="KDD116" i="21"/>
  <c r="KDE116" i="21"/>
  <c r="KDF116" i="21"/>
  <c r="KDG116" i="21"/>
  <c r="KDH116" i="21"/>
  <c r="KDI116" i="21"/>
  <c r="KDJ116" i="21"/>
  <c r="KDK116" i="21"/>
  <c r="KDL116" i="21"/>
  <c r="KDM116" i="21"/>
  <c r="KDN116" i="21"/>
  <c r="KDO116" i="21"/>
  <c r="KDP116" i="21"/>
  <c r="KDQ116" i="21"/>
  <c r="KDR116" i="21"/>
  <c r="KDS116" i="21"/>
  <c r="KDT116" i="21"/>
  <c r="KDU116" i="21"/>
  <c r="KDV116" i="21"/>
  <c r="KDW116" i="21"/>
  <c r="KDX116" i="21"/>
  <c r="KDY116" i="21"/>
  <c r="KDZ116" i="21"/>
  <c r="KEA116" i="21"/>
  <c r="KEB116" i="21"/>
  <c r="KEC116" i="21"/>
  <c r="KED116" i="21"/>
  <c r="KEE116" i="21"/>
  <c r="KEF116" i="21"/>
  <c r="KEG116" i="21"/>
  <c r="KEH116" i="21"/>
  <c r="KEI116" i="21"/>
  <c r="KEJ116" i="21"/>
  <c r="KEK116" i="21"/>
  <c r="KEL116" i="21"/>
  <c r="KEM116" i="21"/>
  <c r="KEN116" i="21"/>
  <c r="KEO116" i="21"/>
  <c r="KEP116" i="21"/>
  <c r="KEQ116" i="21"/>
  <c r="KER116" i="21"/>
  <c r="KES116" i="21"/>
  <c r="KET116" i="21"/>
  <c r="KEU116" i="21"/>
  <c r="KEV116" i="21"/>
  <c r="KEW116" i="21"/>
  <c r="KEX116" i="21"/>
  <c r="KEY116" i="21"/>
  <c r="KEZ116" i="21"/>
  <c r="KFA116" i="21"/>
  <c r="KFB116" i="21"/>
  <c r="KFC116" i="21"/>
  <c r="KFD116" i="21"/>
  <c r="KFE116" i="21"/>
  <c r="KFF116" i="21"/>
  <c r="KFG116" i="21"/>
  <c r="KFH116" i="21"/>
  <c r="KFI116" i="21"/>
  <c r="KFJ116" i="21"/>
  <c r="KFK116" i="21"/>
  <c r="KFL116" i="21"/>
  <c r="KFM116" i="21"/>
  <c r="KFN116" i="21"/>
  <c r="KFO116" i="21"/>
  <c r="KFP116" i="21"/>
  <c r="KFQ116" i="21"/>
  <c r="KFR116" i="21"/>
  <c r="KFS116" i="21"/>
  <c r="KFT116" i="21"/>
  <c r="KFU116" i="21"/>
  <c r="KFV116" i="21"/>
  <c r="KFW116" i="21"/>
  <c r="KFX116" i="21"/>
  <c r="KFY116" i="21"/>
  <c r="KFZ116" i="21"/>
  <c r="KGA116" i="21"/>
  <c r="KGB116" i="21"/>
  <c r="KGC116" i="21"/>
  <c r="KGD116" i="21"/>
  <c r="KGE116" i="21"/>
  <c r="KGF116" i="21"/>
  <c r="KGG116" i="21"/>
  <c r="KGH116" i="21"/>
  <c r="KGI116" i="21"/>
  <c r="KGJ116" i="21"/>
  <c r="KGK116" i="21"/>
  <c r="KGL116" i="21"/>
  <c r="KGM116" i="21"/>
  <c r="KGN116" i="21"/>
  <c r="KGO116" i="21"/>
  <c r="KGP116" i="21"/>
  <c r="KGQ116" i="21"/>
  <c r="KGR116" i="21"/>
  <c r="KGS116" i="21"/>
  <c r="KGT116" i="21"/>
  <c r="KGU116" i="21"/>
  <c r="KGV116" i="21"/>
  <c r="KGW116" i="21"/>
  <c r="KGX116" i="21"/>
  <c r="KGY116" i="21"/>
  <c r="KGZ116" i="21"/>
  <c r="KHA116" i="21"/>
  <c r="KHB116" i="21"/>
  <c r="KHC116" i="21"/>
  <c r="KHD116" i="21"/>
  <c r="KHE116" i="21"/>
  <c r="KHF116" i="21"/>
  <c r="KHG116" i="21"/>
  <c r="KHH116" i="21"/>
  <c r="KHI116" i="21"/>
  <c r="KHJ116" i="21"/>
  <c r="KHK116" i="21"/>
  <c r="KHL116" i="21"/>
  <c r="KHM116" i="21"/>
  <c r="KHN116" i="21"/>
  <c r="KHO116" i="21"/>
  <c r="KHP116" i="21"/>
  <c r="KHQ116" i="21"/>
  <c r="KHR116" i="21"/>
  <c r="KHS116" i="21"/>
  <c r="KHT116" i="21"/>
  <c r="KHU116" i="21"/>
  <c r="KHV116" i="21"/>
  <c r="KHW116" i="21"/>
  <c r="KHX116" i="21"/>
  <c r="KHY116" i="21"/>
  <c r="KHZ116" i="21"/>
  <c r="KIA116" i="21"/>
  <c r="KIB116" i="21"/>
  <c r="KIC116" i="21"/>
  <c r="KID116" i="21"/>
  <c r="KIE116" i="21"/>
  <c r="KIF116" i="21"/>
  <c r="KIG116" i="21"/>
  <c r="KIH116" i="21"/>
  <c r="KII116" i="21"/>
  <c r="KIJ116" i="21"/>
  <c r="KIK116" i="21"/>
  <c r="KIL116" i="21"/>
  <c r="KIM116" i="21"/>
  <c r="KIN116" i="21"/>
  <c r="KIO116" i="21"/>
  <c r="KIP116" i="21"/>
  <c r="KIQ116" i="21"/>
  <c r="KIR116" i="21"/>
  <c r="KIS116" i="21"/>
  <c r="KIT116" i="21"/>
  <c r="KIU116" i="21"/>
  <c r="KIV116" i="21"/>
  <c r="KIW116" i="21"/>
  <c r="KIX116" i="21"/>
  <c r="KIY116" i="21"/>
  <c r="KIZ116" i="21"/>
  <c r="KJA116" i="21"/>
  <c r="KJB116" i="21"/>
  <c r="KJC116" i="21"/>
  <c r="KJD116" i="21"/>
  <c r="KJE116" i="21"/>
  <c r="KJF116" i="21"/>
  <c r="KJG116" i="21"/>
  <c r="KJH116" i="21"/>
  <c r="KJI116" i="21"/>
  <c r="KJJ116" i="21"/>
  <c r="KJK116" i="21"/>
  <c r="KJL116" i="21"/>
  <c r="KJM116" i="21"/>
  <c r="KJN116" i="21"/>
  <c r="KJO116" i="21"/>
  <c r="KJP116" i="21"/>
  <c r="KJQ116" i="21"/>
  <c r="KJR116" i="21"/>
  <c r="KJS116" i="21"/>
  <c r="KJT116" i="21"/>
  <c r="KJU116" i="21"/>
  <c r="KJV116" i="21"/>
  <c r="KJW116" i="21"/>
  <c r="KJX116" i="21"/>
  <c r="KJY116" i="21"/>
  <c r="KJZ116" i="21"/>
  <c r="KKA116" i="21"/>
  <c r="KKB116" i="21"/>
  <c r="KKC116" i="21"/>
  <c r="KKD116" i="21"/>
  <c r="KKE116" i="21"/>
  <c r="KKF116" i="21"/>
  <c r="KKG116" i="21"/>
  <c r="KKH116" i="21"/>
  <c r="KKI116" i="21"/>
  <c r="KKJ116" i="21"/>
  <c r="KKK116" i="21"/>
  <c r="KKL116" i="21"/>
  <c r="KKM116" i="21"/>
  <c r="KKN116" i="21"/>
  <c r="KKO116" i="21"/>
  <c r="KKP116" i="21"/>
  <c r="KKQ116" i="21"/>
  <c r="KKR116" i="21"/>
  <c r="KKS116" i="21"/>
  <c r="KKT116" i="21"/>
  <c r="KKU116" i="21"/>
  <c r="KKV116" i="21"/>
  <c r="KKW116" i="21"/>
  <c r="KKX116" i="21"/>
  <c r="KKY116" i="21"/>
  <c r="KKZ116" i="21"/>
  <c r="KLA116" i="21"/>
  <c r="KLB116" i="21"/>
  <c r="KLC116" i="21"/>
  <c r="KLD116" i="21"/>
  <c r="KLE116" i="21"/>
  <c r="KLF116" i="21"/>
  <c r="KLG116" i="21"/>
  <c r="KLH116" i="21"/>
  <c r="KLI116" i="21"/>
  <c r="KLJ116" i="21"/>
  <c r="KLK116" i="21"/>
  <c r="KLL116" i="21"/>
  <c r="KLM116" i="21"/>
  <c r="KLN116" i="21"/>
  <c r="KLO116" i="21"/>
  <c r="KLP116" i="21"/>
  <c r="KLQ116" i="21"/>
  <c r="KLR116" i="21"/>
  <c r="KLS116" i="21"/>
  <c r="KLT116" i="21"/>
  <c r="KLU116" i="21"/>
  <c r="KLV116" i="21"/>
  <c r="KLW116" i="21"/>
  <c r="KLX116" i="21"/>
  <c r="KLY116" i="21"/>
  <c r="KLZ116" i="21"/>
  <c r="KMA116" i="21"/>
  <c r="KMB116" i="21"/>
  <c r="KMC116" i="21"/>
  <c r="KMD116" i="21"/>
  <c r="KME116" i="21"/>
  <c r="KMF116" i="21"/>
  <c r="KMG116" i="21"/>
  <c r="KMH116" i="21"/>
  <c r="KMI116" i="21"/>
  <c r="KMJ116" i="21"/>
  <c r="KMK116" i="21"/>
  <c r="KML116" i="21"/>
  <c r="KMM116" i="21"/>
  <c r="KMN116" i="21"/>
  <c r="KMO116" i="21"/>
  <c r="KMP116" i="21"/>
  <c r="KMQ116" i="21"/>
  <c r="KMR116" i="21"/>
  <c r="KMS116" i="21"/>
  <c r="KMT116" i="21"/>
  <c r="KMU116" i="21"/>
  <c r="KMV116" i="21"/>
  <c r="KMW116" i="21"/>
  <c r="KMX116" i="21"/>
  <c r="KMY116" i="21"/>
  <c r="KMZ116" i="21"/>
  <c r="KNA116" i="21"/>
  <c r="KNB116" i="21"/>
  <c r="KNC116" i="21"/>
  <c r="KND116" i="21"/>
  <c r="KNE116" i="21"/>
  <c r="KNF116" i="21"/>
  <c r="KNG116" i="21"/>
  <c r="KNH116" i="21"/>
  <c r="KNI116" i="21"/>
  <c r="KNJ116" i="21"/>
  <c r="KNK116" i="21"/>
  <c r="KNL116" i="21"/>
  <c r="KNM116" i="21"/>
  <c r="KNN116" i="21"/>
  <c r="KNO116" i="21"/>
  <c r="KNP116" i="21"/>
  <c r="KNQ116" i="21"/>
  <c r="KNR116" i="21"/>
  <c r="KNS116" i="21"/>
  <c r="KNT116" i="21"/>
  <c r="KNU116" i="21"/>
  <c r="KNV116" i="21"/>
  <c r="KNW116" i="21"/>
  <c r="KNX116" i="21"/>
  <c r="KNY116" i="21"/>
  <c r="KNZ116" i="21"/>
  <c r="KOA116" i="21"/>
  <c r="KOB116" i="21"/>
  <c r="KOC116" i="21"/>
  <c r="KOD116" i="21"/>
  <c r="KOE116" i="21"/>
  <c r="KOF116" i="21"/>
  <c r="KOG116" i="21"/>
  <c r="KOH116" i="21"/>
  <c r="KOI116" i="21"/>
  <c r="KOJ116" i="21"/>
  <c r="KOK116" i="21"/>
  <c r="KOL116" i="21"/>
  <c r="KOM116" i="21"/>
  <c r="KON116" i="21"/>
  <c r="KOO116" i="21"/>
  <c r="KOP116" i="21"/>
  <c r="KOQ116" i="21"/>
  <c r="KOR116" i="21"/>
  <c r="KOS116" i="21"/>
  <c r="KOT116" i="21"/>
  <c r="KOU116" i="21"/>
  <c r="KOV116" i="21"/>
  <c r="KOW116" i="21"/>
  <c r="KOX116" i="21"/>
  <c r="KOY116" i="21"/>
  <c r="KOZ116" i="21"/>
  <c r="KPA116" i="21"/>
  <c r="KPB116" i="21"/>
  <c r="KPC116" i="21"/>
  <c r="KPD116" i="21"/>
  <c r="KPE116" i="21"/>
  <c r="KPF116" i="21"/>
  <c r="KPG116" i="21"/>
  <c r="KPH116" i="21"/>
  <c r="KPI116" i="21"/>
  <c r="KPJ116" i="21"/>
  <c r="KPK116" i="21"/>
  <c r="KPL116" i="21"/>
  <c r="KPM116" i="21"/>
  <c r="KPN116" i="21"/>
  <c r="KPO116" i="21"/>
  <c r="KPP116" i="21"/>
  <c r="KPQ116" i="21"/>
  <c r="KPR116" i="21"/>
  <c r="KPS116" i="21"/>
  <c r="KPT116" i="21"/>
  <c r="KPU116" i="21"/>
  <c r="KPV116" i="21"/>
  <c r="KPW116" i="21"/>
  <c r="KPX116" i="21"/>
  <c r="KPY116" i="21"/>
  <c r="KPZ116" i="21"/>
  <c r="KQA116" i="21"/>
  <c r="KQB116" i="21"/>
  <c r="KQC116" i="21"/>
  <c r="KQD116" i="21"/>
  <c r="KQE116" i="21"/>
  <c r="KQF116" i="21"/>
  <c r="KQG116" i="21"/>
  <c r="KQH116" i="21"/>
  <c r="KQI116" i="21"/>
  <c r="KQJ116" i="21"/>
  <c r="KQK116" i="21"/>
  <c r="KQL116" i="21"/>
  <c r="KQM116" i="21"/>
  <c r="KQN116" i="21"/>
  <c r="KQO116" i="21"/>
  <c r="KQP116" i="21"/>
  <c r="KQQ116" i="21"/>
  <c r="KQR116" i="21"/>
  <c r="KQS116" i="21"/>
  <c r="KQT116" i="21"/>
  <c r="KQU116" i="21"/>
  <c r="KQV116" i="21"/>
  <c r="KQW116" i="21"/>
  <c r="KQX116" i="21"/>
  <c r="KQY116" i="21"/>
  <c r="KQZ116" i="21"/>
  <c r="KRA116" i="21"/>
  <c r="KRB116" i="21"/>
  <c r="KRC116" i="21"/>
  <c r="KRD116" i="21"/>
  <c r="KRE116" i="21"/>
  <c r="KRF116" i="21"/>
  <c r="KRG116" i="21"/>
  <c r="KRH116" i="21"/>
  <c r="KRI116" i="21"/>
  <c r="KRJ116" i="21"/>
  <c r="KRK116" i="21"/>
  <c r="KRL116" i="21"/>
  <c r="KRM116" i="21"/>
  <c r="KRN116" i="21"/>
  <c r="KRO116" i="21"/>
  <c r="KRP116" i="21"/>
  <c r="KRQ116" i="21"/>
  <c r="KRR116" i="21"/>
  <c r="KRS116" i="21"/>
  <c r="KRT116" i="21"/>
  <c r="KRU116" i="21"/>
  <c r="KRV116" i="21"/>
  <c r="KRW116" i="21"/>
  <c r="KRX116" i="21"/>
  <c r="KRY116" i="21"/>
  <c r="KRZ116" i="21"/>
  <c r="KSA116" i="21"/>
  <c r="KSB116" i="21"/>
  <c r="KSC116" i="21"/>
  <c r="KSD116" i="21"/>
  <c r="KSE116" i="21"/>
  <c r="KSF116" i="21"/>
  <c r="KSG116" i="21"/>
  <c r="KSH116" i="21"/>
  <c r="KSI116" i="21"/>
  <c r="KSJ116" i="21"/>
  <c r="KSK116" i="21"/>
  <c r="KSL116" i="21"/>
  <c r="KSM116" i="21"/>
  <c r="KSN116" i="21"/>
  <c r="KSO116" i="21"/>
  <c r="KSP116" i="21"/>
  <c r="KSQ116" i="21"/>
  <c r="KSR116" i="21"/>
  <c r="KSS116" i="21"/>
  <c r="KST116" i="21"/>
  <c r="KSU116" i="21"/>
  <c r="KSV116" i="21"/>
  <c r="KSW116" i="21"/>
  <c r="KSX116" i="21"/>
  <c r="KSY116" i="21"/>
  <c r="KSZ116" i="21"/>
  <c r="KTA116" i="21"/>
  <c r="KTB116" i="21"/>
  <c r="KTC116" i="21"/>
  <c r="KTD116" i="21"/>
  <c r="KTE116" i="21"/>
  <c r="KTF116" i="21"/>
  <c r="KTG116" i="21"/>
  <c r="KTH116" i="21"/>
  <c r="KTI116" i="21"/>
  <c r="KTJ116" i="21"/>
  <c r="KTK116" i="21"/>
  <c r="KTL116" i="21"/>
  <c r="KTM116" i="21"/>
  <c r="KTN116" i="21"/>
  <c r="KTO116" i="21"/>
  <c r="KTP116" i="21"/>
  <c r="KTQ116" i="21"/>
  <c r="KTR116" i="21"/>
  <c r="KTS116" i="21"/>
  <c r="KTT116" i="21"/>
  <c r="KTU116" i="21"/>
  <c r="KTV116" i="21"/>
  <c r="KTW116" i="21"/>
  <c r="KTX116" i="21"/>
  <c r="KTY116" i="21"/>
  <c r="KTZ116" i="21"/>
  <c r="KUA116" i="21"/>
  <c r="KUB116" i="21"/>
  <c r="KUC116" i="21"/>
  <c r="KUD116" i="21"/>
  <c r="KUE116" i="21"/>
  <c r="KUF116" i="21"/>
  <c r="KUG116" i="21"/>
  <c r="KUH116" i="21"/>
  <c r="KUI116" i="21"/>
  <c r="KUJ116" i="21"/>
  <c r="KUK116" i="21"/>
  <c r="KUL116" i="21"/>
  <c r="KUM116" i="21"/>
  <c r="KUN116" i="21"/>
  <c r="KUO116" i="21"/>
  <c r="KUP116" i="21"/>
  <c r="KUQ116" i="21"/>
  <c r="KUR116" i="21"/>
  <c r="KUS116" i="21"/>
  <c r="KUT116" i="21"/>
  <c r="KUU116" i="21"/>
  <c r="KUV116" i="21"/>
  <c r="KUW116" i="21"/>
  <c r="KUX116" i="21"/>
  <c r="KUY116" i="21"/>
  <c r="KUZ116" i="21"/>
  <c r="KVA116" i="21"/>
  <c r="KVB116" i="21"/>
  <c r="KVC116" i="21"/>
  <c r="KVD116" i="21"/>
  <c r="KVE116" i="21"/>
  <c r="KVF116" i="21"/>
  <c r="KVG116" i="21"/>
  <c r="KVH116" i="21"/>
  <c r="KVI116" i="21"/>
  <c r="KVJ116" i="21"/>
  <c r="KVK116" i="21"/>
  <c r="KVL116" i="21"/>
  <c r="KVM116" i="21"/>
  <c r="KVN116" i="21"/>
  <c r="KVO116" i="21"/>
  <c r="KVP116" i="21"/>
  <c r="KVQ116" i="21"/>
  <c r="KVR116" i="21"/>
  <c r="KVS116" i="21"/>
  <c r="KVT116" i="21"/>
  <c r="KVU116" i="21"/>
  <c r="KVV116" i="21"/>
  <c r="KVW116" i="21"/>
  <c r="KVX116" i="21"/>
  <c r="KVY116" i="21"/>
  <c r="KVZ116" i="21"/>
  <c r="KWA116" i="21"/>
  <c r="KWB116" i="21"/>
  <c r="KWC116" i="21"/>
  <c r="KWD116" i="21"/>
  <c r="KWE116" i="21"/>
  <c r="KWF116" i="21"/>
  <c r="KWG116" i="21"/>
  <c r="KWH116" i="21"/>
  <c r="KWI116" i="21"/>
  <c r="KWJ116" i="21"/>
  <c r="KWK116" i="21"/>
  <c r="KWL116" i="21"/>
  <c r="KWM116" i="21"/>
  <c r="KWN116" i="21"/>
  <c r="KWO116" i="21"/>
  <c r="KWP116" i="21"/>
  <c r="KWQ116" i="21"/>
  <c r="KWR116" i="21"/>
  <c r="KWS116" i="21"/>
  <c r="KWT116" i="21"/>
  <c r="KWU116" i="21"/>
  <c r="KWV116" i="21"/>
  <c r="KWW116" i="21"/>
  <c r="KWX116" i="21"/>
  <c r="KWY116" i="21"/>
  <c r="KWZ116" i="21"/>
  <c r="KXA116" i="21"/>
  <c r="KXB116" i="21"/>
  <c r="KXC116" i="21"/>
  <c r="KXD116" i="21"/>
  <c r="KXE116" i="21"/>
  <c r="KXF116" i="21"/>
  <c r="KXG116" i="21"/>
  <c r="KXH116" i="21"/>
  <c r="KXI116" i="21"/>
  <c r="KXJ116" i="21"/>
  <c r="KXK116" i="21"/>
  <c r="KXL116" i="21"/>
  <c r="KXM116" i="21"/>
  <c r="KXN116" i="21"/>
  <c r="KXO116" i="21"/>
  <c r="KXP116" i="21"/>
  <c r="KXQ116" i="21"/>
  <c r="KXR116" i="21"/>
  <c r="KXS116" i="21"/>
  <c r="KXT116" i="21"/>
  <c r="KXU116" i="21"/>
  <c r="KXV116" i="21"/>
  <c r="KXW116" i="21"/>
  <c r="KXX116" i="21"/>
  <c r="KXY116" i="21"/>
  <c r="KXZ116" i="21"/>
  <c r="KYA116" i="21"/>
  <c r="KYB116" i="21"/>
  <c r="KYC116" i="21"/>
  <c r="KYD116" i="21"/>
  <c r="KYE116" i="21"/>
  <c r="KYF116" i="21"/>
  <c r="KYG116" i="21"/>
  <c r="KYH116" i="21"/>
  <c r="KYI116" i="21"/>
  <c r="KYJ116" i="21"/>
  <c r="KYK116" i="21"/>
  <c r="KYL116" i="21"/>
  <c r="KYM116" i="21"/>
  <c r="KYN116" i="21"/>
  <c r="KYO116" i="21"/>
  <c r="KYP116" i="21"/>
  <c r="KYQ116" i="21"/>
  <c r="KYR116" i="21"/>
  <c r="KYS116" i="21"/>
  <c r="KYT116" i="21"/>
  <c r="KYU116" i="21"/>
  <c r="KYV116" i="21"/>
  <c r="KYW116" i="21"/>
  <c r="KYX116" i="21"/>
  <c r="KYY116" i="21"/>
  <c r="KYZ116" i="21"/>
  <c r="KZA116" i="21"/>
  <c r="KZB116" i="21"/>
  <c r="KZC116" i="21"/>
  <c r="KZD116" i="21"/>
  <c r="KZE116" i="21"/>
  <c r="KZF116" i="21"/>
  <c r="KZG116" i="21"/>
  <c r="KZH116" i="21"/>
  <c r="KZI116" i="21"/>
  <c r="KZJ116" i="21"/>
  <c r="KZK116" i="21"/>
  <c r="KZL116" i="21"/>
  <c r="KZM116" i="21"/>
  <c r="KZN116" i="21"/>
  <c r="KZO116" i="21"/>
  <c r="KZP116" i="21"/>
  <c r="KZQ116" i="21"/>
  <c r="KZR116" i="21"/>
  <c r="KZS116" i="21"/>
  <c r="KZT116" i="21"/>
  <c r="KZU116" i="21"/>
  <c r="KZV116" i="21"/>
  <c r="KZW116" i="21"/>
  <c r="KZX116" i="21"/>
  <c r="KZY116" i="21"/>
  <c r="KZZ116" i="21"/>
  <c r="LAA116" i="21"/>
  <c r="LAB116" i="21"/>
  <c r="LAC116" i="21"/>
  <c r="LAD116" i="21"/>
  <c r="LAE116" i="21"/>
  <c r="LAF116" i="21"/>
  <c r="LAG116" i="21"/>
  <c r="LAH116" i="21"/>
  <c r="LAI116" i="21"/>
  <c r="LAJ116" i="21"/>
  <c r="LAK116" i="21"/>
  <c r="LAL116" i="21"/>
  <c r="LAM116" i="21"/>
  <c r="LAN116" i="21"/>
  <c r="LAO116" i="21"/>
  <c r="LAP116" i="21"/>
  <c r="LAQ116" i="21"/>
  <c r="LAR116" i="21"/>
  <c r="LAS116" i="21"/>
  <c r="LAT116" i="21"/>
  <c r="LAU116" i="21"/>
  <c r="LAV116" i="21"/>
  <c r="LAW116" i="21"/>
  <c r="LAX116" i="21"/>
  <c r="LAY116" i="21"/>
  <c r="LAZ116" i="21"/>
  <c r="LBA116" i="21"/>
  <c r="LBB116" i="21"/>
  <c r="LBC116" i="21"/>
  <c r="LBD116" i="21"/>
  <c r="LBE116" i="21"/>
  <c r="LBF116" i="21"/>
  <c r="LBG116" i="21"/>
  <c r="LBH116" i="21"/>
  <c r="LBI116" i="21"/>
  <c r="LBJ116" i="21"/>
  <c r="LBK116" i="21"/>
  <c r="LBL116" i="21"/>
  <c r="LBM116" i="21"/>
  <c r="LBN116" i="21"/>
  <c r="LBO116" i="21"/>
  <c r="LBP116" i="21"/>
  <c r="LBQ116" i="21"/>
  <c r="LBR116" i="21"/>
  <c r="LBS116" i="21"/>
  <c r="LBT116" i="21"/>
  <c r="LBU116" i="21"/>
  <c r="LBV116" i="21"/>
  <c r="LBW116" i="21"/>
  <c r="LBX116" i="21"/>
  <c r="LBY116" i="21"/>
  <c r="LBZ116" i="21"/>
  <c r="LCA116" i="21"/>
  <c r="LCB116" i="21"/>
  <c r="LCC116" i="21"/>
  <c r="LCD116" i="21"/>
  <c r="LCE116" i="21"/>
  <c r="LCF116" i="21"/>
  <c r="LCG116" i="21"/>
  <c r="LCH116" i="21"/>
  <c r="LCI116" i="21"/>
  <c r="LCJ116" i="21"/>
  <c r="LCK116" i="21"/>
  <c r="LCL116" i="21"/>
  <c r="LCM116" i="21"/>
  <c r="LCN116" i="21"/>
  <c r="LCO116" i="21"/>
  <c r="LCP116" i="21"/>
  <c r="LCQ116" i="21"/>
  <c r="LCR116" i="21"/>
  <c r="LCS116" i="21"/>
  <c r="LCT116" i="21"/>
  <c r="LCU116" i="21"/>
  <c r="LCV116" i="21"/>
  <c r="LCW116" i="21"/>
  <c r="LCX116" i="21"/>
  <c r="LCY116" i="21"/>
  <c r="LCZ116" i="21"/>
  <c r="LDA116" i="21"/>
  <c r="LDB116" i="21"/>
  <c r="LDC116" i="21"/>
  <c r="LDD116" i="21"/>
  <c r="LDE116" i="21"/>
  <c r="LDF116" i="21"/>
  <c r="LDG116" i="21"/>
  <c r="LDH116" i="21"/>
  <c r="LDI116" i="21"/>
  <c r="LDJ116" i="21"/>
  <c r="LDK116" i="21"/>
  <c r="LDL116" i="21"/>
  <c r="LDM116" i="21"/>
  <c r="LDN116" i="21"/>
  <c r="LDO116" i="21"/>
  <c r="LDP116" i="21"/>
  <c r="LDQ116" i="21"/>
  <c r="LDR116" i="21"/>
  <c r="LDS116" i="21"/>
  <c r="LDT116" i="21"/>
  <c r="LDU116" i="21"/>
  <c r="LDV116" i="21"/>
  <c r="LDW116" i="21"/>
  <c r="LDX116" i="21"/>
  <c r="LDY116" i="21"/>
  <c r="LDZ116" i="21"/>
  <c r="LEA116" i="21"/>
  <c r="LEB116" i="21"/>
  <c r="LEC116" i="21"/>
  <c r="LED116" i="21"/>
  <c r="LEE116" i="21"/>
  <c r="LEF116" i="21"/>
  <c r="LEG116" i="21"/>
  <c r="LEH116" i="21"/>
  <c r="LEI116" i="21"/>
  <c r="LEJ116" i="21"/>
  <c r="LEK116" i="21"/>
  <c r="LEL116" i="21"/>
  <c r="LEM116" i="21"/>
  <c r="LEN116" i="21"/>
  <c r="LEO116" i="21"/>
  <c r="LEP116" i="21"/>
  <c r="LEQ116" i="21"/>
  <c r="LER116" i="21"/>
  <c r="LES116" i="21"/>
  <c r="LET116" i="21"/>
  <c r="LEU116" i="21"/>
  <c r="LEV116" i="21"/>
  <c r="LEW116" i="21"/>
  <c r="LEX116" i="21"/>
  <c r="LEY116" i="21"/>
  <c r="LEZ116" i="21"/>
  <c r="LFA116" i="21"/>
  <c r="LFB116" i="21"/>
  <c r="LFC116" i="21"/>
  <c r="LFD116" i="21"/>
  <c r="LFE116" i="21"/>
  <c r="LFF116" i="21"/>
  <c r="LFG116" i="21"/>
  <c r="LFH116" i="21"/>
  <c r="LFI116" i="21"/>
  <c r="LFJ116" i="21"/>
  <c r="LFK116" i="21"/>
  <c r="LFL116" i="21"/>
  <c r="LFM116" i="21"/>
  <c r="LFN116" i="21"/>
  <c r="LFO116" i="21"/>
  <c r="LFP116" i="21"/>
  <c r="LFQ116" i="21"/>
  <c r="LFR116" i="21"/>
  <c r="LFS116" i="21"/>
  <c r="LFT116" i="21"/>
  <c r="LFU116" i="21"/>
  <c r="LFV116" i="21"/>
  <c r="LFW116" i="21"/>
  <c r="LFX116" i="21"/>
  <c r="LFY116" i="21"/>
  <c r="LFZ116" i="21"/>
  <c r="LGA116" i="21"/>
  <c r="LGB116" i="21"/>
  <c r="LGC116" i="21"/>
  <c r="LGD116" i="21"/>
  <c r="LGE116" i="21"/>
  <c r="LGF116" i="21"/>
  <c r="LGG116" i="21"/>
  <c r="LGH116" i="21"/>
  <c r="LGI116" i="21"/>
  <c r="LGJ116" i="21"/>
  <c r="LGK116" i="21"/>
  <c r="LGL116" i="21"/>
  <c r="LGM116" i="21"/>
  <c r="LGN116" i="21"/>
  <c r="LGO116" i="21"/>
  <c r="LGP116" i="21"/>
  <c r="LGQ116" i="21"/>
  <c r="LGR116" i="21"/>
  <c r="LGS116" i="21"/>
  <c r="LGT116" i="21"/>
  <c r="LGU116" i="21"/>
  <c r="LGV116" i="21"/>
  <c r="LGW116" i="21"/>
  <c r="LGX116" i="21"/>
  <c r="LGY116" i="21"/>
  <c r="LGZ116" i="21"/>
  <c r="LHA116" i="21"/>
  <c r="LHB116" i="21"/>
  <c r="LHC116" i="21"/>
  <c r="LHD116" i="21"/>
  <c r="LHE116" i="21"/>
  <c r="LHF116" i="21"/>
  <c r="LHG116" i="21"/>
  <c r="LHH116" i="21"/>
  <c r="LHI116" i="21"/>
  <c r="LHJ116" i="21"/>
  <c r="LHK116" i="21"/>
  <c r="LHL116" i="21"/>
  <c r="LHM116" i="21"/>
  <c r="LHN116" i="21"/>
  <c r="LHO116" i="21"/>
  <c r="LHP116" i="21"/>
  <c r="LHQ116" i="21"/>
  <c r="LHR116" i="21"/>
  <c r="LHS116" i="21"/>
  <c r="LHT116" i="21"/>
  <c r="LHU116" i="21"/>
  <c r="LHV116" i="21"/>
  <c r="LHW116" i="21"/>
  <c r="LHX116" i="21"/>
  <c r="LHY116" i="21"/>
  <c r="LHZ116" i="21"/>
  <c r="LIA116" i="21"/>
  <c r="LIB116" i="21"/>
  <c r="LIC116" i="21"/>
  <c r="LID116" i="21"/>
  <c r="LIE116" i="21"/>
  <c r="LIF116" i="21"/>
  <c r="LIG116" i="21"/>
  <c r="LIH116" i="21"/>
  <c r="LII116" i="21"/>
  <c r="LIJ116" i="21"/>
  <c r="LIK116" i="21"/>
  <c r="LIL116" i="21"/>
  <c r="LIM116" i="21"/>
  <c r="LIN116" i="21"/>
  <c r="LIO116" i="21"/>
  <c r="LIP116" i="21"/>
  <c r="LIQ116" i="21"/>
  <c r="LIR116" i="21"/>
  <c r="LIS116" i="21"/>
  <c r="LIT116" i="21"/>
  <c r="LIU116" i="21"/>
  <c r="LIV116" i="21"/>
  <c r="LIW116" i="21"/>
  <c r="LIX116" i="21"/>
  <c r="LIY116" i="21"/>
  <c r="LIZ116" i="21"/>
  <c r="LJA116" i="21"/>
  <c r="LJB116" i="21"/>
  <c r="LJC116" i="21"/>
  <c r="LJD116" i="21"/>
  <c r="LJE116" i="21"/>
  <c r="LJF116" i="21"/>
  <c r="LJG116" i="21"/>
  <c r="LJH116" i="21"/>
  <c r="LJI116" i="21"/>
  <c r="LJJ116" i="21"/>
  <c r="LJK116" i="21"/>
  <c r="LJL116" i="21"/>
  <c r="LJM116" i="21"/>
  <c r="LJN116" i="21"/>
  <c r="LJO116" i="21"/>
  <c r="LJP116" i="21"/>
  <c r="LJQ116" i="21"/>
  <c r="LJR116" i="21"/>
  <c r="LJS116" i="21"/>
  <c r="LJT116" i="21"/>
  <c r="LJU116" i="21"/>
  <c r="LJV116" i="21"/>
  <c r="LJW116" i="21"/>
  <c r="LJX116" i="21"/>
  <c r="LJY116" i="21"/>
  <c r="LJZ116" i="21"/>
  <c r="LKA116" i="21"/>
  <c r="LKB116" i="21"/>
  <c r="LKC116" i="21"/>
  <c r="LKD116" i="21"/>
  <c r="LKE116" i="21"/>
  <c r="LKF116" i="21"/>
  <c r="LKG116" i="21"/>
  <c r="LKH116" i="21"/>
  <c r="LKI116" i="21"/>
  <c r="LKJ116" i="21"/>
  <c r="LKK116" i="21"/>
  <c r="LKL116" i="21"/>
  <c r="LKM116" i="21"/>
  <c r="LKN116" i="21"/>
  <c r="LKO116" i="21"/>
  <c r="LKP116" i="21"/>
  <c r="LKQ116" i="21"/>
  <c r="LKR116" i="21"/>
  <c r="LKS116" i="21"/>
  <c r="LKT116" i="21"/>
  <c r="LKU116" i="21"/>
  <c r="LKV116" i="21"/>
  <c r="LKW116" i="21"/>
  <c r="LKX116" i="21"/>
  <c r="LKY116" i="21"/>
  <c r="LKZ116" i="21"/>
  <c r="LLA116" i="21"/>
  <c r="LLB116" i="21"/>
  <c r="LLC116" i="21"/>
  <c r="LLD116" i="21"/>
  <c r="LLE116" i="21"/>
  <c r="LLF116" i="21"/>
  <c r="LLG116" i="21"/>
  <c r="LLH116" i="21"/>
  <c r="LLI116" i="21"/>
  <c r="LLJ116" i="21"/>
  <c r="LLK116" i="21"/>
  <c r="LLL116" i="21"/>
  <c r="LLM116" i="21"/>
  <c r="LLN116" i="21"/>
  <c r="LLO116" i="21"/>
  <c r="LLP116" i="21"/>
  <c r="LLQ116" i="21"/>
  <c r="LLR116" i="21"/>
  <c r="LLS116" i="21"/>
  <c r="LLT116" i="21"/>
  <c r="LLU116" i="21"/>
  <c r="LLV116" i="21"/>
  <c r="LLW116" i="21"/>
  <c r="LLX116" i="21"/>
  <c r="LLY116" i="21"/>
  <c r="LLZ116" i="21"/>
  <c r="LMA116" i="21"/>
  <c r="LMB116" i="21"/>
  <c r="LMC116" i="21"/>
  <c r="LMD116" i="21"/>
  <c r="LME116" i="21"/>
  <c r="LMF116" i="21"/>
  <c r="LMG116" i="21"/>
  <c r="LMH116" i="21"/>
  <c r="LMI116" i="21"/>
  <c r="LMJ116" i="21"/>
  <c r="LMK116" i="21"/>
  <c r="LML116" i="21"/>
  <c r="LMM116" i="21"/>
  <c r="LMN116" i="21"/>
  <c r="LMO116" i="21"/>
  <c r="LMP116" i="21"/>
  <c r="LMQ116" i="21"/>
  <c r="LMR116" i="21"/>
  <c r="LMS116" i="21"/>
  <c r="LMT116" i="21"/>
  <c r="LMU116" i="21"/>
  <c r="LMV116" i="21"/>
  <c r="LMW116" i="21"/>
  <c r="LMX116" i="21"/>
  <c r="LMY116" i="21"/>
  <c r="LMZ116" i="21"/>
  <c r="LNA116" i="21"/>
  <c r="LNB116" i="21"/>
  <c r="LNC116" i="21"/>
  <c r="LND116" i="21"/>
  <c r="LNE116" i="21"/>
  <c r="LNF116" i="21"/>
  <c r="LNG116" i="21"/>
  <c r="LNH116" i="21"/>
  <c r="LNI116" i="21"/>
  <c r="LNJ116" i="21"/>
  <c r="LNK116" i="21"/>
  <c r="LNL116" i="21"/>
  <c r="LNM116" i="21"/>
  <c r="LNN116" i="21"/>
  <c r="LNO116" i="21"/>
  <c r="LNP116" i="21"/>
  <c r="LNQ116" i="21"/>
  <c r="LNR116" i="21"/>
  <c r="LNS116" i="21"/>
  <c r="LNT116" i="21"/>
  <c r="LNU116" i="21"/>
  <c r="LNV116" i="21"/>
  <c r="LNW116" i="21"/>
  <c r="LNX116" i="21"/>
  <c r="LNY116" i="21"/>
  <c r="LNZ116" i="21"/>
  <c r="LOA116" i="21"/>
  <c r="LOB116" i="21"/>
  <c r="LOC116" i="21"/>
  <c r="LOD116" i="21"/>
  <c r="LOE116" i="21"/>
  <c r="LOF116" i="21"/>
  <c r="LOG116" i="21"/>
  <c r="LOH116" i="21"/>
  <c r="LOI116" i="21"/>
  <c r="LOJ116" i="21"/>
  <c r="LOK116" i="21"/>
  <c r="LOL116" i="21"/>
  <c r="LOM116" i="21"/>
  <c r="LON116" i="21"/>
  <c r="LOO116" i="21"/>
  <c r="LOP116" i="21"/>
  <c r="LOQ116" i="21"/>
  <c r="LOR116" i="21"/>
  <c r="LOS116" i="21"/>
  <c r="LOT116" i="21"/>
  <c r="LOU116" i="21"/>
  <c r="LOV116" i="21"/>
  <c r="LOW116" i="21"/>
  <c r="LOX116" i="21"/>
  <c r="LOY116" i="21"/>
  <c r="LOZ116" i="21"/>
  <c r="LPA116" i="21"/>
  <c r="LPB116" i="21"/>
  <c r="LPC116" i="21"/>
  <c r="LPD116" i="21"/>
  <c r="LPE116" i="21"/>
  <c r="LPF116" i="21"/>
  <c r="LPG116" i="21"/>
  <c r="LPH116" i="21"/>
  <c r="LPI116" i="21"/>
  <c r="LPJ116" i="21"/>
  <c r="LPK116" i="21"/>
  <c r="LPL116" i="21"/>
  <c r="LPM116" i="21"/>
  <c r="LPN116" i="21"/>
  <c r="LPO116" i="21"/>
  <c r="LPP116" i="21"/>
  <c r="LPQ116" i="21"/>
  <c r="LPR116" i="21"/>
  <c r="LPS116" i="21"/>
  <c r="LPT116" i="21"/>
  <c r="LPU116" i="21"/>
  <c r="LPV116" i="21"/>
  <c r="LPW116" i="21"/>
  <c r="LPX116" i="21"/>
  <c r="LPY116" i="21"/>
  <c r="LPZ116" i="21"/>
  <c r="LQA116" i="21"/>
  <c r="LQB116" i="21"/>
  <c r="LQC116" i="21"/>
  <c r="LQD116" i="21"/>
  <c r="LQE116" i="21"/>
  <c r="LQF116" i="21"/>
  <c r="LQG116" i="21"/>
  <c r="LQH116" i="21"/>
  <c r="LQI116" i="21"/>
  <c r="LQJ116" i="21"/>
  <c r="LQK116" i="21"/>
  <c r="LQL116" i="21"/>
  <c r="LQM116" i="21"/>
  <c r="LQN116" i="21"/>
  <c r="LQO116" i="21"/>
  <c r="LQP116" i="21"/>
  <c r="LQQ116" i="21"/>
  <c r="LQR116" i="21"/>
  <c r="LQS116" i="21"/>
  <c r="LQT116" i="21"/>
  <c r="LQU116" i="21"/>
  <c r="LQV116" i="21"/>
  <c r="LQW116" i="21"/>
  <c r="LQX116" i="21"/>
  <c r="LQY116" i="21"/>
  <c r="LQZ116" i="21"/>
  <c r="LRA116" i="21"/>
  <c r="LRB116" i="21"/>
  <c r="LRC116" i="21"/>
  <c r="LRD116" i="21"/>
  <c r="LRE116" i="21"/>
  <c r="LRF116" i="21"/>
  <c r="LRG116" i="21"/>
  <c r="LRH116" i="21"/>
  <c r="LRI116" i="21"/>
  <c r="LRJ116" i="21"/>
  <c r="LRK116" i="21"/>
  <c r="LRL116" i="21"/>
  <c r="LRM116" i="21"/>
  <c r="LRN116" i="21"/>
  <c r="LRO116" i="21"/>
  <c r="LRP116" i="21"/>
  <c r="LRQ116" i="21"/>
  <c r="LRR116" i="21"/>
  <c r="LRS116" i="21"/>
  <c r="LRT116" i="21"/>
  <c r="LRU116" i="21"/>
  <c r="LRV116" i="21"/>
  <c r="LRW116" i="21"/>
  <c r="LRX116" i="21"/>
  <c r="LRY116" i="21"/>
  <c r="LRZ116" i="21"/>
  <c r="LSA116" i="21"/>
  <c r="LSB116" i="21"/>
  <c r="LSC116" i="21"/>
  <c r="LSD116" i="21"/>
  <c r="LSE116" i="21"/>
  <c r="LSF116" i="21"/>
  <c r="LSG116" i="21"/>
  <c r="LSH116" i="21"/>
  <c r="LSI116" i="21"/>
  <c r="LSJ116" i="21"/>
  <c r="LSK116" i="21"/>
  <c r="LSL116" i="21"/>
  <c r="LSM116" i="21"/>
  <c r="LSN116" i="21"/>
  <c r="LSO116" i="21"/>
  <c r="LSP116" i="21"/>
  <c r="LSQ116" i="21"/>
  <c r="LSR116" i="21"/>
  <c r="LSS116" i="21"/>
  <c r="LST116" i="21"/>
  <c r="LSU116" i="21"/>
  <c r="LSV116" i="21"/>
  <c r="LSW116" i="21"/>
  <c r="LSX116" i="21"/>
  <c r="LSY116" i="21"/>
  <c r="LSZ116" i="21"/>
  <c r="LTA116" i="21"/>
  <c r="LTB116" i="21"/>
  <c r="LTC116" i="21"/>
  <c r="LTD116" i="21"/>
  <c r="LTE116" i="21"/>
  <c r="LTF116" i="21"/>
  <c r="LTG116" i="21"/>
  <c r="LTH116" i="21"/>
  <c r="LTI116" i="21"/>
  <c r="LTJ116" i="21"/>
  <c r="LTK116" i="21"/>
  <c r="LTL116" i="21"/>
  <c r="LTM116" i="21"/>
  <c r="LTN116" i="21"/>
  <c r="LTO116" i="21"/>
  <c r="LTP116" i="21"/>
  <c r="LTQ116" i="21"/>
  <c r="LTR116" i="21"/>
  <c r="LTS116" i="21"/>
  <c r="LTT116" i="21"/>
  <c r="LTU116" i="21"/>
  <c r="LTV116" i="21"/>
  <c r="LTW116" i="21"/>
  <c r="LTX116" i="21"/>
  <c r="LTY116" i="21"/>
  <c r="LTZ116" i="21"/>
  <c r="LUA116" i="21"/>
  <c r="LUB116" i="21"/>
  <c r="LUC116" i="21"/>
  <c r="LUD116" i="21"/>
  <c r="LUE116" i="21"/>
  <c r="LUF116" i="21"/>
  <c r="LUG116" i="21"/>
  <c r="LUH116" i="21"/>
  <c r="LUI116" i="21"/>
  <c r="LUJ116" i="21"/>
  <c r="LUK116" i="21"/>
  <c r="LUL116" i="21"/>
  <c r="LUM116" i="21"/>
  <c r="LUN116" i="21"/>
  <c r="LUO116" i="21"/>
  <c r="LUP116" i="21"/>
  <c r="LUQ116" i="21"/>
  <c r="LUR116" i="21"/>
  <c r="LUS116" i="21"/>
  <c r="LUT116" i="21"/>
  <c r="LUU116" i="21"/>
  <c r="LUV116" i="21"/>
  <c r="LUW116" i="21"/>
  <c r="LUX116" i="21"/>
  <c r="LUY116" i="21"/>
  <c r="LUZ116" i="21"/>
  <c r="LVA116" i="21"/>
  <c r="LVB116" i="21"/>
  <c r="LVC116" i="21"/>
  <c r="LVD116" i="21"/>
  <c r="LVE116" i="21"/>
  <c r="LVF116" i="21"/>
  <c r="LVG116" i="21"/>
  <c r="LVH116" i="21"/>
  <c r="LVI116" i="21"/>
  <c r="LVJ116" i="21"/>
  <c r="LVK116" i="21"/>
  <c r="LVL116" i="21"/>
  <c r="LVM116" i="21"/>
  <c r="LVN116" i="21"/>
  <c r="LVO116" i="21"/>
  <c r="LVP116" i="21"/>
  <c r="LVQ116" i="21"/>
  <c r="LVR116" i="21"/>
  <c r="LVS116" i="21"/>
  <c r="LVT116" i="21"/>
  <c r="LVU116" i="21"/>
  <c r="LVV116" i="21"/>
  <c r="LVW116" i="21"/>
  <c r="LVX116" i="21"/>
  <c r="LVY116" i="21"/>
  <c r="LVZ116" i="21"/>
  <c r="LWA116" i="21"/>
  <c r="LWB116" i="21"/>
  <c r="LWC116" i="21"/>
  <c r="LWD116" i="21"/>
  <c r="LWE116" i="21"/>
  <c r="LWF116" i="21"/>
  <c r="LWG116" i="21"/>
  <c r="LWH116" i="21"/>
  <c r="LWI116" i="21"/>
  <c r="LWJ116" i="21"/>
  <c r="LWK116" i="21"/>
  <c r="LWL116" i="21"/>
  <c r="LWM116" i="21"/>
  <c r="LWN116" i="21"/>
  <c r="LWO116" i="21"/>
  <c r="LWP116" i="21"/>
  <c r="LWQ116" i="21"/>
  <c r="LWR116" i="21"/>
  <c r="LWS116" i="21"/>
  <c r="LWT116" i="21"/>
  <c r="LWU116" i="21"/>
  <c r="LWV116" i="21"/>
  <c r="LWW116" i="21"/>
  <c r="LWX116" i="21"/>
  <c r="LWY116" i="21"/>
  <c r="LWZ116" i="21"/>
  <c r="LXA116" i="21"/>
  <c r="LXB116" i="21"/>
  <c r="LXC116" i="21"/>
  <c r="LXD116" i="21"/>
  <c r="LXE116" i="21"/>
  <c r="LXF116" i="21"/>
  <c r="LXG116" i="21"/>
  <c r="LXH116" i="21"/>
  <c r="LXI116" i="21"/>
  <c r="LXJ116" i="21"/>
  <c r="LXK116" i="21"/>
  <c r="LXL116" i="21"/>
  <c r="LXM116" i="21"/>
  <c r="LXN116" i="21"/>
  <c r="LXO116" i="21"/>
  <c r="LXP116" i="21"/>
  <c r="LXQ116" i="21"/>
  <c r="LXR116" i="21"/>
  <c r="LXS116" i="21"/>
  <c r="LXT116" i="21"/>
  <c r="LXU116" i="21"/>
  <c r="LXV116" i="21"/>
  <c r="LXW116" i="21"/>
  <c r="LXX116" i="21"/>
  <c r="LXY116" i="21"/>
  <c r="LXZ116" i="21"/>
  <c r="LYA116" i="21"/>
  <c r="LYB116" i="21"/>
  <c r="LYC116" i="21"/>
  <c r="LYD116" i="21"/>
  <c r="LYE116" i="21"/>
  <c r="LYF116" i="21"/>
  <c r="LYG116" i="21"/>
  <c r="LYH116" i="21"/>
  <c r="LYI116" i="21"/>
  <c r="LYJ116" i="21"/>
  <c r="LYK116" i="21"/>
  <c r="LYL116" i="21"/>
  <c r="LYM116" i="21"/>
  <c r="LYN116" i="21"/>
  <c r="LYO116" i="21"/>
  <c r="LYP116" i="21"/>
  <c r="LYQ116" i="21"/>
  <c r="LYR116" i="21"/>
  <c r="LYS116" i="21"/>
  <c r="LYT116" i="21"/>
  <c r="LYU116" i="21"/>
  <c r="LYV116" i="21"/>
  <c r="LYW116" i="21"/>
  <c r="LYX116" i="21"/>
  <c r="LYY116" i="21"/>
  <c r="LYZ116" i="21"/>
  <c r="LZA116" i="21"/>
  <c r="LZB116" i="21"/>
  <c r="LZC116" i="21"/>
  <c r="LZD116" i="21"/>
  <c r="LZE116" i="21"/>
  <c r="LZF116" i="21"/>
  <c r="LZG116" i="21"/>
  <c r="LZH116" i="21"/>
  <c r="LZI116" i="21"/>
  <c r="LZJ116" i="21"/>
  <c r="LZK116" i="21"/>
  <c r="LZL116" i="21"/>
  <c r="LZM116" i="21"/>
  <c r="LZN116" i="21"/>
  <c r="LZO116" i="21"/>
  <c r="LZP116" i="21"/>
  <c r="LZQ116" i="21"/>
  <c r="LZR116" i="21"/>
  <c r="LZS116" i="21"/>
  <c r="LZT116" i="21"/>
  <c r="LZU116" i="21"/>
  <c r="LZV116" i="21"/>
  <c r="LZW116" i="21"/>
  <c r="LZX116" i="21"/>
  <c r="LZY116" i="21"/>
  <c r="LZZ116" i="21"/>
  <c r="MAA116" i="21"/>
  <c r="MAB116" i="21"/>
  <c r="MAC116" i="21"/>
  <c r="MAD116" i="21"/>
  <c r="MAE116" i="21"/>
  <c r="MAF116" i="21"/>
  <c r="MAG116" i="21"/>
  <c r="MAH116" i="21"/>
  <c r="MAI116" i="21"/>
  <c r="MAJ116" i="21"/>
  <c r="MAK116" i="21"/>
  <c r="MAL116" i="21"/>
  <c r="MAM116" i="21"/>
  <c r="MAN116" i="21"/>
  <c r="MAO116" i="21"/>
  <c r="MAP116" i="21"/>
  <c r="MAQ116" i="21"/>
  <c r="MAR116" i="21"/>
  <c r="MAS116" i="21"/>
  <c r="MAT116" i="21"/>
  <c r="MAU116" i="21"/>
  <c r="MAV116" i="21"/>
  <c r="MAW116" i="21"/>
  <c r="MAX116" i="21"/>
  <c r="MAY116" i="21"/>
  <c r="MAZ116" i="21"/>
  <c r="MBA116" i="21"/>
  <c r="MBB116" i="21"/>
  <c r="MBC116" i="21"/>
  <c r="MBD116" i="21"/>
  <c r="MBE116" i="21"/>
  <c r="MBF116" i="21"/>
  <c r="MBG116" i="21"/>
  <c r="MBH116" i="21"/>
  <c r="MBI116" i="21"/>
  <c r="MBJ116" i="21"/>
  <c r="MBK116" i="21"/>
  <c r="MBL116" i="21"/>
  <c r="MBM116" i="21"/>
  <c r="MBN116" i="21"/>
  <c r="MBO116" i="21"/>
  <c r="MBP116" i="21"/>
  <c r="MBQ116" i="21"/>
  <c r="MBR116" i="21"/>
  <c r="MBS116" i="21"/>
  <c r="MBT116" i="21"/>
  <c r="MBU116" i="21"/>
  <c r="MBV116" i="21"/>
  <c r="MBW116" i="21"/>
  <c r="MBX116" i="21"/>
  <c r="MBY116" i="21"/>
  <c r="MBZ116" i="21"/>
  <c r="MCA116" i="21"/>
  <c r="MCB116" i="21"/>
  <c r="MCC116" i="21"/>
  <c r="MCD116" i="21"/>
  <c r="MCE116" i="21"/>
  <c r="MCF116" i="21"/>
  <c r="MCG116" i="21"/>
  <c r="MCH116" i="21"/>
  <c r="MCI116" i="21"/>
  <c r="MCJ116" i="21"/>
  <c r="MCK116" i="21"/>
  <c r="MCL116" i="21"/>
  <c r="MCM116" i="21"/>
  <c r="MCN116" i="21"/>
  <c r="MCO116" i="21"/>
  <c r="MCP116" i="21"/>
  <c r="MCQ116" i="21"/>
  <c r="MCR116" i="21"/>
  <c r="MCS116" i="21"/>
  <c r="MCT116" i="21"/>
  <c r="MCU116" i="21"/>
  <c r="MCV116" i="21"/>
  <c r="MCW116" i="21"/>
  <c r="MCX116" i="21"/>
  <c r="MCY116" i="21"/>
  <c r="MCZ116" i="21"/>
  <c r="MDA116" i="21"/>
  <c r="MDB116" i="21"/>
  <c r="MDC116" i="21"/>
  <c r="MDD116" i="21"/>
  <c r="MDE116" i="21"/>
  <c r="MDF116" i="21"/>
  <c r="MDG116" i="21"/>
  <c r="MDH116" i="21"/>
  <c r="MDI116" i="21"/>
  <c r="MDJ116" i="21"/>
  <c r="MDK116" i="21"/>
  <c r="MDL116" i="21"/>
  <c r="MDM116" i="21"/>
  <c r="MDN116" i="21"/>
  <c r="MDO116" i="21"/>
  <c r="MDP116" i="21"/>
  <c r="MDQ116" i="21"/>
  <c r="MDR116" i="21"/>
  <c r="MDS116" i="21"/>
  <c r="MDT116" i="21"/>
  <c r="MDU116" i="21"/>
  <c r="MDV116" i="21"/>
  <c r="MDW116" i="21"/>
  <c r="MDX116" i="21"/>
  <c r="MDY116" i="21"/>
  <c r="MDZ116" i="21"/>
  <c r="MEA116" i="21"/>
  <c r="MEB116" i="21"/>
  <c r="MEC116" i="21"/>
  <c r="MED116" i="21"/>
  <c r="MEE116" i="21"/>
  <c r="MEF116" i="21"/>
  <c r="MEG116" i="21"/>
  <c r="MEH116" i="21"/>
  <c r="MEI116" i="21"/>
  <c r="MEJ116" i="21"/>
  <c r="MEK116" i="21"/>
  <c r="MEL116" i="21"/>
  <c r="MEM116" i="21"/>
  <c r="MEN116" i="21"/>
  <c r="MEO116" i="21"/>
  <c r="MEP116" i="21"/>
  <c r="MEQ116" i="21"/>
  <c r="MER116" i="21"/>
  <c r="MES116" i="21"/>
  <c r="MET116" i="21"/>
  <c r="MEU116" i="21"/>
  <c r="MEV116" i="21"/>
  <c r="MEW116" i="21"/>
  <c r="MEX116" i="21"/>
  <c r="MEY116" i="21"/>
  <c r="MEZ116" i="21"/>
  <c r="MFA116" i="21"/>
  <c r="MFB116" i="21"/>
  <c r="MFC116" i="21"/>
  <c r="MFD116" i="21"/>
  <c r="MFE116" i="21"/>
  <c r="MFF116" i="21"/>
  <c r="MFG116" i="21"/>
  <c r="MFH116" i="21"/>
  <c r="MFI116" i="21"/>
  <c r="MFJ116" i="21"/>
  <c r="MFK116" i="21"/>
  <c r="MFL116" i="21"/>
  <c r="MFM116" i="21"/>
  <c r="MFN116" i="21"/>
  <c r="MFO116" i="21"/>
  <c r="MFP116" i="21"/>
  <c r="MFQ116" i="21"/>
  <c r="MFR116" i="21"/>
  <c r="MFS116" i="21"/>
  <c r="MFT116" i="21"/>
  <c r="MFU116" i="21"/>
  <c r="MFV116" i="21"/>
  <c r="MFW116" i="21"/>
  <c r="MFX116" i="21"/>
  <c r="MFY116" i="21"/>
  <c r="MFZ116" i="21"/>
  <c r="MGA116" i="21"/>
  <c r="MGB116" i="21"/>
  <c r="MGC116" i="21"/>
  <c r="MGD116" i="21"/>
  <c r="MGE116" i="21"/>
  <c r="MGF116" i="21"/>
  <c r="MGG116" i="21"/>
  <c r="MGH116" i="21"/>
  <c r="MGI116" i="21"/>
  <c r="MGJ116" i="21"/>
  <c r="MGK116" i="21"/>
  <c r="MGL116" i="21"/>
  <c r="MGM116" i="21"/>
  <c r="MGN116" i="21"/>
  <c r="MGO116" i="21"/>
  <c r="MGP116" i="21"/>
  <c r="MGQ116" i="21"/>
  <c r="MGR116" i="21"/>
  <c r="MGS116" i="21"/>
  <c r="MGT116" i="21"/>
  <c r="MGU116" i="21"/>
  <c r="MGV116" i="21"/>
  <c r="MGW116" i="21"/>
  <c r="MGX116" i="21"/>
  <c r="MGY116" i="21"/>
  <c r="MGZ116" i="21"/>
  <c r="MHA116" i="21"/>
  <c r="MHB116" i="21"/>
  <c r="MHC116" i="21"/>
  <c r="MHD116" i="21"/>
  <c r="MHE116" i="21"/>
  <c r="MHF116" i="21"/>
  <c r="MHG116" i="21"/>
  <c r="MHH116" i="21"/>
  <c r="MHI116" i="21"/>
  <c r="MHJ116" i="21"/>
  <c r="MHK116" i="21"/>
  <c r="MHL116" i="21"/>
  <c r="MHM116" i="21"/>
  <c r="MHN116" i="21"/>
  <c r="MHO116" i="21"/>
  <c r="MHP116" i="21"/>
  <c r="MHQ116" i="21"/>
  <c r="MHR116" i="21"/>
  <c r="MHS116" i="21"/>
  <c r="MHT116" i="21"/>
  <c r="MHU116" i="21"/>
  <c r="MHV116" i="21"/>
  <c r="MHW116" i="21"/>
  <c r="MHX116" i="21"/>
  <c r="MHY116" i="21"/>
  <c r="MHZ116" i="21"/>
  <c r="MIA116" i="21"/>
  <c r="MIB116" i="21"/>
  <c r="MIC116" i="21"/>
  <c r="MID116" i="21"/>
  <c r="MIE116" i="21"/>
  <c r="MIF116" i="21"/>
  <c r="MIG116" i="21"/>
  <c r="MIH116" i="21"/>
  <c r="MII116" i="21"/>
  <c r="MIJ116" i="21"/>
  <c r="MIK116" i="21"/>
  <c r="MIL116" i="21"/>
  <c r="MIM116" i="21"/>
  <c r="MIN116" i="21"/>
  <c r="MIO116" i="21"/>
  <c r="MIP116" i="21"/>
  <c r="MIQ116" i="21"/>
  <c r="MIR116" i="21"/>
  <c r="MIS116" i="21"/>
  <c r="MIT116" i="21"/>
  <c r="MIU116" i="21"/>
  <c r="MIV116" i="21"/>
  <c r="MIW116" i="21"/>
  <c r="MIX116" i="21"/>
  <c r="MIY116" i="21"/>
  <c r="MIZ116" i="21"/>
  <c r="MJA116" i="21"/>
  <c r="MJB116" i="21"/>
  <c r="MJC116" i="21"/>
  <c r="MJD116" i="21"/>
  <c r="MJE116" i="21"/>
  <c r="MJF116" i="21"/>
  <c r="MJG116" i="21"/>
  <c r="MJH116" i="21"/>
  <c r="MJI116" i="21"/>
  <c r="MJJ116" i="21"/>
  <c r="MJK116" i="21"/>
  <c r="MJL116" i="21"/>
  <c r="MJM116" i="21"/>
  <c r="MJN116" i="21"/>
  <c r="MJO116" i="21"/>
  <c r="MJP116" i="21"/>
  <c r="MJQ116" i="21"/>
  <c r="MJR116" i="21"/>
  <c r="MJS116" i="21"/>
  <c r="MJT116" i="21"/>
  <c r="MJU116" i="21"/>
  <c r="MJV116" i="21"/>
  <c r="MJW116" i="21"/>
  <c r="MJX116" i="21"/>
  <c r="MJY116" i="21"/>
  <c r="MJZ116" i="21"/>
  <c r="MKA116" i="21"/>
  <c r="MKB116" i="21"/>
  <c r="MKC116" i="21"/>
  <c r="MKD116" i="21"/>
  <c r="MKE116" i="21"/>
  <c r="MKF116" i="21"/>
  <c r="MKG116" i="21"/>
  <c r="MKH116" i="21"/>
  <c r="MKI116" i="21"/>
  <c r="MKJ116" i="21"/>
  <c r="MKK116" i="21"/>
  <c r="MKL116" i="21"/>
  <c r="MKM116" i="21"/>
  <c r="MKN116" i="21"/>
  <c r="MKO116" i="21"/>
  <c r="MKP116" i="21"/>
  <c r="MKQ116" i="21"/>
  <c r="MKR116" i="21"/>
  <c r="MKS116" i="21"/>
  <c r="MKT116" i="21"/>
  <c r="MKU116" i="21"/>
  <c r="MKV116" i="21"/>
  <c r="MKW116" i="21"/>
  <c r="MKX116" i="21"/>
  <c r="MKY116" i="21"/>
  <c r="MKZ116" i="21"/>
  <c r="MLA116" i="21"/>
  <c r="MLB116" i="21"/>
  <c r="MLC116" i="21"/>
  <c r="MLD116" i="21"/>
  <c r="MLE116" i="21"/>
  <c r="MLF116" i="21"/>
  <c r="MLG116" i="21"/>
  <c r="MLH116" i="21"/>
  <c r="MLI116" i="21"/>
  <c r="MLJ116" i="21"/>
  <c r="MLK116" i="21"/>
  <c r="MLL116" i="21"/>
  <c r="MLM116" i="21"/>
  <c r="MLN116" i="21"/>
  <c r="MLO116" i="21"/>
  <c r="MLP116" i="21"/>
  <c r="MLQ116" i="21"/>
  <c r="MLR116" i="21"/>
  <c r="MLS116" i="21"/>
  <c r="MLT116" i="21"/>
  <c r="MLU116" i="21"/>
  <c r="MLV116" i="21"/>
  <c r="MLW116" i="21"/>
  <c r="MLX116" i="21"/>
  <c r="MLY116" i="21"/>
  <c r="MLZ116" i="21"/>
  <c r="MMA116" i="21"/>
  <c r="MMB116" i="21"/>
  <c r="MMC116" i="21"/>
  <c r="MMD116" i="21"/>
  <c r="MME116" i="21"/>
  <c r="MMF116" i="21"/>
  <c r="MMG116" i="21"/>
  <c r="MMH116" i="21"/>
  <c r="MMI116" i="21"/>
  <c r="MMJ116" i="21"/>
  <c r="MMK116" i="21"/>
  <c r="MML116" i="21"/>
  <c r="MMM116" i="21"/>
  <c r="MMN116" i="21"/>
  <c r="MMO116" i="21"/>
  <c r="MMP116" i="21"/>
  <c r="MMQ116" i="21"/>
  <c r="MMR116" i="21"/>
  <c r="MMS116" i="21"/>
  <c r="MMT116" i="21"/>
  <c r="MMU116" i="21"/>
  <c r="MMV116" i="21"/>
  <c r="MMW116" i="21"/>
  <c r="MMX116" i="21"/>
  <c r="MMY116" i="21"/>
  <c r="MMZ116" i="21"/>
  <c r="MNA116" i="21"/>
  <c r="MNB116" i="21"/>
  <c r="MNC116" i="21"/>
  <c r="MND116" i="21"/>
  <c r="MNE116" i="21"/>
  <c r="MNF116" i="21"/>
  <c r="MNG116" i="21"/>
  <c r="MNH116" i="21"/>
  <c r="MNI116" i="21"/>
  <c r="MNJ116" i="21"/>
  <c r="MNK116" i="21"/>
  <c r="MNL116" i="21"/>
  <c r="MNM116" i="21"/>
  <c r="MNN116" i="21"/>
  <c r="MNO116" i="21"/>
  <c r="MNP116" i="21"/>
  <c r="MNQ116" i="21"/>
  <c r="MNR116" i="21"/>
  <c r="MNS116" i="21"/>
  <c r="MNT116" i="21"/>
  <c r="MNU116" i="21"/>
  <c r="MNV116" i="21"/>
  <c r="MNW116" i="21"/>
  <c r="MNX116" i="21"/>
  <c r="MNY116" i="21"/>
  <c r="MNZ116" i="21"/>
  <c r="MOA116" i="21"/>
  <c r="MOB116" i="21"/>
  <c r="MOC116" i="21"/>
  <c r="MOD116" i="21"/>
  <c r="MOE116" i="21"/>
  <c r="MOF116" i="21"/>
  <c r="MOG116" i="21"/>
  <c r="MOH116" i="21"/>
  <c r="MOI116" i="21"/>
  <c r="MOJ116" i="21"/>
  <c r="MOK116" i="21"/>
  <c r="MOL116" i="21"/>
  <c r="MOM116" i="21"/>
  <c r="MON116" i="21"/>
  <c r="MOO116" i="21"/>
  <c r="MOP116" i="21"/>
  <c r="MOQ116" i="21"/>
  <c r="MOR116" i="21"/>
  <c r="MOS116" i="21"/>
  <c r="MOT116" i="21"/>
  <c r="MOU116" i="21"/>
  <c r="MOV116" i="21"/>
  <c r="MOW116" i="21"/>
  <c r="MOX116" i="21"/>
  <c r="MOY116" i="21"/>
  <c r="MOZ116" i="21"/>
  <c r="MPA116" i="21"/>
  <c r="MPB116" i="21"/>
  <c r="MPC116" i="21"/>
  <c r="MPD116" i="21"/>
  <c r="MPE116" i="21"/>
  <c r="MPF116" i="21"/>
  <c r="MPG116" i="21"/>
  <c r="MPH116" i="21"/>
  <c r="MPI116" i="21"/>
  <c r="MPJ116" i="21"/>
  <c r="MPK116" i="21"/>
  <c r="MPL116" i="21"/>
  <c r="MPM116" i="21"/>
  <c r="MPN116" i="21"/>
  <c r="MPO116" i="21"/>
  <c r="MPP116" i="21"/>
  <c r="MPQ116" i="21"/>
  <c r="MPR116" i="21"/>
  <c r="MPS116" i="21"/>
  <c r="MPT116" i="21"/>
  <c r="MPU116" i="21"/>
  <c r="MPV116" i="21"/>
  <c r="MPW116" i="21"/>
  <c r="MPX116" i="21"/>
  <c r="MPY116" i="21"/>
  <c r="MPZ116" i="21"/>
  <c r="MQA116" i="21"/>
  <c r="MQB116" i="21"/>
  <c r="MQC116" i="21"/>
  <c r="MQD116" i="21"/>
  <c r="MQE116" i="21"/>
  <c r="MQF116" i="21"/>
  <c r="MQG116" i="21"/>
  <c r="MQH116" i="21"/>
  <c r="MQI116" i="21"/>
  <c r="MQJ116" i="21"/>
  <c r="MQK116" i="21"/>
  <c r="MQL116" i="21"/>
  <c r="MQM116" i="21"/>
  <c r="MQN116" i="21"/>
  <c r="MQO116" i="21"/>
  <c r="MQP116" i="21"/>
  <c r="MQQ116" i="21"/>
  <c r="MQR116" i="21"/>
  <c r="MQS116" i="21"/>
  <c r="MQT116" i="21"/>
  <c r="MQU116" i="21"/>
  <c r="MQV116" i="21"/>
  <c r="MQW116" i="21"/>
  <c r="MQX116" i="21"/>
  <c r="MQY116" i="21"/>
  <c r="MQZ116" i="21"/>
  <c r="MRA116" i="21"/>
  <c r="MRB116" i="21"/>
  <c r="MRC116" i="21"/>
  <c r="MRD116" i="21"/>
  <c r="MRE116" i="21"/>
  <c r="MRF116" i="21"/>
  <c r="MRG116" i="21"/>
  <c r="MRH116" i="21"/>
  <c r="MRI116" i="21"/>
  <c r="MRJ116" i="21"/>
  <c r="MRK116" i="21"/>
  <c r="MRL116" i="21"/>
  <c r="MRM116" i="21"/>
  <c r="MRN116" i="21"/>
  <c r="MRO116" i="21"/>
  <c r="MRP116" i="21"/>
  <c r="MRQ116" i="21"/>
  <c r="MRR116" i="21"/>
  <c r="MRS116" i="21"/>
  <c r="MRT116" i="21"/>
  <c r="MRU116" i="21"/>
  <c r="MRV116" i="21"/>
  <c r="MRW116" i="21"/>
  <c r="MRX116" i="21"/>
  <c r="MRY116" i="21"/>
  <c r="MRZ116" i="21"/>
  <c r="MSA116" i="21"/>
  <c r="MSB116" i="21"/>
  <c r="MSC116" i="21"/>
  <c r="MSD116" i="21"/>
  <c r="MSE116" i="21"/>
  <c r="MSF116" i="21"/>
  <c r="MSG116" i="21"/>
  <c r="MSH116" i="21"/>
  <c r="MSI116" i="21"/>
  <c r="MSJ116" i="21"/>
  <c r="MSK116" i="21"/>
  <c r="MSL116" i="21"/>
  <c r="MSM116" i="21"/>
  <c r="MSN116" i="21"/>
  <c r="MSO116" i="21"/>
  <c r="MSP116" i="21"/>
  <c r="MSQ116" i="21"/>
  <c r="MSR116" i="21"/>
  <c r="MSS116" i="21"/>
  <c r="MST116" i="21"/>
  <c r="MSU116" i="21"/>
  <c r="MSV116" i="21"/>
  <c r="MSW116" i="21"/>
  <c r="MSX116" i="21"/>
  <c r="MSY116" i="21"/>
  <c r="MSZ116" i="21"/>
  <c r="MTA116" i="21"/>
  <c r="MTB116" i="21"/>
  <c r="MTC116" i="21"/>
  <c r="MTD116" i="21"/>
  <c r="MTE116" i="21"/>
  <c r="MTF116" i="21"/>
  <c r="MTG116" i="21"/>
  <c r="MTH116" i="21"/>
  <c r="MTI116" i="21"/>
  <c r="MTJ116" i="21"/>
  <c r="MTK116" i="21"/>
  <c r="MTL116" i="21"/>
  <c r="MTM116" i="21"/>
  <c r="MTN116" i="21"/>
  <c r="MTO116" i="21"/>
  <c r="MTP116" i="21"/>
  <c r="MTQ116" i="21"/>
  <c r="MTR116" i="21"/>
  <c r="MTS116" i="21"/>
  <c r="MTT116" i="21"/>
  <c r="MTU116" i="21"/>
  <c r="MTV116" i="21"/>
  <c r="MTW116" i="21"/>
  <c r="MTX116" i="21"/>
  <c r="MTY116" i="21"/>
  <c r="MTZ116" i="21"/>
  <c r="MUA116" i="21"/>
  <c r="MUB116" i="21"/>
  <c r="MUC116" i="21"/>
  <c r="MUD116" i="21"/>
  <c r="MUE116" i="21"/>
  <c r="MUF116" i="21"/>
  <c r="MUG116" i="21"/>
  <c r="MUH116" i="21"/>
  <c r="MUI116" i="21"/>
  <c r="MUJ116" i="21"/>
  <c r="MUK116" i="21"/>
  <c r="MUL116" i="21"/>
  <c r="MUM116" i="21"/>
  <c r="MUN116" i="21"/>
  <c r="MUO116" i="21"/>
  <c r="MUP116" i="21"/>
  <c r="MUQ116" i="21"/>
  <c r="MUR116" i="21"/>
  <c r="MUS116" i="21"/>
  <c r="MUT116" i="21"/>
  <c r="MUU116" i="21"/>
  <c r="MUV116" i="21"/>
  <c r="MUW116" i="21"/>
  <c r="MUX116" i="21"/>
  <c r="MUY116" i="21"/>
  <c r="MUZ116" i="21"/>
  <c r="MVA116" i="21"/>
  <c r="MVB116" i="21"/>
  <c r="MVC116" i="21"/>
  <c r="MVD116" i="21"/>
  <c r="MVE116" i="21"/>
  <c r="MVF116" i="21"/>
  <c r="MVG116" i="21"/>
  <c r="MVH116" i="21"/>
  <c r="MVI116" i="21"/>
  <c r="MVJ116" i="21"/>
  <c r="MVK116" i="21"/>
  <c r="MVL116" i="21"/>
  <c r="MVM116" i="21"/>
  <c r="MVN116" i="21"/>
  <c r="MVO116" i="21"/>
  <c r="MVP116" i="21"/>
  <c r="MVQ116" i="21"/>
  <c r="MVR116" i="21"/>
  <c r="MVS116" i="21"/>
  <c r="MVT116" i="21"/>
  <c r="MVU116" i="21"/>
  <c r="MVV116" i="21"/>
  <c r="MVW116" i="21"/>
  <c r="MVX116" i="21"/>
  <c r="MVY116" i="21"/>
  <c r="MVZ116" i="21"/>
  <c r="MWA116" i="21"/>
  <c r="MWB116" i="21"/>
  <c r="MWC116" i="21"/>
  <c r="MWD116" i="21"/>
  <c r="MWE116" i="21"/>
  <c r="MWF116" i="21"/>
  <c r="MWG116" i="21"/>
  <c r="MWH116" i="21"/>
  <c r="MWI116" i="21"/>
  <c r="MWJ116" i="21"/>
  <c r="MWK116" i="21"/>
  <c r="MWL116" i="21"/>
  <c r="MWM116" i="21"/>
  <c r="MWN116" i="21"/>
  <c r="MWO116" i="21"/>
  <c r="MWP116" i="21"/>
  <c r="MWQ116" i="21"/>
  <c r="MWR116" i="21"/>
  <c r="MWS116" i="21"/>
  <c r="MWT116" i="21"/>
  <c r="MWU116" i="21"/>
  <c r="MWV116" i="21"/>
  <c r="MWW116" i="21"/>
  <c r="MWX116" i="21"/>
  <c r="MWY116" i="21"/>
  <c r="MWZ116" i="21"/>
  <c r="MXA116" i="21"/>
  <c r="MXB116" i="21"/>
  <c r="MXC116" i="21"/>
  <c r="MXD116" i="21"/>
  <c r="MXE116" i="21"/>
  <c r="MXF116" i="21"/>
  <c r="MXG116" i="21"/>
  <c r="MXH116" i="21"/>
  <c r="MXI116" i="21"/>
  <c r="MXJ116" i="21"/>
  <c r="MXK116" i="21"/>
  <c r="MXL116" i="21"/>
  <c r="MXM116" i="21"/>
  <c r="MXN116" i="21"/>
  <c r="MXO116" i="21"/>
  <c r="MXP116" i="21"/>
  <c r="MXQ116" i="21"/>
  <c r="MXR116" i="21"/>
  <c r="MXS116" i="21"/>
  <c r="MXT116" i="21"/>
  <c r="MXU116" i="21"/>
  <c r="MXV116" i="21"/>
  <c r="MXW116" i="21"/>
  <c r="MXX116" i="21"/>
  <c r="MXY116" i="21"/>
  <c r="MXZ116" i="21"/>
  <c r="MYA116" i="21"/>
  <c r="MYB116" i="21"/>
  <c r="MYC116" i="21"/>
  <c r="MYD116" i="21"/>
  <c r="MYE116" i="21"/>
  <c r="MYF116" i="21"/>
  <c r="MYG116" i="21"/>
  <c r="MYH116" i="21"/>
  <c r="MYI116" i="21"/>
  <c r="MYJ116" i="21"/>
  <c r="MYK116" i="21"/>
  <c r="MYL116" i="21"/>
  <c r="MYM116" i="21"/>
  <c r="MYN116" i="21"/>
  <c r="MYO116" i="21"/>
  <c r="MYP116" i="21"/>
  <c r="MYQ116" i="21"/>
  <c r="MYR116" i="21"/>
  <c r="MYS116" i="21"/>
  <c r="MYT116" i="21"/>
  <c r="MYU116" i="21"/>
  <c r="MYV116" i="21"/>
  <c r="MYW116" i="21"/>
  <c r="MYX116" i="21"/>
  <c r="MYY116" i="21"/>
  <c r="MYZ116" i="21"/>
  <c r="MZA116" i="21"/>
  <c r="MZB116" i="21"/>
  <c r="MZC116" i="21"/>
  <c r="MZD116" i="21"/>
  <c r="MZE116" i="21"/>
  <c r="MZF116" i="21"/>
  <c r="MZG116" i="21"/>
  <c r="MZH116" i="21"/>
  <c r="MZI116" i="21"/>
  <c r="MZJ116" i="21"/>
  <c r="MZK116" i="21"/>
  <c r="MZL116" i="21"/>
  <c r="MZM116" i="21"/>
  <c r="MZN116" i="21"/>
  <c r="MZO116" i="21"/>
  <c r="MZP116" i="21"/>
  <c r="MZQ116" i="21"/>
  <c r="MZR116" i="21"/>
  <c r="MZS116" i="21"/>
  <c r="MZT116" i="21"/>
  <c r="MZU116" i="21"/>
  <c r="MZV116" i="21"/>
  <c r="MZW116" i="21"/>
  <c r="MZX116" i="21"/>
  <c r="MZY116" i="21"/>
  <c r="MZZ116" i="21"/>
  <c r="NAA116" i="21"/>
  <c r="NAB116" i="21"/>
  <c r="NAC116" i="21"/>
  <c r="NAD116" i="21"/>
  <c r="NAE116" i="21"/>
  <c r="NAF116" i="21"/>
  <c r="NAG116" i="21"/>
  <c r="NAH116" i="21"/>
  <c r="NAI116" i="21"/>
  <c r="NAJ116" i="21"/>
  <c r="NAK116" i="21"/>
  <c r="NAL116" i="21"/>
  <c r="NAM116" i="21"/>
  <c r="NAN116" i="21"/>
  <c r="NAO116" i="21"/>
  <c r="NAP116" i="21"/>
  <c r="NAQ116" i="21"/>
  <c r="NAR116" i="21"/>
  <c r="NAS116" i="21"/>
  <c r="NAT116" i="21"/>
  <c r="NAU116" i="21"/>
  <c r="NAV116" i="21"/>
  <c r="NAW116" i="21"/>
  <c r="NAX116" i="21"/>
  <c r="NAY116" i="21"/>
  <c r="NAZ116" i="21"/>
  <c r="NBA116" i="21"/>
  <c r="NBB116" i="21"/>
  <c r="NBC116" i="21"/>
  <c r="NBD116" i="21"/>
  <c r="NBE116" i="21"/>
  <c r="NBF116" i="21"/>
  <c r="NBG116" i="21"/>
  <c r="NBH116" i="21"/>
  <c r="NBI116" i="21"/>
  <c r="NBJ116" i="21"/>
  <c r="NBK116" i="21"/>
  <c r="NBL116" i="21"/>
  <c r="NBM116" i="21"/>
  <c r="NBN116" i="21"/>
  <c r="NBO116" i="21"/>
  <c r="NBP116" i="21"/>
  <c r="NBQ116" i="21"/>
  <c r="NBR116" i="21"/>
  <c r="NBS116" i="21"/>
  <c r="NBT116" i="21"/>
  <c r="NBU116" i="21"/>
  <c r="NBV116" i="21"/>
  <c r="NBW116" i="21"/>
  <c r="NBX116" i="21"/>
  <c r="NBY116" i="21"/>
  <c r="NBZ116" i="21"/>
  <c r="NCA116" i="21"/>
  <c r="NCB116" i="21"/>
  <c r="NCC116" i="21"/>
  <c r="NCD116" i="21"/>
  <c r="NCE116" i="21"/>
  <c r="NCF116" i="21"/>
  <c r="NCG116" i="21"/>
  <c r="NCH116" i="21"/>
  <c r="NCI116" i="21"/>
  <c r="NCJ116" i="21"/>
  <c r="NCK116" i="21"/>
  <c r="NCL116" i="21"/>
  <c r="NCM116" i="21"/>
  <c r="NCN116" i="21"/>
  <c r="NCO116" i="21"/>
  <c r="NCP116" i="21"/>
  <c r="NCQ116" i="21"/>
  <c r="NCR116" i="21"/>
  <c r="NCS116" i="21"/>
  <c r="NCT116" i="21"/>
  <c r="NCU116" i="21"/>
  <c r="NCV116" i="21"/>
  <c r="NCW116" i="21"/>
  <c r="NCX116" i="21"/>
  <c r="NCY116" i="21"/>
  <c r="NCZ116" i="21"/>
  <c r="NDA116" i="21"/>
  <c r="NDB116" i="21"/>
  <c r="NDC116" i="21"/>
  <c r="NDD116" i="21"/>
  <c r="NDE116" i="21"/>
  <c r="NDF116" i="21"/>
  <c r="NDG116" i="21"/>
  <c r="NDH116" i="21"/>
  <c r="NDI116" i="21"/>
  <c r="NDJ116" i="21"/>
  <c r="NDK116" i="21"/>
  <c r="NDL116" i="21"/>
  <c r="NDM116" i="21"/>
  <c r="NDN116" i="21"/>
  <c r="NDO116" i="21"/>
  <c r="NDP116" i="21"/>
  <c r="NDQ116" i="21"/>
  <c r="NDR116" i="21"/>
  <c r="NDS116" i="21"/>
  <c r="NDT116" i="21"/>
  <c r="NDU116" i="21"/>
  <c r="NDV116" i="21"/>
  <c r="NDW116" i="21"/>
  <c r="NDX116" i="21"/>
  <c r="NDY116" i="21"/>
  <c r="NDZ116" i="21"/>
  <c r="NEA116" i="21"/>
  <c r="NEB116" i="21"/>
  <c r="NEC116" i="21"/>
  <c r="NED116" i="21"/>
  <c r="NEE116" i="21"/>
  <c r="NEF116" i="21"/>
  <c r="NEG116" i="21"/>
  <c r="NEH116" i="21"/>
  <c r="NEI116" i="21"/>
  <c r="NEJ116" i="21"/>
  <c r="NEK116" i="21"/>
  <c r="NEL116" i="21"/>
  <c r="NEM116" i="21"/>
  <c r="NEN116" i="21"/>
  <c r="NEO116" i="21"/>
  <c r="NEP116" i="21"/>
  <c r="NEQ116" i="21"/>
  <c r="NER116" i="21"/>
  <c r="NES116" i="21"/>
  <c r="NET116" i="21"/>
  <c r="NEU116" i="21"/>
  <c r="NEV116" i="21"/>
  <c r="NEW116" i="21"/>
  <c r="NEX116" i="21"/>
  <c r="NEY116" i="21"/>
  <c r="NEZ116" i="21"/>
  <c r="NFA116" i="21"/>
  <c r="NFB116" i="21"/>
  <c r="NFC116" i="21"/>
  <c r="NFD116" i="21"/>
  <c r="NFE116" i="21"/>
  <c r="NFF116" i="21"/>
  <c r="NFG116" i="21"/>
  <c r="NFH116" i="21"/>
  <c r="NFI116" i="21"/>
  <c r="NFJ116" i="21"/>
  <c r="NFK116" i="21"/>
  <c r="NFL116" i="21"/>
  <c r="NFM116" i="21"/>
  <c r="NFN116" i="21"/>
  <c r="NFO116" i="21"/>
  <c r="NFP116" i="21"/>
  <c r="NFQ116" i="21"/>
  <c r="NFR116" i="21"/>
  <c r="NFS116" i="21"/>
  <c r="NFT116" i="21"/>
  <c r="NFU116" i="21"/>
  <c r="NFV116" i="21"/>
  <c r="NFW116" i="21"/>
  <c r="NFX116" i="21"/>
  <c r="NFY116" i="21"/>
  <c r="NFZ116" i="21"/>
  <c r="NGA116" i="21"/>
  <c r="NGB116" i="21"/>
  <c r="NGC116" i="21"/>
  <c r="NGD116" i="21"/>
  <c r="NGE116" i="21"/>
  <c r="NGF116" i="21"/>
  <c r="NGG116" i="21"/>
  <c r="NGH116" i="21"/>
  <c r="NGI116" i="21"/>
  <c r="NGJ116" i="21"/>
  <c r="NGK116" i="21"/>
  <c r="NGL116" i="21"/>
  <c r="NGM116" i="21"/>
  <c r="NGN116" i="21"/>
  <c r="NGO116" i="21"/>
  <c r="NGP116" i="21"/>
  <c r="NGQ116" i="21"/>
  <c r="NGR116" i="21"/>
  <c r="NGS116" i="21"/>
  <c r="NGT116" i="21"/>
  <c r="NGU116" i="21"/>
  <c r="NGV116" i="21"/>
  <c r="NGW116" i="21"/>
  <c r="NGX116" i="21"/>
  <c r="NGY116" i="21"/>
  <c r="NGZ116" i="21"/>
  <c r="NHA116" i="21"/>
  <c r="NHB116" i="21"/>
  <c r="NHC116" i="21"/>
  <c r="NHD116" i="21"/>
  <c r="NHE116" i="21"/>
  <c r="NHF116" i="21"/>
  <c r="NHG116" i="21"/>
  <c r="NHH116" i="21"/>
  <c r="NHI116" i="21"/>
  <c r="NHJ116" i="21"/>
  <c r="NHK116" i="21"/>
  <c r="NHL116" i="21"/>
  <c r="NHM116" i="21"/>
  <c r="NHN116" i="21"/>
  <c r="NHO116" i="21"/>
  <c r="NHP116" i="21"/>
  <c r="NHQ116" i="21"/>
  <c r="NHR116" i="21"/>
  <c r="NHS116" i="21"/>
  <c r="NHT116" i="21"/>
  <c r="NHU116" i="21"/>
  <c r="NHV116" i="21"/>
  <c r="NHW116" i="21"/>
  <c r="NHX116" i="21"/>
  <c r="NHY116" i="21"/>
  <c r="NHZ116" i="21"/>
  <c r="NIA116" i="21"/>
  <c r="NIB116" i="21"/>
  <c r="NIC116" i="21"/>
  <c r="NID116" i="21"/>
  <c r="NIE116" i="21"/>
  <c r="NIF116" i="21"/>
  <c r="NIG116" i="21"/>
  <c r="NIH116" i="21"/>
  <c r="NII116" i="21"/>
  <c r="NIJ116" i="21"/>
  <c r="NIK116" i="21"/>
  <c r="NIL116" i="21"/>
  <c r="NIM116" i="21"/>
  <c r="NIN116" i="21"/>
  <c r="NIO116" i="21"/>
  <c r="NIP116" i="21"/>
  <c r="NIQ116" i="21"/>
  <c r="NIR116" i="21"/>
  <c r="NIS116" i="21"/>
  <c r="NIT116" i="21"/>
  <c r="NIU116" i="21"/>
  <c r="NIV116" i="21"/>
  <c r="NIW116" i="21"/>
  <c r="NIX116" i="21"/>
  <c r="NIY116" i="21"/>
  <c r="NIZ116" i="21"/>
  <c r="NJA116" i="21"/>
  <c r="NJB116" i="21"/>
  <c r="NJC116" i="21"/>
  <c r="NJD116" i="21"/>
  <c r="NJE116" i="21"/>
  <c r="NJF116" i="21"/>
  <c r="NJG116" i="21"/>
  <c r="NJH116" i="21"/>
  <c r="NJI116" i="21"/>
  <c r="NJJ116" i="21"/>
  <c r="NJK116" i="21"/>
  <c r="NJL116" i="21"/>
  <c r="NJM116" i="21"/>
  <c r="NJN116" i="21"/>
  <c r="NJO116" i="21"/>
  <c r="NJP116" i="21"/>
  <c r="NJQ116" i="21"/>
  <c r="NJR116" i="21"/>
  <c r="NJS116" i="21"/>
  <c r="NJT116" i="21"/>
  <c r="NJU116" i="21"/>
  <c r="NJV116" i="21"/>
  <c r="NJW116" i="21"/>
  <c r="NJX116" i="21"/>
  <c r="NJY116" i="21"/>
  <c r="NJZ116" i="21"/>
  <c r="NKA116" i="21"/>
  <c r="NKB116" i="21"/>
  <c r="NKC116" i="21"/>
  <c r="NKD116" i="21"/>
  <c r="NKE116" i="21"/>
  <c r="NKF116" i="21"/>
  <c r="NKG116" i="21"/>
  <c r="NKH116" i="21"/>
  <c r="NKI116" i="21"/>
  <c r="NKJ116" i="21"/>
  <c r="NKK116" i="21"/>
  <c r="NKL116" i="21"/>
  <c r="NKM116" i="21"/>
  <c r="NKN116" i="21"/>
  <c r="NKO116" i="21"/>
  <c r="NKP116" i="21"/>
  <c r="NKQ116" i="21"/>
  <c r="NKR116" i="21"/>
  <c r="NKS116" i="21"/>
  <c r="NKT116" i="21"/>
  <c r="NKU116" i="21"/>
  <c r="NKV116" i="21"/>
  <c r="NKW116" i="21"/>
  <c r="NKX116" i="21"/>
  <c r="NKY116" i="21"/>
  <c r="NKZ116" i="21"/>
  <c r="NLA116" i="21"/>
  <c r="NLB116" i="21"/>
  <c r="NLC116" i="21"/>
  <c r="NLD116" i="21"/>
  <c r="NLE116" i="21"/>
  <c r="NLF116" i="21"/>
  <c r="NLG116" i="21"/>
  <c r="NLH116" i="21"/>
  <c r="NLI116" i="21"/>
  <c r="NLJ116" i="21"/>
  <c r="NLK116" i="21"/>
  <c r="NLL116" i="21"/>
  <c r="NLM116" i="21"/>
  <c r="NLN116" i="21"/>
  <c r="NLO116" i="21"/>
  <c r="NLP116" i="21"/>
  <c r="NLQ116" i="21"/>
  <c r="NLR116" i="21"/>
  <c r="NLS116" i="21"/>
  <c r="NLT116" i="21"/>
  <c r="NLU116" i="21"/>
  <c r="NLV116" i="21"/>
  <c r="NLW116" i="21"/>
  <c r="NLX116" i="21"/>
  <c r="NLY116" i="21"/>
  <c r="NLZ116" i="21"/>
  <c r="NMA116" i="21"/>
  <c r="NMB116" i="21"/>
  <c r="NMC116" i="21"/>
  <c r="NMD116" i="21"/>
  <c r="NME116" i="21"/>
  <c r="NMF116" i="21"/>
  <c r="NMG116" i="21"/>
  <c r="NMH116" i="21"/>
  <c r="NMI116" i="21"/>
  <c r="NMJ116" i="21"/>
  <c r="NMK116" i="21"/>
  <c r="NML116" i="21"/>
  <c r="NMM116" i="21"/>
  <c r="NMN116" i="21"/>
  <c r="NMO116" i="21"/>
  <c r="NMP116" i="21"/>
  <c r="NMQ116" i="21"/>
  <c r="NMR116" i="21"/>
  <c r="NMS116" i="21"/>
  <c r="NMT116" i="21"/>
  <c r="NMU116" i="21"/>
  <c r="NMV116" i="21"/>
  <c r="NMW116" i="21"/>
  <c r="NMX116" i="21"/>
  <c r="NMY116" i="21"/>
  <c r="NMZ116" i="21"/>
  <c r="NNA116" i="21"/>
  <c r="NNB116" i="21"/>
  <c r="NNC116" i="21"/>
  <c r="NND116" i="21"/>
  <c r="NNE116" i="21"/>
  <c r="NNF116" i="21"/>
  <c r="NNG116" i="21"/>
  <c r="NNH116" i="21"/>
  <c r="NNI116" i="21"/>
  <c r="NNJ116" i="21"/>
  <c r="NNK116" i="21"/>
  <c r="NNL116" i="21"/>
  <c r="NNM116" i="21"/>
  <c r="NNN116" i="21"/>
  <c r="NNO116" i="21"/>
  <c r="NNP116" i="21"/>
  <c r="NNQ116" i="21"/>
  <c r="NNR116" i="21"/>
  <c r="NNS116" i="21"/>
  <c r="NNT116" i="21"/>
  <c r="NNU116" i="21"/>
  <c r="NNV116" i="21"/>
  <c r="NNW116" i="21"/>
  <c r="NNX116" i="21"/>
  <c r="NNY116" i="21"/>
  <c r="NNZ116" i="21"/>
  <c r="NOA116" i="21"/>
  <c r="NOB116" i="21"/>
  <c r="NOC116" i="21"/>
  <c r="NOD116" i="21"/>
  <c r="NOE116" i="21"/>
  <c r="NOF116" i="21"/>
  <c r="NOG116" i="21"/>
  <c r="NOH116" i="21"/>
  <c r="NOI116" i="21"/>
  <c r="NOJ116" i="21"/>
  <c r="NOK116" i="21"/>
  <c r="NOL116" i="21"/>
  <c r="NOM116" i="21"/>
  <c r="NON116" i="21"/>
  <c r="NOO116" i="21"/>
  <c r="NOP116" i="21"/>
  <c r="NOQ116" i="21"/>
  <c r="NOR116" i="21"/>
  <c r="NOS116" i="21"/>
  <c r="NOT116" i="21"/>
  <c r="NOU116" i="21"/>
  <c r="NOV116" i="21"/>
  <c r="NOW116" i="21"/>
  <c r="NOX116" i="21"/>
  <c r="NOY116" i="21"/>
  <c r="NOZ116" i="21"/>
  <c r="NPA116" i="21"/>
  <c r="NPB116" i="21"/>
  <c r="NPC116" i="21"/>
  <c r="NPD116" i="21"/>
  <c r="NPE116" i="21"/>
  <c r="NPF116" i="21"/>
  <c r="NPG116" i="21"/>
  <c r="NPH116" i="21"/>
  <c r="NPI116" i="21"/>
  <c r="NPJ116" i="21"/>
  <c r="NPK116" i="21"/>
  <c r="NPL116" i="21"/>
  <c r="NPM116" i="21"/>
  <c r="NPN116" i="21"/>
  <c r="NPO116" i="21"/>
  <c r="NPP116" i="21"/>
  <c r="NPQ116" i="21"/>
  <c r="NPR116" i="21"/>
  <c r="NPS116" i="21"/>
  <c r="NPT116" i="21"/>
  <c r="NPU116" i="21"/>
  <c r="NPV116" i="21"/>
  <c r="NPW116" i="21"/>
  <c r="NPX116" i="21"/>
  <c r="NPY116" i="21"/>
  <c r="NPZ116" i="21"/>
  <c r="NQA116" i="21"/>
  <c r="NQB116" i="21"/>
  <c r="NQC116" i="21"/>
  <c r="NQD116" i="21"/>
  <c r="NQE116" i="21"/>
  <c r="NQF116" i="21"/>
  <c r="NQG116" i="21"/>
  <c r="NQH116" i="21"/>
  <c r="NQI116" i="21"/>
  <c r="NQJ116" i="21"/>
  <c r="NQK116" i="21"/>
  <c r="NQL116" i="21"/>
  <c r="NQM116" i="21"/>
  <c r="NQN116" i="21"/>
  <c r="NQO116" i="21"/>
  <c r="NQP116" i="21"/>
  <c r="NQQ116" i="21"/>
  <c r="NQR116" i="21"/>
  <c r="NQS116" i="21"/>
  <c r="NQT116" i="21"/>
  <c r="NQU116" i="21"/>
  <c r="NQV116" i="21"/>
  <c r="NQW116" i="21"/>
  <c r="NQX116" i="21"/>
  <c r="NQY116" i="21"/>
  <c r="NQZ116" i="21"/>
  <c r="NRA116" i="21"/>
  <c r="NRB116" i="21"/>
  <c r="NRC116" i="21"/>
  <c r="NRD116" i="21"/>
  <c r="NRE116" i="21"/>
  <c r="NRF116" i="21"/>
  <c r="NRG116" i="21"/>
  <c r="NRH116" i="21"/>
  <c r="NRI116" i="21"/>
  <c r="NRJ116" i="21"/>
  <c r="NRK116" i="21"/>
  <c r="NRL116" i="21"/>
  <c r="NRM116" i="21"/>
  <c r="NRN116" i="21"/>
  <c r="NRO116" i="21"/>
  <c r="NRP116" i="21"/>
  <c r="NRQ116" i="21"/>
  <c r="NRR116" i="21"/>
  <c r="NRS116" i="21"/>
  <c r="NRT116" i="21"/>
  <c r="NRU116" i="21"/>
  <c r="NRV116" i="21"/>
  <c r="NRW116" i="21"/>
  <c r="NRX116" i="21"/>
  <c r="NRY116" i="21"/>
  <c r="NRZ116" i="21"/>
  <c r="NSA116" i="21"/>
  <c r="NSB116" i="21"/>
  <c r="NSC116" i="21"/>
  <c r="NSD116" i="21"/>
  <c r="NSE116" i="21"/>
  <c r="NSF116" i="21"/>
  <c r="NSG116" i="21"/>
  <c r="NSH116" i="21"/>
  <c r="NSI116" i="21"/>
  <c r="NSJ116" i="21"/>
  <c r="NSK116" i="21"/>
  <c r="NSL116" i="21"/>
  <c r="NSM116" i="21"/>
  <c r="NSN116" i="21"/>
  <c r="NSO116" i="21"/>
  <c r="NSP116" i="21"/>
  <c r="NSQ116" i="21"/>
  <c r="NSR116" i="21"/>
  <c r="NSS116" i="21"/>
  <c r="NST116" i="21"/>
  <c r="NSU116" i="21"/>
  <c r="NSV116" i="21"/>
  <c r="NSW116" i="21"/>
  <c r="NSX116" i="21"/>
  <c r="NSY116" i="21"/>
  <c r="NSZ116" i="21"/>
  <c r="NTA116" i="21"/>
  <c r="NTB116" i="21"/>
  <c r="NTC116" i="21"/>
  <c r="NTD116" i="21"/>
  <c r="NTE116" i="21"/>
  <c r="NTF116" i="21"/>
  <c r="NTG116" i="21"/>
  <c r="NTH116" i="21"/>
  <c r="NTI116" i="21"/>
  <c r="NTJ116" i="21"/>
  <c r="NTK116" i="21"/>
  <c r="NTL116" i="21"/>
  <c r="NTM116" i="21"/>
  <c r="NTN116" i="21"/>
  <c r="NTO116" i="21"/>
  <c r="NTP116" i="21"/>
  <c r="NTQ116" i="21"/>
  <c r="NTR116" i="21"/>
  <c r="NTS116" i="21"/>
  <c r="NTT116" i="21"/>
  <c r="NTU116" i="21"/>
  <c r="NTV116" i="21"/>
  <c r="NTW116" i="21"/>
  <c r="NTX116" i="21"/>
  <c r="NTY116" i="21"/>
  <c r="NTZ116" i="21"/>
  <c r="NUA116" i="21"/>
  <c r="NUB116" i="21"/>
  <c r="NUC116" i="21"/>
  <c r="NUD116" i="21"/>
  <c r="NUE116" i="21"/>
  <c r="NUF116" i="21"/>
  <c r="NUG116" i="21"/>
  <c r="NUH116" i="21"/>
  <c r="NUI116" i="21"/>
  <c r="NUJ116" i="21"/>
  <c r="NUK116" i="21"/>
  <c r="NUL116" i="21"/>
  <c r="NUM116" i="21"/>
  <c r="NUN116" i="21"/>
  <c r="NUO116" i="21"/>
  <c r="NUP116" i="21"/>
  <c r="NUQ116" i="21"/>
  <c r="NUR116" i="21"/>
  <c r="NUS116" i="21"/>
  <c r="NUT116" i="21"/>
  <c r="NUU116" i="21"/>
  <c r="NUV116" i="21"/>
  <c r="NUW116" i="21"/>
  <c r="NUX116" i="21"/>
  <c r="NUY116" i="21"/>
  <c r="NUZ116" i="21"/>
  <c r="NVA116" i="21"/>
  <c r="NVB116" i="21"/>
  <c r="NVC116" i="21"/>
  <c r="NVD116" i="21"/>
  <c r="NVE116" i="21"/>
  <c r="NVF116" i="21"/>
  <c r="NVG116" i="21"/>
  <c r="NVH116" i="21"/>
  <c r="NVI116" i="21"/>
  <c r="NVJ116" i="21"/>
  <c r="NVK116" i="21"/>
  <c r="NVL116" i="21"/>
  <c r="NVM116" i="21"/>
  <c r="NVN116" i="21"/>
  <c r="NVO116" i="21"/>
  <c r="NVP116" i="21"/>
  <c r="NVQ116" i="21"/>
  <c r="NVR116" i="21"/>
  <c r="NVS116" i="21"/>
  <c r="NVT116" i="21"/>
  <c r="NVU116" i="21"/>
  <c r="NVV116" i="21"/>
  <c r="NVW116" i="21"/>
  <c r="NVX116" i="21"/>
  <c r="NVY116" i="21"/>
  <c r="NVZ116" i="21"/>
  <c r="NWA116" i="21"/>
  <c r="NWB116" i="21"/>
  <c r="NWC116" i="21"/>
  <c r="NWD116" i="21"/>
  <c r="NWE116" i="21"/>
  <c r="NWF116" i="21"/>
  <c r="NWG116" i="21"/>
  <c r="NWH116" i="21"/>
  <c r="NWI116" i="21"/>
  <c r="NWJ116" i="21"/>
  <c r="NWK116" i="21"/>
  <c r="NWL116" i="21"/>
  <c r="NWM116" i="21"/>
  <c r="NWN116" i="21"/>
  <c r="NWO116" i="21"/>
  <c r="NWP116" i="21"/>
  <c r="NWQ116" i="21"/>
  <c r="NWR116" i="21"/>
  <c r="NWS116" i="21"/>
  <c r="NWT116" i="21"/>
  <c r="NWU116" i="21"/>
  <c r="NWV116" i="21"/>
  <c r="NWW116" i="21"/>
  <c r="NWX116" i="21"/>
  <c r="NWY116" i="21"/>
  <c r="NWZ116" i="21"/>
  <c r="NXA116" i="21"/>
  <c r="NXB116" i="21"/>
  <c r="NXC116" i="21"/>
  <c r="NXD116" i="21"/>
  <c r="NXE116" i="21"/>
  <c r="NXF116" i="21"/>
  <c r="NXG116" i="21"/>
  <c r="NXH116" i="21"/>
  <c r="NXI116" i="21"/>
  <c r="NXJ116" i="21"/>
  <c r="NXK116" i="21"/>
  <c r="NXL116" i="21"/>
  <c r="NXM116" i="21"/>
  <c r="NXN116" i="21"/>
  <c r="NXO116" i="21"/>
  <c r="NXP116" i="21"/>
  <c r="NXQ116" i="21"/>
  <c r="NXR116" i="21"/>
  <c r="NXS116" i="21"/>
  <c r="NXT116" i="21"/>
  <c r="NXU116" i="21"/>
  <c r="NXV116" i="21"/>
  <c r="NXW116" i="21"/>
  <c r="NXX116" i="21"/>
  <c r="NXY116" i="21"/>
  <c r="NXZ116" i="21"/>
  <c r="NYA116" i="21"/>
  <c r="NYB116" i="21"/>
  <c r="NYC116" i="21"/>
  <c r="NYD116" i="21"/>
  <c r="NYE116" i="21"/>
  <c r="NYF116" i="21"/>
  <c r="NYG116" i="21"/>
  <c r="NYH116" i="21"/>
  <c r="NYI116" i="21"/>
  <c r="NYJ116" i="21"/>
  <c r="NYK116" i="21"/>
  <c r="NYL116" i="21"/>
  <c r="NYM116" i="21"/>
  <c r="NYN116" i="21"/>
  <c r="NYO116" i="21"/>
  <c r="NYP116" i="21"/>
  <c r="NYQ116" i="21"/>
  <c r="NYR116" i="21"/>
  <c r="NYS116" i="21"/>
  <c r="NYT116" i="21"/>
  <c r="NYU116" i="21"/>
  <c r="NYV116" i="21"/>
  <c r="NYW116" i="21"/>
  <c r="NYX116" i="21"/>
  <c r="NYY116" i="21"/>
  <c r="NYZ116" i="21"/>
  <c r="NZA116" i="21"/>
  <c r="NZB116" i="21"/>
  <c r="NZC116" i="21"/>
  <c r="NZD116" i="21"/>
  <c r="NZE116" i="21"/>
  <c r="NZF116" i="21"/>
  <c r="NZG116" i="21"/>
  <c r="NZH116" i="21"/>
  <c r="NZI116" i="21"/>
  <c r="NZJ116" i="21"/>
  <c r="NZK116" i="21"/>
  <c r="NZL116" i="21"/>
  <c r="NZM116" i="21"/>
  <c r="NZN116" i="21"/>
  <c r="NZO116" i="21"/>
  <c r="NZP116" i="21"/>
  <c r="NZQ116" i="21"/>
  <c r="NZR116" i="21"/>
  <c r="NZS116" i="21"/>
  <c r="NZT116" i="21"/>
  <c r="NZU116" i="21"/>
  <c r="NZV116" i="21"/>
  <c r="NZW116" i="21"/>
  <c r="NZX116" i="21"/>
  <c r="NZY116" i="21"/>
  <c r="NZZ116" i="21"/>
  <c r="OAA116" i="21"/>
  <c r="OAB116" i="21"/>
  <c r="OAC116" i="21"/>
  <c r="OAD116" i="21"/>
  <c r="OAE116" i="21"/>
  <c r="OAF116" i="21"/>
  <c r="OAG116" i="21"/>
  <c r="OAH116" i="21"/>
  <c r="OAI116" i="21"/>
  <c r="OAJ116" i="21"/>
  <c r="OAK116" i="21"/>
  <c r="OAL116" i="21"/>
  <c r="OAM116" i="21"/>
  <c r="OAN116" i="21"/>
  <c r="OAO116" i="21"/>
  <c r="OAP116" i="21"/>
  <c r="OAQ116" i="21"/>
  <c r="OAR116" i="21"/>
  <c r="OAS116" i="21"/>
  <c r="OAT116" i="21"/>
  <c r="OAU116" i="21"/>
  <c r="OAV116" i="21"/>
  <c r="OAW116" i="21"/>
  <c r="OAX116" i="21"/>
  <c r="OAY116" i="21"/>
  <c r="OAZ116" i="21"/>
  <c r="OBA116" i="21"/>
  <c r="OBB116" i="21"/>
  <c r="OBC116" i="21"/>
  <c r="OBD116" i="21"/>
  <c r="OBE116" i="21"/>
  <c r="OBF116" i="21"/>
  <c r="OBG116" i="21"/>
  <c r="OBH116" i="21"/>
  <c r="OBI116" i="21"/>
  <c r="OBJ116" i="21"/>
  <c r="OBK116" i="21"/>
  <c r="OBL116" i="21"/>
  <c r="OBM116" i="21"/>
  <c r="OBN116" i="21"/>
  <c r="OBO116" i="21"/>
  <c r="OBP116" i="21"/>
  <c r="OBQ116" i="21"/>
  <c r="OBR116" i="21"/>
  <c r="OBS116" i="21"/>
  <c r="OBT116" i="21"/>
  <c r="OBU116" i="21"/>
  <c r="OBV116" i="21"/>
  <c r="OBW116" i="21"/>
  <c r="OBX116" i="21"/>
  <c r="OBY116" i="21"/>
  <c r="OBZ116" i="21"/>
  <c r="OCA116" i="21"/>
  <c r="OCB116" i="21"/>
  <c r="OCC116" i="21"/>
  <c r="OCD116" i="21"/>
  <c r="OCE116" i="21"/>
  <c r="OCF116" i="21"/>
  <c r="OCG116" i="21"/>
  <c r="OCH116" i="21"/>
  <c r="OCI116" i="21"/>
  <c r="OCJ116" i="21"/>
  <c r="OCK116" i="21"/>
  <c r="OCL116" i="21"/>
  <c r="OCM116" i="21"/>
  <c r="OCN116" i="21"/>
  <c r="OCO116" i="21"/>
  <c r="OCP116" i="21"/>
  <c r="OCQ116" i="21"/>
  <c r="OCR116" i="21"/>
  <c r="OCS116" i="21"/>
  <c r="OCT116" i="21"/>
  <c r="OCU116" i="21"/>
  <c r="OCV116" i="21"/>
  <c r="OCW116" i="21"/>
  <c r="OCX116" i="21"/>
  <c r="OCY116" i="21"/>
  <c r="OCZ116" i="21"/>
  <c r="ODA116" i="21"/>
  <c r="ODB116" i="21"/>
  <c r="ODC116" i="21"/>
  <c r="ODD116" i="21"/>
  <c r="ODE116" i="21"/>
  <c r="ODF116" i="21"/>
  <c r="ODG116" i="21"/>
  <c r="ODH116" i="21"/>
  <c r="ODI116" i="21"/>
  <c r="ODJ116" i="21"/>
  <c r="ODK116" i="21"/>
  <c r="ODL116" i="21"/>
  <c r="ODM116" i="21"/>
  <c r="ODN116" i="21"/>
  <c r="ODO116" i="21"/>
  <c r="ODP116" i="21"/>
  <c r="ODQ116" i="21"/>
  <c r="ODR116" i="21"/>
  <c r="ODS116" i="21"/>
  <c r="ODT116" i="21"/>
  <c r="ODU116" i="21"/>
  <c r="ODV116" i="21"/>
  <c r="ODW116" i="21"/>
  <c r="ODX116" i="21"/>
  <c r="ODY116" i="21"/>
  <c r="ODZ116" i="21"/>
  <c r="OEA116" i="21"/>
  <c r="OEB116" i="21"/>
  <c r="OEC116" i="21"/>
  <c r="OED116" i="21"/>
  <c r="OEE116" i="21"/>
  <c r="OEF116" i="21"/>
  <c r="OEG116" i="21"/>
  <c r="OEH116" i="21"/>
  <c r="OEI116" i="21"/>
  <c r="OEJ116" i="21"/>
  <c r="OEK116" i="21"/>
  <c r="OEL116" i="21"/>
  <c r="OEM116" i="21"/>
  <c r="OEN116" i="21"/>
  <c r="OEO116" i="21"/>
  <c r="OEP116" i="21"/>
  <c r="OEQ116" i="21"/>
  <c r="OER116" i="21"/>
  <c r="OES116" i="21"/>
  <c r="OET116" i="21"/>
  <c r="OEU116" i="21"/>
  <c r="OEV116" i="21"/>
  <c r="OEW116" i="21"/>
  <c r="OEX116" i="21"/>
  <c r="OEY116" i="21"/>
  <c r="OEZ116" i="21"/>
  <c r="OFA116" i="21"/>
  <c r="OFB116" i="21"/>
  <c r="OFC116" i="21"/>
  <c r="OFD116" i="21"/>
  <c r="OFE116" i="21"/>
  <c r="OFF116" i="21"/>
  <c r="OFG116" i="21"/>
  <c r="OFH116" i="21"/>
  <c r="OFI116" i="21"/>
  <c r="OFJ116" i="21"/>
  <c r="OFK116" i="21"/>
  <c r="OFL116" i="21"/>
  <c r="OFM116" i="21"/>
  <c r="OFN116" i="21"/>
  <c r="OFO116" i="21"/>
  <c r="OFP116" i="21"/>
  <c r="OFQ116" i="21"/>
  <c r="OFR116" i="21"/>
  <c r="OFS116" i="21"/>
  <c r="OFT116" i="21"/>
  <c r="OFU116" i="21"/>
  <c r="OFV116" i="21"/>
  <c r="OFW116" i="21"/>
  <c r="OFX116" i="21"/>
  <c r="OFY116" i="21"/>
  <c r="OFZ116" i="21"/>
  <c r="OGA116" i="21"/>
  <c r="OGB116" i="21"/>
  <c r="OGC116" i="21"/>
  <c r="OGD116" i="21"/>
  <c r="OGE116" i="21"/>
  <c r="OGF116" i="21"/>
  <c r="OGG116" i="21"/>
  <c r="OGH116" i="21"/>
  <c r="OGI116" i="21"/>
  <c r="OGJ116" i="21"/>
  <c r="OGK116" i="21"/>
  <c r="OGL116" i="21"/>
  <c r="OGM116" i="21"/>
  <c r="OGN116" i="21"/>
  <c r="OGO116" i="21"/>
  <c r="OGP116" i="21"/>
  <c r="OGQ116" i="21"/>
  <c r="OGR116" i="21"/>
  <c r="OGS116" i="21"/>
  <c r="OGT116" i="21"/>
  <c r="OGU116" i="21"/>
  <c r="OGV116" i="21"/>
  <c r="OGW116" i="21"/>
  <c r="OGX116" i="21"/>
  <c r="OGY116" i="21"/>
  <c r="OGZ116" i="21"/>
  <c r="OHA116" i="21"/>
  <c r="OHB116" i="21"/>
  <c r="OHC116" i="21"/>
  <c r="OHD116" i="21"/>
  <c r="OHE116" i="21"/>
  <c r="OHF116" i="21"/>
  <c r="OHG116" i="21"/>
  <c r="OHH116" i="21"/>
  <c r="OHI116" i="21"/>
  <c r="OHJ116" i="21"/>
  <c r="OHK116" i="21"/>
  <c r="OHL116" i="21"/>
  <c r="OHM116" i="21"/>
  <c r="OHN116" i="21"/>
  <c r="OHO116" i="21"/>
  <c r="OHP116" i="21"/>
  <c r="OHQ116" i="21"/>
  <c r="OHR116" i="21"/>
  <c r="OHS116" i="21"/>
  <c r="OHT116" i="21"/>
  <c r="OHU116" i="21"/>
  <c r="OHV116" i="21"/>
  <c r="OHW116" i="21"/>
  <c r="OHX116" i="21"/>
  <c r="OHY116" i="21"/>
  <c r="OHZ116" i="21"/>
  <c r="OIA116" i="21"/>
  <c r="OIB116" i="21"/>
  <c r="OIC116" i="21"/>
  <c r="OID116" i="21"/>
  <c r="OIE116" i="21"/>
  <c r="OIF116" i="21"/>
  <c r="OIG116" i="21"/>
  <c r="OIH116" i="21"/>
  <c r="OII116" i="21"/>
  <c r="OIJ116" i="21"/>
  <c r="OIK116" i="21"/>
  <c r="OIL116" i="21"/>
  <c r="OIM116" i="21"/>
  <c r="OIN116" i="21"/>
  <c r="OIO116" i="21"/>
  <c r="OIP116" i="21"/>
  <c r="OIQ116" i="21"/>
  <c r="OIR116" i="21"/>
  <c r="OIS116" i="21"/>
  <c r="OIT116" i="21"/>
  <c r="OIU116" i="21"/>
  <c r="OIV116" i="21"/>
  <c r="OIW116" i="21"/>
  <c r="OIX116" i="21"/>
  <c r="OIY116" i="21"/>
  <c r="OIZ116" i="21"/>
  <c r="OJA116" i="21"/>
  <c r="OJB116" i="21"/>
  <c r="OJC116" i="21"/>
  <c r="OJD116" i="21"/>
  <c r="OJE116" i="21"/>
  <c r="OJF116" i="21"/>
  <c r="OJG116" i="21"/>
  <c r="OJH116" i="21"/>
  <c r="OJI116" i="21"/>
  <c r="OJJ116" i="21"/>
  <c r="OJK116" i="21"/>
  <c r="OJL116" i="21"/>
  <c r="OJM116" i="21"/>
  <c r="OJN116" i="21"/>
  <c r="OJO116" i="21"/>
  <c r="OJP116" i="21"/>
  <c r="OJQ116" i="21"/>
  <c r="OJR116" i="21"/>
  <c r="OJS116" i="21"/>
  <c r="OJT116" i="21"/>
  <c r="OJU116" i="21"/>
  <c r="OJV116" i="21"/>
  <c r="OJW116" i="21"/>
  <c r="OJX116" i="21"/>
  <c r="OJY116" i="21"/>
  <c r="OJZ116" i="21"/>
  <c r="OKA116" i="21"/>
  <c r="OKB116" i="21"/>
  <c r="OKC116" i="21"/>
  <c r="OKD116" i="21"/>
  <c r="OKE116" i="21"/>
  <c r="OKF116" i="21"/>
  <c r="OKG116" i="21"/>
  <c r="OKH116" i="21"/>
  <c r="OKI116" i="21"/>
  <c r="OKJ116" i="21"/>
  <c r="OKK116" i="21"/>
  <c r="OKL116" i="21"/>
  <c r="OKM116" i="21"/>
  <c r="OKN116" i="21"/>
  <c r="OKO116" i="21"/>
  <c r="OKP116" i="21"/>
  <c r="OKQ116" i="21"/>
  <c r="OKR116" i="21"/>
  <c r="OKS116" i="21"/>
  <c r="OKT116" i="21"/>
  <c r="OKU116" i="21"/>
  <c r="OKV116" i="21"/>
  <c r="OKW116" i="21"/>
  <c r="OKX116" i="21"/>
  <c r="OKY116" i="21"/>
  <c r="OKZ116" i="21"/>
  <c r="OLA116" i="21"/>
  <c r="OLB116" i="21"/>
  <c r="OLC116" i="21"/>
  <c r="OLD116" i="21"/>
  <c r="OLE116" i="21"/>
  <c r="OLF116" i="21"/>
  <c r="OLG116" i="21"/>
  <c r="OLH116" i="21"/>
  <c r="OLI116" i="21"/>
  <c r="OLJ116" i="21"/>
  <c r="OLK116" i="21"/>
  <c r="OLL116" i="21"/>
  <c r="OLM116" i="21"/>
  <c r="OLN116" i="21"/>
  <c r="OLO116" i="21"/>
  <c r="OLP116" i="21"/>
  <c r="OLQ116" i="21"/>
  <c r="OLR116" i="21"/>
  <c r="OLS116" i="21"/>
  <c r="OLT116" i="21"/>
  <c r="OLU116" i="21"/>
  <c r="OLV116" i="21"/>
  <c r="OLW116" i="21"/>
  <c r="OLX116" i="21"/>
  <c r="OLY116" i="21"/>
  <c r="OLZ116" i="21"/>
  <c r="OMA116" i="21"/>
  <c r="OMB116" i="21"/>
  <c r="OMC116" i="21"/>
  <c r="OMD116" i="21"/>
  <c r="OME116" i="21"/>
  <c r="OMF116" i="21"/>
  <c r="OMG116" i="21"/>
  <c r="OMH116" i="21"/>
  <c r="OMI116" i="21"/>
  <c r="OMJ116" i="21"/>
  <c r="OMK116" i="21"/>
  <c r="OML116" i="21"/>
  <c r="OMM116" i="21"/>
  <c r="OMN116" i="21"/>
  <c r="OMO116" i="21"/>
  <c r="OMP116" i="21"/>
  <c r="OMQ116" i="21"/>
  <c r="OMR116" i="21"/>
  <c r="OMS116" i="21"/>
  <c r="OMT116" i="21"/>
  <c r="OMU116" i="21"/>
  <c r="OMV116" i="21"/>
  <c r="OMW116" i="21"/>
  <c r="OMX116" i="21"/>
  <c r="OMY116" i="21"/>
  <c r="OMZ116" i="21"/>
  <c r="ONA116" i="21"/>
  <c r="ONB116" i="21"/>
  <c r="ONC116" i="21"/>
  <c r="OND116" i="21"/>
  <c r="ONE116" i="21"/>
  <c r="ONF116" i="21"/>
  <c r="ONG116" i="21"/>
  <c r="ONH116" i="21"/>
  <c r="ONI116" i="21"/>
  <c r="ONJ116" i="21"/>
  <c r="ONK116" i="21"/>
  <c r="ONL116" i="21"/>
  <c r="ONM116" i="21"/>
  <c r="ONN116" i="21"/>
  <c r="ONO116" i="21"/>
  <c r="ONP116" i="21"/>
  <c r="ONQ116" i="21"/>
  <c r="ONR116" i="21"/>
  <c r="ONS116" i="21"/>
  <c r="ONT116" i="21"/>
  <c r="ONU116" i="21"/>
  <c r="ONV116" i="21"/>
  <c r="ONW116" i="21"/>
  <c r="ONX116" i="21"/>
  <c r="ONY116" i="21"/>
  <c r="ONZ116" i="21"/>
  <c r="OOA116" i="21"/>
  <c r="OOB116" i="21"/>
  <c r="OOC116" i="21"/>
  <c r="OOD116" i="21"/>
  <c r="OOE116" i="21"/>
  <c r="OOF116" i="21"/>
  <c r="OOG116" i="21"/>
  <c r="OOH116" i="21"/>
  <c r="OOI116" i="21"/>
  <c r="OOJ116" i="21"/>
  <c r="OOK116" i="21"/>
  <c r="OOL116" i="21"/>
  <c r="OOM116" i="21"/>
  <c r="OON116" i="21"/>
  <c r="OOO116" i="21"/>
  <c r="OOP116" i="21"/>
  <c r="OOQ116" i="21"/>
  <c r="OOR116" i="21"/>
  <c r="OOS116" i="21"/>
  <c r="OOT116" i="21"/>
  <c r="OOU116" i="21"/>
  <c r="OOV116" i="21"/>
  <c r="OOW116" i="21"/>
  <c r="OOX116" i="21"/>
  <c r="OOY116" i="21"/>
  <c r="OOZ116" i="21"/>
  <c r="OPA116" i="21"/>
  <c r="OPB116" i="21"/>
  <c r="OPC116" i="21"/>
  <c r="OPD116" i="21"/>
  <c r="OPE116" i="21"/>
  <c r="OPF116" i="21"/>
  <c r="OPG116" i="21"/>
  <c r="OPH116" i="21"/>
  <c r="OPI116" i="21"/>
  <c r="OPJ116" i="21"/>
  <c r="OPK116" i="21"/>
  <c r="OPL116" i="21"/>
  <c r="OPM116" i="21"/>
  <c r="OPN116" i="21"/>
  <c r="OPO116" i="21"/>
  <c r="OPP116" i="21"/>
  <c r="OPQ116" i="21"/>
  <c r="OPR116" i="21"/>
  <c r="OPS116" i="21"/>
  <c r="OPT116" i="21"/>
  <c r="OPU116" i="21"/>
  <c r="OPV116" i="21"/>
  <c r="OPW116" i="21"/>
  <c r="OPX116" i="21"/>
  <c r="OPY116" i="21"/>
  <c r="OPZ116" i="21"/>
  <c r="OQA116" i="21"/>
  <c r="OQB116" i="21"/>
  <c r="OQC116" i="21"/>
  <c r="OQD116" i="21"/>
  <c r="OQE116" i="21"/>
  <c r="OQF116" i="21"/>
  <c r="OQG116" i="21"/>
  <c r="OQH116" i="21"/>
  <c r="OQI116" i="21"/>
  <c r="OQJ116" i="21"/>
  <c r="OQK116" i="21"/>
  <c r="OQL116" i="21"/>
  <c r="OQM116" i="21"/>
  <c r="OQN116" i="21"/>
  <c r="OQO116" i="21"/>
  <c r="OQP116" i="21"/>
  <c r="OQQ116" i="21"/>
  <c r="OQR116" i="21"/>
  <c r="OQS116" i="21"/>
  <c r="OQT116" i="21"/>
  <c r="OQU116" i="21"/>
  <c r="OQV116" i="21"/>
  <c r="OQW116" i="21"/>
  <c r="OQX116" i="21"/>
  <c r="OQY116" i="21"/>
  <c r="OQZ116" i="21"/>
  <c r="ORA116" i="21"/>
  <c r="ORB116" i="21"/>
  <c r="ORC116" i="21"/>
  <c r="ORD116" i="21"/>
  <c r="ORE116" i="21"/>
  <c r="ORF116" i="21"/>
  <c r="ORG116" i="21"/>
  <c r="ORH116" i="21"/>
  <c r="ORI116" i="21"/>
  <c r="ORJ116" i="21"/>
  <c r="ORK116" i="21"/>
  <c r="ORL116" i="21"/>
  <c r="ORM116" i="21"/>
  <c r="ORN116" i="21"/>
  <c r="ORO116" i="21"/>
  <c r="ORP116" i="21"/>
  <c r="ORQ116" i="21"/>
  <c r="ORR116" i="21"/>
  <c r="ORS116" i="21"/>
  <c r="ORT116" i="21"/>
  <c r="ORU116" i="21"/>
  <c r="ORV116" i="21"/>
  <c r="ORW116" i="21"/>
  <c r="ORX116" i="21"/>
  <c r="ORY116" i="21"/>
  <c r="ORZ116" i="21"/>
  <c r="OSA116" i="21"/>
  <c r="OSB116" i="21"/>
  <c r="OSC116" i="21"/>
  <c r="OSD116" i="21"/>
  <c r="OSE116" i="21"/>
  <c r="OSF116" i="21"/>
  <c r="OSG116" i="21"/>
  <c r="OSH116" i="21"/>
  <c r="OSI116" i="21"/>
  <c r="OSJ116" i="21"/>
  <c r="OSK116" i="21"/>
  <c r="OSL116" i="21"/>
  <c r="OSM116" i="21"/>
  <c r="OSN116" i="21"/>
  <c r="OSO116" i="21"/>
  <c r="OSP116" i="21"/>
  <c r="OSQ116" i="21"/>
  <c r="OSR116" i="21"/>
  <c r="OSS116" i="21"/>
  <c r="OST116" i="21"/>
  <c r="OSU116" i="21"/>
  <c r="OSV116" i="21"/>
  <c r="OSW116" i="21"/>
  <c r="OSX116" i="21"/>
  <c r="OSY116" i="21"/>
  <c r="OSZ116" i="21"/>
  <c r="OTA116" i="21"/>
  <c r="OTB116" i="21"/>
  <c r="OTC116" i="21"/>
  <c r="OTD116" i="21"/>
  <c r="OTE116" i="21"/>
  <c r="OTF116" i="21"/>
  <c r="OTG116" i="21"/>
  <c r="OTH116" i="21"/>
  <c r="OTI116" i="21"/>
  <c r="OTJ116" i="21"/>
  <c r="OTK116" i="21"/>
  <c r="OTL116" i="21"/>
  <c r="OTM116" i="21"/>
  <c r="OTN116" i="21"/>
  <c r="OTO116" i="21"/>
  <c r="OTP116" i="21"/>
  <c r="OTQ116" i="21"/>
  <c r="OTR116" i="21"/>
  <c r="OTS116" i="21"/>
  <c r="OTT116" i="21"/>
  <c r="OTU116" i="21"/>
  <c r="OTV116" i="21"/>
  <c r="OTW116" i="21"/>
  <c r="OTX116" i="21"/>
  <c r="OTY116" i="21"/>
  <c r="OTZ116" i="21"/>
  <c r="OUA116" i="21"/>
  <c r="OUB116" i="21"/>
  <c r="OUC116" i="21"/>
  <c r="OUD116" i="21"/>
  <c r="OUE116" i="21"/>
  <c r="OUF116" i="21"/>
  <c r="OUG116" i="21"/>
  <c r="OUH116" i="21"/>
  <c r="OUI116" i="21"/>
  <c r="OUJ116" i="21"/>
  <c r="OUK116" i="21"/>
  <c r="OUL116" i="21"/>
  <c r="OUM116" i="21"/>
  <c r="OUN116" i="21"/>
  <c r="OUO116" i="21"/>
  <c r="OUP116" i="21"/>
  <c r="OUQ116" i="21"/>
  <c r="OUR116" i="21"/>
  <c r="OUS116" i="21"/>
  <c r="OUT116" i="21"/>
  <c r="OUU116" i="21"/>
  <c r="OUV116" i="21"/>
  <c r="OUW116" i="21"/>
  <c r="OUX116" i="21"/>
  <c r="OUY116" i="21"/>
  <c r="OUZ116" i="21"/>
  <c r="OVA116" i="21"/>
  <c r="OVB116" i="21"/>
  <c r="OVC116" i="21"/>
  <c r="OVD116" i="21"/>
  <c r="OVE116" i="21"/>
  <c r="OVF116" i="21"/>
  <c r="OVG116" i="21"/>
  <c r="OVH116" i="21"/>
  <c r="OVI116" i="21"/>
  <c r="OVJ116" i="21"/>
  <c r="OVK116" i="21"/>
  <c r="OVL116" i="21"/>
  <c r="OVM116" i="21"/>
  <c r="OVN116" i="21"/>
  <c r="OVO116" i="21"/>
  <c r="OVP116" i="21"/>
  <c r="OVQ116" i="21"/>
  <c r="OVR116" i="21"/>
  <c r="OVS116" i="21"/>
  <c r="OVT116" i="21"/>
  <c r="OVU116" i="21"/>
  <c r="OVV116" i="21"/>
  <c r="OVW116" i="21"/>
  <c r="OVX116" i="21"/>
  <c r="OVY116" i="21"/>
  <c r="OVZ116" i="21"/>
  <c r="OWA116" i="21"/>
  <c r="OWB116" i="21"/>
  <c r="OWC116" i="21"/>
  <c r="OWD116" i="21"/>
  <c r="OWE116" i="21"/>
  <c r="OWF116" i="21"/>
  <c r="OWG116" i="21"/>
  <c r="OWH116" i="21"/>
  <c r="OWI116" i="21"/>
  <c r="OWJ116" i="21"/>
  <c r="OWK116" i="21"/>
  <c r="OWL116" i="21"/>
  <c r="OWM116" i="21"/>
  <c r="OWN116" i="21"/>
  <c r="OWO116" i="21"/>
  <c r="OWP116" i="21"/>
  <c r="OWQ116" i="21"/>
  <c r="OWR116" i="21"/>
  <c r="OWS116" i="21"/>
  <c r="OWT116" i="21"/>
  <c r="OWU116" i="21"/>
  <c r="OWV116" i="21"/>
  <c r="OWW116" i="21"/>
  <c r="OWX116" i="21"/>
  <c r="OWY116" i="21"/>
  <c r="OWZ116" i="21"/>
  <c r="OXA116" i="21"/>
  <c r="OXB116" i="21"/>
  <c r="OXC116" i="21"/>
  <c r="OXD116" i="21"/>
  <c r="OXE116" i="21"/>
  <c r="OXF116" i="21"/>
  <c r="OXG116" i="21"/>
  <c r="OXH116" i="21"/>
  <c r="OXI116" i="21"/>
  <c r="OXJ116" i="21"/>
  <c r="OXK116" i="21"/>
  <c r="OXL116" i="21"/>
  <c r="OXM116" i="21"/>
  <c r="OXN116" i="21"/>
  <c r="OXO116" i="21"/>
  <c r="OXP116" i="21"/>
  <c r="OXQ116" i="21"/>
  <c r="OXR116" i="21"/>
  <c r="OXS116" i="21"/>
  <c r="OXT116" i="21"/>
  <c r="OXU116" i="21"/>
  <c r="OXV116" i="21"/>
  <c r="OXW116" i="21"/>
  <c r="OXX116" i="21"/>
  <c r="OXY116" i="21"/>
  <c r="OXZ116" i="21"/>
  <c r="OYA116" i="21"/>
  <c r="OYB116" i="21"/>
  <c r="OYC116" i="21"/>
  <c r="OYD116" i="21"/>
  <c r="OYE116" i="21"/>
  <c r="OYF116" i="21"/>
  <c r="OYG116" i="21"/>
  <c r="OYH116" i="21"/>
  <c r="OYI116" i="21"/>
  <c r="OYJ116" i="21"/>
  <c r="OYK116" i="21"/>
  <c r="OYL116" i="21"/>
  <c r="OYM116" i="21"/>
  <c r="OYN116" i="21"/>
  <c r="OYO116" i="21"/>
  <c r="OYP116" i="21"/>
  <c r="OYQ116" i="21"/>
  <c r="OYR116" i="21"/>
  <c r="OYS116" i="21"/>
  <c r="OYT116" i="21"/>
  <c r="OYU116" i="21"/>
  <c r="OYV116" i="21"/>
  <c r="OYW116" i="21"/>
  <c r="OYX116" i="21"/>
  <c r="OYY116" i="21"/>
  <c r="OYZ116" i="21"/>
  <c r="OZA116" i="21"/>
  <c r="OZB116" i="21"/>
  <c r="OZC116" i="21"/>
  <c r="OZD116" i="21"/>
  <c r="OZE116" i="21"/>
  <c r="OZF116" i="21"/>
  <c r="OZG116" i="21"/>
  <c r="OZH116" i="21"/>
  <c r="OZI116" i="21"/>
  <c r="OZJ116" i="21"/>
  <c r="OZK116" i="21"/>
  <c r="OZL116" i="21"/>
  <c r="OZM116" i="21"/>
  <c r="OZN116" i="21"/>
  <c r="OZO116" i="21"/>
  <c r="OZP116" i="21"/>
  <c r="OZQ116" i="21"/>
  <c r="OZR116" i="21"/>
  <c r="OZS116" i="21"/>
  <c r="OZT116" i="21"/>
  <c r="OZU116" i="21"/>
  <c r="OZV116" i="21"/>
  <c r="OZW116" i="21"/>
  <c r="OZX116" i="21"/>
  <c r="OZY116" i="21"/>
  <c r="OZZ116" i="21"/>
  <c r="PAA116" i="21"/>
  <c r="PAB116" i="21"/>
  <c r="PAC116" i="21"/>
  <c r="PAD116" i="21"/>
  <c r="PAE116" i="21"/>
  <c r="PAF116" i="21"/>
  <c r="PAG116" i="21"/>
  <c r="PAH116" i="21"/>
  <c r="PAI116" i="21"/>
  <c r="PAJ116" i="21"/>
  <c r="PAK116" i="21"/>
  <c r="PAL116" i="21"/>
  <c r="PAM116" i="21"/>
  <c r="PAN116" i="21"/>
  <c r="PAO116" i="21"/>
  <c r="PAP116" i="21"/>
  <c r="PAQ116" i="21"/>
  <c r="PAR116" i="21"/>
  <c r="PAS116" i="21"/>
  <c r="PAT116" i="21"/>
  <c r="PAU116" i="21"/>
  <c r="PAV116" i="21"/>
  <c r="PAW116" i="21"/>
  <c r="PAX116" i="21"/>
  <c r="PAY116" i="21"/>
  <c r="PAZ116" i="21"/>
  <c r="PBA116" i="21"/>
  <c r="PBB116" i="21"/>
  <c r="PBC116" i="21"/>
  <c r="PBD116" i="21"/>
  <c r="PBE116" i="21"/>
  <c r="PBF116" i="21"/>
  <c r="PBG116" i="21"/>
  <c r="PBH116" i="21"/>
  <c r="PBI116" i="21"/>
  <c r="PBJ116" i="21"/>
  <c r="PBK116" i="21"/>
  <c r="PBL116" i="21"/>
  <c r="PBM116" i="21"/>
  <c r="PBN116" i="21"/>
  <c r="PBO116" i="21"/>
  <c r="PBP116" i="21"/>
  <c r="PBQ116" i="21"/>
  <c r="PBR116" i="21"/>
  <c r="PBS116" i="21"/>
  <c r="PBT116" i="21"/>
  <c r="PBU116" i="21"/>
  <c r="PBV116" i="21"/>
  <c r="PBW116" i="21"/>
  <c r="PBX116" i="21"/>
  <c r="PBY116" i="21"/>
  <c r="PBZ116" i="21"/>
  <c r="PCA116" i="21"/>
  <c r="PCB116" i="21"/>
  <c r="PCC116" i="21"/>
  <c r="PCD116" i="21"/>
  <c r="PCE116" i="21"/>
  <c r="PCF116" i="21"/>
  <c r="PCG116" i="21"/>
  <c r="PCH116" i="21"/>
  <c r="PCI116" i="21"/>
  <c r="PCJ116" i="21"/>
  <c r="PCK116" i="21"/>
  <c r="PCL116" i="21"/>
  <c r="PCM116" i="21"/>
  <c r="PCN116" i="21"/>
  <c r="PCO116" i="21"/>
  <c r="PCP116" i="21"/>
  <c r="PCQ116" i="21"/>
  <c r="PCR116" i="21"/>
  <c r="PCS116" i="21"/>
  <c r="PCT116" i="21"/>
  <c r="PCU116" i="21"/>
  <c r="PCV116" i="21"/>
  <c r="PCW116" i="21"/>
  <c r="PCX116" i="21"/>
  <c r="PCY116" i="21"/>
  <c r="PCZ116" i="21"/>
  <c r="PDA116" i="21"/>
  <c r="PDB116" i="21"/>
  <c r="PDC116" i="21"/>
  <c r="PDD116" i="21"/>
  <c r="PDE116" i="21"/>
  <c r="PDF116" i="21"/>
  <c r="PDG116" i="21"/>
  <c r="PDH116" i="21"/>
  <c r="PDI116" i="21"/>
  <c r="PDJ116" i="21"/>
  <c r="PDK116" i="21"/>
  <c r="PDL116" i="21"/>
  <c r="PDM116" i="21"/>
  <c r="PDN116" i="21"/>
  <c r="PDO116" i="21"/>
  <c r="PDP116" i="21"/>
  <c r="PDQ116" i="21"/>
  <c r="PDR116" i="21"/>
  <c r="PDS116" i="21"/>
  <c r="PDT116" i="21"/>
  <c r="PDU116" i="21"/>
  <c r="PDV116" i="21"/>
  <c r="PDW116" i="21"/>
  <c r="PDX116" i="21"/>
  <c r="PDY116" i="21"/>
  <c r="PDZ116" i="21"/>
  <c r="PEA116" i="21"/>
  <c r="PEB116" i="21"/>
  <c r="PEC116" i="21"/>
  <c r="PED116" i="21"/>
  <c r="PEE116" i="21"/>
  <c r="PEF116" i="21"/>
  <c r="PEG116" i="21"/>
  <c r="PEH116" i="21"/>
  <c r="PEI116" i="21"/>
  <c r="PEJ116" i="21"/>
  <c r="PEK116" i="21"/>
  <c r="PEL116" i="21"/>
  <c r="PEM116" i="21"/>
  <c r="PEN116" i="21"/>
  <c r="PEO116" i="21"/>
  <c r="PEP116" i="21"/>
  <c r="PEQ116" i="21"/>
  <c r="PER116" i="21"/>
  <c r="PES116" i="21"/>
  <c r="PET116" i="21"/>
  <c r="PEU116" i="21"/>
  <c r="PEV116" i="21"/>
  <c r="PEW116" i="21"/>
  <c r="PEX116" i="21"/>
  <c r="PEY116" i="21"/>
  <c r="PEZ116" i="21"/>
  <c r="PFA116" i="21"/>
  <c r="PFB116" i="21"/>
  <c r="PFC116" i="21"/>
  <c r="PFD116" i="21"/>
  <c r="PFE116" i="21"/>
  <c r="PFF116" i="21"/>
  <c r="PFG116" i="21"/>
  <c r="PFH116" i="21"/>
  <c r="PFI116" i="21"/>
  <c r="PFJ116" i="21"/>
  <c r="PFK116" i="21"/>
  <c r="PFL116" i="21"/>
  <c r="PFM116" i="21"/>
  <c r="PFN116" i="21"/>
  <c r="PFO116" i="21"/>
  <c r="PFP116" i="21"/>
  <c r="PFQ116" i="21"/>
  <c r="PFR116" i="21"/>
  <c r="PFS116" i="21"/>
  <c r="PFT116" i="21"/>
  <c r="PFU116" i="21"/>
  <c r="PFV116" i="21"/>
  <c r="PFW116" i="21"/>
  <c r="PFX116" i="21"/>
  <c r="PFY116" i="21"/>
  <c r="PFZ116" i="21"/>
  <c r="PGA116" i="21"/>
  <c r="PGB116" i="21"/>
  <c r="PGC116" i="21"/>
  <c r="PGD116" i="21"/>
  <c r="PGE116" i="21"/>
  <c r="PGF116" i="21"/>
  <c r="PGG116" i="21"/>
  <c r="PGH116" i="21"/>
  <c r="PGI116" i="21"/>
  <c r="PGJ116" i="21"/>
  <c r="PGK116" i="21"/>
  <c r="PGL116" i="21"/>
  <c r="PGM116" i="21"/>
  <c r="PGN116" i="21"/>
  <c r="PGO116" i="21"/>
  <c r="PGP116" i="21"/>
  <c r="PGQ116" i="21"/>
  <c r="PGR116" i="21"/>
  <c r="PGS116" i="21"/>
  <c r="PGT116" i="21"/>
  <c r="PGU116" i="21"/>
  <c r="PGV116" i="21"/>
  <c r="PGW116" i="21"/>
  <c r="PGX116" i="21"/>
  <c r="PGY116" i="21"/>
  <c r="PGZ116" i="21"/>
  <c r="PHA116" i="21"/>
  <c r="PHB116" i="21"/>
  <c r="PHC116" i="21"/>
  <c r="PHD116" i="21"/>
  <c r="PHE116" i="21"/>
  <c r="PHF116" i="21"/>
  <c r="PHG116" i="21"/>
  <c r="PHH116" i="21"/>
  <c r="PHI116" i="21"/>
  <c r="PHJ116" i="21"/>
  <c r="PHK116" i="21"/>
  <c r="PHL116" i="21"/>
  <c r="PHM116" i="21"/>
  <c r="PHN116" i="21"/>
  <c r="PHO116" i="21"/>
  <c r="PHP116" i="21"/>
  <c r="PHQ116" i="21"/>
  <c r="PHR116" i="21"/>
  <c r="PHS116" i="21"/>
  <c r="PHT116" i="21"/>
  <c r="PHU116" i="21"/>
  <c r="PHV116" i="21"/>
  <c r="PHW116" i="21"/>
  <c r="PHX116" i="21"/>
  <c r="PHY116" i="21"/>
  <c r="PHZ116" i="21"/>
  <c r="PIA116" i="21"/>
  <c r="PIB116" i="21"/>
  <c r="PIC116" i="21"/>
  <c r="PID116" i="21"/>
  <c r="PIE116" i="21"/>
  <c r="PIF116" i="21"/>
  <c r="PIG116" i="21"/>
  <c r="PIH116" i="21"/>
  <c r="PII116" i="21"/>
  <c r="PIJ116" i="21"/>
  <c r="PIK116" i="21"/>
  <c r="PIL116" i="21"/>
  <c r="PIM116" i="21"/>
  <c r="PIN116" i="21"/>
  <c r="PIO116" i="21"/>
  <c r="PIP116" i="21"/>
  <c r="PIQ116" i="21"/>
  <c r="PIR116" i="21"/>
  <c r="PIS116" i="21"/>
  <c r="PIT116" i="21"/>
  <c r="PIU116" i="21"/>
  <c r="PIV116" i="21"/>
  <c r="PIW116" i="21"/>
  <c r="PIX116" i="21"/>
  <c r="PIY116" i="21"/>
  <c r="PIZ116" i="21"/>
  <c r="PJA116" i="21"/>
  <c r="PJB116" i="21"/>
  <c r="PJC116" i="21"/>
  <c r="PJD116" i="21"/>
  <c r="PJE116" i="21"/>
  <c r="PJF116" i="21"/>
  <c r="PJG116" i="21"/>
  <c r="PJH116" i="21"/>
  <c r="PJI116" i="21"/>
  <c r="PJJ116" i="21"/>
  <c r="PJK116" i="21"/>
  <c r="PJL116" i="21"/>
  <c r="PJM116" i="21"/>
  <c r="PJN116" i="21"/>
  <c r="PJO116" i="21"/>
  <c r="PJP116" i="21"/>
  <c r="PJQ116" i="21"/>
  <c r="PJR116" i="21"/>
  <c r="PJS116" i="21"/>
  <c r="PJT116" i="21"/>
  <c r="PJU116" i="21"/>
  <c r="PJV116" i="21"/>
  <c r="PJW116" i="21"/>
  <c r="PJX116" i="21"/>
  <c r="PJY116" i="21"/>
  <c r="PJZ116" i="21"/>
  <c r="PKA116" i="21"/>
  <c r="PKB116" i="21"/>
  <c r="PKC116" i="21"/>
  <c r="PKD116" i="21"/>
  <c r="PKE116" i="21"/>
  <c r="PKF116" i="21"/>
  <c r="PKG116" i="21"/>
  <c r="PKH116" i="21"/>
  <c r="PKI116" i="21"/>
  <c r="PKJ116" i="21"/>
  <c r="PKK116" i="21"/>
  <c r="PKL116" i="21"/>
  <c r="PKM116" i="21"/>
  <c r="PKN116" i="21"/>
  <c r="PKO116" i="21"/>
  <c r="PKP116" i="21"/>
  <c r="PKQ116" i="21"/>
  <c r="PKR116" i="21"/>
  <c r="PKS116" i="21"/>
  <c r="PKT116" i="21"/>
  <c r="PKU116" i="21"/>
  <c r="PKV116" i="21"/>
  <c r="PKW116" i="21"/>
  <c r="PKX116" i="21"/>
  <c r="PKY116" i="21"/>
  <c r="PKZ116" i="21"/>
  <c r="PLA116" i="21"/>
  <c r="PLB116" i="21"/>
  <c r="PLC116" i="21"/>
  <c r="PLD116" i="21"/>
  <c r="PLE116" i="21"/>
  <c r="PLF116" i="21"/>
  <c r="PLG116" i="21"/>
  <c r="PLH116" i="21"/>
  <c r="PLI116" i="21"/>
  <c r="PLJ116" i="21"/>
  <c r="PLK116" i="21"/>
  <c r="PLL116" i="21"/>
  <c r="PLM116" i="21"/>
  <c r="PLN116" i="21"/>
  <c r="PLO116" i="21"/>
  <c r="PLP116" i="21"/>
  <c r="PLQ116" i="21"/>
  <c r="PLR116" i="21"/>
  <c r="PLS116" i="21"/>
  <c r="PLT116" i="21"/>
  <c r="PLU116" i="21"/>
  <c r="PLV116" i="21"/>
  <c r="PLW116" i="21"/>
  <c r="PLX116" i="21"/>
  <c r="PLY116" i="21"/>
  <c r="PLZ116" i="21"/>
  <c r="PMA116" i="21"/>
  <c r="PMB116" i="21"/>
  <c r="PMC116" i="21"/>
  <c r="PMD116" i="21"/>
  <c r="PME116" i="21"/>
  <c r="PMF116" i="21"/>
  <c r="PMG116" i="21"/>
  <c r="PMH116" i="21"/>
  <c r="PMI116" i="21"/>
  <c r="PMJ116" i="21"/>
  <c r="PMK116" i="21"/>
  <c r="PML116" i="21"/>
  <c r="PMM116" i="21"/>
  <c r="PMN116" i="21"/>
  <c r="PMO116" i="21"/>
  <c r="PMP116" i="21"/>
  <c r="PMQ116" i="21"/>
  <c r="PMR116" i="21"/>
  <c r="PMS116" i="21"/>
  <c r="PMT116" i="21"/>
  <c r="PMU116" i="21"/>
  <c r="PMV116" i="21"/>
  <c r="PMW116" i="21"/>
  <c r="PMX116" i="21"/>
  <c r="PMY116" i="21"/>
  <c r="PMZ116" i="21"/>
  <c r="PNA116" i="21"/>
  <c r="PNB116" i="21"/>
  <c r="PNC116" i="21"/>
  <c r="PND116" i="21"/>
  <c r="PNE116" i="21"/>
  <c r="PNF116" i="21"/>
  <c r="PNG116" i="21"/>
  <c r="PNH116" i="21"/>
  <c r="PNI116" i="21"/>
  <c r="PNJ116" i="21"/>
  <c r="PNK116" i="21"/>
  <c r="PNL116" i="21"/>
  <c r="PNM116" i="21"/>
  <c r="PNN116" i="21"/>
  <c r="PNO116" i="21"/>
  <c r="PNP116" i="21"/>
  <c r="PNQ116" i="21"/>
  <c r="PNR116" i="21"/>
  <c r="PNS116" i="21"/>
  <c r="PNT116" i="21"/>
  <c r="PNU116" i="21"/>
  <c r="PNV116" i="21"/>
  <c r="PNW116" i="21"/>
  <c r="PNX116" i="21"/>
  <c r="PNY116" i="21"/>
  <c r="PNZ116" i="21"/>
  <c r="POA116" i="21"/>
  <c r="POB116" i="21"/>
  <c r="POC116" i="21"/>
  <c r="POD116" i="21"/>
  <c r="POE116" i="21"/>
  <c r="POF116" i="21"/>
  <c r="POG116" i="21"/>
  <c r="POH116" i="21"/>
  <c r="POI116" i="21"/>
  <c r="POJ116" i="21"/>
  <c r="POK116" i="21"/>
  <c r="POL116" i="21"/>
  <c r="POM116" i="21"/>
  <c r="PON116" i="21"/>
  <c r="POO116" i="21"/>
  <c r="POP116" i="21"/>
  <c r="POQ116" i="21"/>
  <c r="POR116" i="21"/>
  <c r="POS116" i="21"/>
  <c r="POT116" i="21"/>
  <c r="POU116" i="21"/>
  <c r="POV116" i="21"/>
  <c r="POW116" i="21"/>
  <c r="POX116" i="21"/>
  <c r="POY116" i="21"/>
  <c r="POZ116" i="21"/>
  <c r="PPA116" i="21"/>
  <c r="PPB116" i="21"/>
  <c r="PPC116" i="21"/>
  <c r="PPD116" i="21"/>
  <c r="PPE116" i="21"/>
  <c r="PPF116" i="21"/>
  <c r="PPG116" i="21"/>
  <c r="PPH116" i="21"/>
  <c r="PPI116" i="21"/>
  <c r="PPJ116" i="21"/>
  <c r="PPK116" i="21"/>
  <c r="PPL116" i="21"/>
  <c r="PPM116" i="21"/>
  <c r="PPN116" i="21"/>
  <c r="PPO116" i="21"/>
  <c r="PPP116" i="21"/>
  <c r="PPQ116" i="21"/>
  <c r="PPR116" i="21"/>
  <c r="PPS116" i="21"/>
  <c r="PPT116" i="21"/>
  <c r="PPU116" i="21"/>
  <c r="PPV116" i="21"/>
  <c r="PPW116" i="21"/>
  <c r="PPX116" i="21"/>
  <c r="PPY116" i="21"/>
  <c r="PPZ116" i="21"/>
  <c r="PQA116" i="21"/>
  <c r="PQB116" i="21"/>
  <c r="PQC116" i="21"/>
  <c r="PQD116" i="21"/>
  <c r="PQE116" i="21"/>
  <c r="PQF116" i="21"/>
  <c r="PQG116" i="21"/>
  <c r="PQH116" i="21"/>
  <c r="PQI116" i="21"/>
  <c r="PQJ116" i="21"/>
  <c r="PQK116" i="21"/>
  <c r="PQL116" i="21"/>
  <c r="PQM116" i="21"/>
  <c r="PQN116" i="21"/>
  <c r="PQO116" i="21"/>
  <c r="PQP116" i="21"/>
  <c r="PQQ116" i="21"/>
  <c r="PQR116" i="21"/>
  <c r="PQS116" i="21"/>
  <c r="PQT116" i="21"/>
  <c r="PQU116" i="21"/>
  <c r="PQV116" i="21"/>
  <c r="PQW116" i="21"/>
  <c r="PQX116" i="21"/>
  <c r="PQY116" i="21"/>
  <c r="PQZ116" i="21"/>
  <c r="PRA116" i="21"/>
  <c r="PRB116" i="21"/>
  <c r="PRC116" i="21"/>
  <c r="PRD116" i="21"/>
  <c r="PRE116" i="21"/>
  <c r="PRF116" i="21"/>
  <c r="PRG116" i="21"/>
  <c r="PRH116" i="21"/>
  <c r="PRI116" i="21"/>
  <c r="PRJ116" i="21"/>
  <c r="PRK116" i="21"/>
  <c r="PRL116" i="21"/>
  <c r="PRM116" i="21"/>
  <c r="PRN116" i="21"/>
  <c r="PRO116" i="21"/>
  <c r="PRP116" i="21"/>
  <c r="PRQ116" i="21"/>
  <c r="PRR116" i="21"/>
  <c r="PRS116" i="21"/>
  <c r="PRT116" i="21"/>
  <c r="PRU116" i="21"/>
  <c r="PRV116" i="21"/>
  <c r="PRW116" i="21"/>
  <c r="PRX116" i="21"/>
  <c r="PRY116" i="21"/>
  <c r="PRZ116" i="21"/>
  <c r="PSA116" i="21"/>
  <c r="PSB116" i="21"/>
  <c r="PSC116" i="21"/>
  <c r="PSD116" i="21"/>
  <c r="PSE116" i="21"/>
  <c r="PSF116" i="21"/>
  <c r="PSG116" i="21"/>
  <c r="PSH116" i="21"/>
  <c r="PSI116" i="21"/>
  <c r="PSJ116" i="21"/>
  <c r="PSK116" i="21"/>
  <c r="PSL116" i="21"/>
  <c r="PSM116" i="21"/>
  <c r="PSN116" i="21"/>
  <c r="PSO116" i="21"/>
  <c r="PSP116" i="21"/>
  <c r="PSQ116" i="21"/>
  <c r="PSR116" i="21"/>
  <c r="PSS116" i="21"/>
  <c r="PST116" i="21"/>
  <c r="PSU116" i="21"/>
  <c r="PSV116" i="21"/>
  <c r="PSW116" i="21"/>
  <c r="PSX116" i="21"/>
  <c r="PSY116" i="21"/>
  <c r="PSZ116" i="21"/>
  <c r="PTA116" i="21"/>
  <c r="PTB116" i="21"/>
  <c r="PTC116" i="21"/>
  <c r="PTD116" i="21"/>
  <c r="PTE116" i="21"/>
  <c r="PTF116" i="21"/>
  <c r="PTG116" i="21"/>
  <c r="PTH116" i="21"/>
  <c r="PTI116" i="21"/>
  <c r="PTJ116" i="21"/>
  <c r="PTK116" i="21"/>
  <c r="PTL116" i="21"/>
  <c r="PTM116" i="21"/>
  <c r="PTN116" i="21"/>
  <c r="PTO116" i="21"/>
  <c r="PTP116" i="21"/>
  <c r="PTQ116" i="21"/>
  <c r="PTR116" i="21"/>
  <c r="PTS116" i="21"/>
  <c r="PTT116" i="21"/>
  <c r="PTU116" i="21"/>
  <c r="PTV116" i="21"/>
  <c r="PTW116" i="21"/>
  <c r="PTX116" i="21"/>
  <c r="PTY116" i="21"/>
  <c r="PTZ116" i="21"/>
  <c r="PUA116" i="21"/>
  <c r="PUB116" i="21"/>
  <c r="PUC116" i="21"/>
  <c r="PUD116" i="21"/>
  <c r="PUE116" i="21"/>
  <c r="PUF116" i="21"/>
  <c r="PUG116" i="21"/>
  <c r="PUH116" i="21"/>
  <c r="PUI116" i="21"/>
  <c r="PUJ116" i="21"/>
  <c r="PUK116" i="21"/>
  <c r="PUL116" i="21"/>
  <c r="PUM116" i="21"/>
  <c r="PUN116" i="21"/>
  <c r="PUO116" i="21"/>
  <c r="PUP116" i="21"/>
  <c r="PUQ116" i="21"/>
  <c r="PUR116" i="21"/>
  <c r="PUS116" i="21"/>
  <c r="PUT116" i="21"/>
  <c r="PUU116" i="21"/>
  <c r="PUV116" i="21"/>
  <c r="PUW116" i="21"/>
  <c r="PUX116" i="21"/>
  <c r="PUY116" i="21"/>
  <c r="PUZ116" i="21"/>
  <c r="PVA116" i="21"/>
  <c r="PVB116" i="21"/>
  <c r="PVC116" i="21"/>
  <c r="PVD116" i="21"/>
  <c r="PVE116" i="21"/>
  <c r="PVF116" i="21"/>
  <c r="PVG116" i="21"/>
  <c r="PVH116" i="21"/>
  <c r="PVI116" i="21"/>
  <c r="PVJ116" i="21"/>
  <c r="PVK116" i="21"/>
  <c r="PVL116" i="21"/>
  <c r="PVM116" i="21"/>
  <c r="PVN116" i="21"/>
  <c r="PVO116" i="21"/>
  <c r="PVP116" i="21"/>
  <c r="PVQ116" i="21"/>
  <c r="PVR116" i="21"/>
  <c r="PVS116" i="21"/>
  <c r="PVT116" i="21"/>
  <c r="PVU116" i="21"/>
  <c r="PVV116" i="21"/>
  <c r="PVW116" i="21"/>
  <c r="PVX116" i="21"/>
  <c r="PVY116" i="21"/>
  <c r="PVZ116" i="21"/>
  <c r="PWA116" i="21"/>
  <c r="PWB116" i="21"/>
  <c r="PWC116" i="21"/>
  <c r="PWD116" i="21"/>
  <c r="PWE116" i="21"/>
  <c r="PWF116" i="21"/>
  <c r="PWG116" i="21"/>
  <c r="PWH116" i="21"/>
  <c r="PWI116" i="21"/>
  <c r="PWJ116" i="21"/>
  <c r="PWK116" i="21"/>
  <c r="PWL116" i="21"/>
  <c r="PWM116" i="21"/>
  <c r="PWN116" i="21"/>
  <c r="PWO116" i="21"/>
  <c r="PWP116" i="21"/>
  <c r="PWQ116" i="21"/>
  <c r="PWR116" i="21"/>
  <c r="PWS116" i="21"/>
  <c r="PWT116" i="21"/>
  <c r="PWU116" i="21"/>
  <c r="PWV116" i="21"/>
  <c r="PWW116" i="21"/>
  <c r="PWX116" i="21"/>
  <c r="PWY116" i="21"/>
  <c r="PWZ116" i="21"/>
  <c r="PXA116" i="21"/>
  <c r="PXB116" i="21"/>
  <c r="PXC116" i="21"/>
  <c r="PXD116" i="21"/>
  <c r="PXE116" i="21"/>
  <c r="PXF116" i="21"/>
  <c r="PXG116" i="21"/>
  <c r="PXH116" i="21"/>
  <c r="PXI116" i="21"/>
  <c r="PXJ116" i="21"/>
  <c r="PXK116" i="21"/>
  <c r="PXL116" i="21"/>
  <c r="PXM116" i="21"/>
  <c r="PXN116" i="21"/>
  <c r="PXO116" i="21"/>
  <c r="PXP116" i="21"/>
  <c r="PXQ116" i="21"/>
  <c r="PXR116" i="21"/>
  <c r="PXS116" i="21"/>
  <c r="PXT116" i="21"/>
  <c r="PXU116" i="21"/>
  <c r="PXV116" i="21"/>
  <c r="PXW116" i="21"/>
  <c r="PXX116" i="21"/>
  <c r="PXY116" i="21"/>
  <c r="PXZ116" i="21"/>
  <c r="PYA116" i="21"/>
  <c r="PYB116" i="21"/>
  <c r="PYC116" i="21"/>
  <c r="PYD116" i="21"/>
  <c r="PYE116" i="21"/>
  <c r="PYF116" i="21"/>
  <c r="PYG116" i="21"/>
  <c r="PYH116" i="21"/>
  <c r="PYI116" i="21"/>
  <c r="PYJ116" i="21"/>
  <c r="PYK116" i="21"/>
  <c r="PYL116" i="21"/>
  <c r="PYM116" i="21"/>
  <c r="PYN116" i="21"/>
  <c r="PYO116" i="21"/>
  <c r="PYP116" i="21"/>
  <c r="PYQ116" i="21"/>
  <c r="PYR116" i="21"/>
  <c r="PYS116" i="21"/>
  <c r="PYT116" i="21"/>
  <c r="PYU116" i="21"/>
  <c r="PYV116" i="21"/>
  <c r="PYW116" i="21"/>
  <c r="PYX116" i="21"/>
  <c r="PYY116" i="21"/>
  <c r="PYZ116" i="21"/>
  <c r="PZA116" i="21"/>
  <c r="PZB116" i="21"/>
  <c r="PZC116" i="21"/>
  <c r="PZD116" i="21"/>
  <c r="PZE116" i="21"/>
  <c r="PZF116" i="21"/>
  <c r="PZG116" i="21"/>
  <c r="PZH116" i="21"/>
  <c r="PZI116" i="21"/>
  <c r="PZJ116" i="21"/>
  <c r="PZK116" i="21"/>
  <c r="PZL116" i="21"/>
  <c r="PZM116" i="21"/>
  <c r="PZN116" i="21"/>
  <c r="PZO116" i="21"/>
  <c r="PZP116" i="21"/>
  <c r="PZQ116" i="21"/>
  <c r="PZR116" i="21"/>
  <c r="PZS116" i="21"/>
  <c r="PZT116" i="21"/>
  <c r="PZU116" i="21"/>
  <c r="PZV116" i="21"/>
  <c r="PZW116" i="21"/>
  <c r="PZX116" i="21"/>
  <c r="PZY116" i="21"/>
  <c r="PZZ116" i="21"/>
  <c r="QAA116" i="21"/>
  <c r="QAB116" i="21"/>
  <c r="QAC116" i="21"/>
  <c r="QAD116" i="21"/>
  <c r="QAE116" i="21"/>
  <c r="QAF116" i="21"/>
  <c r="QAG116" i="21"/>
  <c r="QAH116" i="21"/>
  <c r="QAI116" i="21"/>
  <c r="QAJ116" i="21"/>
  <c r="QAK116" i="21"/>
  <c r="QAL116" i="21"/>
  <c r="QAM116" i="21"/>
  <c r="QAN116" i="21"/>
  <c r="QAO116" i="21"/>
  <c r="QAP116" i="21"/>
  <c r="QAQ116" i="21"/>
  <c r="QAR116" i="21"/>
  <c r="QAS116" i="21"/>
  <c r="QAT116" i="21"/>
  <c r="QAU116" i="21"/>
  <c r="QAV116" i="21"/>
  <c r="QAW116" i="21"/>
  <c r="QAX116" i="21"/>
  <c r="QAY116" i="21"/>
  <c r="QAZ116" i="21"/>
  <c r="QBA116" i="21"/>
  <c r="QBB116" i="21"/>
  <c r="QBC116" i="21"/>
  <c r="QBD116" i="21"/>
  <c r="QBE116" i="21"/>
  <c r="QBF116" i="21"/>
  <c r="QBG116" i="21"/>
  <c r="QBH116" i="21"/>
  <c r="QBI116" i="21"/>
  <c r="QBJ116" i="21"/>
  <c r="QBK116" i="21"/>
  <c r="QBL116" i="21"/>
  <c r="QBM116" i="21"/>
  <c r="QBN116" i="21"/>
  <c r="QBO116" i="21"/>
  <c r="QBP116" i="21"/>
  <c r="QBQ116" i="21"/>
  <c r="QBR116" i="21"/>
  <c r="QBS116" i="21"/>
  <c r="QBT116" i="21"/>
  <c r="QBU116" i="21"/>
  <c r="QBV116" i="21"/>
  <c r="QBW116" i="21"/>
  <c r="QBX116" i="21"/>
  <c r="QBY116" i="21"/>
  <c r="QBZ116" i="21"/>
  <c r="QCA116" i="21"/>
  <c r="QCB116" i="21"/>
  <c r="QCC116" i="21"/>
  <c r="QCD116" i="21"/>
  <c r="QCE116" i="21"/>
  <c r="QCF116" i="21"/>
  <c r="QCG116" i="21"/>
  <c r="QCH116" i="21"/>
  <c r="QCI116" i="21"/>
  <c r="QCJ116" i="21"/>
  <c r="QCK116" i="21"/>
  <c r="QCL116" i="21"/>
  <c r="QCM116" i="21"/>
  <c r="QCN116" i="21"/>
  <c r="QCO116" i="21"/>
  <c r="QCP116" i="21"/>
  <c r="QCQ116" i="21"/>
  <c r="QCR116" i="21"/>
  <c r="QCS116" i="21"/>
  <c r="QCT116" i="21"/>
  <c r="QCU116" i="21"/>
  <c r="QCV116" i="21"/>
  <c r="QCW116" i="21"/>
  <c r="QCX116" i="21"/>
  <c r="QCY116" i="21"/>
  <c r="QCZ116" i="21"/>
  <c r="QDA116" i="21"/>
  <c r="QDB116" i="21"/>
  <c r="QDC116" i="21"/>
  <c r="QDD116" i="21"/>
  <c r="QDE116" i="21"/>
  <c r="QDF116" i="21"/>
  <c r="QDG116" i="21"/>
  <c r="QDH116" i="21"/>
  <c r="QDI116" i="21"/>
  <c r="QDJ116" i="21"/>
  <c r="QDK116" i="21"/>
  <c r="QDL116" i="21"/>
  <c r="QDM116" i="21"/>
  <c r="QDN116" i="21"/>
  <c r="QDO116" i="21"/>
  <c r="QDP116" i="21"/>
  <c r="QDQ116" i="21"/>
  <c r="QDR116" i="21"/>
  <c r="QDS116" i="21"/>
  <c r="QDT116" i="21"/>
  <c r="QDU116" i="21"/>
  <c r="QDV116" i="21"/>
  <c r="QDW116" i="21"/>
  <c r="QDX116" i="21"/>
  <c r="QDY116" i="21"/>
  <c r="QDZ116" i="21"/>
  <c r="QEA116" i="21"/>
  <c r="QEB116" i="21"/>
  <c r="QEC116" i="21"/>
  <c r="QED116" i="21"/>
  <c r="QEE116" i="21"/>
  <c r="QEF116" i="21"/>
  <c r="QEG116" i="21"/>
  <c r="QEH116" i="21"/>
  <c r="QEI116" i="21"/>
  <c r="QEJ116" i="21"/>
  <c r="QEK116" i="21"/>
  <c r="QEL116" i="21"/>
  <c r="QEM116" i="21"/>
  <c r="QEN116" i="21"/>
  <c r="QEO116" i="21"/>
  <c r="QEP116" i="21"/>
  <c r="QEQ116" i="21"/>
  <c r="QER116" i="21"/>
  <c r="QES116" i="21"/>
  <c r="QET116" i="21"/>
  <c r="QEU116" i="21"/>
  <c r="QEV116" i="21"/>
  <c r="QEW116" i="21"/>
  <c r="QEX116" i="21"/>
  <c r="QEY116" i="21"/>
  <c r="QEZ116" i="21"/>
  <c r="QFA116" i="21"/>
  <c r="QFB116" i="21"/>
  <c r="QFC116" i="21"/>
  <c r="QFD116" i="21"/>
  <c r="QFE116" i="21"/>
  <c r="QFF116" i="21"/>
  <c r="QFG116" i="21"/>
  <c r="QFH116" i="21"/>
  <c r="QFI116" i="21"/>
  <c r="QFJ116" i="21"/>
  <c r="QFK116" i="21"/>
  <c r="QFL116" i="21"/>
  <c r="QFM116" i="21"/>
  <c r="QFN116" i="21"/>
  <c r="QFO116" i="21"/>
  <c r="QFP116" i="21"/>
  <c r="QFQ116" i="21"/>
  <c r="QFR116" i="21"/>
  <c r="QFS116" i="21"/>
  <c r="QFT116" i="21"/>
  <c r="QFU116" i="21"/>
  <c r="QFV116" i="21"/>
  <c r="QFW116" i="21"/>
  <c r="QFX116" i="21"/>
  <c r="QFY116" i="21"/>
  <c r="QFZ116" i="21"/>
  <c r="QGA116" i="21"/>
  <c r="QGB116" i="21"/>
  <c r="QGC116" i="21"/>
  <c r="QGD116" i="21"/>
  <c r="QGE116" i="21"/>
  <c r="QGF116" i="21"/>
  <c r="QGG116" i="21"/>
  <c r="QGH116" i="21"/>
  <c r="QGI116" i="21"/>
  <c r="QGJ116" i="21"/>
  <c r="QGK116" i="21"/>
  <c r="QGL116" i="21"/>
  <c r="QGM116" i="21"/>
  <c r="QGN116" i="21"/>
  <c r="QGO116" i="21"/>
  <c r="QGP116" i="21"/>
  <c r="QGQ116" i="21"/>
  <c r="QGR116" i="21"/>
  <c r="QGS116" i="21"/>
  <c r="QGT116" i="21"/>
  <c r="QGU116" i="21"/>
  <c r="QGV116" i="21"/>
  <c r="QGW116" i="21"/>
  <c r="QGX116" i="21"/>
  <c r="QGY116" i="21"/>
  <c r="QGZ116" i="21"/>
  <c r="QHA116" i="21"/>
  <c r="QHB116" i="21"/>
  <c r="QHC116" i="21"/>
  <c r="QHD116" i="21"/>
  <c r="QHE116" i="21"/>
  <c r="QHF116" i="21"/>
  <c r="QHG116" i="21"/>
  <c r="QHH116" i="21"/>
  <c r="QHI116" i="21"/>
  <c r="QHJ116" i="21"/>
  <c r="QHK116" i="21"/>
  <c r="QHL116" i="21"/>
  <c r="QHM116" i="21"/>
  <c r="QHN116" i="21"/>
  <c r="QHO116" i="21"/>
  <c r="QHP116" i="21"/>
  <c r="QHQ116" i="21"/>
  <c r="QHR116" i="21"/>
  <c r="QHS116" i="21"/>
  <c r="QHT116" i="21"/>
  <c r="QHU116" i="21"/>
  <c r="QHV116" i="21"/>
  <c r="QHW116" i="21"/>
  <c r="QHX116" i="21"/>
  <c r="QHY116" i="21"/>
  <c r="QHZ116" i="21"/>
  <c r="QIA116" i="21"/>
  <c r="QIB116" i="21"/>
  <c r="QIC116" i="21"/>
  <c r="QID116" i="21"/>
  <c r="QIE116" i="21"/>
  <c r="QIF116" i="21"/>
  <c r="QIG116" i="21"/>
  <c r="QIH116" i="21"/>
  <c r="QII116" i="21"/>
  <c r="QIJ116" i="21"/>
  <c r="QIK116" i="21"/>
  <c r="QIL116" i="21"/>
  <c r="QIM116" i="21"/>
  <c r="QIN116" i="21"/>
  <c r="QIO116" i="21"/>
  <c r="QIP116" i="21"/>
  <c r="QIQ116" i="21"/>
  <c r="QIR116" i="21"/>
  <c r="QIS116" i="21"/>
  <c r="QIT116" i="21"/>
  <c r="QIU116" i="21"/>
  <c r="QIV116" i="21"/>
  <c r="QIW116" i="21"/>
  <c r="QIX116" i="21"/>
  <c r="QIY116" i="21"/>
  <c r="QIZ116" i="21"/>
  <c r="QJA116" i="21"/>
  <c r="QJB116" i="21"/>
  <c r="QJC116" i="21"/>
  <c r="QJD116" i="21"/>
  <c r="QJE116" i="21"/>
  <c r="QJF116" i="21"/>
  <c r="QJG116" i="21"/>
  <c r="QJH116" i="21"/>
  <c r="QJI116" i="21"/>
  <c r="QJJ116" i="21"/>
  <c r="QJK116" i="21"/>
  <c r="QJL116" i="21"/>
  <c r="QJM116" i="21"/>
  <c r="QJN116" i="21"/>
  <c r="QJO116" i="21"/>
  <c r="QJP116" i="21"/>
  <c r="QJQ116" i="21"/>
  <c r="QJR116" i="21"/>
  <c r="QJS116" i="21"/>
  <c r="QJT116" i="21"/>
  <c r="QJU116" i="21"/>
  <c r="QJV116" i="21"/>
  <c r="QJW116" i="21"/>
  <c r="QJX116" i="21"/>
  <c r="QJY116" i="21"/>
  <c r="QJZ116" i="21"/>
  <c r="QKA116" i="21"/>
  <c r="QKB116" i="21"/>
  <c r="QKC116" i="21"/>
  <c r="QKD116" i="21"/>
  <c r="QKE116" i="21"/>
  <c r="QKF116" i="21"/>
  <c r="QKG116" i="21"/>
  <c r="QKH116" i="21"/>
  <c r="QKI116" i="21"/>
  <c r="QKJ116" i="21"/>
  <c r="QKK116" i="21"/>
  <c r="QKL116" i="21"/>
  <c r="QKM116" i="21"/>
  <c r="QKN116" i="21"/>
  <c r="QKO116" i="21"/>
  <c r="QKP116" i="21"/>
  <c r="QKQ116" i="21"/>
  <c r="QKR116" i="21"/>
  <c r="QKS116" i="21"/>
  <c r="QKT116" i="21"/>
  <c r="QKU116" i="21"/>
  <c r="QKV116" i="21"/>
  <c r="QKW116" i="21"/>
  <c r="QKX116" i="21"/>
  <c r="QKY116" i="21"/>
  <c r="QKZ116" i="21"/>
  <c r="QLA116" i="21"/>
  <c r="QLB116" i="21"/>
  <c r="QLC116" i="21"/>
  <c r="QLD116" i="21"/>
  <c r="QLE116" i="21"/>
  <c r="QLF116" i="21"/>
  <c r="QLG116" i="21"/>
  <c r="QLH116" i="21"/>
  <c r="QLI116" i="21"/>
  <c r="QLJ116" i="21"/>
  <c r="QLK116" i="21"/>
  <c r="QLL116" i="21"/>
  <c r="QLM116" i="21"/>
  <c r="QLN116" i="21"/>
  <c r="QLO116" i="21"/>
  <c r="QLP116" i="21"/>
  <c r="QLQ116" i="21"/>
  <c r="QLR116" i="21"/>
  <c r="QLS116" i="21"/>
  <c r="QLT116" i="21"/>
  <c r="QLU116" i="21"/>
  <c r="QLV116" i="21"/>
  <c r="QLW116" i="21"/>
  <c r="QLX116" i="21"/>
  <c r="QLY116" i="21"/>
  <c r="QLZ116" i="21"/>
  <c r="QMA116" i="21"/>
  <c r="QMB116" i="21"/>
  <c r="QMC116" i="21"/>
  <c r="QMD116" i="21"/>
  <c r="QME116" i="21"/>
  <c r="QMF116" i="21"/>
  <c r="QMG116" i="21"/>
  <c r="QMH116" i="21"/>
  <c r="QMI116" i="21"/>
  <c r="QMJ116" i="21"/>
  <c r="QMK116" i="21"/>
  <c r="QML116" i="21"/>
  <c r="QMM116" i="21"/>
  <c r="QMN116" i="21"/>
  <c r="QMO116" i="21"/>
  <c r="QMP116" i="21"/>
  <c r="QMQ116" i="21"/>
  <c r="QMR116" i="21"/>
  <c r="QMS116" i="21"/>
  <c r="QMT116" i="21"/>
  <c r="QMU116" i="21"/>
  <c r="QMV116" i="21"/>
  <c r="QMW116" i="21"/>
  <c r="QMX116" i="21"/>
  <c r="QMY116" i="21"/>
  <c r="QMZ116" i="21"/>
  <c r="QNA116" i="21"/>
  <c r="QNB116" i="21"/>
  <c r="QNC116" i="21"/>
  <c r="QND116" i="21"/>
  <c r="QNE116" i="21"/>
  <c r="QNF116" i="21"/>
  <c r="QNG116" i="21"/>
  <c r="QNH116" i="21"/>
  <c r="QNI116" i="21"/>
  <c r="QNJ116" i="21"/>
  <c r="QNK116" i="21"/>
  <c r="QNL116" i="21"/>
  <c r="QNM116" i="21"/>
  <c r="QNN116" i="21"/>
  <c r="QNO116" i="21"/>
  <c r="QNP116" i="21"/>
  <c r="QNQ116" i="21"/>
  <c r="QNR116" i="21"/>
  <c r="QNS116" i="21"/>
  <c r="QNT116" i="21"/>
  <c r="QNU116" i="21"/>
  <c r="QNV116" i="21"/>
  <c r="QNW116" i="21"/>
  <c r="QNX116" i="21"/>
  <c r="QNY116" i="21"/>
  <c r="QNZ116" i="21"/>
  <c r="QOA116" i="21"/>
  <c r="QOB116" i="21"/>
  <c r="QOC116" i="21"/>
  <c r="QOD116" i="21"/>
  <c r="QOE116" i="21"/>
  <c r="QOF116" i="21"/>
  <c r="QOG116" i="21"/>
  <c r="QOH116" i="21"/>
  <c r="QOI116" i="21"/>
  <c r="QOJ116" i="21"/>
  <c r="QOK116" i="21"/>
  <c r="QOL116" i="21"/>
  <c r="QOM116" i="21"/>
  <c r="QON116" i="21"/>
  <c r="QOO116" i="21"/>
  <c r="QOP116" i="21"/>
  <c r="QOQ116" i="21"/>
  <c r="QOR116" i="21"/>
  <c r="QOS116" i="21"/>
  <c r="QOT116" i="21"/>
  <c r="QOU116" i="21"/>
  <c r="QOV116" i="21"/>
  <c r="QOW116" i="21"/>
  <c r="QOX116" i="21"/>
  <c r="QOY116" i="21"/>
  <c r="QOZ116" i="21"/>
  <c r="QPA116" i="21"/>
  <c r="QPB116" i="21"/>
  <c r="QPC116" i="21"/>
  <c r="QPD116" i="21"/>
  <c r="QPE116" i="21"/>
  <c r="QPF116" i="21"/>
  <c r="QPG116" i="21"/>
  <c r="QPH116" i="21"/>
  <c r="QPI116" i="21"/>
  <c r="QPJ116" i="21"/>
  <c r="QPK116" i="21"/>
  <c r="QPL116" i="21"/>
  <c r="QPM116" i="21"/>
  <c r="QPN116" i="21"/>
  <c r="QPO116" i="21"/>
  <c r="QPP116" i="21"/>
  <c r="QPQ116" i="21"/>
  <c r="QPR116" i="21"/>
  <c r="QPS116" i="21"/>
  <c r="QPT116" i="21"/>
  <c r="QPU116" i="21"/>
  <c r="QPV116" i="21"/>
  <c r="QPW116" i="21"/>
  <c r="QPX116" i="21"/>
  <c r="QPY116" i="21"/>
  <c r="QPZ116" i="21"/>
  <c r="QQA116" i="21"/>
  <c r="QQB116" i="21"/>
  <c r="QQC116" i="21"/>
  <c r="QQD116" i="21"/>
  <c r="QQE116" i="21"/>
  <c r="QQF116" i="21"/>
  <c r="QQG116" i="21"/>
  <c r="QQH116" i="21"/>
  <c r="QQI116" i="21"/>
  <c r="QQJ116" i="21"/>
  <c r="QQK116" i="21"/>
  <c r="QQL116" i="21"/>
  <c r="QQM116" i="21"/>
  <c r="QQN116" i="21"/>
  <c r="QQO116" i="21"/>
  <c r="QQP116" i="21"/>
  <c r="QQQ116" i="21"/>
  <c r="QQR116" i="21"/>
  <c r="QQS116" i="21"/>
  <c r="QQT116" i="21"/>
  <c r="QQU116" i="21"/>
  <c r="QQV116" i="21"/>
  <c r="QQW116" i="21"/>
  <c r="QQX116" i="21"/>
  <c r="QQY116" i="21"/>
  <c r="QQZ116" i="21"/>
  <c r="QRA116" i="21"/>
  <c r="QRB116" i="21"/>
  <c r="QRC116" i="21"/>
  <c r="QRD116" i="21"/>
  <c r="QRE116" i="21"/>
  <c r="QRF116" i="21"/>
  <c r="QRG116" i="21"/>
  <c r="QRH116" i="21"/>
  <c r="QRI116" i="21"/>
  <c r="QRJ116" i="21"/>
  <c r="QRK116" i="21"/>
  <c r="QRL116" i="21"/>
  <c r="QRM116" i="21"/>
  <c r="QRN116" i="21"/>
  <c r="QRO116" i="21"/>
  <c r="QRP116" i="21"/>
  <c r="QRQ116" i="21"/>
  <c r="QRR116" i="21"/>
  <c r="QRS116" i="21"/>
  <c r="QRT116" i="21"/>
  <c r="QRU116" i="21"/>
  <c r="QRV116" i="21"/>
  <c r="QRW116" i="21"/>
  <c r="QRX116" i="21"/>
  <c r="QRY116" i="21"/>
  <c r="QRZ116" i="21"/>
  <c r="QSA116" i="21"/>
  <c r="QSB116" i="21"/>
  <c r="QSC116" i="21"/>
  <c r="QSD116" i="21"/>
  <c r="QSE116" i="21"/>
  <c r="QSF116" i="21"/>
  <c r="QSG116" i="21"/>
  <c r="QSH116" i="21"/>
  <c r="QSI116" i="21"/>
  <c r="QSJ116" i="21"/>
  <c r="QSK116" i="21"/>
  <c r="QSL116" i="21"/>
  <c r="QSM116" i="21"/>
  <c r="QSN116" i="21"/>
  <c r="QSO116" i="21"/>
  <c r="QSP116" i="21"/>
  <c r="QSQ116" i="21"/>
  <c r="QSR116" i="21"/>
  <c r="QSS116" i="21"/>
  <c r="QST116" i="21"/>
  <c r="QSU116" i="21"/>
  <c r="QSV116" i="21"/>
  <c r="QSW116" i="21"/>
  <c r="QSX116" i="21"/>
  <c r="QSY116" i="21"/>
  <c r="QSZ116" i="21"/>
  <c r="QTA116" i="21"/>
  <c r="QTB116" i="21"/>
  <c r="QTC116" i="21"/>
  <c r="QTD116" i="21"/>
  <c r="QTE116" i="21"/>
  <c r="QTF116" i="21"/>
  <c r="QTG116" i="21"/>
  <c r="QTH116" i="21"/>
  <c r="QTI116" i="21"/>
  <c r="QTJ116" i="21"/>
  <c r="QTK116" i="21"/>
  <c r="QTL116" i="21"/>
  <c r="QTM116" i="21"/>
  <c r="QTN116" i="21"/>
  <c r="QTO116" i="21"/>
  <c r="QTP116" i="21"/>
  <c r="QTQ116" i="21"/>
  <c r="QTR116" i="21"/>
  <c r="QTS116" i="21"/>
  <c r="QTT116" i="21"/>
  <c r="QTU116" i="21"/>
  <c r="QTV116" i="21"/>
  <c r="QTW116" i="21"/>
  <c r="QTX116" i="21"/>
  <c r="QTY116" i="21"/>
  <c r="QTZ116" i="21"/>
  <c r="QUA116" i="21"/>
  <c r="QUB116" i="21"/>
  <c r="QUC116" i="21"/>
  <c r="QUD116" i="21"/>
  <c r="QUE116" i="21"/>
  <c r="QUF116" i="21"/>
  <c r="QUG116" i="21"/>
  <c r="QUH116" i="21"/>
  <c r="QUI116" i="21"/>
  <c r="QUJ116" i="21"/>
  <c r="QUK116" i="21"/>
  <c r="QUL116" i="21"/>
  <c r="QUM116" i="21"/>
  <c r="QUN116" i="21"/>
  <c r="QUO116" i="21"/>
  <c r="QUP116" i="21"/>
  <c r="QUQ116" i="21"/>
  <c r="QUR116" i="21"/>
  <c r="QUS116" i="21"/>
  <c r="QUT116" i="21"/>
  <c r="QUU116" i="21"/>
  <c r="QUV116" i="21"/>
  <c r="QUW116" i="21"/>
  <c r="QUX116" i="21"/>
  <c r="QUY116" i="21"/>
  <c r="QUZ116" i="21"/>
  <c r="QVA116" i="21"/>
  <c r="QVB116" i="21"/>
  <c r="QVC116" i="21"/>
  <c r="QVD116" i="21"/>
  <c r="QVE116" i="21"/>
  <c r="QVF116" i="21"/>
  <c r="QVG116" i="21"/>
  <c r="QVH116" i="21"/>
  <c r="QVI116" i="21"/>
  <c r="QVJ116" i="21"/>
  <c r="QVK116" i="21"/>
  <c r="QVL116" i="21"/>
  <c r="QVM116" i="21"/>
  <c r="QVN116" i="21"/>
  <c r="QVO116" i="21"/>
  <c r="QVP116" i="21"/>
  <c r="QVQ116" i="21"/>
  <c r="QVR116" i="21"/>
  <c r="QVS116" i="21"/>
  <c r="QVT116" i="21"/>
  <c r="QVU116" i="21"/>
  <c r="QVV116" i="21"/>
  <c r="QVW116" i="21"/>
  <c r="QVX116" i="21"/>
  <c r="QVY116" i="21"/>
  <c r="QVZ116" i="21"/>
  <c r="QWA116" i="21"/>
  <c r="QWB116" i="21"/>
  <c r="QWC116" i="21"/>
  <c r="QWD116" i="21"/>
  <c r="QWE116" i="21"/>
  <c r="QWF116" i="21"/>
  <c r="QWG116" i="21"/>
  <c r="QWH116" i="21"/>
  <c r="QWI116" i="21"/>
  <c r="QWJ116" i="21"/>
  <c r="QWK116" i="21"/>
  <c r="QWL116" i="21"/>
  <c r="QWM116" i="21"/>
  <c r="QWN116" i="21"/>
  <c r="QWO116" i="21"/>
  <c r="QWP116" i="21"/>
  <c r="QWQ116" i="21"/>
  <c r="QWR116" i="21"/>
  <c r="QWS116" i="21"/>
  <c r="QWT116" i="21"/>
  <c r="QWU116" i="21"/>
  <c r="QWV116" i="21"/>
  <c r="QWW116" i="21"/>
  <c r="QWX116" i="21"/>
  <c r="QWY116" i="21"/>
  <c r="QWZ116" i="21"/>
  <c r="QXA116" i="21"/>
  <c r="QXB116" i="21"/>
  <c r="QXC116" i="21"/>
  <c r="QXD116" i="21"/>
  <c r="QXE116" i="21"/>
  <c r="QXF116" i="21"/>
  <c r="QXG116" i="21"/>
  <c r="QXH116" i="21"/>
  <c r="QXI116" i="21"/>
  <c r="QXJ116" i="21"/>
  <c r="QXK116" i="21"/>
  <c r="QXL116" i="21"/>
  <c r="QXM116" i="21"/>
  <c r="QXN116" i="21"/>
  <c r="QXO116" i="21"/>
  <c r="QXP116" i="21"/>
  <c r="QXQ116" i="21"/>
  <c r="QXR116" i="21"/>
  <c r="QXS116" i="21"/>
  <c r="QXT116" i="21"/>
  <c r="QXU116" i="21"/>
  <c r="QXV116" i="21"/>
  <c r="QXW116" i="21"/>
  <c r="QXX116" i="21"/>
  <c r="QXY116" i="21"/>
  <c r="QXZ116" i="21"/>
  <c r="QYA116" i="21"/>
  <c r="QYB116" i="21"/>
  <c r="QYC116" i="21"/>
  <c r="QYD116" i="21"/>
  <c r="QYE116" i="21"/>
  <c r="QYF116" i="21"/>
  <c r="QYG116" i="21"/>
  <c r="QYH116" i="21"/>
  <c r="QYI116" i="21"/>
  <c r="QYJ116" i="21"/>
  <c r="QYK116" i="21"/>
  <c r="QYL116" i="21"/>
  <c r="QYM116" i="21"/>
  <c r="QYN116" i="21"/>
  <c r="QYO116" i="21"/>
  <c r="QYP116" i="21"/>
  <c r="QYQ116" i="21"/>
  <c r="QYR116" i="21"/>
  <c r="QYS116" i="21"/>
  <c r="QYT116" i="21"/>
  <c r="QYU116" i="21"/>
  <c r="QYV116" i="21"/>
  <c r="QYW116" i="21"/>
  <c r="QYX116" i="21"/>
  <c r="QYY116" i="21"/>
  <c r="QYZ116" i="21"/>
  <c r="QZA116" i="21"/>
  <c r="QZB116" i="21"/>
  <c r="QZC116" i="21"/>
  <c r="QZD116" i="21"/>
  <c r="QZE116" i="21"/>
  <c r="QZF116" i="21"/>
  <c r="QZG116" i="21"/>
  <c r="QZH116" i="21"/>
  <c r="QZI116" i="21"/>
  <c r="QZJ116" i="21"/>
  <c r="QZK116" i="21"/>
  <c r="QZL116" i="21"/>
  <c r="QZM116" i="21"/>
  <c r="QZN116" i="21"/>
  <c r="QZO116" i="21"/>
  <c r="QZP116" i="21"/>
  <c r="QZQ116" i="21"/>
  <c r="QZR116" i="21"/>
  <c r="QZS116" i="21"/>
  <c r="QZT116" i="21"/>
  <c r="QZU116" i="21"/>
  <c r="QZV116" i="21"/>
  <c r="QZW116" i="21"/>
  <c r="QZX116" i="21"/>
  <c r="QZY116" i="21"/>
  <c r="QZZ116" i="21"/>
  <c r="RAA116" i="21"/>
  <c r="RAB116" i="21"/>
  <c r="RAC116" i="21"/>
  <c r="RAD116" i="21"/>
  <c r="RAE116" i="21"/>
  <c r="RAF116" i="21"/>
  <c r="RAG116" i="21"/>
  <c r="RAH116" i="21"/>
  <c r="RAI116" i="21"/>
  <c r="RAJ116" i="21"/>
  <c r="RAK116" i="21"/>
  <c r="RAL116" i="21"/>
  <c r="RAM116" i="21"/>
  <c r="RAN116" i="21"/>
  <c r="RAO116" i="21"/>
  <c r="RAP116" i="21"/>
  <c r="RAQ116" i="21"/>
  <c r="RAR116" i="21"/>
  <c r="RAS116" i="21"/>
  <c r="RAT116" i="21"/>
  <c r="RAU116" i="21"/>
  <c r="RAV116" i="21"/>
  <c r="RAW116" i="21"/>
  <c r="RAX116" i="21"/>
  <c r="RAY116" i="21"/>
  <c r="RAZ116" i="21"/>
  <c r="RBA116" i="21"/>
  <c r="RBB116" i="21"/>
  <c r="RBC116" i="21"/>
  <c r="RBD116" i="21"/>
  <c r="RBE116" i="21"/>
  <c r="RBF116" i="21"/>
  <c r="RBG116" i="21"/>
  <c r="RBH116" i="21"/>
  <c r="RBI116" i="21"/>
  <c r="RBJ116" i="21"/>
  <c r="RBK116" i="21"/>
  <c r="RBL116" i="21"/>
  <c r="RBM116" i="21"/>
  <c r="RBN116" i="21"/>
  <c r="RBO116" i="21"/>
  <c r="RBP116" i="21"/>
  <c r="RBQ116" i="21"/>
  <c r="RBR116" i="21"/>
  <c r="RBS116" i="21"/>
  <c r="RBT116" i="21"/>
  <c r="RBU116" i="21"/>
  <c r="RBV116" i="21"/>
  <c r="RBW116" i="21"/>
  <c r="RBX116" i="21"/>
  <c r="RBY116" i="21"/>
  <c r="RBZ116" i="21"/>
  <c r="RCA116" i="21"/>
  <c r="RCB116" i="21"/>
  <c r="RCC116" i="21"/>
  <c r="RCD116" i="21"/>
  <c r="RCE116" i="21"/>
  <c r="RCF116" i="21"/>
  <c r="RCG116" i="21"/>
  <c r="RCH116" i="21"/>
  <c r="RCI116" i="21"/>
  <c r="RCJ116" i="21"/>
  <c r="RCK116" i="21"/>
  <c r="RCL116" i="21"/>
  <c r="RCM116" i="21"/>
  <c r="RCN116" i="21"/>
  <c r="RCO116" i="21"/>
  <c r="RCP116" i="21"/>
  <c r="RCQ116" i="21"/>
  <c r="RCR116" i="21"/>
  <c r="RCS116" i="21"/>
  <c r="RCT116" i="21"/>
  <c r="RCU116" i="21"/>
  <c r="RCV116" i="21"/>
  <c r="RCW116" i="21"/>
  <c r="RCX116" i="21"/>
  <c r="RCY116" i="21"/>
  <c r="RCZ116" i="21"/>
  <c r="RDA116" i="21"/>
  <c r="RDB116" i="21"/>
  <c r="RDC116" i="21"/>
  <c r="RDD116" i="21"/>
  <c r="RDE116" i="21"/>
  <c r="RDF116" i="21"/>
  <c r="RDG116" i="21"/>
  <c r="RDH116" i="21"/>
  <c r="RDI116" i="21"/>
  <c r="RDJ116" i="21"/>
  <c r="RDK116" i="21"/>
  <c r="RDL116" i="21"/>
  <c r="RDM116" i="21"/>
  <c r="RDN116" i="21"/>
  <c r="RDO116" i="21"/>
  <c r="RDP116" i="21"/>
  <c r="RDQ116" i="21"/>
  <c r="RDR116" i="21"/>
  <c r="RDS116" i="21"/>
  <c r="RDT116" i="21"/>
  <c r="RDU116" i="21"/>
  <c r="RDV116" i="21"/>
  <c r="RDW116" i="21"/>
  <c r="RDX116" i="21"/>
  <c r="RDY116" i="21"/>
  <c r="RDZ116" i="21"/>
  <c r="REA116" i="21"/>
  <c r="REB116" i="21"/>
  <c r="REC116" i="21"/>
  <c r="RED116" i="21"/>
  <c r="REE116" i="21"/>
  <c r="REF116" i="21"/>
  <c r="REG116" i="21"/>
  <c r="REH116" i="21"/>
  <c r="REI116" i="21"/>
  <c r="REJ116" i="21"/>
  <c r="REK116" i="21"/>
  <c r="REL116" i="21"/>
  <c r="REM116" i="21"/>
  <c r="REN116" i="21"/>
  <c r="REO116" i="21"/>
  <c r="REP116" i="21"/>
  <c r="REQ116" i="21"/>
  <c r="RER116" i="21"/>
  <c r="RES116" i="21"/>
  <c r="RET116" i="21"/>
  <c r="REU116" i="21"/>
  <c r="REV116" i="21"/>
  <c r="REW116" i="21"/>
  <c r="REX116" i="21"/>
  <c r="REY116" i="21"/>
  <c r="REZ116" i="21"/>
  <c r="RFA116" i="21"/>
  <c r="RFB116" i="21"/>
  <c r="RFC116" i="21"/>
  <c r="RFD116" i="21"/>
  <c r="RFE116" i="21"/>
  <c r="RFF116" i="21"/>
  <c r="RFG116" i="21"/>
  <c r="RFH116" i="21"/>
  <c r="RFI116" i="21"/>
  <c r="RFJ116" i="21"/>
  <c r="RFK116" i="21"/>
  <c r="RFL116" i="21"/>
  <c r="RFM116" i="21"/>
  <c r="RFN116" i="21"/>
  <c r="RFO116" i="21"/>
  <c r="RFP116" i="21"/>
  <c r="RFQ116" i="21"/>
  <c r="RFR116" i="21"/>
  <c r="RFS116" i="21"/>
  <c r="RFT116" i="21"/>
  <c r="RFU116" i="21"/>
  <c r="RFV116" i="21"/>
  <c r="RFW116" i="21"/>
  <c r="RFX116" i="21"/>
  <c r="RFY116" i="21"/>
  <c r="RFZ116" i="21"/>
  <c r="RGA116" i="21"/>
  <c r="RGB116" i="21"/>
  <c r="RGC116" i="21"/>
  <c r="RGD116" i="21"/>
  <c r="RGE116" i="21"/>
  <c r="RGF116" i="21"/>
  <c r="RGG116" i="21"/>
  <c r="RGH116" i="21"/>
  <c r="RGI116" i="21"/>
  <c r="RGJ116" i="21"/>
  <c r="RGK116" i="21"/>
  <c r="RGL116" i="21"/>
  <c r="RGM116" i="21"/>
  <c r="RGN116" i="21"/>
  <c r="RGO116" i="21"/>
  <c r="RGP116" i="21"/>
  <c r="RGQ116" i="21"/>
  <c r="RGR116" i="21"/>
  <c r="RGS116" i="21"/>
  <c r="RGT116" i="21"/>
  <c r="RGU116" i="21"/>
  <c r="RGV116" i="21"/>
  <c r="RGW116" i="21"/>
  <c r="RGX116" i="21"/>
  <c r="RGY116" i="21"/>
  <c r="RGZ116" i="21"/>
  <c r="RHA116" i="21"/>
  <c r="RHB116" i="21"/>
  <c r="RHC116" i="21"/>
  <c r="RHD116" i="21"/>
  <c r="RHE116" i="21"/>
  <c r="RHF116" i="21"/>
  <c r="RHG116" i="21"/>
  <c r="RHH116" i="21"/>
  <c r="RHI116" i="21"/>
  <c r="RHJ116" i="21"/>
  <c r="RHK116" i="21"/>
  <c r="RHL116" i="21"/>
  <c r="RHM116" i="21"/>
  <c r="RHN116" i="21"/>
  <c r="RHO116" i="21"/>
  <c r="RHP116" i="21"/>
  <c r="RHQ116" i="21"/>
  <c r="RHR116" i="21"/>
  <c r="RHS116" i="21"/>
  <c r="RHT116" i="21"/>
  <c r="RHU116" i="21"/>
  <c r="RHV116" i="21"/>
  <c r="RHW116" i="21"/>
  <c r="RHX116" i="21"/>
  <c r="RHY116" i="21"/>
  <c r="RHZ116" i="21"/>
  <c r="RIA116" i="21"/>
  <c r="RIB116" i="21"/>
  <c r="RIC116" i="21"/>
  <c r="RID116" i="21"/>
  <c r="RIE116" i="21"/>
  <c r="RIF116" i="21"/>
  <c r="RIG116" i="21"/>
  <c r="RIH116" i="21"/>
  <c r="RII116" i="21"/>
  <c r="RIJ116" i="21"/>
  <c r="RIK116" i="21"/>
  <c r="RIL116" i="21"/>
  <c r="RIM116" i="21"/>
  <c r="RIN116" i="21"/>
  <c r="RIO116" i="21"/>
  <c r="RIP116" i="21"/>
  <c r="RIQ116" i="21"/>
  <c r="RIR116" i="21"/>
  <c r="RIS116" i="21"/>
  <c r="RIT116" i="21"/>
  <c r="RIU116" i="21"/>
  <c r="RIV116" i="21"/>
  <c r="RIW116" i="21"/>
  <c r="RIX116" i="21"/>
  <c r="RIY116" i="21"/>
  <c r="RIZ116" i="21"/>
  <c r="RJA116" i="21"/>
  <c r="RJB116" i="21"/>
  <c r="RJC116" i="21"/>
  <c r="RJD116" i="21"/>
  <c r="RJE116" i="21"/>
  <c r="RJF116" i="21"/>
  <c r="RJG116" i="21"/>
  <c r="RJH116" i="21"/>
  <c r="RJI116" i="21"/>
  <c r="RJJ116" i="21"/>
  <c r="RJK116" i="21"/>
  <c r="RJL116" i="21"/>
  <c r="RJM116" i="21"/>
  <c r="RJN116" i="21"/>
  <c r="RJO116" i="21"/>
  <c r="RJP116" i="21"/>
  <c r="RJQ116" i="21"/>
  <c r="RJR116" i="21"/>
  <c r="RJS116" i="21"/>
  <c r="RJT116" i="21"/>
  <c r="RJU116" i="21"/>
  <c r="RJV116" i="21"/>
  <c r="RJW116" i="21"/>
  <c r="RJX116" i="21"/>
  <c r="RJY116" i="21"/>
  <c r="RJZ116" i="21"/>
  <c r="RKA116" i="21"/>
  <c r="RKB116" i="21"/>
  <c r="RKC116" i="21"/>
  <c r="RKD116" i="21"/>
  <c r="RKE116" i="21"/>
  <c r="RKF116" i="21"/>
  <c r="RKG116" i="21"/>
  <c r="RKH116" i="21"/>
  <c r="RKI116" i="21"/>
  <c r="RKJ116" i="21"/>
  <c r="RKK116" i="21"/>
  <c r="RKL116" i="21"/>
  <c r="RKM116" i="21"/>
  <c r="RKN116" i="21"/>
  <c r="RKO116" i="21"/>
  <c r="RKP116" i="21"/>
  <c r="RKQ116" i="21"/>
  <c r="RKR116" i="21"/>
  <c r="RKS116" i="21"/>
  <c r="RKT116" i="21"/>
  <c r="RKU116" i="21"/>
  <c r="RKV116" i="21"/>
  <c r="RKW116" i="21"/>
  <c r="RKX116" i="21"/>
  <c r="RKY116" i="21"/>
  <c r="RKZ116" i="21"/>
  <c r="RLA116" i="21"/>
  <c r="RLB116" i="21"/>
  <c r="RLC116" i="21"/>
  <c r="RLD116" i="21"/>
  <c r="RLE116" i="21"/>
  <c r="RLF116" i="21"/>
  <c r="RLG116" i="21"/>
  <c r="RLH116" i="21"/>
  <c r="RLI116" i="21"/>
  <c r="RLJ116" i="21"/>
  <c r="RLK116" i="21"/>
  <c r="RLL116" i="21"/>
  <c r="RLM116" i="21"/>
  <c r="RLN116" i="21"/>
  <c r="RLO116" i="21"/>
  <c r="RLP116" i="21"/>
  <c r="RLQ116" i="21"/>
  <c r="RLR116" i="21"/>
  <c r="RLS116" i="21"/>
  <c r="RLT116" i="21"/>
  <c r="RLU116" i="21"/>
  <c r="RLV116" i="21"/>
  <c r="RLW116" i="21"/>
  <c r="RLX116" i="21"/>
  <c r="RLY116" i="21"/>
  <c r="RLZ116" i="21"/>
  <c r="RMA116" i="21"/>
  <c r="RMB116" i="21"/>
  <c r="RMC116" i="21"/>
  <c r="RMD116" i="21"/>
  <c r="RME116" i="21"/>
  <c r="RMF116" i="21"/>
  <c r="RMG116" i="21"/>
  <c r="RMH116" i="21"/>
  <c r="RMI116" i="21"/>
  <c r="RMJ116" i="21"/>
  <c r="RMK116" i="21"/>
  <c r="RML116" i="21"/>
  <c r="RMM116" i="21"/>
  <c r="RMN116" i="21"/>
  <c r="RMO116" i="21"/>
  <c r="RMP116" i="21"/>
  <c r="RMQ116" i="21"/>
  <c r="RMR116" i="21"/>
  <c r="RMS116" i="21"/>
  <c r="RMT116" i="21"/>
  <c r="RMU116" i="21"/>
  <c r="RMV116" i="21"/>
  <c r="RMW116" i="21"/>
  <c r="RMX116" i="21"/>
  <c r="RMY116" i="21"/>
  <c r="RMZ116" i="21"/>
  <c r="RNA116" i="21"/>
  <c r="RNB116" i="21"/>
  <c r="RNC116" i="21"/>
  <c r="RND116" i="21"/>
  <c r="RNE116" i="21"/>
  <c r="RNF116" i="21"/>
  <c r="RNG116" i="21"/>
  <c r="RNH116" i="21"/>
  <c r="RNI116" i="21"/>
  <c r="RNJ116" i="21"/>
  <c r="RNK116" i="21"/>
  <c r="RNL116" i="21"/>
  <c r="RNM116" i="21"/>
  <c r="RNN116" i="21"/>
  <c r="RNO116" i="21"/>
  <c r="RNP116" i="21"/>
  <c r="RNQ116" i="21"/>
  <c r="RNR116" i="21"/>
  <c r="RNS116" i="21"/>
  <c r="RNT116" i="21"/>
  <c r="RNU116" i="21"/>
  <c r="RNV116" i="21"/>
  <c r="RNW116" i="21"/>
  <c r="RNX116" i="21"/>
  <c r="RNY116" i="21"/>
  <c r="RNZ116" i="21"/>
  <c r="ROA116" i="21"/>
  <c r="ROB116" i="21"/>
  <c r="ROC116" i="21"/>
  <c r="ROD116" i="21"/>
  <c r="ROE116" i="21"/>
  <c r="ROF116" i="21"/>
  <c r="ROG116" i="21"/>
  <c r="ROH116" i="21"/>
  <c r="ROI116" i="21"/>
  <c r="ROJ116" i="21"/>
  <c r="ROK116" i="21"/>
  <c r="ROL116" i="21"/>
  <c r="ROM116" i="21"/>
  <c r="RON116" i="21"/>
  <c r="ROO116" i="21"/>
  <c r="ROP116" i="21"/>
  <c r="ROQ116" i="21"/>
  <c r="ROR116" i="21"/>
  <c r="ROS116" i="21"/>
  <c r="ROT116" i="21"/>
  <c r="ROU116" i="21"/>
  <c r="ROV116" i="21"/>
  <c r="ROW116" i="21"/>
  <c r="ROX116" i="21"/>
  <c r="ROY116" i="21"/>
  <c r="ROZ116" i="21"/>
  <c r="RPA116" i="21"/>
  <c r="RPB116" i="21"/>
  <c r="RPC116" i="21"/>
  <c r="RPD116" i="21"/>
  <c r="RPE116" i="21"/>
  <c r="RPF116" i="21"/>
  <c r="RPG116" i="21"/>
  <c r="RPH116" i="21"/>
  <c r="RPI116" i="21"/>
  <c r="RPJ116" i="21"/>
  <c r="RPK116" i="21"/>
  <c r="RPL116" i="21"/>
  <c r="RPM116" i="21"/>
  <c r="RPN116" i="21"/>
  <c r="RPO116" i="21"/>
  <c r="RPP116" i="21"/>
  <c r="RPQ116" i="21"/>
  <c r="RPR116" i="21"/>
  <c r="RPS116" i="21"/>
  <c r="RPT116" i="21"/>
  <c r="RPU116" i="21"/>
  <c r="RPV116" i="21"/>
  <c r="RPW116" i="21"/>
  <c r="RPX116" i="21"/>
  <c r="RPY116" i="21"/>
  <c r="RPZ116" i="21"/>
  <c r="RQA116" i="21"/>
  <c r="RQB116" i="21"/>
  <c r="RQC116" i="21"/>
  <c r="RQD116" i="21"/>
  <c r="RQE116" i="21"/>
  <c r="RQF116" i="21"/>
  <c r="RQG116" i="21"/>
  <c r="RQH116" i="21"/>
  <c r="RQI116" i="21"/>
  <c r="RQJ116" i="21"/>
  <c r="RQK116" i="21"/>
  <c r="RQL116" i="21"/>
  <c r="RQM116" i="21"/>
  <c r="RQN116" i="21"/>
  <c r="RQO116" i="21"/>
  <c r="RQP116" i="21"/>
  <c r="RQQ116" i="21"/>
  <c r="RQR116" i="21"/>
  <c r="RQS116" i="21"/>
  <c r="RQT116" i="21"/>
  <c r="RQU116" i="21"/>
  <c r="RQV116" i="21"/>
  <c r="RQW116" i="21"/>
  <c r="RQX116" i="21"/>
  <c r="RQY116" i="21"/>
  <c r="RQZ116" i="21"/>
  <c r="RRA116" i="21"/>
  <c r="RRB116" i="21"/>
  <c r="RRC116" i="21"/>
  <c r="RRD116" i="21"/>
  <c r="RRE116" i="21"/>
  <c r="RRF116" i="21"/>
  <c r="RRG116" i="21"/>
  <c r="RRH116" i="21"/>
  <c r="RRI116" i="21"/>
  <c r="RRJ116" i="21"/>
  <c r="RRK116" i="21"/>
  <c r="RRL116" i="21"/>
  <c r="RRM116" i="21"/>
  <c r="RRN116" i="21"/>
  <c r="RRO116" i="21"/>
  <c r="RRP116" i="21"/>
  <c r="RRQ116" i="21"/>
  <c r="RRR116" i="21"/>
  <c r="RRS116" i="21"/>
  <c r="RRT116" i="21"/>
  <c r="RRU116" i="21"/>
  <c r="RRV116" i="21"/>
  <c r="RRW116" i="21"/>
  <c r="RRX116" i="21"/>
  <c r="RRY116" i="21"/>
  <c r="RRZ116" i="21"/>
  <c r="RSA116" i="21"/>
  <c r="RSB116" i="21"/>
  <c r="RSC116" i="21"/>
  <c r="RSD116" i="21"/>
  <c r="RSE116" i="21"/>
  <c r="RSF116" i="21"/>
  <c r="RSG116" i="21"/>
  <c r="RSH116" i="21"/>
  <c r="RSI116" i="21"/>
  <c r="RSJ116" i="21"/>
  <c r="RSK116" i="21"/>
  <c r="RSL116" i="21"/>
  <c r="RSM116" i="21"/>
  <c r="RSN116" i="21"/>
  <c r="RSO116" i="21"/>
  <c r="RSP116" i="21"/>
  <c r="RSQ116" i="21"/>
  <c r="RSR116" i="21"/>
  <c r="RSS116" i="21"/>
  <c r="RST116" i="21"/>
  <c r="RSU116" i="21"/>
  <c r="RSV116" i="21"/>
  <c r="RSW116" i="21"/>
  <c r="RSX116" i="21"/>
  <c r="RSY116" i="21"/>
  <c r="RSZ116" i="21"/>
  <c r="RTA116" i="21"/>
  <c r="RTB116" i="21"/>
  <c r="RTC116" i="21"/>
  <c r="RTD116" i="21"/>
  <c r="RTE116" i="21"/>
  <c r="RTF116" i="21"/>
  <c r="RTG116" i="21"/>
  <c r="RTH116" i="21"/>
  <c r="RTI116" i="21"/>
  <c r="RTJ116" i="21"/>
  <c r="RTK116" i="21"/>
  <c r="RTL116" i="21"/>
  <c r="RTM116" i="21"/>
  <c r="RTN116" i="21"/>
  <c r="RTO116" i="21"/>
  <c r="RTP116" i="21"/>
  <c r="RTQ116" i="21"/>
  <c r="RTR116" i="21"/>
  <c r="RTS116" i="21"/>
  <c r="RTT116" i="21"/>
  <c r="RTU116" i="21"/>
  <c r="RTV116" i="21"/>
  <c r="RTW116" i="21"/>
  <c r="RTX116" i="21"/>
  <c r="RTY116" i="21"/>
  <c r="RTZ116" i="21"/>
  <c r="RUA116" i="21"/>
  <c r="RUB116" i="21"/>
  <c r="RUC116" i="21"/>
  <c r="RUD116" i="21"/>
  <c r="RUE116" i="21"/>
  <c r="RUF116" i="21"/>
  <c r="RUG116" i="21"/>
  <c r="RUH116" i="21"/>
  <c r="RUI116" i="21"/>
  <c r="RUJ116" i="21"/>
  <c r="RUK116" i="21"/>
  <c r="RUL116" i="21"/>
  <c r="RUM116" i="21"/>
  <c r="RUN116" i="21"/>
  <c r="RUO116" i="21"/>
  <c r="RUP116" i="21"/>
  <c r="RUQ116" i="21"/>
  <c r="RUR116" i="21"/>
  <c r="RUS116" i="21"/>
  <c r="RUT116" i="21"/>
  <c r="RUU116" i="21"/>
  <c r="RUV116" i="21"/>
  <c r="RUW116" i="21"/>
  <c r="RUX116" i="21"/>
  <c r="RUY116" i="21"/>
  <c r="RUZ116" i="21"/>
  <c r="RVA116" i="21"/>
  <c r="RVB116" i="21"/>
  <c r="RVC116" i="21"/>
  <c r="RVD116" i="21"/>
  <c r="RVE116" i="21"/>
  <c r="RVF116" i="21"/>
  <c r="RVG116" i="21"/>
  <c r="RVH116" i="21"/>
  <c r="RVI116" i="21"/>
  <c r="RVJ116" i="21"/>
  <c r="RVK116" i="21"/>
  <c r="RVL116" i="21"/>
  <c r="RVM116" i="21"/>
  <c r="RVN116" i="21"/>
  <c r="RVO116" i="21"/>
  <c r="RVP116" i="21"/>
  <c r="RVQ116" i="21"/>
  <c r="RVR116" i="21"/>
  <c r="RVS116" i="21"/>
  <c r="RVT116" i="21"/>
  <c r="RVU116" i="21"/>
  <c r="RVV116" i="21"/>
  <c r="RVW116" i="21"/>
  <c r="RVX116" i="21"/>
  <c r="RVY116" i="21"/>
  <c r="RVZ116" i="21"/>
  <c r="RWA116" i="21"/>
  <c r="RWB116" i="21"/>
  <c r="RWC116" i="21"/>
  <c r="RWD116" i="21"/>
  <c r="RWE116" i="21"/>
  <c r="RWF116" i="21"/>
  <c r="RWG116" i="21"/>
  <c r="RWH116" i="21"/>
  <c r="RWI116" i="21"/>
  <c r="RWJ116" i="21"/>
  <c r="RWK116" i="21"/>
  <c r="RWL116" i="21"/>
  <c r="RWM116" i="21"/>
  <c r="RWN116" i="21"/>
  <c r="RWO116" i="21"/>
  <c r="RWP116" i="21"/>
  <c r="RWQ116" i="21"/>
  <c r="RWR116" i="21"/>
  <c r="RWS116" i="21"/>
  <c r="RWT116" i="21"/>
  <c r="RWU116" i="21"/>
  <c r="RWV116" i="21"/>
  <c r="RWW116" i="21"/>
  <c r="RWX116" i="21"/>
  <c r="RWY116" i="21"/>
  <c r="RWZ116" i="21"/>
  <c r="RXA116" i="21"/>
  <c r="RXB116" i="21"/>
  <c r="RXC116" i="21"/>
  <c r="RXD116" i="21"/>
  <c r="RXE116" i="21"/>
  <c r="RXF116" i="21"/>
  <c r="RXG116" i="21"/>
  <c r="RXH116" i="21"/>
  <c r="RXI116" i="21"/>
  <c r="RXJ116" i="21"/>
  <c r="RXK116" i="21"/>
  <c r="RXL116" i="21"/>
  <c r="RXM116" i="21"/>
  <c r="RXN116" i="21"/>
  <c r="RXO116" i="21"/>
  <c r="RXP116" i="21"/>
  <c r="RXQ116" i="21"/>
  <c r="RXR116" i="21"/>
  <c r="RXS116" i="21"/>
  <c r="RXT116" i="21"/>
  <c r="RXU116" i="21"/>
  <c r="RXV116" i="21"/>
  <c r="RXW116" i="21"/>
  <c r="RXX116" i="21"/>
  <c r="RXY116" i="21"/>
  <c r="RXZ116" i="21"/>
  <c r="RYA116" i="21"/>
  <c r="RYB116" i="21"/>
  <c r="RYC116" i="21"/>
  <c r="RYD116" i="21"/>
  <c r="RYE116" i="21"/>
  <c r="RYF116" i="21"/>
  <c r="RYG116" i="21"/>
  <c r="RYH116" i="21"/>
  <c r="RYI116" i="21"/>
  <c r="RYJ116" i="21"/>
  <c r="RYK116" i="21"/>
  <c r="RYL116" i="21"/>
  <c r="RYM116" i="21"/>
  <c r="RYN116" i="21"/>
  <c r="RYO116" i="21"/>
  <c r="RYP116" i="21"/>
  <c r="RYQ116" i="21"/>
  <c r="RYR116" i="21"/>
  <c r="RYS116" i="21"/>
  <c r="RYT116" i="21"/>
  <c r="RYU116" i="21"/>
  <c r="RYV116" i="21"/>
  <c r="RYW116" i="21"/>
  <c r="RYX116" i="21"/>
  <c r="RYY116" i="21"/>
  <c r="RYZ116" i="21"/>
  <c r="RZA116" i="21"/>
  <c r="RZB116" i="21"/>
  <c r="RZC116" i="21"/>
  <c r="RZD116" i="21"/>
  <c r="RZE116" i="21"/>
  <c r="RZF116" i="21"/>
  <c r="RZG116" i="21"/>
  <c r="RZH116" i="21"/>
  <c r="RZI116" i="21"/>
  <c r="RZJ116" i="21"/>
  <c r="RZK116" i="21"/>
  <c r="RZL116" i="21"/>
  <c r="RZM116" i="21"/>
  <c r="RZN116" i="21"/>
  <c r="RZO116" i="21"/>
  <c r="RZP116" i="21"/>
  <c r="RZQ116" i="21"/>
  <c r="RZR116" i="21"/>
  <c r="RZS116" i="21"/>
  <c r="RZT116" i="21"/>
  <c r="RZU116" i="21"/>
  <c r="RZV116" i="21"/>
  <c r="RZW116" i="21"/>
  <c r="RZX116" i="21"/>
  <c r="RZY116" i="21"/>
  <c r="RZZ116" i="21"/>
  <c r="SAA116" i="21"/>
  <c r="SAB116" i="21"/>
  <c r="SAC116" i="21"/>
  <c r="SAD116" i="21"/>
  <c r="SAE116" i="21"/>
  <c r="SAF116" i="21"/>
  <c r="SAG116" i="21"/>
  <c r="SAH116" i="21"/>
  <c r="SAI116" i="21"/>
  <c r="SAJ116" i="21"/>
  <c r="SAK116" i="21"/>
  <c r="SAL116" i="21"/>
  <c r="SAM116" i="21"/>
  <c r="SAN116" i="21"/>
  <c r="SAO116" i="21"/>
  <c r="SAP116" i="21"/>
  <c r="SAQ116" i="21"/>
  <c r="SAR116" i="21"/>
  <c r="SAS116" i="21"/>
  <c r="SAT116" i="21"/>
  <c r="SAU116" i="21"/>
  <c r="SAV116" i="21"/>
  <c r="SAW116" i="21"/>
  <c r="SAX116" i="21"/>
  <c r="SAY116" i="21"/>
  <c r="SAZ116" i="21"/>
  <c r="SBA116" i="21"/>
  <c r="SBB116" i="21"/>
  <c r="SBC116" i="21"/>
  <c r="SBD116" i="21"/>
  <c r="SBE116" i="21"/>
  <c r="SBF116" i="21"/>
  <c r="SBG116" i="21"/>
  <c r="SBH116" i="21"/>
  <c r="SBI116" i="21"/>
  <c r="SBJ116" i="21"/>
  <c r="SBK116" i="21"/>
  <c r="SBL116" i="21"/>
  <c r="SBM116" i="21"/>
  <c r="SBN116" i="21"/>
  <c r="SBO116" i="21"/>
  <c r="SBP116" i="21"/>
  <c r="SBQ116" i="21"/>
  <c r="SBR116" i="21"/>
  <c r="SBS116" i="21"/>
  <c r="SBT116" i="21"/>
  <c r="SBU116" i="21"/>
  <c r="SBV116" i="21"/>
  <c r="SBW116" i="21"/>
  <c r="SBX116" i="21"/>
  <c r="SBY116" i="21"/>
  <c r="SBZ116" i="21"/>
  <c r="SCA116" i="21"/>
  <c r="SCB116" i="21"/>
  <c r="SCC116" i="21"/>
  <c r="SCD116" i="21"/>
  <c r="SCE116" i="21"/>
  <c r="SCF116" i="21"/>
  <c r="SCG116" i="21"/>
  <c r="SCH116" i="21"/>
  <c r="SCI116" i="21"/>
  <c r="SCJ116" i="21"/>
  <c r="SCK116" i="21"/>
  <c r="SCL116" i="21"/>
  <c r="SCM116" i="21"/>
  <c r="SCN116" i="21"/>
  <c r="SCO116" i="21"/>
  <c r="SCP116" i="21"/>
  <c r="SCQ116" i="21"/>
  <c r="SCR116" i="21"/>
  <c r="SCS116" i="21"/>
  <c r="SCT116" i="21"/>
  <c r="SCU116" i="21"/>
  <c r="SCV116" i="21"/>
  <c r="SCW116" i="21"/>
  <c r="SCX116" i="21"/>
  <c r="SCY116" i="21"/>
  <c r="SCZ116" i="21"/>
  <c r="SDA116" i="21"/>
  <c r="SDB116" i="21"/>
  <c r="SDC116" i="21"/>
  <c r="SDD116" i="21"/>
  <c r="SDE116" i="21"/>
  <c r="SDF116" i="21"/>
  <c r="SDG116" i="21"/>
  <c r="SDH116" i="21"/>
  <c r="SDI116" i="21"/>
  <c r="SDJ116" i="21"/>
  <c r="SDK116" i="21"/>
  <c r="SDL116" i="21"/>
  <c r="SDM116" i="21"/>
  <c r="SDN116" i="21"/>
  <c r="SDO116" i="21"/>
  <c r="SDP116" i="21"/>
  <c r="SDQ116" i="21"/>
  <c r="SDR116" i="21"/>
  <c r="SDS116" i="21"/>
  <c r="SDT116" i="21"/>
  <c r="SDU116" i="21"/>
  <c r="SDV116" i="21"/>
  <c r="SDW116" i="21"/>
  <c r="SDX116" i="21"/>
  <c r="SDY116" i="21"/>
  <c r="SDZ116" i="21"/>
  <c r="SEA116" i="21"/>
  <c r="SEB116" i="21"/>
  <c r="SEC116" i="21"/>
  <c r="SED116" i="21"/>
  <c r="SEE116" i="21"/>
  <c r="SEF116" i="21"/>
  <c r="SEG116" i="21"/>
  <c r="SEH116" i="21"/>
  <c r="SEI116" i="21"/>
  <c r="SEJ116" i="21"/>
  <c r="SEK116" i="21"/>
  <c r="SEL116" i="21"/>
  <c r="SEM116" i="21"/>
  <c r="SEN116" i="21"/>
  <c r="SEO116" i="21"/>
  <c r="SEP116" i="21"/>
  <c r="SEQ116" i="21"/>
  <c r="SER116" i="21"/>
  <c r="SES116" i="21"/>
  <c r="SET116" i="21"/>
  <c r="SEU116" i="21"/>
  <c r="SEV116" i="21"/>
  <c r="SEW116" i="21"/>
  <c r="SEX116" i="21"/>
  <c r="SEY116" i="21"/>
  <c r="SEZ116" i="21"/>
  <c r="SFA116" i="21"/>
  <c r="SFB116" i="21"/>
  <c r="SFC116" i="21"/>
  <c r="SFD116" i="21"/>
  <c r="SFE116" i="21"/>
  <c r="SFF116" i="21"/>
  <c r="SFG116" i="21"/>
  <c r="SFH116" i="21"/>
  <c r="SFI116" i="21"/>
  <c r="SFJ116" i="21"/>
  <c r="SFK116" i="21"/>
  <c r="SFL116" i="21"/>
  <c r="SFM116" i="21"/>
  <c r="SFN116" i="21"/>
  <c r="SFO116" i="21"/>
  <c r="SFP116" i="21"/>
  <c r="SFQ116" i="21"/>
  <c r="SFR116" i="21"/>
  <c r="SFS116" i="21"/>
  <c r="SFT116" i="21"/>
  <c r="SFU116" i="21"/>
  <c r="SFV116" i="21"/>
  <c r="SFW116" i="21"/>
  <c r="SFX116" i="21"/>
  <c r="SFY116" i="21"/>
  <c r="SFZ116" i="21"/>
  <c r="SGA116" i="21"/>
  <c r="SGB116" i="21"/>
  <c r="SGC116" i="21"/>
  <c r="SGD116" i="21"/>
  <c r="SGE116" i="21"/>
  <c r="SGF116" i="21"/>
  <c r="SGG116" i="21"/>
  <c r="SGH116" i="21"/>
  <c r="SGI116" i="21"/>
  <c r="SGJ116" i="21"/>
  <c r="SGK116" i="21"/>
  <c r="SGL116" i="21"/>
  <c r="SGM116" i="21"/>
  <c r="SGN116" i="21"/>
  <c r="SGO116" i="21"/>
  <c r="SGP116" i="21"/>
  <c r="SGQ116" i="21"/>
  <c r="SGR116" i="21"/>
  <c r="SGS116" i="21"/>
  <c r="SGT116" i="21"/>
  <c r="SGU116" i="21"/>
  <c r="SGV116" i="21"/>
  <c r="SGW116" i="21"/>
  <c r="SGX116" i="21"/>
  <c r="SGY116" i="21"/>
  <c r="SGZ116" i="21"/>
  <c r="SHA116" i="21"/>
  <c r="SHB116" i="21"/>
  <c r="SHC116" i="21"/>
  <c r="SHD116" i="21"/>
  <c r="SHE116" i="21"/>
  <c r="SHF116" i="21"/>
  <c r="SHG116" i="21"/>
  <c r="SHH116" i="21"/>
  <c r="SHI116" i="21"/>
  <c r="SHJ116" i="21"/>
  <c r="SHK116" i="21"/>
  <c r="SHL116" i="21"/>
  <c r="SHM116" i="21"/>
  <c r="SHN116" i="21"/>
  <c r="SHO116" i="21"/>
  <c r="SHP116" i="21"/>
  <c r="SHQ116" i="21"/>
  <c r="SHR116" i="21"/>
  <c r="SHS116" i="21"/>
  <c r="SHT116" i="21"/>
  <c r="SHU116" i="21"/>
  <c r="SHV116" i="21"/>
  <c r="SHW116" i="21"/>
  <c r="SHX116" i="21"/>
  <c r="SHY116" i="21"/>
  <c r="SHZ116" i="21"/>
  <c r="SIA116" i="21"/>
  <c r="SIB116" i="21"/>
  <c r="SIC116" i="21"/>
  <c r="SID116" i="21"/>
  <c r="SIE116" i="21"/>
  <c r="SIF116" i="21"/>
  <c r="SIG116" i="21"/>
  <c r="SIH116" i="21"/>
  <c r="SII116" i="21"/>
  <c r="SIJ116" i="21"/>
  <c r="SIK116" i="21"/>
  <c r="SIL116" i="21"/>
  <c r="SIM116" i="21"/>
  <c r="SIN116" i="21"/>
  <c r="SIO116" i="21"/>
  <c r="SIP116" i="21"/>
  <c r="SIQ116" i="21"/>
  <c r="SIR116" i="21"/>
  <c r="SIS116" i="21"/>
  <c r="SIT116" i="21"/>
  <c r="SIU116" i="21"/>
  <c r="SIV116" i="21"/>
  <c r="SIW116" i="21"/>
  <c r="SIX116" i="21"/>
  <c r="SIY116" i="21"/>
  <c r="SIZ116" i="21"/>
  <c r="SJA116" i="21"/>
  <c r="SJB116" i="21"/>
  <c r="SJC116" i="21"/>
  <c r="SJD116" i="21"/>
  <c r="SJE116" i="21"/>
  <c r="SJF116" i="21"/>
  <c r="SJG116" i="21"/>
  <c r="SJH116" i="21"/>
  <c r="SJI116" i="21"/>
  <c r="SJJ116" i="21"/>
  <c r="SJK116" i="21"/>
  <c r="SJL116" i="21"/>
  <c r="SJM116" i="21"/>
  <c r="SJN116" i="21"/>
  <c r="SJO116" i="21"/>
  <c r="SJP116" i="21"/>
  <c r="SJQ116" i="21"/>
  <c r="SJR116" i="21"/>
  <c r="SJS116" i="21"/>
  <c r="SJT116" i="21"/>
  <c r="SJU116" i="21"/>
  <c r="SJV116" i="21"/>
  <c r="SJW116" i="21"/>
  <c r="SJX116" i="21"/>
  <c r="SJY116" i="21"/>
  <c r="SJZ116" i="21"/>
  <c r="SKA116" i="21"/>
  <c r="SKB116" i="21"/>
  <c r="SKC116" i="21"/>
  <c r="SKD116" i="21"/>
  <c r="SKE116" i="21"/>
  <c r="SKF116" i="21"/>
  <c r="SKG116" i="21"/>
  <c r="SKH116" i="21"/>
  <c r="SKI116" i="21"/>
  <c r="SKJ116" i="21"/>
  <c r="SKK116" i="21"/>
  <c r="SKL116" i="21"/>
  <c r="SKM116" i="21"/>
  <c r="SKN116" i="21"/>
  <c r="SKO116" i="21"/>
  <c r="SKP116" i="21"/>
  <c r="SKQ116" i="21"/>
  <c r="SKR116" i="21"/>
  <c r="SKS116" i="21"/>
  <c r="SKT116" i="21"/>
  <c r="SKU116" i="21"/>
  <c r="SKV116" i="21"/>
  <c r="SKW116" i="21"/>
  <c r="SKX116" i="21"/>
  <c r="SKY116" i="21"/>
  <c r="SKZ116" i="21"/>
  <c r="SLA116" i="21"/>
  <c r="SLB116" i="21"/>
  <c r="SLC116" i="21"/>
  <c r="SLD116" i="21"/>
  <c r="SLE116" i="21"/>
  <c r="SLF116" i="21"/>
  <c r="SLG116" i="21"/>
  <c r="SLH116" i="21"/>
  <c r="SLI116" i="21"/>
  <c r="SLJ116" i="21"/>
  <c r="SLK116" i="21"/>
  <c r="SLL116" i="21"/>
  <c r="SLM116" i="21"/>
  <c r="SLN116" i="21"/>
  <c r="SLO116" i="21"/>
  <c r="SLP116" i="21"/>
  <c r="SLQ116" i="21"/>
  <c r="SLR116" i="21"/>
  <c r="SLS116" i="21"/>
  <c r="SLT116" i="21"/>
  <c r="SLU116" i="21"/>
  <c r="SLV116" i="21"/>
  <c r="SLW116" i="21"/>
  <c r="SLX116" i="21"/>
  <c r="SLY116" i="21"/>
  <c r="SLZ116" i="21"/>
  <c r="SMA116" i="21"/>
  <c r="SMB116" i="21"/>
  <c r="SMC116" i="21"/>
  <c r="SMD116" i="21"/>
  <c r="SME116" i="21"/>
  <c r="SMF116" i="21"/>
  <c r="SMG116" i="21"/>
  <c r="SMH116" i="21"/>
  <c r="SMI116" i="21"/>
  <c r="SMJ116" i="21"/>
  <c r="SMK116" i="21"/>
  <c r="SML116" i="21"/>
  <c r="SMM116" i="21"/>
  <c r="SMN116" i="21"/>
  <c r="SMO116" i="21"/>
  <c r="SMP116" i="21"/>
  <c r="SMQ116" i="21"/>
  <c r="SMR116" i="21"/>
  <c r="SMS116" i="21"/>
  <c r="SMT116" i="21"/>
  <c r="SMU116" i="21"/>
  <c r="SMV116" i="21"/>
  <c r="SMW116" i="21"/>
  <c r="SMX116" i="21"/>
  <c r="SMY116" i="21"/>
  <c r="SMZ116" i="21"/>
  <c r="SNA116" i="21"/>
  <c r="SNB116" i="21"/>
  <c r="SNC116" i="21"/>
  <c r="SND116" i="21"/>
  <c r="SNE116" i="21"/>
  <c r="SNF116" i="21"/>
  <c r="SNG116" i="21"/>
  <c r="SNH116" i="21"/>
  <c r="SNI116" i="21"/>
  <c r="SNJ116" i="21"/>
  <c r="SNK116" i="21"/>
  <c r="SNL116" i="21"/>
  <c r="SNM116" i="21"/>
  <c r="SNN116" i="21"/>
  <c r="SNO116" i="21"/>
  <c r="SNP116" i="21"/>
  <c r="SNQ116" i="21"/>
  <c r="SNR116" i="21"/>
  <c r="SNS116" i="21"/>
  <c r="SNT116" i="21"/>
  <c r="SNU116" i="21"/>
  <c r="SNV116" i="21"/>
  <c r="SNW116" i="21"/>
  <c r="SNX116" i="21"/>
  <c r="SNY116" i="21"/>
  <c r="SNZ116" i="21"/>
  <c r="SOA116" i="21"/>
  <c r="SOB116" i="21"/>
  <c r="SOC116" i="21"/>
  <c r="SOD116" i="21"/>
  <c r="SOE116" i="21"/>
  <c r="SOF116" i="21"/>
  <c r="SOG116" i="21"/>
  <c r="SOH116" i="21"/>
  <c r="SOI116" i="21"/>
  <c r="SOJ116" i="21"/>
  <c r="SOK116" i="21"/>
  <c r="SOL116" i="21"/>
  <c r="SOM116" i="21"/>
  <c r="SON116" i="21"/>
  <c r="SOO116" i="21"/>
  <c r="SOP116" i="21"/>
  <c r="SOQ116" i="21"/>
  <c r="SOR116" i="21"/>
  <c r="SOS116" i="21"/>
  <c r="SOT116" i="21"/>
  <c r="SOU116" i="21"/>
  <c r="SOV116" i="21"/>
  <c r="SOW116" i="21"/>
  <c r="SOX116" i="21"/>
  <c r="SOY116" i="21"/>
  <c r="SOZ116" i="21"/>
  <c r="SPA116" i="21"/>
  <c r="SPB116" i="21"/>
  <c r="SPC116" i="21"/>
  <c r="SPD116" i="21"/>
  <c r="SPE116" i="21"/>
  <c r="SPF116" i="21"/>
  <c r="SPG116" i="21"/>
  <c r="SPH116" i="21"/>
  <c r="SPI116" i="21"/>
  <c r="SPJ116" i="21"/>
  <c r="SPK116" i="21"/>
  <c r="SPL116" i="21"/>
  <c r="SPM116" i="21"/>
  <c r="SPN116" i="21"/>
  <c r="SPO116" i="21"/>
  <c r="SPP116" i="21"/>
  <c r="SPQ116" i="21"/>
  <c r="SPR116" i="21"/>
  <c r="SPS116" i="21"/>
  <c r="SPT116" i="21"/>
  <c r="SPU116" i="21"/>
  <c r="SPV116" i="21"/>
  <c r="SPW116" i="21"/>
  <c r="SPX116" i="21"/>
  <c r="SPY116" i="21"/>
  <c r="SPZ116" i="21"/>
  <c r="SQA116" i="21"/>
  <c r="SQB116" i="21"/>
  <c r="SQC116" i="21"/>
  <c r="SQD116" i="21"/>
  <c r="SQE116" i="21"/>
  <c r="SQF116" i="21"/>
  <c r="SQG116" i="21"/>
  <c r="SQH116" i="21"/>
  <c r="SQI116" i="21"/>
  <c r="SQJ116" i="21"/>
  <c r="SQK116" i="21"/>
  <c r="SQL116" i="21"/>
  <c r="SQM116" i="21"/>
  <c r="SQN116" i="21"/>
  <c r="SQO116" i="21"/>
  <c r="SQP116" i="21"/>
  <c r="SQQ116" i="21"/>
  <c r="SQR116" i="21"/>
  <c r="SQS116" i="21"/>
  <c r="SQT116" i="21"/>
  <c r="SQU116" i="21"/>
  <c r="SQV116" i="21"/>
  <c r="SQW116" i="21"/>
  <c r="SQX116" i="21"/>
  <c r="SQY116" i="21"/>
  <c r="SQZ116" i="21"/>
  <c r="SRA116" i="21"/>
  <c r="SRB116" i="21"/>
  <c r="SRC116" i="21"/>
  <c r="SRD116" i="21"/>
  <c r="SRE116" i="21"/>
  <c r="SRF116" i="21"/>
  <c r="SRG116" i="21"/>
  <c r="SRH116" i="21"/>
  <c r="SRI116" i="21"/>
  <c r="SRJ116" i="21"/>
  <c r="SRK116" i="21"/>
  <c r="SRL116" i="21"/>
  <c r="SRM116" i="21"/>
  <c r="SRN116" i="21"/>
  <c r="SRO116" i="21"/>
  <c r="SRP116" i="21"/>
  <c r="SRQ116" i="21"/>
  <c r="SRR116" i="21"/>
  <c r="SRS116" i="21"/>
  <c r="SRT116" i="21"/>
  <c r="SRU116" i="21"/>
  <c r="SRV116" i="21"/>
  <c r="SRW116" i="21"/>
  <c r="SRX116" i="21"/>
  <c r="SRY116" i="21"/>
  <c r="SRZ116" i="21"/>
  <c r="SSA116" i="21"/>
  <c r="SSB116" i="21"/>
  <c r="SSC116" i="21"/>
  <c r="SSD116" i="21"/>
  <c r="SSE116" i="21"/>
  <c r="SSF116" i="21"/>
  <c r="SSG116" i="21"/>
  <c r="SSH116" i="21"/>
  <c r="SSI116" i="21"/>
  <c r="SSJ116" i="21"/>
  <c r="SSK116" i="21"/>
  <c r="SSL116" i="21"/>
  <c r="SSM116" i="21"/>
  <c r="SSN116" i="21"/>
  <c r="SSO116" i="21"/>
  <c r="SSP116" i="21"/>
  <c r="SSQ116" i="21"/>
  <c r="SSR116" i="21"/>
  <c r="SSS116" i="21"/>
  <c r="SST116" i="21"/>
  <c r="SSU116" i="21"/>
  <c r="SSV116" i="21"/>
  <c r="SSW116" i="21"/>
  <c r="SSX116" i="21"/>
  <c r="SSY116" i="21"/>
  <c r="SSZ116" i="21"/>
  <c r="STA116" i="21"/>
  <c r="STB116" i="21"/>
  <c r="STC116" i="21"/>
  <c r="STD116" i="21"/>
  <c r="STE116" i="21"/>
  <c r="STF116" i="21"/>
  <c r="STG116" i="21"/>
  <c r="STH116" i="21"/>
  <c r="STI116" i="21"/>
  <c r="STJ116" i="21"/>
  <c r="STK116" i="21"/>
  <c r="STL116" i="21"/>
  <c r="STM116" i="21"/>
  <c r="STN116" i="21"/>
  <c r="STO116" i="21"/>
  <c r="STP116" i="21"/>
  <c r="STQ116" i="21"/>
  <c r="STR116" i="21"/>
  <c r="STS116" i="21"/>
  <c r="STT116" i="21"/>
  <c r="STU116" i="21"/>
  <c r="STV116" i="21"/>
  <c r="STW116" i="21"/>
  <c r="STX116" i="21"/>
  <c r="STY116" i="21"/>
  <c r="STZ116" i="21"/>
  <c r="SUA116" i="21"/>
  <c r="SUB116" i="21"/>
  <c r="SUC116" i="21"/>
  <c r="SUD116" i="21"/>
  <c r="SUE116" i="21"/>
  <c r="SUF116" i="21"/>
  <c r="SUG116" i="21"/>
  <c r="SUH116" i="21"/>
  <c r="SUI116" i="21"/>
  <c r="SUJ116" i="21"/>
  <c r="SUK116" i="21"/>
  <c r="SUL116" i="21"/>
  <c r="SUM116" i="21"/>
  <c r="SUN116" i="21"/>
  <c r="SUO116" i="21"/>
  <c r="SUP116" i="21"/>
  <c r="SUQ116" i="21"/>
  <c r="SUR116" i="21"/>
  <c r="SUS116" i="21"/>
  <c r="SUT116" i="21"/>
  <c r="SUU116" i="21"/>
  <c r="SUV116" i="21"/>
  <c r="SUW116" i="21"/>
  <c r="SUX116" i="21"/>
  <c r="SUY116" i="21"/>
  <c r="SUZ116" i="21"/>
  <c r="SVA116" i="21"/>
  <c r="SVB116" i="21"/>
  <c r="SVC116" i="21"/>
  <c r="SVD116" i="21"/>
  <c r="SVE116" i="21"/>
  <c r="SVF116" i="21"/>
  <c r="SVG116" i="21"/>
  <c r="SVH116" i="21"/>
  <c r="SVI116" i="21"/>
  <c r="SVJ116" i="21"/>
  <c r="SVK116" i="21"/>
  <c r="SVL116" i="21"/>
  <c r="SVM116" i="21"/>
  <c r="SVN116" i="21"/>
  <c r="SVO116" i="21"/>
  <c r="SVP116" i="21"/>
  <c r="SVQ116" i="21"/>
  <c r="SVR116" i="21"/>
  <c r="SVS116" i="21"/>
  <c r="SVT116" i="21"/>
  <c r="SVU116" i="21"/>
  <c r="SVV116" i="21"/>
  <c r="SVW116" i="21"/>
  <c r="SVX116" i="21"/>
  <c r="SVY116" i="21"/>
  <c r="SVZ116" i="21"/>
  <c r="SWA116" i="21"/>
  <c r="SWB116" i="21"/>
  <c r="SWC116" i="21"/>
  <c r="SWD116" i="21"/>
  <c r="SWE116" i="21"/>
  <c r="SWF116" i="21"/>
  <c r="SWG116" i="21"/>
  <c r="SWH116" i="21"/>
  <c r="SWI116" i="21"/>
  <c r="SWJ116" i="21"/>
  <c r="SWK116" i="21"/>
  <c r="SWL116" i="21"/>
  <c r="SWM116" i="21"/>
  <c r="SWN116" i="21"/>
  <c r="SWO116" i="21"/>
  <c r="SWP116" i="21"/>
  <c r="SWQ116" i="21"/>
  <c r="SWR116" i="21"/>
  <c r="SWS116" i="21"/>
  <c r="SWT116" i="21"/>
  <c r="SWU116" i="21"/>
  <c r="SWV116" i="21"/>
  <c r="SWW116" i="21"/>
  <c r="SWX116" i="21"/>
  <c r="SWY116" i="21"/>
  <c r="SWZ116" i="21"/>
  <c r="SXA116" i="21"/>
  <c r="SXB116" i="21"/>
  <c r="SXC116" i="21"/>
  <c r="SXD116" i="21"/>
  <c r="SXE116" i="21"/>
  <c r="SXF116" i="21"/>
  <c r="SXG116" i="21"/>
  <c r="SXH116" i="21"/>
  <c r="SXI116" i="21"/>
  <c r="SXJ116" i="21"/>
  <c r="SXK116" i="21"/>
  <c r="SXL116" i="21"/>
  <c r="SXM116" i="21"/>
  <c r="SXN116" i="21"/>
  <c r="SXO116" i="21"/>
  <c r="SXP116" i="21"/>
  <c r="SXQ116" i="21"/>
  <c r="SXR116" i="21"/>
  <c r="SXS116" i="21"/>
  <c r="SXT116" i="21"/>
  <c r="SXU116" i="21"/>
  <c r="SXV116" i="21"/>
  <c r="SXW116" i="21"/>
  <c r="SXX116" i="21"/>
  <c r="SXY116" i="21"/>
  <c r="SXZ116" i="21"/>
  <c r="SYA116" i="21"/>
  <c r="SYB116" i="21"/>
  <c r="SYC116" i="21"/>
  <c r="SYD116" i="21"/>
  <c r="SYE116" i="21"/>
  <c r="SYF116" i="21"/>
  <c r="SYG116" i="21"/>
  <c r="SYH116" i="21"/>
  <c r="SYI116" i="21"/>
  <c r="SYJ116" i="21"/>
  <c r="SYK116" i="21"/>
  <c r="SYL116" i="21"/>
  <c r="SYM116" i="21"/>
  <c r="SYN116" i="21"/>
  <c r="SYO116" i="21"/>
  <c r="SYP116" i="21"/>
  <c r="SYQ116" i="21"/>
  <c r="SYR116" i="21"/>
  <c r="SYS116" i="21"/>
  <c r="SYT116" i="21"/>
  <c r="SYU116" i="21"/>
  <c r="SYV116" i="21"/>
  <c r="SYW116" i="21"/>
  <c r="SYX116" i="21"/>
  <c r="SYY116" i="21"/>
  <c r="SYZ116" i="21"/>
  <c r="SZA116" i="21"/>
  <c r="SZB116" i="21"/>
  <c r="SZC116" i="21"/>
  <c r="SZD116" i="21"/>
  <c r="SZE116" i="21"/>
  <c r="SZF116" i="21"/>
  <c r="SZG116" i="21"/>
  <c r="SZH116" i="21"/>
  <c r="SZI116" i="21"/>
  <c r="SZJ116" i="21"/>
  <c r="SZK116" i="21"/>
  <c r="SZL116" i="21"/>
  <c r="SZM116" i="21"/>
  <c r="SZN116" i="21"/>
  <c r="SZO116" i="21"/>
  <c r="SZP116" i="21"/>
  <c r="SZQ116" i="21"/>
  <c r="SZR116" i="21"/>
  <c r="SZS116" i="21"/>
  <c r="SZT116" i="21"/>
  <c r="SZU116" i="21"/>
  <c r="SZV116" i="21"/>
  <c r="SZW116" i="21"/>
  <c r="SZX116" i="21"/>
  <c r="SZY116" i="21"/>
  <c r="SZZ116" i="21"/>
  <c r="TAA116" i="21"/>
  <c r="TAB116" i="21"/>
  <c r="TAC116" i="21"/>
  <c r="TAD116" i="21"/>
  <c r="TAE116" i="21"/>
  <c r="TAF116" i="21"/>
  <c r="TAG116" i="21"/>
  <c r="TAH116" i="21"/>
  <c r="TAI116" i="21"/>
  <c r="TAJ116" i="21"/>
  <c r="TAK116" i="21"/>
  <c r="TAL116" i="21"/>
  <c r="TAM116" i="21"/>
  <c r="TAN116" i="21"/>
  <c r="TAO116" i="21"/>
  <c r="TAP116" i="21"/>
  <c r="TAQ116" i="21"/>
  <c r="TAR116" i="21"/>
  <c r="TAS116" i="21"/>
  <c r="TAT116" i="21"/>
  <c r="TAU116" i="21"/>
  <c r="TAV116" i="21"/>
  <c r="TAW116" i="21"/>
  <c r="TAX116" i="21"/>
  <c r="TAY116" i="21"/>
  <c r="TAZ116" i="21"/>
  <c r="TBA116" i="21"/>
  <c r="TBB116" i="21"/>
  <c r="TBC116" i="21"/>
  <c r="TBD116" i="21"/>
  <c r="TBE116" i="21"/>
  <c r="TBF116" i="21"/>
  <c r="TBG116" i="21"/>
  <c r="TBH116" i="21"/>
  <c r="TBI116" i="21"/>
  <c r="TBJ116" i="21"/>
  <c r="TBK116" i="21"/>
  <c r="TBL116" i="21"/>
  <c r="TBM116" i="21"/>
  <c r="TBN116" i="21"/>
  <c r="TBO116" i="21"/>
  <c r="TBP116" i="21"/>
  <c r="TBQ116" i="21"/>
  <c r="TBR116" i="21"/>
  <c r="TBS116" i="21"/>
  <c r="TBT116" i="21"/>
  <c r="TBU116" i="21"/>
  <c r="TBV116" i="21"/>
  <c r="TBW116" i="21"/>
  <c r="TBX116" i="21"/>
  <c r="TBY116" i="21"/>
  <c r="TBZ116" i="21"/>
  <c r="TCA116" i="21"/>
  <c r="TCB116" i="21"/>
  <c r="TCC116" i="21"/>
  <c r="TCD116" i="21"/>
  <c r="TCE116" i="21"/>
  <c r="TCF116" i="21"/>
  <c r="TCG116" i="21"/>
  <c r="TCH116" i="21"/>
  <c r="TCI116" i="21"/>
  <c r="TCJ116" i="21"/>
  <c r="TCK116" i="21"/>
  <c r="TCL116" i="21"/>
  <c r="TCM116" i="21"/>
  <c r="TCN116" i="21"/>
  <c r="TCO116" i="21"/>
  <c r="TCP116" i="21"/>
  <c r="TCQ116" i="21"/>
  <c r="TCR116" i="21"/>
  <c r="TCS116" i="21"/>
  <c r="TCT116" i="21"/>
  <c r="TCU116" i="21"/>
  <c r="TCV116" i="21"/>
  <c r="TCW116" i="21"/>
  <c r="TCX116" i="21"/>
  <c r="TCY116" i="21"/>
  <c r="TCZ116" i="21"/>
  <c r="TDA116" i="21"/>
  <c r="TDB116" i="21"/>
  <c r="TDC116" i="21"/>
  <c r="TDD116" i="21"/>
  <c r="TDE116" i="21"/>
  <c r="TDF116" i="21"/>
  <c r="TDG116" i="21"/>
  <c r="TDH116" i="21"/>
  <c r="TDI116" i="21"/>
  <c r="TDJ116" i="21"/>
  <c r="TDK116" i="21"/>
  <c r="TDL116" i="21"/>
  <c r="TDM116" i="21"/>
  <c r="TDN116" i="21"/>
  <c r="TDO116" i="21"/>
  <c r="TDP116" i="21"/>
  <c r="TDQ116" i="21"/>
  <c r="TDR116" i="21"/>
  <c r="TDS116" i="21"/>
  <c r="TDT116" i="21"/>
  <c r="TDU116" i="21"/>
  <c r="TDV116" i="21"/>
  <c r="TDW116" i="21"/>
  <c r="TDX116" i="21"/>
  <c r="TDY116" i="21"/>
  <c r="TDZ116" i="21"/>
  <c r="TEA116" i="21"/>
  <c r="TEB116" i="21"/>
  <c r="TEC116" i="21"/>
  <c r="TED116" i="21"/>
  <c r="TEE116" i="21"/>
  <c r="TEF116" i="21"/>
  <c r="TEG116" i="21"/>
  <c r="TEH116" i="21"/>
  <c r="TEI116" i="21"/>
  <c r="TEJ116" i="21"/>
  <c r="TEK116" i="21"/>
  <c r="TEL116" i="21"/>
  <c r="TEM116" i="21"/>
  <c r="TEN116" i="21"/>
  <c r="TEO116" i="21"/>
  <c r="TEP116" i="21"/>
  <c r="TEQ116" i="21"/>
  <c r="TER116" i="21"/>
  <c r="TES116" i="21"/>
  <c r="TET116" i="21"/>
  <c r="TEU116" i="21"/>
  <c r="TEV116" i="21"/>
  <c r="TEW116" i="21"/>
  <c r="TEX116" i="21"/>
  <c r="TEY116" i="21"/>
  <c r="TEZ116" i="21"/>
  <c r="TFA116" i="21"/>
  <c r="TFB116" i="21"/>
  <c r="TFC116" i="21"/>
  <c r="TFD116" i="21"/>
  <c r="TFE116" i="21"/>
  <c r="TFF116" i="21"/>
  <c r="TFG116" i="21"/>
  <c r="TFH116" i="21"/>
  <c r="TFI116" i="21"/>
  <c r="TFJ116" i="21"/>
  <c r="TFK116" i="21"/>
  <c r="TFL116" i="21"/>
  <c r="TFM116" i="21"/>
  <c r="TFN116" i="21"/>
  <c r="TFO116" i="21"/>
  <c r="TFP116" i="21"/>
  <c r="TFQ116" i="21"/>
  <c r="TFR116" i="21"/>
  <c r="TFS116" i="21"/>
  <c r="TFT116" i="21"/>
  <c r="TFU116" i="21"/>
  <c r="TFV116" i="21"/>
  <c r="TFW116" i="21"/>
  <c r="TFX116" i="21"/>
  <c r="TFY116" i="21"/>
  <c r="TFZ116" i="21"/>
  <c r="TGA116" i="21"/>
  <c r="TGB116" i="21"/>
  <c r="TGC116" i="21"/>
  <c r="TGD116" i="21"/>
  <c r="TGE116" i="21"/>
  <c r="TGF116" i="21"/>
  <c r="TGG116" i="21"/>
  <c r="TGH116" i="21"/>
  <c r="TGI116" i="21"/>
  <c r="TGJ116" i="21"/>
  <c r="TGK116" i="21"/>
  <c r="TGL116" i="21"/>
  <c r="TGM116" i="21"/>
  <c r="TGN116" i="21"/>
  <c r="TGO116" i="21"/>
  <c r="TGP116" i="21"/>
  <c r="TGQ116" i="21"/>
  <c r="TGR116" i="21"/>
  <c r="TGS116" i="21"/>
  <c r="TGT116" i="21"/>
  <c r="TGU116" i="21"/>
  <c r="TGV116" i="21"/>
  <c r="TGW116" i="21"/>
  <c r="TGX116" i="21"/>
  <c r="TGY116" i="21"/>
  <c r="TGZ116" i="21"/>
  <c r="THA116" i="21"/>
  <c r="THB116" i="21"/>
  <c r="THC116" i="21"/>
  <c r="THD116" i="21"/>
  <c r="THE116" i="21"/>
  <c r="THF116" i="21"/>
  <c r="THG116" i="21"/>
  <c r="THH116" i="21"/>
  <c r="THI116" i="21"/>
  <c r="THJ116" i="21"/>
  <c r="THK116" i="21"/>
  <c r="THL116" i="21"/>
  <c r="THM116" i="21"/>
  <c r="THN116" i="21"/>
  <c r="THO116" i="21"/>
  <c r="THP116" i="21"/>
  <c r="THQ116" i="21"/>
  <c r="THR116" i="21"/>
  <c r="THS116" i="21"/>
  <c r="THT116" i="21"/>
  <c r="THU116" i="21"/>
  <c r="THV116" i="21"/>
  <c r="THW116" i="21"/>
  <c r="THX116" i="21"/>
  <c r="THY116" i="21"/>
  <c r="THZ116" i="21"/>
  <c r="TIA116" i="21"/>
  <c r="TIB116" i="21"/>
  <c r="TIC116" i="21"/>
  <c r="TID116" i="21"/>
  <c r="TIE116" i="21"/>
  <c r="TIF116" i="21"/>
  <c r="TIG116" i="21"/>
  <c r="TIH116" i="21"/>
  <c r="TII116" i="21"/>
  <c r="TIJ116" i="21"/>
  <c r="TIK116" i="21"/>
  <c r="TIL116" i="21"/>
  <c r="TIM116" i="21"/>
  <c r="TIN116" i="21"/>
  <c r="TIO116" i="21"/>
  <c r="TIP116" i="21"/>
  <c r="TIQ116" i="21"/>
  <c r="TIR116" i="21"/>
  <c r="TIS116" i="21"/>
  <c r="TIT116" i="21"/>
  <c r="TIU116" i="21"/>
  <c r="TIV116" i="21"/>
  <c r="TIW116" i="21"/>
  <c r="TIX116" i="21"/>
  <c r="TIY116" i="21"/>
  <c r="TIZ116" i="21"/>
  <c r="TJA116" i="21"/>
  <c r="TJB116" i="21"/>
  <c r="TJC116" i="21"/>
  <c r="TJD116" i="21"/>
  <c r="TJE116" i="21"/>
  <c r="TJF116" i="21"/>
  <c r="TJG116" i="21"/>
  <c r="TJH116" i="21"/>
  <c r="TJI116" i="21"/>
  <c r="TJJ116" i="21"/>
  <c r="TJK116" i="21"/>
  <c r="TJL116" i="21"/>
  <c r="TJM116" i="21"/>
  <c r="TJN116" i="21"/>
  <c r="TJO116" i="21"/>
  <c r="TJP116" i="21"/>
  <c r="TJQ116" i="21"/>
  <c r="TJR116" i="21"/>
  <c r="TJS116" i="21"/>
  <c r="TJT116" i="21"/>
  <c r="TJU116" i="21"/>
  <c r="TJV116" i="21"/>
  <c r="TJW116" i="21"/>
  <c r="TJX116" i="21"/>
  <c r="TJY116" i="21"/>
  <c r="TJZ116" i="21"/>
  <c r="TKA116" i="21"/>
  <c r="TKB116" i="21"/>
  <c r="TKC116" i="21"/>
  <c r="TKD116" i="21"/>
  <c r="TKE116" i="21"/>
  <c r="TKF116" i="21"/>
  <c r="TKG116" i="21"/>
  <c r="TKH116" i="21"/>
  <c r="TKI116" i="21"/>
  <c r="TKJ116" i="21"/>
  <c r="TKK116" i="21"/>
  <c r="TKL116" i="21"/>
  <c r="TKM116" i="21"/>
  <c r="TKN116" i="21"/>
  <c r="TKO116" i="21"/>
  <c r="TKP116" i="21"/>
  <c r="TKQ116" i="21"/>
  <c r="TKR116" i="21"/>
  <c r="TKS116" i="21"/>
  <c r="TKT116" i="21"/>
  <c r="TKU116" i="21"/>
  <c r="TKV116" i="21"/>
  <c r="TKW116" i="21"/>
  <c r="TKX116" i="21"/>
  <c r="TKY116" i="21"/>
  <c r="TKZ116" i="21"/>
  <c r="TLA116" i="21"/>
  <c r="TLB116" i="21"/>
  <c r="TLC116" i="21"/>
  <c r="TLD116" i="21"/>
  <c r="TLE116" i="21"/>
  <c r="TLF116" i="21"/>
  <c r="TLG116" i="21"/>
  <c r="TLH116" i="21"/>
  <c r="TLI116" i="21"/>
  <c r="TLJ116" i="21"/>
  <c r="TLK116" i="21"/>
  <c r="TLL116" i="21"/>
  <c r="TLM116" i="21"/>
  <c r="TLN116" i="21"/>
  <c r="TLO116" i="21"/>
  <c r="TLP116" i="21"/>
  <c r="TLQ116" i="21"/>
  <c r="TLR116" i="21"/>
  <c r="TLS116" i="21"/>
  <c r="TLT116" i="21"/>
  <c r="TLU116" i="21"/>
  <c r="TLV116" i="21"/>
  <c r="TLW116" i="21"/>
  <c r="TLX116" i="21"/>
  <c r="TLY116" i="21"/>
  <c r="TLZ116" i="21"/>
  <c r="TMA116" i="21"/>
  <c r="TMB116" i="21"/>
  <c r="TMC116" i="21"/>
  <c r="TMD116" i="21"/>
  <c r="TME116" i="21"/>
  <c r="TMF116" i="21"/>
  <c r="TMG116" i="21"/>
  <c r="TMH116" i="21"/>
  <c r="TMI116" i="21"/>
  <c r="TMJ116" i="21"/>
  <c r="TMK116" i="21"/>
  <c r="TML116" i="21"/>
  <c r="TMM116" i="21"/>
  <c r="TMN116" i="21"/>
  <c r="TMO116" i="21"/>
  <c r="TMP116" i="21"/>
  <c r="TMQ116" i="21"/>
  <c r="TMR116" i="21"/>
  <c r="TMS116" i="21"/>
  <c r="TMT116" i="21"/>
  <c r="TMU116" i="21"/>
  <c r="TMV116" i="21"/>
  <c r="TMW116" i="21"/>
  <c r="TMX116" i="21"/>
  <c r="TMY116" i="21"/>
  <c r="TMZ116" i="21"/>
  <c r="TNA116" i="21"/>
  <c r="TNB116" i="21"/>
  <c r="TNC116" i="21"/>
  <c r="TND116" i="21"/>
  <c r="TNE116" i="21"/>
  <c r="TNF116" i="21"/>
  <c r="TNG116" i="21"/>
  <c r="TNH116" i="21"/>
  <c r="TNI116" i="21"/>
  <c r="TNJ116" i="21"/>
  <c r="TNK116" i="21"/>
  <c r="TNL116" i="21"/>
  <c r="TNM116" i="21"/>
  <c r="TNN116" i="21"/>
  <c r="TNO116" i="21"/>
  <c r="TNP116" i="21"/>
  <c r="TNQ116" i="21"/>
  <c r="TNR116" i="21"/>
  <c r="TNS116" i="21"/>
  <c r="TNT116" i="21"/>
  <c r="TNU116" i="21"/>
  <c r="TNV116" i="21"/>
  <c r="TNW116" i="21"/>
  <c r="TNX116" i="21"/>
  <c r="TNY116" i="21"/>
  <c r="TNZ116" i="21"/>
  <c r="TOA116" i="21"/>
  <c r="TOB116" i="21"/>
  <c r="TOC116" i="21"/>
  <c r="TOD116" i="21"/>
  <c r="TOE116" i="21"/>
  <c r="TOF116" i="21"/>
  <c r="TOG116" i="21"/>
  <c r="TOH116" i="21"/>
  <c r="TOI116" i="21"/>
  <c r="TOJ116" i="21"/>
  <c r="TOK116" i="21"/>
  <c r="TOL116" i="21"/>
  <c r="TOM116" i="21"/>
  <c r="TON116" i="21"/>
  <c r="TOO116" i="21"/>
  <c r="TOP116" i="21"/>
  <c r="TOQ116" i="21"/>
  <c r="TOR116" i="21"/>
  <c r="TOS116" i="21"/>
  <c r="TOT116" i="21"/>
  <c r="TOU116" i="21"/>
  <c r="TOV116" i="21"/>
  <c r="TOW116" i="21"/>
  <c r="TOX116" i="21"/>
  <c r="TOY116" i="21"/>
  <c r="TOZ116" i="21"/>
  <c r="TPA116" i="21"/>
  <c r="TPB116" i="21"/>
  <c r="TPC116" i="21"/>
  <c r="TPD116" i="21"/>
  <c r="TPE116" i="21"/>
  <c r="TPF116" i="21"/>
  <c r="TPG116" i="21"/>
  <c r="TPH116" i="21"/>
  <c r="TPI116" i="21"/>
  <c r="TPJ116" i="21"/>
  <c r="TPK116" i="21"/>
  <c r="TPL116" i="21"/>
  <c r="TPM116" i="21"/>
  <c r="TPN116" i="21"/>
  <c r="TPO116" i="21"/>
  <c r="TPP116" i="21"/>
  <c r="TPQ116" i="21"/>
  <c r="TPR116" i="21"/>
  <c r="TPS116" i="21"/>
  <c r="TPT116" i="21"/>
  <c r="TPU116" i="21"/>
  <c r="TPV116" i="21"/>
  <c r="TPW116" i="21"/>
  <c r="TPX116" i="21"/>
  <c r="TPY116" i="21"/>
  <c r="TPZ116" i="21"/>
  <c r="TQA116" i="21"/>
  <c r="TQB116" i="21"/>
  <c r="TQC116" i="21"/>
  <c r="TQD116" i="21"/>
  <c r="TQE116" i="21"/>
  <c r="TQF116" i="21"/>
  <c r="TQG116" i="21"/>
  <c r="TQH116" i="21"/>
  <c r="TQI116" i="21"/>
  <c r="TQJ116" i="21"/>
  <c r="TQK116" i="21"/>
  <c r="TQL116" i="21"/>
  <c r="TQM116" i="21"/>
  <c r="TQN116" i="21"/>
  <c r="TQO116" i="21"/>
  <c r="TQP116" i="21"/>
  <c r="TQQ116" i="21"/>
  <c r="TQR116" i="21"/>
  <c r="TQS116" i="21"/>
  <c r="TQT116" i="21"/>
  <c r="TQU116" i="21"/>
  <c r="TQV116" i="21"/>
  <c r="TQW116" i="21"/>
  <c r="TQX116" i="21"/>
  <c r="TQY116" i="21"/>
  <c r="TQZ116" i="21"/>
  <c r="TRA116" i="21"/>
  <c r="TRB116" i="21"/>
  <c r="TRC116" i="21"/>
  <c r="TRD116" i="21"/>
  <c r="TRE116" i="21"/>
  <c r="TRF116" i="21"/>
  <c r="TRG116" i="21"/>
  <c r="TRH116" i="21"/>
  <c r="TRI116" i="21"/>
  <c r="TRJ116" i="21"/>
  <c r="TRK116" i="21"/>
  <c r="TRL116" i="21"/>
  <c r="TRM116" i="21"/>
  <c r="TRN116" i="21"/>
  <c r="TRO116" i="21"/>
  <c r="TRP116" i="21"/>
  <c r="TRQ116" i="21"/>
  <c r="TRR116" i="21"/>
  <c r="TRS116" i="21"/>
  <c r="TRT116" i="21"/>
  <c r="TRU116" i="21"/>
  <c r="TRV116" i="21"/>
  <c r="TRW116" i="21"/>
  <c r="TRX116" i="21"/>
  <c r="TRY116" i="21"/>
  <c r="TRZ116" i="21"/>
  <c r="TSA116" i="21"/>
  <c r="TSB116" i="21"/>
  <c r="TSC116" i="21"/>
  <c r="TSD116" i="21"/>
  <c r="TSE116" i="21"/>
  <c r="TSF116" i="21"/>
  <c r="TSG116" i="21"/>
  <c r="TSH116" i="21"/>
  <c r="TSI116" i="21"/>
  <c r="TSJ116" i="21"/>
  <c r="TSK116" i="21"/>
  <c r="TSL116" i="21"/>
  <c r="TSM116" i="21"/>
  <c r="TSN116" i="21"/>
  <c r="TSO116" i="21"/>
  <c r="TSP116" i="21"/>
  <c r="TSQ116" i="21"/>
  <c r="TSR116" i="21"/>
  <c r="TSS116" i="21"/>
  <c r="TST116" i="21"/>
  <c r="TSU116" i="21"/>
  <c r="TSV116" i="21"/>
  <c r="TSW116" i="21"/>
  <c r="TSX116" i="21"/>
  <c r="TSY116" i="21"/>
  <c r="TSZ116" i="21"/>
  <c r="TTA116" i="21"/>
  <c r="TTB116" i="21"/>
  <c r="TTC116" i="21"/>
  <c r="TTD116" i="21"/>
  <c r="TTE116" i="21"/>
  <c r="TTF116" i="21"/>
  <c r="TTG116" i="21"/>
  <c r="TTH116" i="21"/>
  <c r="TTI116" i="21"/>
  <c r="TTJ116" i="21"/>
  <c r="TTK116" i="21"/>
  <c r="TTL116" i="21"/>
  <c r="TTM116" i="21"/>
  <c r="TTN116" i="21"/>
  <c r="TTO116" i="21"/>
  <c r="TTP116" i="21"/>
  <c r="TTQ116" i="21"/>
  <c r="TTR116" i="21"/>
  <c r="TTS116" i="21"/>
  <c r="TTT116" i="21"/>
  <c r="TTU116" i="21"/>
  <c r="TTV116" i="21"/>
  <c r="TTW116" i="21"/>
  <c r="TTX116" i="21"/>
  <c r="TTY116" i="21"/>
  <c r="TTZ116" i="21"/>
  <c r="TUA116" i="21"/>
  <c r="TUB116" i="21"/>
  <c r="TUC116" i="21"/>
  <c r="TUD116" i="21"/>
  <c r="TUE116" i="21"/>
  <c r="TUF116" i="21"/>
  <c r="TUG116" i="21"/>
  <c r="TUH116" i="21"/>
  <c r="TUI116" i="21"/>
  <c r="TUJ116" i="21"/>
  <c r="TUK116" i="21"/>
  <c r="TUL116" i="21"/>
  <c r="TUM116" i="21"/>
  <c r="TUN116" i="21"/>
  <c r="TUO116" i="21"/>
  <c r="TUP116" i="21"/>
  <c r="TUQ116" i="21"/>
  <c r="TUR116" i="21"/>
  <c r="TUS116" i="21"/>
  <c r="TUT116" i="21"/>
  <c r="TUU116" i="21"/>
  <c r="TUV116" i="21"/>
  <c r="TUW116" i="21"/>
  <c r="TUX116" i="21"/>
  <c r="TUY116" i="21"/>
  <c r="TUZ116" i="21"/>
  <c r="TVA116" i="21"/>
  <c r="TVB116" i="21"/>
  <c r="TVC116" i="21"/>
  <c r="TVD116" i="21"/>
  <c r="TVE116" i="21"/>
  <c r="TVF116" i="21"/>
  <c r="TVG116" i="21"/>
  <c r="TVH116" i="21"/>
  <c r="TVI116" i="21"/>
  <c r="TVJ116" i="21"/>
  <c r="TVK116" i="21"/>
  <c r="TVL116" i="21"/>
  <c r="TVM116" i="21"/>
  <c r="TVN116" i="21"/>
  <c r="TVO116" i="21"/>
  <c r="TVP116" i="21"/>
  <c r="TVQ116" i="21"/>
  <c r="TVR116" i="21"/>
  <c r="TVS116" i="21"/>
  <c r="TVT116" i="21"/>
  <c r="TVU116" i="21"/>
  <c r="TVV116" i="21"/>
  <c r="TVW116" i="21"/>
  <c r="TVX116" i="21"/>
  <c r="TVY116" i="21"/>
  <c r="TVZ116" i="21"/>
  <c r="TWA116" i="21"/>
  <c r="TWB116" i="21"/>
  <c r="TWC116" i="21"/>
  <c r="TWD116" i="21"/>
  <c r="TWE116" i="21"/>
  <c r="TWF116" i="21"/>
  <c r="TWG116" i="21"/>
  <c r="TWH116" i="21"/>
  <c r="TWI116" i="21"/>
  <c r="TWJ116" i="21"/>
  <c r="TWK116" i="21"/>
  <c r="TWL116" i="21"/>
  <c r="TWM116" i="21"/>
  <c r="TWN116" i="21"/>
  <c r="TWO116" i="21"/>
  <c r="TWP116" i="21"/>
  <c r="TWQ116" i="21"/>
  <c r="TWR116" i="21"/>
  <c r="TWS116" i="21"/>
  <c r="TWT116" i="21"/>
  <c r="TWU116" i="21"/>
  <c r="TWV116" i="21"/>
  <c r="TWW116" i="21"/>
  <c r="TWX116" i="21"/>
  <c r="TWY116" i="21"/>
  <c r="TWZ116" i="21"/>
  <c r="TXA116" i="21"/>
  <c r="TXB116" i="21"/>
  <c r="TXC116" i="21"/>
  <c r="TXD116" i="21"/>
  <c r="TXE116" i="21"/>
  <c r="TXF116" i="21"/>
  <c r="TXG116" i="21"/>
  <c r="TXH116" i="21"/>
  <c r="TXI116" i="21"/>
  <c r="TXJ116" i="21"/>
  <c r="TXK116" i="21"/>
  <c r="TXL116" i="21"/>
  <c r="TXM116" i="21"/>
  <c r="TXN116" i="21"/>
  <c r="TXO116" i="21"/>
  <c r="TXP116" i="21"/>
  <c r="TXQ116" i="21"/>
  <c r="TXR116" i="21"/>
  <c r="TXS116" i="21"/>
  <c r="TXT116" i="21"/>
  <c r="TXU116" i="21"/>
  <c r="TXV116" i="21"/>
  <c r="TXW116" i="21"/>
  <c r="TXX116" i="21"/>
  <c r="TXY116" i="21"/>
  <c r="TXZ116" i="21"/>
  <c r="TYA116" i="21"/>
  <c r="TYB116" i="21"/>
  <c r="TYC116" i="21"/>
  <c r="TYD116" i="21"/>
  <c r="TYE116" i="21"/>
  <c r="TYF116" i="21"/>
  <c r="TYG116" i="21"/>
  <c r="TYH116" i="21"/>
  <c r="TYI116" i="21"/>
  <c r="TYJ116" i="21"/>
  <c r="TYK116" i="21"/>
  <c r="TYL116" i="21"/>
  <c r="TYM116" i="21"/>
  <c r="TYN116" i="21"/>
  <c r="TYO116" i="21"/>
  <c r="TYP116" i="21"/>
  <c r="TYQ116" i="21"/>
  <c r="TYR116" i="21"/>
  <c r="TYS116" i="21"/>
  <c r="TYT116" i="21"/>
  <c r="TYU116" i="21"/>
  <c r="TYV116" i="21"/>
  <c r="TYW116" i="21"/>
  <c r="TYX116" i="21"/>
  <c r="TYY116" i="21"/>
  <c r="TYZ116" i="21"/>
  <c r="TZA116" i="21"/>
  <c r="TZB116" i="21"/>
  <c r="TZC116" i="21"/>
  <c r="TZD116" i="21"/>
  <c r="TZE116" i="21"/>
  <c r="TZF116" i="21"/>
  <c r="TZG116" i="21"/>
  <c r="TZH116" i="21"/>
  <c r="TZI116" i="21"/>
  <c r="TZJ116" i="21"/>
  <c r="TZK116" i="21"/>
  <c r="TZL116" i="21"/>
  <c r="TZM116" i="21"/>
  <c r="TZN116" i="21"/>
  <c r="TZO116" i="21"/>
  <c r="TZP116" i="21"/>
  <c r="TZQ116" i="21"/>
  <c r="TZR116" i="21"/>
  <c r="TZS116" i="21"/>
  <c r="TZT116" i="21"/>
  <c r="TZU116" i="21"/>
  <c r="TZV116" i="21"/>
  <c r="TZW116" i="21"/>
  <c r="TZX116" i="21"/>
  <c r="TZY116" i="21"/>
  <c r="TZZ116" i="21"/>
  <c r="UAA116" i="21"/>
  <c r="UAB116" i="21"/>
  <c r="UAC116" i="21"/>
  <c r="UAD116" i="21"/>
  <c r="UAE116" i="21"/>
  <c r="UAF116" i="21"/>
  <c r="UAG116" i="21"/>
  <c r="UAH116" i="21"/>
  <c r="UAI116" i="21"/>
  <c r="UAJ116" i="21"/>
  <c r="UAK116" i="21"/>
  <c r="UAL116" i="21"/>
  <c r="UAM116" i="21"/>
  <c r="UAN116" i="21"/>
  <c r="UAO116" i="21"/>
  <c r="UAP116" i="21"/>
  <c r="UAQ116" i="21"/>
  <c r="UAR116" i="21"/>
  <c r="UAS116" i="21"/>
  <c r="UAT116" i="21"/>
  <c r="UAU116" i="21"/>
  <c r="UAV116" i="21"/>
  <c r="UAW116" i="21"/>
  <c r="UAX116" i="21"/>
  <c r="UAY116" i="21"/>
  <c r="UAZ116" i="21"/>
  <c r="UBA116" i="21"/>
  <c r="UBB116" i="21"/>
  <c r="UBC116" i="21"/>
  <c r="UBD116" i="21"/>
  <c r="UBE116" i="21"/>
  <c r="UBF116" i="21"/>
  <c r="UBG116" i="21"/>
  <c r="UBH116" i="21"/>
  <c r="UBI116" i="21"/>
  <c r="UBJ116" i="21"/>
  <c r="UBK116" i="21"/>
  <c r="UBL116" i="21"/>
  <c r="UBM116" i="21"/>
  <c r="UBN116" i="21"/>
  <c r="UBO116" i="21"/>
  <c r="UBP116" i="21"/>
  <c r="UBQ116" i="21"/>
  <c r="UBR116" i="21"/>
  <c r="UBS116" i="21"/>
  <c r="UBT116" i="21"/>
  <c r="UBU116" i="21"/>
  <c r="UBV116" i="21"/>
  <c r="UBW116" i="21"/>
  <c r="UBX116" i="21"/>
  <c r="UBY116" i="21"/>
  <c r="UBZ116" i="21"/>
  <c r="UCA116" i="21"/>
  <c r="UCB116" i="21"/>
  <c r="UCC116" i="21"/>
  <c r="UCD116" i="21"/>
  <c r="UCE116" i="21"/>
  <c r="UCF116" i="21"/>
  <c r="UCG116" i="21"/>
  <c r="UCH116" i="21"/>
  <c r="UCI116" i="21"/>
  <c r="UCJ116" i="21"/>
  <c r="UCK116" i="21"/>
  <c r="UCL116" i="21"/>
  <c r="UCM116" i="21"/>
  <c r="UCN116" i="21"/>
  <c r="UCO116" i="21"/>
  <c r="UCP116" i="21"/>
  <c r="UCQ116" i="21"/>
  <c r="UCR116" i="21"/>
  <c r="UCS116" i="21"/>
  <c r="UCT116" i="21"/>
  <c r="UCU116" i="21"/>
  <c r="UCV116" i="21"/>
  <c r="UCW116" i="21"/>
  <c r="UCX116" i="21"/>
  <c r="UCY116" i="21"/>
  <c r="UCZ116" i="21"/>
  <c r="UDA116" i="21"/>
  <c r="UDB116" i="21"/>
  <c r="UDC116" i="21"/>
  <c r="UDD116" i="21"/>
  <c r="UDE116" i="21"/>
  <c r="UDF116" i="21"/>
  <c r="UDG116" i="21"/>
  <c r="UDH116" i="21"/>
  <c r="UDI116" i="21"/>
  <c r="UDJ116" i="21"/>
  <c r="UDK116" i="21"/>
  <c r="UDL116" i="21"/>
  <c r="UDM116" i="21"/>
  <c r="UDN116" i="21"/>
  <c r="UDO116" i="21"/>
  <c r="UDP116" i="21"/>
  <c r="UDQ116" i="21"/>
  <c r="UDR116" i="21"/>
  <c r="UDS116" i="21"/>
  <c r="UDT116" i="21"/>
  <c r="UDU116" i="21"/>
  <c r="UDV116" i="21"/>
  <c r="UDW116" i="21"/>
  <c r="UDX116" i="21"/>
  <c r="UDY116" i="21"/>
  <c r="UDZ116" i="21"/>
  <c r="UEA116" i="21"/>
  <c r="UEB116" i="21"/>
  <c r="UEC116" i="21"/>
  <c r="UED116" i="21"/>
  <c r="UEE116" i="21"/>
  <c r="UEF116" i="21"/>
  <c r="UEG116" i="21"/>
  <c r="UEH116" i="21"/>
  <c r="UEI116" i="21"/>
  <c r="UEJ116" i="21"/>
  <c r="UEK116" i="21"/>
  <c r="UEL116" i="21"/>
  <c r="UEM116" i="21"/>
  <c r="UEN116" i="21"/>
  <c r="UEO116" i="21"/>
  <c r="UEP116" i="21"/>
  <c r="UEQ116" i="21"/>
  <c r="UER116" i="21"/>
  <c r="UES116" i="21"/>
  <c r="UET116" i="21"/>
  <c r="UEU116" i="21"/>
  <c r="UEV116" i="21"/>
  <c r="UEW116" i="21"/>
  <c r="UEX116" i="21"/>
  <c r="UEY116" i="21"/>
  <c r="UEZ116" i="21"/>
  <c r="UFA116" i="21"/>
  <c r="UFB116" i="21"/>
  <c r="UFC116" i="21"/>
  <c r="UFD116" i="21"/>
  <c r="UFE116" i="21"/>
  <c r="UFF116" i="21"/>
  <c r="UFG116" i="21"/>
  <c r="UFH116" i="21"/>
  <c r="UFI116" i="21"/>
  <c r="UFJ116" i="21"/>
  <c r="UFK116" i="21"/>
  <c r="UFL116" i="21"/>
  <c r="UFM116" i="21"/>
  <c r="UFN116" i="21"/>
  <c r="UFO116" i="21"/>
  <c r="UFP116" i="21"/>
  <c r="UFQ116" i="21"/>
  <c r="UFR116" i="21"/>
  <c r="UFS116" i="21"/>
  <c r="UFT116" i="21"/>
  <c r="UFU116" i="21"/>
  <c r="UFV116" i="21"/>
  <c r="UFW116" i="21"/>
  <c r="UFX116" i="21"/>
  <c r="UFY116" i="21"/>
  <c r="UFZ116" i="21"/>
  <c r="UGA116" i="21"/>
  <c r="UGB116" i="21"/>
  <c r="UGC116" i="21"/>
  <c r="UGD116" i="21"/>
  <c r="UGE116" i="21"/>
  <c r="UGF116" i="21"/>
  <c r="UGG116" i="21"/>
  <c r="UGH116" i="21"/>
  <c r="UGI116" i="21"/>
  <c r="UGJ116" i="21"/>
  <c r="UGK116" i="21"/>
  <c r="UGL116" i="21"/>
  <c r="UGM116" i="21"/>
  <c r="UGN116" i="21"/>
  <c r="UGO116" i="21"/>
  <c r="UGP116" i="21"/>
  <c r="UGQ116" i="21"/>
  <c r="UGR116" i="21"/>
  <c r="UGS116" i="21"/>
  <c r="UGT116" i="21"/>
  <c r="UGU116" i="21"/>
  <c r="UGV116" i="21"/>
  <c r="UGW116" i="21"/>
  <c r="UGX116" i="21"/>
  <c r="UGY116" i="21"/>
  <c r="UGZ116" i="21"/>
  <c r="UHA116" i="21"/>
  <c r="UHB116" i="21"/>
  <c r="UHC116" i="21"/>
  <c r="UHD116" i="21"/>
  <c r="UHE116" i="21"/>
  <c r="UHF116" i="21"/>
  <c r="UHG116" i="21"/>
  <c r="UHH116" i="21"/>
  <c r="UHI116" i="21"/>
  <c r="UHJ116" i="21"/>
  <c r="UHK116" i="21"/>
  <c r="UHL116" i="21"/>
  <c r="UHM116" i="21"/>
  <c r="UHN116" i="21"/>
  <c r="UHO116" i="21"/>
  <c r="UHP116" i="21"/>
  <c r="UHQ116" i="21"/>
  <c r="UHR116" i="21"/>
  <c r="UHS116" i="21"/>
  <c r="UHT116" i="21"/>
  <c r="UHU116" i="21"/>
  <c r="UHV116" i="21"/>
  <c r="UHW116" i="21"/>
  <c r="UHX116" i="21"/>
  <c r="UHY116" i="21"/>
  <c r="UHZ116" i="21"/>
  <c r="UIA116" i="21"/>
  <c r="UIB116" i="21"/>
  <c r="UIC116" i="21"/>
  <c r="UID116" i="21"/>
  <c r="UIE116" i="21"/>
  <c r="UIF116" i="21"/>
  <c r="UIG116" i="21"/>
  <c r="UIH116" i="21"/>
  <c r="UII116" i="21"/>
  <c r="UIJ116" i="21"/>
  <c r="UIK116" i="21"/>
  <c r="UIL116" i="21"/>
  <c r="UIM116" i="21"/>
  <c r="UIN116" i="21"/>
  <c r="UIO116" i="21"/>
  <c r="UIP116" i="21"/>
  <c r="UIQ116" i="21"/>
  <c r="UIR116" i="21"/>
  <c r="UIS116" i="21"/>
  <c r="UIT116" i="21"/>
  <c r="UIU116" i="21"/>
  <c r="UIV116" i="21"/>
  <c r="UIW116" i="21"/>
  <c r="UIX116" i="21"/>
  <c r="UIY116" i="21"/>
  <c r="UIZ116" i="21"/>
  <c r="UJA116" i="21"/>
  <c r="UJB116" i="21"/>
  <c r="UJC116" i="21"/>
  <c r="UJD116" i="21"/>
  <c r="UJE116" i="21"/>
  <c r="UJF116" i="21"/>
  <c r="UJG116" i="21"/>
  <c r="UJH116" i="21"/>
  <c r="UJI116" i="21"/>
  <c r="UJJ116" i="21"/>
  <c r="UJK116" i="21"/>
  <c r="UJL116" i="21"/>
  <c r="UJM116" i="21"/>
  <c r="UJN116" i="21"/>
  <c r="UJO116" i="21"/>
  <c r="UJP116" i="21"/>
  <c r="UJQ116" i="21"/>
  <c r="UJR116" i="21"/>
  <c r="UJS116" i="21"/>
  <c r="UJT116" i="21"/>
  <c r="UJU116" i="21"/>
  <c r="UJV116" i="21"/>
  <c r="UJW116" i="21"/>
  <c r="UJX116" i="21"/>
  <c r="UJY116" i="21"/>
  <c r="UJZ116" i="21"/>
  <c r="UKA116" i="21"/>
  <c r="UKB116" i="21"/>
  <c r="UKC116" i="21"/>
  <c r="UKD116" i="21"/>
  <c r="UKE116" i="21"/>
  <c r="UKF116" i="21"/>
  <c r="UKG116" i="21"/>
  <c r="UKH116" i="21"/>
  <c r="UKI116" i="21"/>
  <c r="UKJ116" i="21"/>
  <c r="UKK116" i="21"/>
  <c r="UKL116" i="21"/>
  <c r="UKM116" i="21"/>
  <c r="UKN116" i="21"/>
  <c r="UKO116" i="21"/>
  <c r="UKP116" i="21"/>
  <c r="UKQ116" i="21"/>
  <c r="UKR116" i="21"/>
  <c r="UKS116" i="21"/>
  <c r="UKT116" i="21"/>
  <c r="UKU116" i="21"/>
  <c r="UKV116" i="21"/>
  <c r="UKW116" i="21"/>
  <c r="UKX116" i="21"/>
  <c r="UKY116" i="21"/>
  <c r="UKZ116" i="21"/>
  <c r="ULA116" i="21"/>
  <c r="ULB116" i="21"/>
  <c r="ULC116" i="21"/>
  <c r="ULD116" i="21"/>
  <c r="ULE116" i="21"/>
  <c r="ULF116" i="21"/>
  <c r="ULG116" i="21"/>
  <c r="ULH116" i="21"/>
  <c r="ULI116" i="21"/>
  <c r="ULJ116" i="21"/>
  <c r="ULK116" i="21"/>
  <c r="ULL116" i="21"/>
  <c r="ULM116" i="21"/>
  <c r="ULN116" i="21"/>
  <c r="ULO116" i="21"/>
  <c r="ULP116" i="21"/>
  <c r="ULQ116" i="21"/>
  <c r="ULR116" i="21"/>
  <c r="ULS116" i="21"/>
  <c r="ULT116" i="21"/>
  <c r="ULU116" i="21"/>
  <c r="ULV116" i="21"/>
  <c r="ULW116" i="21"/>
  <c r="ULX116" i="21"/>
  <c r="ULY116" i="21"/>
  <c r="ULZ116" i="21"/>
  <c r="UMA116" i="21"/>
  <c r="UMB116" i="21"/>
  <c r="UMC116" i="21"/>
  <c r="UMD116" i="21"/>
  <c r="UME116" i="21"/>
  <c r="UMF116" i="21"/>
  <c r="UMG116" i="21"/>
  <c r="UMH116" i="21"/>
  <c r="UMI116" i="21"/>
  <c r="UMJ116" i="21"/>
  <c r="UMK116" i="21"/>
  <c r="UML116" i="21"/>
  <c r="UMM116" i="21"/>
  <c r="UMN116" i="21"/>
  <c r="UMO116" i="21"/>
  <c r="UMP116" i="21"/>
  <c r="UMQ116" i="21"/>
  <c r="UMR116" i="21"/>
  <c r="UMS116" i="21"/>
  <c r="UMT116" i="21"/>
  <c r="UMU116" i="21"/>
  <c r="UMV116" i="21"/>
  <c r="UMW116" i="21"/>
  <c r="UMX116" i="21"/>
  <c r="UMY116" i="21"/>
  <c r="UMZ116" i="21"/>
  <c r="UNA116" i="21"/>
  <c r="UNB116" i="21"/>
  <c r="UNC116" i="21"/>
  <c r="UND116" i="21"/>
  <c r="UNE116" i="21"/>
  <c r="UNF116" i="21"/>
  <c r="UNG116" i="21"/>
  <c r="UNH116" i="21"/>
  <c r="UNI116" i="21"/>
  <c r="UNJ116" i="21"/>
  <c r="UNK116" i="21"/>
  <c r="UNL116" i="21"/>
  <c r="UNM116" i="21"/>
  <c r="UNN116" i="21"/>
  <c r="UNO116" i="21"/>
  <c r="UNP116" i="21"/>
  <c r="UNQ116" i="21"/>
  <c r="UNR116" i="21"/>
  <c r="UNS116" i="21"/>
  <c r="UNT116" i="21"/>
  <c r="UNU116" i="21"/>
  <c r="UNV116" i="21"/>
  <c r="UNW116" i="21"/>
  <c r="UNX116" i="21"/>
  <c r="UNY116" i="21"/>
  <c r="UNZ116" i="21"/>
  <c r="UOA116" i="21"/>
  <c r="UOB116" i="21"/>
  <c r="UOC116" i="21"/>
  <c r="UOD116" i="21"/>
  <c r="UOE116" i="21"/>
  <c r="UOF116" i="21"/>
  <c r="UOG116" i="21"/>
  <c r="UOH116" i="21"/>
  <c r="UOI116" i="21"/>
  <c r="UOJ116" i="21"/>
  <c r="UOK116" i="21"/>
  <c r="UOL116" i="21"/>
  <c r="UOM116" i="21"/>
  <c r="UON116" i="21"/>
  <c r="UOO116" i="21"/>
  <c r="UOP116" i="21"/>
  <c r="UOQ116" i="21"/>
  <c r="UOR116" i="21"/>
  <c r="UOS116" i="21"/>
  <c r="UOT116" i="21"/>
  <c r="UOU116" i="21"/>
  <c r="UOV116" i="21"/>
  <c r="UOW116" i="21"/>
  <c r="UOX116" i="21"/>
  <c r="UOY116" i="21"/>
  <c r="UOZ116" i="21"/>
  <c r="UPA116" i="21"/>
  <c r="UPB116" i="21"/>
  <c r="UPC116" i="21"/>
  <c r="UPD116" i="21"/>
  <c r="UPE116" i="21"/>
  <c r="UPF116" i="21"/>
  <c r="UPG116" i="21"/>
  <c r="UPH116" i="21"/>
  <c r="UPI116" i="21"/>
  <c r="UPJ116" i="21"/>
  <c r="UPK116" i="21"/>
  <c r="UPL116" i="21"/>
  <c r="UPM116" i="21"/>
  <c r="UPN116" i="21"/>
  <c r="UPO116" i="21"/>
  <c r="UPP116" i="21"/>
  <c r="UPQ116" i="21"/>
  <c r="UPR116" i="21"/>
  <c r="UPS116" i="21"/>
  <c r="UPT116" i="21"/>
  <c r="UPU116" i="21"/>
  <c r="UPV116" i="21"/>
  <c r="UPW116" i="21"/>
  <c r="UPX116" i="21"/>
  <c r="UPY116" i="21"/>
  <c r="UPZ116" i="21"/>
  <c r="UQA116" i="21"/>
  <c r="UQB116" i="21"/>
  <c r="UQC116" i="21"/>
  <c r="UQD116" i="21"/>
  <c r="UQE116" i="21"/>
  <c r="UQF116" i="21"/>
  <c r="UQG116" i="21"/>
  <c r="UQH116" i="21"/>
  <c r="UQI116" i="21"/>
  <c r="UQJ116" i="21"/>
  <c r="UQK116" i="21"/>
  <c r="UQL116" i="21"/>
  <c r="UQM116" i="21"/>
  <c r="UQN116" i="21"/>
  <c r="UQO116" i="21"/>
  <c r="UQP116" i="21"/>
  <c r="UQQ116" i="21"/>
  <c r="UQR116" i="21"/>
  <c r="UQS116" i="21"/>
  <c r="UQT116" i="21"/>
  <c r="UQU116" i="21"/>
  <c r="UQV116" i="21"/>
  <c r="UQW116" i="21"/>
  <c r="UQX116" i="21"/>
  <c r="UQY116" i="21"/>
  <c r="UQZ116" i="21"/>
  <c r="URA116" i="21"/>
  <c r="URB116" i="21"/>
  <c r="URC116" i="21"/>
  <c r="URD116" i="21"/>
  <c r="URE116" i="21"/>
  <c r="URF116" i="21"/>
  <c r="URG116" i="21"/>
  <c r="URH116" i="21"/>
  <c r="URI116" i="21"/>
  <c r="URJ116" i="21"/>
  <c r="URK116" i="21"/>
  <c r="URL116" i="21"/>
  <c r="URM116" i="21"/>
  <c r="URN116" i="21"/>
  <c r="URO116" i="21"/>
  <c r="URP116" i="21"/>
  <c r="URQ116" i="21"/>
  <c r="URR116" i="21"/>
  <c r="URS116" i="21"/>
  <c r="URT116" i="21"/>
  <c r="URU116" i="21"/>
  <c r="URV116" i="21"/>
  <c r="URW116" i="21"/>
  <c r="URX116" i="21"/>
  <c r="URY116" i="21"/>
  <c r="URZ116" i="21"/>
  <c r="USA116" i="21"/>
  <c r="USB116" i="21"/>
  <c r="USC116" i="21"/>
  <c r="USD116" i="21"/>
  <c r="USE116" i="21"/>
  <c r="USF116" i="21"/>
  <c r="USG116" i="21"/>
  <c r="USH116" i="21"/>
  <c r="USI116" i="21"/>
  <c r="USJ116" i="21"/>
  <c r="USK116" i="21"/>
  <c r="USL116" i="21"/>
  <c r="USM116" i="21"/>
  <c r="USN116" i="21"/>
  <c r="USO116" i="21"/>
  <c r="USP116" i="21"/>
  <c r="USQ116" i="21"/>
  <c r="USR116" i="21"/>
  <c r="USS116" i="21"/>
  <c r="UST116" i="21"/>
  <c r="USU116" i="21"/>
  <c r="USV116" i="21"/>
  <c r="USW116" i="21"/>
  <c r="USX116" i="21"/>
  <c r="USY116" i="21"/>
  <c r="USZ116" i="21"/>
  <c r="UTA116" i="21"/>
  <c r="UTB116" i="21"/>
  <c r="UTC116" i="21"/>
  <c r="UTD116" i="21"/>
  <c r="UTE116" i="21"/>
  <c r="UTF116" i="21"/>
  <c r="UTG116" i="21"/>
  <c r="UTH116" i="21"/>
  <c r="UTI116" i="21"/>
  <c r="UTJ116" i="21"/>
  <c r="UTK116" i="21"/>
  <c r="UTL116" i="21"/>
  <c r="UTM116" i="21"/>
  <c r="UTN116" i="21"/>
  <c r="UTO116" i="21"/>
  <c r="UTP116" i="21"/>
  <c r="UTQ116" i="21"/>
  <c r="UTR116" i="21"/>
  <c r="UTS116" i="21"/>
  <c r="UTT116" i="21"/>
  <c r="UTU116" i="21"/>
  <c r="UTV116" i="21"/>
  <c r="UTW116" i="21"/>
  <c r="UTX116" i="21"/>
  <c r="UTY116" i="21"/>
  <c r="UTZ116" i="21"/>
  <c r="UUA116" i="21"/>
  <c r="UUB116" i="21"/>
  <c r="UUC116" i="21"/>
  <c r="UUD116" i="21"/>
  <c r="UUE116" i="21"/>
  <c r="UUF116" i="21"/>
  <c r="UUG116" i="21"/>
  <c r="UUH116" i="21"/>
  <c r="UUI116" i="21"/>
  <c r="UUJ116" i="21"/>
  <c r="UUK116" i="21"/>
  <c r="UUL116" i="21"/>
  <c r="UUM116" i="21"/>
  <c r="UUN116" i="21"/>
  <c r="UUO116" i="21"/>
  <c r="UUP116" i="21"/>
  <c r="UUQ116" i="21"/>
  <c r="UUR116" i="21"/>
  <c r="UUS116" i="21"/>
  <c r="UUT116" i="21"/>
  <c r="UUU116" i="21"/>
  <c r="UUV116" i="21"/>
  <c r="UUW116" i="21"/>
  <c r="UUX116" i="21"/>
  <c r="UUY116" i="21"/>
  <c r="UUZ116" i="21"/>
  <c r="UVA116" i="21"/>
  <c r="UVB116" i="21"/>
  <c r="UVC116" i="21"/>
  <c r="UVD116" i="21"/>
  <c r="UVE116" i="21"/>
  <c r="UVF116" i="21"/>
  <c r="UVG116" i="21"/>
  <c r="UVH116" i="21"/>
  <c r="UVI116" i="21"/>
  <c r="UVJ116" i="21"/>
  <c r="UVK116" i="21"/>
  <c r="UVL116" i="21"/>
  <c r="UVM116" i="21"/>
  <c r="UVN116" i="21"/>
  <c r="UVO116" i="21"/>
  <c r="UVP116" i="21"/>
  <c r="UVQ116" i="21"/>
  <c r="UVR116" i="21"/>
  <c r="UVS116" i="21"/>
  <c r="UVT116" i="21"/>
  <c r="UVU116" i="21"/>
  <c r="UVV116" i="21"/>
  <c r="UVW116" i="21"/>
  <c r="UVX116" i="21"/>
  <c r="UVY116" i="21"/>
  <c r="UVZ116" i="21"/>
  <c r="UWA116" i="21"/>
  <c r="UWB116" i="21"/>
  <c r="UWC116" i="21"/>
  <c r="UWD116" i="21"/>
  <c r="UWE116" i="21"/>
  <c r="UWF116" i="21"/>
  <c r="UWG116" i="21"/>
  <c r="UWH116" i="21"/>
  <c r="UWI116" i="21"/>
  <c r="UWJ116" i="21"/>
  <c r="UWK116" i="21"/>
  <c r="UWL116" i="21"/>
  <c r="UWM116" i="21"/>
  <c r="UWN116" i="21"/>
  <c r="UWO116" i="21"/>
  <c r="UWP116" i="21"/>
  <c r="UWQ116" i="21"/>
  <c r="UWR116" i="21"/>
  <c r="UWS116" i="21"/>
  <c r="UWT116" i="21"/>
  <c r="UWU116" i="21"/>
  <c r="UWV116" i="21"/>
  <c r="UWW116" i="21"/>
  <c r="UWX116" i="21"/>
  <c r="UWY116" i="21"/>
  <c r="UWZ116" i="21"/>
  <c r="UXA116" i="21"/>
  <c r="UXB116" i="21"/>
  <c r="UXC116" i="21"/>
  <c r="UXD116" i="21"/>
  <c r="UXE116" i="21"/>
  <c r="UXF116" i="21"/>
  <c r="UXG116" i="21"/>
  <c r="UXH116" i="21"/>
  <c r="UXI116" i="21"/>
  <c r="UXJ116" i="21"/>
  <c r="UXK116" i="21"/>
  <c r="UXL116" i="21"/>
  <c r="UXM116" i="21"/>
  <c r="UXN116" i="21"/>
  <c r="UXO116" i="21"/>
  <c r="UXP116" i="21"/>
  <c r="UXQ116" i="21"/>
  <c r="UXR116" i="21"/>
  <c r="UXS116" i="21"/>
  <c r="UXT116" i="21"/>
  <c r="UXU116" i="21"/>
  <c r="UXV116" i="21"/>
  <c r="UXW116" i="21"/>
  <c r="UXX116" i="21"/>
  <c r="UXY116" i="21"/>
  <c r="UXZ116" i="21"/>
  <c r="UYA116" i="21"/>
  <c r="UYB116" i="21"/>
  <c r="UYC116" i="21"/>
  <c r="UYD116" i="21"/>
  <c r="UYE116" i="21"/>
  <c r="UYF116" i="21"/>
  <c r="UYG116" i="21"/>
  <c r="UYH116" i="21"/>
  <c r="UYI116" i="21"/>
  <c r="UYJ116" i="21"/>
  <c r="UYK116" i="21"/>
  <c r="UYL116" i="21"/>
  <c r="UYM116" i="21"/>
  <c r="UYN116" i="21"/>
  <c r="UYO116" i="21"/>
  <c r="UYP116" i="21"/>
  <c r="UYQ116" i="21"/>
  <c r="UYR116" i="21"/>
  <c r="UYS116" i="21"/>
  <c r="UYT116" i="21"/>
  <c r="UYU116" i="21"/>
  <c r="UYV116" i="21"/>
  <c r="UYW116" i="21"/>
  <c r="UYX116" i="21"/>
  <c r="UYY116" i="21"/>
  <c r="UYZ116" i="21"/>
  <c r="UZA116" i="21"/>
  <c r="UZB116" i="21"/>
  <c r="UZC116" i="21"/>
  <c r="UZD116" i="21"/>
  <c r="UZE116" i="21"/>
  <c r="UZF116" i="21"/>
  <c r="UZG116" i="21"/>
  <c r="UZH116" i="21"/>
  <c r="UZI116" i="21"/>
  <c r="UZJ116" i="21"/>
  <c r="UZK116" i="21"/>
  <c r="UZL116" i="21"/>
  <c r="UZM116" i="21"/>
  <c r="UZN116" i="21"/>
  <c r="UZO116" i="21"/>
  <c r="UZP116" i="21"/>
  <c r="UZQ116" i="21"/>
  <c r="UZR116" i="21"/>
  <c r="UZS116" i="21"/>
  <c r="UZT116" i="21"/>
  <c r="UZU116" i="21"/>
  <c r="UZV116" i="21"/>
  <c r="UZW116" i="21"/>
  <c r="UZX116" i="21"/>
  <c r="UZY116" i="21"/>
  <c r="UZZ116" i="21"/>
  <c r="VAA116" i="21"/>
  <c r="VAB116" i="21"/>
  <c r="VAC116" i="21"/>
  <c r="VAD116" i="21"/>
  <c r="VAE116" i="21"/>
  <c r="VAF116" i="21"/>
  <c r="VAG116" i="21"/>
  <c r="VAH116" i="21"/>
  <c r="VAI116" i="21"/>
  <c r="VAJ116" i="21"/>
  <c r="VAK116" i="21"/>
  <c r="VAL116" i="21"/>
  <c r="VAM116" i="21"/>
  <c r="VAN116" i="21"/>
  <c r="VAO116" i="21"/>
  <c r="VAP116" i="21"/>
  <c r="VAQ116" i="21"/>
  <c r="VAR116" i="21"/>
  <c r="VAS116" i="21"/>
  <c r="VAT116" i="21"/>
  <c r="VAU116" i="21"/>
  <c r="VAV116" i="21"/>
  <c r="VAW116" i="21"/>
  <c r="VAX116" i="21"/>
  <c r="VAY116" i="21"/>
  <c r="VAZ116" i="21"/>
  <c r="VBA116" i="21"/>
  <c r="VBB116" i="21"/>
  <c r="VBC116" i="21"/>
  <c r="VBD116" i="21"/>
  <c r="VBE116" i="21"/>
  <c r="VBF116" i="21"/>
  <c r="VBG116" i="21"/>
  <c r="VBH116" i="21"/>
  <c r="VBI116" i="21"/>
  <c r="VBJ116" i="21"/>
  <c r="VBK116" i="21"/>
  <c r="VBL116" i="21"/>
  <c r="VBM116" i="21"/>
  <c r="VBN116" i="21"/>
  <c r="VBO116" i="21"/>
  <c r="VBP116" i="21"/>
  <c r="VBQ116" i="21"/>
  <c r="VBR116" i="21"/>
  <c r="VBS116" i="21"/>
  <c r="VBT116" i="21"/>
  <c r="VBU116" i="21"/>
  <c r="VBV116" i="21"/>
  <c r="VBW116" i="21"/>
  <c r="VBX116" i="21"/>
  <c r="VBY116" i="21"/>
  <c r="VBZ116" i="21"/>
  <c r="VCA116" i="21"/>
  <c r="VCB116" i="21"/>
  <c r="VCC116" i="21"/>
  <c r="VCD116" i="21"/>
  <c r="VCE116" i="21"/>
  <c r="VCF116" i="21"/>
  <c r="VCG116" i="21"/>
  <c r="VCH116" i="21"/>
  <c r="VCI116" i="21"/>
  <c r="VCJ116" i="21"/>
  <c r="VCK116" i="21"/>
  <c r="VCL116" i="21"/>
  <c r="VCM116" i="21"/>
  <c r="VCN116" i="21"/>
  <c r="VCO116" i="21"/>
  <c r="VCP116" i="21"/>
  <c r="VCQ116" i="21"/>
  <c r="VCR116" i="21"/>
  <c r="VCS116" i="21"/>
  <c r="VCT116" i="21"/>
  <c r="VCU116" i="21"/>
  <c r="VCV116" i="21"/>
  <c r="VCW116" i="21"/>
  <c r="VCX116" i="21"/>
  <c r="VCY116" i="21"/>
  <c r="VCZ116" i="21"/>
  <c r="VDA116" i="21"/>
  <c r="VDB116" i="21"/>
  <c r="VDC116" i="21"/>
  <c r="VDD116" i="21"/>
  <c r="VDE116" i="21"/>
  <c r="VDF116" i="21"/>
  <c r="VDG116" i="21"/>
  <c r="VDH116" i="21"/>
  <c r="VDI116" i="21"/>
  <c r="VDJ116" i="21"/>
  <c r="VDK116" i="21"/>
  <c r="VDL116" i="21"/>
  <c r="VDM116" i="21"/>
  <c r="VDN116" i="21"/>
  <c r="VDO116" i="21"/>
  <c r="VDP116" i="21"/>
  <c r="VDQ116" i="21"/>
  <c r="VDR116" i="21"/>
  <c r="VDS116" i="21"/>
  <c r="VDT116" i="21"/>
  <c r="VDU116" i="21"/>
  <c r="VDV116" i="21"/>
  <c r="VDW116" i="21"/>
  <c r="VDX116" i="21"/>
  <c r="VDY116" i="21"/>
  <c r="VDZ116" i="21"/>
  <c r="VEA116" i="21"/>
  <c r="VEB116" i="21"/>
  <c r="VEC116" i="21"/>
  <c r="VED116" i="21"/>
  <c r="VEE116" i="21"/>
  <c r="VEF116" i="21"/>
  <c r="VEG116" i="21"/>
  <c r="VEH116" i="21"/>
  <c r="VEI116" i="21"/>
  <c r="VEJ116" i="21"/>
  <c r="VEK116" i="21"/>
  <c r="VEL116" i="21"/>
  <c r="VEM116" i="21"/>
  <c r="VEN116" i="21"/>
  <c r="VEO116" i="21"/>
  <c r="VEP116" i="21"/>
  <c r="VEQ116" i="21"/>
  <c r="VER116" i="21"/>
  <c r="VES116" i="21"/>
  <c r="VET116" i="21"/>
  <c r="VEU116" i="21"/>
  <c r="VEV116" i="21"/>
  <c r="VEW116" i="21"/>
  <c r="VEX116" i="21"/>
  <c r="VEY116" i="21"/>
  <c r="VEZ116" i="21"/>
  <c r="VFA116" i="21"/>
  <c r="VFB116" i="21"/>
  <c r="VFC116" i="21"/>
  <c r="VFD116" i="21"/>
  <c r="VFE116" i="21"/>
  <c r="VFF116" i="21"/>
  <c r="VFG116" i="21"/>
  <c r="VFH116" i="21"/>
  <c r="VFI116" i="21"/>
  <c r="VFJ116" i="21"/>
  <c r="VFK116" i="21"/>
  <c r="VFL116" i="21"/>
  <c r="VFM116" i="21"/>
  <c r="VFN116" i="21"/>
  <c r="VFO116" i="21"/>
  <c r="VFP116" i="21"/>
  <c r="VFQ116" i="21"/>
  <c r="VFR116" i="21"/>
  <c r="VFS116" i="21"/>
  <c r="VFT116" i="21"/>
  <c r="VFU116" i="21"/>
  <c r="VFV116" i="21"/>
  <c r="VFW116" i="21"/>
  <c r="VFX116" i="21"/>
  <c r="VFY116" i="21"/>
  <c r="VFZ116" i="21"/>
  <c r="VGA116" i="21"/>
  <c r="VGB116" i="21"/>
  <c r="VGC116" i="21"/>
  <c r="VGD116" i="21"/>
  <c r="VGE116" i="21"/>
  <c r="VGF116" i="21"/>
  <c r="VGG116" i="21"/>
  <c r="VGH116" i="21"/>
  <c r="VGI116" i="21"/>
  <c r="VGJ116" i="21"/>
  <c r="VGK116" i="21"/>
  <c r="VGL116" i="21"/>
  <c r="VGM116" i="21"/>
  <c r="VGN116" i="21"/>
  <c r="VGO116" i="21"/>
  <c r="VGP116" i="21"/>
  <c r="VGQ116" i="21"/>
  <c r="VGR116" i="21"/>
  <c r="VGS116" i="21"/>
  <c r="VGT116" i="21"/>
  <c r="VGU116" i="21"/>
  <c r="VGV116" i="21"/>
  <c r="VGW116" i="21"/>
  <c r="VGX116" i="21"/>
  <c r="VGY116" i="21"/>
  <c r="VGZ116" i="21"/>
  <c r="VHA116" i="21"/>
  <c r="VHB116" i="21"/>
  <c r="VHC116" i="21"/>
  <c r="VHD116" i="21"/>
  <c r="VHE116" i="21"/>
  <c r="VHF116" i="21"/>
  <c r="VHG116" i="21"/>
  <c r="VHH116" i="21"/>
  <c r="VHI116" i="21"/>
  <c r="VHJ116" i="21"/>
  <c r="VHK116" i="21"/>
  <c r="VHL116" i="21"/>
  <c r="VHM116" i="21"/>
  <c r="VHN116" i="21"/>
  <c r="VHO116" i="21"/>
  <c r="VHP116" i="21"/>
  <c r="VHQ116" i="21"/>
  <c r="VHR116" i="21"/>
  <c r="VHS116" i="21"/>
  <c r="VHT116" i="21"/>
  <c r="VHU116" i="21"/>
  <c r="VHV116" i="21"/>
  <c r="VHW116" i="21"/>
  <c r="VHX116" i="21"/>
  <c r="VHY116" i="21"/>
  <c r="VHZ116" i="21"/>
  <c r="VIA116" i="21"/>
  <c r="VIB116" i="21"/>
  <c r="VIC116" i="21"/>
  <c r="VID116" i="21"/>
  <c r="VIE116" i="21"/>
  <c r="VIF116" i="21"/>
  <c r="VIG116" i="21"/>
  <c r="VIH116" i="21"/>
  <c r="VII116" i="21"/>
  <c r="VIJ116" i="21"/>
  <c r="VIK116" i="21"/>
  <c r="VIL116" i="21"/>
  <c r="VIM116" i="21"/>
  <c r="VIN116" i="21"/>
  <c r="VIO116" i="21"/>
  <c r="VIP116" i="21"/>
  <c r="VIQ116" i="21"/>
  <c r="VIR116" i="21"/>
  <c r="VIS116" i="21"/>
  <c r="VIT116" i="21"/>
  <c r="VIU116" i="21"/>
  <c r="VIV116" i="21"/>
  <c r="VIW116" i="21"/>
  <c r="VIX116" i="21"/>
  <c r="VIY116" i="21"/>
  <c r="VIZ116" i="21"/>
  <c r="VJA116" i="21"/>
  <c r="VJB116" i="21"/>
  <c r="VJC116" i="21"/>
  <c r="VJD116" i="21"/>
  <c r="VJE116" i="21"/>
  <c r="VJF116" i="21"/>
  <c r="VJG116" i="21"/>
  <c r="VJH116" i="21"/>
  <c r="VJI116" i="21"/>
  <c r="VJJ116" i="21"/>
  <c r="VJK116" i="21"/>
  <c r="VJL116" i="21"/>
  <c r="VJM116" i="21"/>
  <c r="VJN116" i="21"/>
  <c r="VJO116" i="21"/>
  <c r="VJP116" i="21"/>
  <c r="VJQ116" i="21"/>
  <c r="VJR116" i="21"/>
  <c r="VJS116" i="21"/>
  <c r="VJT116" i="21"/>
  <c r="VJU116" i="21"/>
  <c r="VJV116" i="21"/>
  <c r="VJW116" i="21"/>
  <c r="VJX116" i="21"/>
  <c r="VJY116" i="21"/>
  <c r="VJZ116" i="21"/>
  <c r="VKA116" i="21"/>
  <c r="VKB116" i="21"/>
  <c r="VKC116" i="21"/>
  <c r="VKD116" i="21"/>
  <c r="VKE116" i="21"/>
  <c r="VKF116" i="21"/>
  <c r="VKG116" i="21"/>
  <c r="VKH116" i="21"/>
  <c r="VKI116" i="21"/>
  <c r="VKJ116" i="21"/>
  <c r="VKK116" i="21"/>
  <c r="VKL116" i="21"/>
  <c r="VKM116" i="21"/>
  <c r="VKN116" i="21"/>
  <c r="VKO116" i="21"/>
  <c r="VKP116" i="21"/>
  <c r="VKQ116" i="21"/>
  <c r="VKR116" i="21"/>
  <c r="VKS116" i="21"/>
  <c r="VKT116" i="21"/>
  <c r="VKU116" i="21"/>
  <c r="VKV116" i="21"/>
  <c r="VKW116" i="21"/>
  <c r="VKX116" i="21"/>
  <c r="VKY116" i="21"/>
  <c r="VKZ116" i="21"/>
  <c r="VLA116" i="21"/>
  <c r="VLB116" i="21"/>
  <c r="VLC116" i="21"/>
  <c r="VLD116" i="21"/>
  <c r="VLE116" i="21"/>
  <c r="VLF116" i="21"/>
  <c r="VLG116" i="21"/>
  <c r="VLH116" i="21"/>
  <c r="VLI116" i="21"/>
  <c r="VLJ116" i="21"/>
  <c r="VLK116" i="21"/>
  <c r="VLL116" i="21"/>
  <c r="VLM116" i="21"/>
  <c r="VLN116" i="21"/>
  <c r="VLO116" i="21"/>
  <c r="VLP116" i="21"/>
  <c r="VLQ116" i="21"/>
  <c r="VLR116" i="21"/>
  <c r="VLS116" i="21"/>
  <c r="VLT116" i="21"/>
  <c r="VLU116" i="21"/>
  <c r="VLV116" i="21"/>
  <c r="VLW116" i="21"/>
  <c r="VLX116" i="21"/>
  <c r="VLY116" i="21"/>
  <c r="VLZ116" i="21"/>
  <c r="VMA116" i="21"/>
  <c r="VMB116" i="21"/>
  <c r="VMC116" i="21"/>
  <c r="VMD116" i="21"/>
  <c r="VME116" i="21"/>
  <c r="VMF116" i="21"/>
  <c r="VMG116" i="21"/>
  <c r="VMH116" i="21"/>
  <c r="VMI116" i="21"/>
  <c r="VMJ116" i="21"/>
  <c r="VMK116" i="21"/>
  <c r="VML116" i="21"/>
  <c r="VMM116" i="21"/>
  <c r="VMN116" i="21"/>
  <c r="VMO116" i="21"/>
  <c r="VMP116" i="21"/>
  <c r="VMQ116" i="21"/>
  <c r="VMR116" i="21"/>
  <c r="VMS116" i="21"/>
  <c r="VMT116" i="21"/>
  <c r="VMU116" i="21"/>
  <c r="VMV116" i="21"/>
  <c r="VMW116" i="21"/>
  <c r="VMX116" i="21"/>
  <c r="VMY116" i="21"/>
  <c r="VMZ116" i="21"/>
  <c r="VNA116" i="21"/>
  <c r="VNB116" i="21"/>
  <c r="VNC116" i="21"/>
  <c r="VND116" i="21"/>
  <c r="VNE116" i="21"/>
  <c r="VNF116" i="21"/>
  <c r="VNG116" i="21"/>
  <c r="VNH116" i="21"/>
  <c r="VNI116" i="21"/>
  <c r="VNJ116" i="21"/>
  <c r="VNK116" i="21"/>
  <c r="VNL116" i="21"/>
  <c r="VNM116" i="21"/>
  <c r="VNN116" i="21"/>
  <c r="VNO116" i="21"/>
  <c r="VNP116" i="21"/>
  <c r="VNQ116" i="21"/>
  <c r="VNR116" i="21"/>
  <c r="VNS116" i="21"/>
  <c r="VNT116" i="21"/>
  <c r="VNU116" i="21"/>
  <c r="VNV116" i="21"/>
  <c r="VNW116" i="21"/>
  <c r="VNX116" i="21"/>
  <c r="VNY116" i="21"/>
  <c r="VNZ116" i="21"/>
  <c r="VOA116" i="21"/>
  <c r="VOB116" i="21"/>
  <c r="VOC116" i="21"/>
  <c r="VOD116" i="21"/>
  <c r="VOE116" i="21"/>
  <c r="VOF116" i="21"/>
  <c r="VOG116" i="21"/>
  <c r="VOH116" i="21"/>
  <c r="VOI116" i="21"/>
  <c r="VOJ116" i="21"/>
  <c r="VOK116" i="21"/>
  <c r="VOL116" i="21"/>
  <c r="VOM116" i="21"/>
  <c r="VON116" i="21"/>
  <c r="VOO116" i="21"/>
  <c r="VOP116" i="21"/>
  <c r="VOQ116" i="21"/>
  <c r="VOR116" i="21"/>
  <c r="VOS116" i="21"/>
  <c r="VOT116" i="21"/>
  <c r="VOU116" i="21"/>
  <c r="VOV116" i="21"/>
  <c r="VOW116" i="21"/>
  <c r="VOX116" i="21"/>
  <c r="VOY116" i="21"/>
  <c r="VOZ116" i="21"/>
  <c r="VPA116" i="21"/>
  <c r="VPB116" i="21"/>
  <c r="VPC116" i="21"/>
  <c r="VPD116" i="21"/>
  <c r="VPE116" i="21"/>
  <c r="VPF116" i="21"/>
  <c r="VPG116" i="21"/>
  <c r="VPH116" i="21"/>
  <c r="VPI116" i="21"/>
  <c r="VPJ116" i="21"/>
  <c r="VPK116" i="21"/>
  <c r="VPL116" i="21"/>
  <c r="VPM116" i="21"/>
  <c r="VPN116" i="21"/>
  <c r="VPO116" i="21"/>
  <c r="VPP116" i="21"/>
  <c r="VPQ116" i="21"/>
  <c r="VPR116" i="21"/>
  <c r="VPS116" i="21"/>
  <c r="VPT116" i="21"/>
  <c r="VPU116" i="21"/>
  <c r="VPV116" i="21"/>
  <c r="VPW116" i="21"/>
  <c r="VPX116" i="21"/>
  <c r="VPY116" i="21"/>
  <c r="VPZ116" i="21"/>
  <c r="VQA116" i="21"/>
  <c r="VQB116" i="21"/>
  <c r="VQC116" i="21"/>
  <c r="VQD116" i="21"/>
  <c r="VQE116" i="21"/>
  <c r="VQF116" i="21"/>
  <c r="VQG116" i="21"/>
  <c r="VQH116" i="21"/>
  <c r="VQI116" i="21"/>
  <c r="VQJ116" i="21"/>
  <c r="VQK116" i="21"/>
  <c r="VQL116" i="21"/>
  <c r="VQM116" i="21"/>
  <c r="VQN116" i="21"/>
  <c r="VQO116" i="21"/>
  <c r="VQP116" i="21"/>
  <c r="VQQ116" i="21"/>
  <c r="VQR116" i="21"/>
  <c r="VQS116" i="21"/>
  <c r="VQT116" i="21"/>
  <c r="VQU116" i="21"/>
  <c r="VQV116" i="21"/>
  <c r="VQW116" i="21"/>
  <c r="VQX116" i="21"/>
  <c r="VQY116" i="21"/>
  <c r="VQZ116" i="21"/>
  <c r="VRA116" i="21"/>
  <c r="VRB116" i="21"/>
  <c r="VRC116" i="21"/>
  <c r="VRD116" i="21"/>
  <c r="VRE116" i="21"/>
  <c r="VRF116" i="21"/>
  <c r="VRG116" i="21"/>
  <c r="VRH116" i="21"/>
  <c r="VRI116" i="21"/>
  <c r="VRJ116" i="21"/>
  <c r="VRK116" i="21"/>
  <c r="VRL116" i="21"/>
  <c r="VRM116" i="21"/>
  <c r="VRN116" i="21"/>
  <c r="VRO116" i="21"/>
  <c r="VRP116" i="21"/>
  <c r="VRQ116" i="21"/>
  <c r="VRR116" i="21"/>
  <c r="VRS116" i="21"/>
  <c r="VRT116" i="21"/>
  <c r="VRU116" i="21"/>
  <c r="VRV116" i="21"/>
  <c r="VRW116" i="21"/>
  <c r="VRX116" i="21"/>
  <c r="VRY116" i="21"/>
  <c r="VRZ116" i="21"/>
  <c r="VSA116" i="21"/>
  <c r="VSB116" i="21"/>
  <c r="VSC116" i="21"/>
  <c r="VSD116" i="21"/>
  <c r="VSE116" i="21"/>
  <c r="VSF116" i="21"/>
  <c r="VSG116" i="21"/>
  <c r="VSH116" i="21"/>
  <c r="VSI116" i="21"/>
  <c r="VSJ116" i="21"/>
  <c r="VSK116" i="21"/>
  <c r="VSL116" i="21"/>
  <c r="VSM116" i="21"/>
  <c r="VSN116" i="21"/>
  <c r="VSO116" i="21"/>
  <c r="VSP116" i="21"/>
  <c r="VSQ116" i="21"/>
  <c r="VSR116" i="21"/>
  <c r="VSS116" i="21"/>
  <c r="VST116" i="21"/>
  <c r="VSU116" i="21"/>
  <c r="VSV116" i="21"/>
  <c r="VSW116" i="21"/>
  <c r="VSX116" i="21"/>
  <c r="VSY116" i="21"/>
  <c r="VSZ116" i="21"/>
  <c r="VTA116" i="21"/>
  <c r="VTB116" i="21"/>
  <c r="VTC116" i="21"/>
  <c r="VTD116" i="21"/>
  <c r="VTE116" i="21"/>
  <c r="VTF116" i="21"/>
  <c r="VTG116" i="21"/>
  <c r="VTH116" i="21"/>
  <c r="VTI116" i="21"/>
  <c r="VTJ116" i="21"/>
  <c r="VTK116" i="21"/>
  <c r="VTL116" i="21"/>
  <c r="VTM116" i="21"/>
  <c r="VTN116" i="21"/>
  <c r="VTO116" i="21"/>
  <c r="VTP116" i="21"/>
  <c r="VTQ116" i="21"/>
  <c r="VTR116" i="21"/>
  <c r="VTS116" i="21"/>
  <c r="VTT116" i="21"/>
  <c r="VTU116" i="21"/>
  <c r="VTV116" i="21"/>
  <c r="VTW116" i="21"/>
  <c r="VTX116" i="21"/>
  <c r="VTY116" i="21"/>
  <c r="VTZ116" i="21"/>
  <c r="VUA116" i="21"/>
  <c r="VUB116" i="21"/>
  <c r="VUC116" i="21"/>
  <c r="VUD116" i="21"/>
  <c r="VUE116" i="21"/>
  <c r="VUF116" i="21"/>
  <c r="VUG116" i="21"/>
  <c r="VUH116" i="21"/>
  <c r="VUI116" i="21"/>
  <c r="VUJ116" i="21"/>
  <c r="VUK116" i="21"/>
  <c r="VUL116" i="21"/>
  <c r="VUM116" i="21"/>
  <c r="VUN116" i="21"/>
  <c r="VUO116" i="21"/>
  <c r="VUP116" i="21"/>
  <c r="VUQ116" i="21"/>
  <c r="VUR116" i="21"/>
  <c r="VUS116" i="21"/>
  <c r="VUT116" i="21"/>
  <c r="VUU116" i="21"/>
  <c r="VUV116" i="21"/>
  <c r="VUW116" i="21"/>
  <c r="VUX116" i="21"/>
  <c r="VUY116" i="21"/>
  <c r="VUZ116" i="21"/>
  <c r="VVA116" i="21"/>
  <c r="VVB116" i="21"/>
  <c r="VVC116" i="21"/>
  <c r="VVD116" i="21"/>
  <c r="VVE116" i="21"/>
  <c r="VVF116" i="21"/>
  <c r="VVG116" i="21"/>
  <c r="VVH116" i="21"/>
  <c r="VVI116" i="21"/>
  <c r="VVJ116" i="21"/>
  <c r="VVK116" i="21"/>
  <c r="VVL116" i="21"/>
  <c r="VVM116" i="21"/>
  <c r="VVN116" i="21"/>
  <c r="VVO116" i="21"/>
  <c r="VVP116" i="21"/>
  <c r="VVQ116" i="21"/>
  <c r="VVR116" i="21"/>
  <c r="VVS116" i="21"/>
  <c r="VVT116" i="21"/>
  <c r="VVU116" i="21"/>
  <c r="VVV116" i="21"/>
  <c r="VVW116" i="21"/>
  <c r="VVX116" i="21"/>
  <c r="VVY116" i="21"/>
  <c r="VVZ116" i="21"/>
  <c r="VWA116" i="21"/>
  <c r="VWB116" i="21"/>
  <c r="VWC116" i="21"/>
  <c r="VWD116" i="21"/>
  <c r="VWE116" i="21"/>
  <c r="VWF116" i="21"/>
  <c r="VWG116" i="21"/>
  <c r="VWH116" i="21"/>
  <c r="VWI116" i="21"/>
  <c r="VWJ116" i="21"/>
  <c r="VWK116" i="21"/>
  <c r="VWL116" i="21"/>
  <c r="VWM116" i="21"/>
  <c r="VWN116" i="21"/>
  <c r="VWO116" i="21"/>
  <c r="VWP116" i="21"/>
  <c r="VWQ116" i="21"/>
  <c r="VWR116" i="21"/>
  <c r="VWS116" i="21"/>
  <c r="VWT116" i="21"/>
  <c r="VWU116" i="21"/>
  <c r="VWV116" i="21"/>
  <c r="VWW116" i="21"/>
  <c r="VWX116" i="21"/>
  <c r="VWY116" i="21"/>
  <c r="VWZ116" i="21"/>
  <c r="VXA116" i="21"/>
  <c r="VXB116" i="21"/>
  <c r="VXC116" i="21"/>
  <c r="VXD116" i="21"/>
  <c r="VXE116" i="21"/>
  <c r="VXF116" i="21"/>
  <c r="VXG116" i="21"/>
  <c r="VXH116" i="21"/>
  <c r="VXI116" i="21"/>
  <c r="VXJ116" i="21"/>
  <c r="VXK116" i="21"/>
  <c r="VXL116" i="21"/>
  <c r="VXM116" i="21"/>
  <c r="VXN116" i="21"/>
  <c r="VXO116" i="21"/>
  <c r="VXP116" i="21"/>
  <c r="VXQ116" i="21"/>
  <c r="VXR116" i="21"/>
  <c r="VXS116" i="21"/>
  <c r="VXT116" i="21"/>
  <c r="VXU116" i="21"/>
  <c r="VXV116" i="21"/>
  <c r="VXW116" i="21"/>
  <c r="VXX116" i="21"/>
  <c r="VXY116" i="21"/>
  <c r="VXZ116" i="21"/>
  <c r="VYA116" i="21"/>
  <c r="VYB116" i="21"/>
  <c r="VYC116" i="21"/>
  <c r="VYD116" i="21"/>
  <c r="VYE116" i="21"/>
  <c r="VYF116" i="21"/>
  <c r="VYG116" i="21"/>
  <c r="VYH116" i="21"/>
  <c r="VYI116" i="21"/>
  <c r="VYJ116" i="21"/>
  <c r="VYK116" i="21"/>
  <c r="VYL116" i="21"/>
  <c r="VYM116" i="21"/>
  <c r="VYN116" i="21"/>
  <c r="VYO116" i="21"/>
  <c r="VYP116" i="21"/>
  <c r="VYQ116" i="21"/>
  <c r="VYR116" i="21"/>
  <c r="VYS116" i="21"/>
  <c r="VYT116" i="21"/>
  <c r="VYU116" i="21"/>
  <c r="VYV116" i="21"/>
  <c r="VYW116" i="21"/>
  <c r="VYX116" i="21"/>
  <c r="VYY116" i="21"/>
  <c r="VYZ116" i="21"/>
  <c r="VZA116" i="21"/>
  <c r="VZB116" i="21"/>
  <c r="VZC116" i="21"/>
  <c r="VZD116" i="21"/>
  <c r="VZE116" i="21"/>
  <c r="VZF116" i="21"/>
  <c r="VZG116" i="21"/>
  <c r="VZH116" i="21"/>
  <c r="VZI116" i="21"/>
  <c r="VZJ116" i="21"/>
  <c r="VZK116" i="21"/>
  <c r="VZL116" i="21"/>
  <c r="VZM116" i="21"/>
  <c r="VZN116" i="21"/>
  <c r="VZO116" i="21"/>
  <c r="VZP116" i="21"/>
  <c r="VZQ116" i="21"/>
  <c r="VZR116" i="21"/>
  <c r="VZS116" i="21"/>
  <c r="VZT116" i="21"/>
  <c r="VZU116" i="21"/>
  <c r="VZV116" i="21"/>
  <c r="VZW116" i="21"/>
  <c r="VZX116" i="21"/>
  <c r="VZY116" i="21"/>
  <c r="VZZ116" i="21"/>
  <c r="WAA116" i="21"/>
  <c r="WAB116" i="21"/>
  <c r="WAC116" i="21"/>
  <c r="WAD116" i="21"/>
  <c r="WAE116" i="21"/>
  <c r="WAF116" i="21"/>
  <c r="WAG116" i="21"/>
  <c r="WAH116" i="21"/>
  <c r="WAI116" i="21"/>
  <c r="WAJ116" i="21"/>
  <c r="WAK116" i="21"/>
  <c r="WAL116" i="21"/>
  <c r="WAM116" i="21"/>
  <c r="WAN116" i="21"/>
  <c r="WAO116" i="21"/>
  <c r="WAP116" i="21"/>
  <c r="WAQ116" i="21"/>
  <c r="WAR116" i="21"/>
  <c r="WAS116" i="21"/>
  <c r="WAT116" i="21"/>
  <c r="WAU116" i="21"/>
  <c r="WAV116" i="21"/>
  <c r="WAW116" i="21"/>
  <c r="WAX116" i="21"/>
  <c r="WAY116" i="21"/>
  <c r="WAZ116" i="21"/>
  <c r="WBA116" i="21"/>
  <c r="WBB116" i="21"/>
  <c r="WBC116" i="21"/>
  <c r="WBD116" i="21"/>
  <c r="WBE116" i="21"/>
  <c r="WBF116" i="21"/>
  <c r="WBG116" i="21"/>
  <c r="WBH116" i="21"/>
  <c r="WBI116" i="21"/>
  <c r="WBJ116" i="21"/>
  <c r="WBK116" i="21"/>
  <c r="WBL116" i="21"/>
  <c r="WBM116" i="21"/>
  <c r="WBN116" i="21"/>
  <c r="WBO116" i="21"/>
  <c r="WBP116" i="21"/>
  <c r="WBQ116" i="21"/>
  <c r="WBR116" i="21"/>
  <c r="WBS116" i="21"/>
  <c r="WBT116" i="21"/>
  <c r="WBU116" i="21"/>
  <c r="WBV116" i="21"/>
  <c r="WBW116" i="21"/>
  <c r="WBX116" i="21"/>
  <c r="WBY116" i="21"/>
  <c r="WBZ116" i="21"/>
  <c r="WCA116" i="21"/>
  <c r="WCB116" i="21"/>
  <c r="WCC116" i="21"/>
  <c r="WCD116" i="21"/>
  <c r="WCE116" i="21"/>
  <c r="WCF116" i="21"/>
  <c r="WCG116" i="21"/>
  <c r="WCH116" i="21"/>
  <c r="WCI116" i="21"/>
  <c r="WCJ116" i="21"/>
  <c r="WCK116" i="21"/>
  <c r="WCL116" i="21"/>
  <c r="WCM116" i="21"/>
  <c r="WCN116" i="21"/>
  <c r="WCO116" i="21"/>
  <c r="WCP116" i="21"/>
  <c r="WCQ116" i="21"/>
  <c r="WCR116" i="21"/>
  <c r="WCS116" i="21"/>
  <c r="WCT116" i="21"/>
  <c r="WCU116" i="21"/>
  <c r="WCV116" i="21"/>
  <c r="WCW116" i="21"/>
  <c r="WCX116" i="21"/>
  <c r="WCY116" i="21"/>
  <c r="WCZ116" i="21"/>
  <c r="WDA116" i="21"/>
  <c r="WDB116" i="21"/>
  <c r="WDC116" i="21"/>
  <c r="WDD116" i="21"/>
  <c r="WDE116" i="21"/>
  <c r="WDF116" i="21"/>
  <c r="WDG116" i="21"/>
  <c r="WDH116" i="21"/>
  <c r="WDI116" i="21"/>
  <c r="WDJ116" i="21"/>
  <c r="WDK116" i="21"/>
  <c r="WDL116" i="21"/>
  <c r="WDM116" i="21"/>
  <c r="WDN116" i="21"/>
  <c r="WDO116" i="21"/>
  <c r="WDP116" i="21"/>
  <c r="WDQ116" i="21"/>
  <c r="WDR116" i="21"/>
  <c r="WDS116" i="21"/>
  <c r="WDT116" i="21"/>
  <c r="WDU116" i="21"/>
  <c r="WDV116" i="21"/>
  <c r="WDW116" i="21"/>
  <c r="WDX116" i="21"/>
  <c r="WDY116" i="21"/>
  <c r="WDZ116" i="21"/>
  <c r="WEA116" i="21"/>
  <c r="WEB116" i="21"/>
  <c r="WEC116" i="21"/>
  <c r="WED116" i="21"/>
  <c r="WEE116" i="21"/>
  <c r="WEF116" i="21"/>
  <c r="WEG116" i="21"/>
  <c r="WEH116" i="21"/>
  <c r="WEI116" i="21"/>
  <c r="WEJ116" i="21"/>
  <c r="WEK116" i="21"/>
  <c r="WEL116" i="21"/>
  <c r="WEM116" i="21"/>
  <c r="WEN116" i="21"/>
  <c r="WEO116" i="21"/>
  <c r="WEP116" i="21"/>
  <c r="WEQ116" i="21"/>
  <c r="WER116" i="21"/>
  <c r="WES116" i="21"/>
  <c r="WET116" i="21"/>
  <c r="WEU116" i="21"/>
  <c r="WEV116" i="21"/>
  <c r="WEW116" i="21"/>
  <c r="WEX116" i="21"/>
  <c r="WEY116" i="21"/>
  <c r="WEZ116" i="21"/>
  <c r="WFA116" i="21"/>
  <c r="WFB116" i="21"/>
  <c r="WFC116" i="21"/>
  <c r="WFD116" i="21"/>
  <c r="WFE116" i="21"/>
  <c r="WFF116" i="21"/>
  <c r="WFG116" i="21"/>
  <c r="WFH116" i="21"/>
  <c r="WFI116" i="21"/>
  <c r="WFJ116" i="21"/>
  <c r="WFK116" i="21"/>
  <c r="WFL116" i="21"/>
  <c r="WFM116" i="21"/>
  <c r="WFN116" i="21"/>
  <c r="WFO116" i="21"/>
  <c r="WFP116" i="21"/>
  <c r="WFQ116" i="21"/>
  <c r="WFR116" i="21"/>
  <c r="WFS116" i="21"/>
  <c r="WFT116" i="21"/>
  <c r="WFU116" i="21"/>
  <c r="WFV116" i="21"/>
  <c r="WFW116" i="21"/>
  <c r="WFX116" i="21"/>
  <c r="WFY116" i="21"/>
  <c r="WFZ116" i="21"/>
  <c r="WGA116" i="21"/>
  <c r="WGB116" i="21"/>
  <c r="WGC116" i="21"/>
  <c r="WGD116" i="21"/>
  <c r="WGE116" i="21"/>
  <c r="WGF116" i="21"/>
  <c r="WGG116" i="21"/>
  <c r="WGH116" i="21"/>
  <c r="WGI116" i="21"/>
  <c r="WGJ116" i="21"/>
  <c r="WGK116" i="21"/>
  <c r="WGL116" i="21"/>
  <c r="WGM116" i="21"/>
  <c r="WGN116" i="21"/>
  <c r="WGO116" i="21"/>
  <c r="WGP116" i="21"/>
  <c r="WGQ116" i="21"/>
  <c r="WGR116" i="21"/>
  <c r="WGS116" i="21"/>
  <c r="WGT116" i="21"/>
  <c r="WGU116" i="21"/>
  <c r="WGV116" i="21"/>
  <c r="WGW116" i="21"/>
  <c r="WGX116" i="21"/>
  <c r="WGY116" i="21"/>
  <c r="WGZ116" i="21"/>
  <c r="WHA116" i="21"/>
  <c r="WHB116" i="21"/>
  <c r="WHC116" i="21"/>
  <c r="WHD116" i="21"/>
  <c r="WHE116" i="21"/>
  <c r="WHF116" i="21"/>
  <c r="WHG116" i="21"/>
  <c r="WHH116" i="21"/>
  <c r="WHI116" i="21"/>
  <c r="WHJ116" i="21"/>
  <c r="WHK116" i="21"/>
  <c r="WHL116" i="21"/>
  <c r="WHM116" i="21"/>
  <c r="WHN116" i="21"/>
  <c r="WHO116" i="21"/>
  <c r="WHP116" i="21"/>
  <c r="WHQ116" i="21"/>
  <c r="WHR116" i="21"/>
  <c r="WHS116" i="21"/>
  <c r="WHT116" i="21"/>
  <c r="WHU116" i="21"/>
  <c r="WHV116" i="21"/>
  <c r="WHW116" i="21"/>
  <c r="WHX116" i="21"/>
  <c r="WHY116" i="21"/>
  <c r="WHZ116" i="21"/>
  <c r="WIA116" i="21"/>
  <c r="WIB116" i="21"/>
  <c r="WIC116" i="21"/>
  <c r="WID116" i="21"/>
  <c r="WIE116" i="21"/>
  <c r="WIF116" i="21"/>
  <c r="WIG116" i="21"/>
  <c r="WIH116" i="21"/>
  <c r="WII116" i="21"/>
  <c r="WIJ116" i="21"/>
  <c r="WIK116" i="21"/>
  <c r="WIL116" i="21"/>
  <c r="WIM116" i="21"/>
  <c r="WIN116" i="21"/>
  <c r="WIO116" i="21"/>
  <c r="WIP116" i="21"/>
  <c r="WIQ116" i="21"/>
  <c r="WIR116" i="21"/>
  <c r="WIS116" i="21"/>
  <c r="WIT116" i="21"/>
  <c r="WIU116" i="21"/>
  <c r="WIV116" i="21"/>
  <c r="WIW116" i="21"/>
  <c r="WIX116" i="21"/>
  <c r="WIY116" i="21"/>
  <c r="WIZ116" i="21"/>
  <c r="WJA116" i="21"/>
  <c r="WJB116" i="21"/>
  <c r="WJC116" i="21"/>
  <c r="WJD116" i="21"/>
  <c r="WJE116" i="21"/>
  <c r="WJF116" i="21"/>
  <c r="WJG116" i="21"/>
  <c r="WJH116" i="21"/>
  <c r="WJI116" i="21"/>
  <c r="WJJ116" i="21"/>
  <c r="WJK116" i="21"/>
  <c r="WJL116" i="21"/>
  <c r="WJM116" i="21"/>
  <c r="WJN116" i="21"/>
  <c r="WJO116" i="21"/>
  <c r="WJP116" i="21"/>
  <c r="WJQ116" i="21"/>
  <c r="WJR116" i="21"/>
  <c r="WJS116" i="21"/>
  <c r="WJT116" i="21"/>
  <c r="WJU116" i="21"/>
  <c r="WJV116" i="21"/>
  <c r="WJW116" i="21"/>
  <c r="WJX116" i="21"/>
  <c r="WJY116" i="21"/>
  <c r="WJZ116" i="21"/>
  <c r="WKA116" i="21"/>
  <c r="WKB116" i="21"/>
  <c r="WKC116" i="21"/>
  <c r="WKD116" i="21"/>
  <c r="WKE116" i="21"/>
  <c r="WKF116" i="21"/>
  <c r="WKG116" i="21"/>
  <c r="WKH116" i="21"/>
  <c r="WKI116" i="21"/>
  <c r="WKJ116" i="21"/>
  <c r="WKK116" i="21"/>
  <c r="WKL116" i="21"/>
  <c r="WKM116" i="21"/>
  <c r="WKN116" i="21"/>
  <c r="WKO116" i="21"/>
  <c r="WKP116" i="21"/>
  <c r="WKQ116" i="21"/>
  <c r="WKR116" i="21"/>
  <c r="WKS116" i="21"/>
  <c r="WKT116" i="21"/>
  <c r="WKU116" i="21"/>
  <c r="WKV116" i="21"/>
  <c r="WKW116" i="21"/>
  <c r="WKX116" i="21"/>
  <c r="WKY116" i="21"/>
  <c r="WKZ116" i="21"/>
  <c r="WLA116" i="21"/>
  <c r="WLB116" i="21"/>
  <c r="WLC116" i="21"/>
  <c r="WLD116" i="21"/>
  <c r="WLE116" i="21"/>
  <c r="WLF116" i="21"/>
  <c r="WLG116" i="21"/>
  <c r="WLH116" i="21"/>
  <c r="WLI116" i="21"/>
  <c r="WLJ116" i="21"/>
  <c r="WLK116" i="21"/>
  <c r="WLL116" i="21"/>
  <c r="WLM116" i="21"/>
  <c r="WLN116" i="21"/>
  <c r="WLO116" i="21"/>
  <c r="WLP116" i="21"/>
  <c r="WLQ116" i="21"/>
  <c r="WLR116" i="21"/>
  <c r="WLS116" i="21"/>
  <c r="WLT116" i="21"/>
  <c r="WLU116" i="21"/>
  <c r="WLV116" i="21"/>
  <c r="WLW116" i="21"/>
  <c r="WLX116" i="21"/>
  <c r="WLY116" i="21"/>
  <c r="WLZ116" i="21"/>
  <c r="WMA116" i="21"/>
  <c r="WMB116" i="21"/>
  <c r="WMC116" i="21"/>
  <c r="WMD116" i="21"/>
  <c r="WME116" i="21"/>
  <c r="WMF116" i="21"/>
  <c r="WMG116" i="21"/>
  <c r="WMH116" i="21"/>
  <c r="WMI116" i="21"/>
  <c r="WMJ116" i="21"/>
  <c r="WMK116" i="21"/>
  <c r="WML116" i="21"/>
  <c r="WMM116" i="21"/>
  <c r="WMN116" i="21"/>
  <c r="WMO116" i="21"/>
  <c r="WMP116" i="21"/>
  <c r="WMQ116" i="21"/>
  <c r="WMR116" i="21"/>
  <c r="WMS116" i="21"/>
  <c r="WMT116" i="21"/>
  <c r="WMU116" i="21"/>
  <c r="WMV116" i="21"/>
  <c r="WMW116" i="21"/>
  <c r="WMX116" i="21"/>
  <c r="WMY116" i="21"/>
  <c r="WMZ116" i="21"/>
  <c r="WNA116" i="21"/>
  <c r="WNB116" i="21"/>
  <c r="WNC116" i="21"/>
  <c r="WND116" i="21"/>
  <c r="WNE116" i="21"/>
  <c r="WNF116" i="21"/>
  <c r="WNG116" i="21"/>
  <c r="WNH116" i="21"/>
  <c r="WNI116" i="21"/>
  <c r="WNJ116" i="21"/>
  <c r="WNK116" i="21"/>
  <c r="WNL116" i="21"/>
  <c r="WNM116" i="21"/>
  <c r="WNN116" i="21"/>
  <c r="WNO116" i="21"/>
  <c r="WNP116" i="21"/>
  <c r="WNQ116" i="21"/>
  <c r="WNR116" i="21"/>
  <c r="WNS116" i="21"/>
  <c r="WNT116" i="21"/>
  <c r="WNU116" i="21"/>
  <c r="WNV116" i="21"/>
  <c r="WNW116" i="21"/>
  <c r="WNX116" i="21"/>
  <c r="WNY116" i="21"/>
  <c r="WNZ116" i="21"/>
  <c r="WOA116" i="21"/>
  <c r="WOB116" i="21"/>
  <c r="WOC116" i="21"/>
  <c r="WOD116" i="21"/>
  <c r="WOE116" i="21"/>
  <c r="WOF116" i="21"/>
  <c r="WOG116" i="21"/>
  <c r="WOH116" i="21"/>
  <c r="WOI116" i="21"/>
  <c r="WOJ116" i="21"/>
  <c r="WOK116" i="21"/>
  <c r="WOL116" i="21"/>
  <c r="WOM116" i="21"/>
  <c r="WON116" i="21"/>
  <c r="WOO116" i="21"/>
  <c r="WOP116" i="21"/>
  <c r="WOQ116" i="21"/>
  <c r="WOR116" i="21"/>
  <c r="WOS116" i="21"/>
  <c r="WOT116" i="21"/>
  <c r="WOU116" i="21"/>
  <c r="WOV116" i="21"/>
  <c r="WOW116" i="21"/>
  <c r="WOX116" i="21"/>
  <c r="WOY116" i="21"/>
  <c r="WOZ116" i="21"/>
  <c r="WPA116" i="21"/>
  <c r="WPB116" i="21"/>
  <c r="WPC116" i="21"/>
  <c r="WPD116" i="21"/>
  <c r="WPE116" i="21"/>
  <c r="WPF116" i="21"/>
  <c r="WPG116" i="21"/>
  <c r="WPH116" i="21"/>
  <c r="WPI116" i="21"/>
  <c r="WPJ116" i="21"/>
  <c r="WPK116" i="21"/>
  <c r="WPL116" i="21"/>
  <c r="WPM116" i="21"/>
  <c r="WPN116" i="21"/>
  <c r="WPO116" i="21"/>
  <c r="WPP116" i="21"/>
  <c r="WPQ116" i="21"/>
  <c r="WPR116" i="21"/>
  <c r="WPS116" i="21"/>
  <c r="WPT116" i="21"/>
  <c r="WPU116" i="21"/>
  <c r="WPV116" i="21"/>
  <c r="WPW116" i="21"/>
  <c r="WPX116" i="21"/>
  <c r="WPY116" i="21"/>
  <c r="WPZ116" i="21"/>
  <c r="WQA116" i="21"/>
  <c r="WQB116" i="21"/>
  <c r="WQC116" i="21"/>
  <c r="WQD116" i="21"/>
  <c r="WQE116" i="21"/>
  <c r="WQF116" i="21"/>
  <c r="WQG116" i="21"/>
  <c r="WQH116" i="21"/>
  <c r="WQI116" i="21"/>
  <c r="WQJ116" i="21"/>
  <c r="WQK116" i="21"/>
  <c r="WQL116" i="21"/>
  <c r="WQM116" i="21"/>
  <c r="WQN116" i="21"/>
  <c r="WQO116" i="21"/>
  <c r="WQP116" i="21"/>
  <c r="WQQ116" i="21"/>
  <c r="WQR116" i="21"/>
  <c r="WQS116" i="21"/>
  <c r="WQT116" i="21"/>
  <c r="WQU116" i="21"/>
  <c r="WQV116" i="21"/>
  <c r="WQW116" i="21"/>
  <c r="WQX116" i="21"/>
  <c r="WQY116" i="21"/>
  <c r="WQZ116" i="21"/>
  <c r="WRA116" i="21"/>
  <c r="WRB116" i="21"/>
  <c r="WRC116" i="21"/>
  <c r="WRD116" i="21"/>
  <c r="WRE116" i="21"/>
  <c r="WRF116" i="21"/>
  <c r="WRG116" i="21"/>
  <c r="WRH116" i="21"/>
  <c r="WRI116" i="21"/>
  <c r="WRJ116" i="21"/>
  <c r="WRK116" i="21"/>
  <c r="WRL116" i="21"/>
  <c r="WRM116" i="21"/>
  <c r="WRN116" i="21"/>
  <c r="WRO116" i="21"/>
  <c r="WRP116" i="21"/>
  <c r="WRQ116" i="21"/>
  <c r="WRR116" i="21"/>
  <c r="WRS116" i="21"/>
  <c r="WRT116" i="21"/>
  <c r="WRU116" i="21"/>
  <c r="WRV116" i="21"/>
  <c r="WRW116" i="21"/>
  <c r="WRX116" i="21"/>
  <c r="WRY116" i="21"/>
  <c r="WRZ116" i="21"/>
  <c r="WSA116" i="21"/>
  <c r="WSB116" i="21"/>
  <c r="WSC116" i="21"/>
  <c r="WSD116" i="21"/>
  <c r="WSE116" i="21"/>
  <c r="WSF116" i="21"/>
  <c r="WSG116" i="21"/>
  <c r="WSH116" i="21"/>
  <c r="WSI116" i="21"/>
  <c r="WSJ116" i="21"/>
  <c r="WSK116" i="21"/>
  <c r="WSL116" i="21"/>
  <c r="WSM116" i="21"/>
  <c r="WSN116" i="21"/>
  <c r="WSO116" i="21"/>
  <c r="WSP116" i="21"/>
  <c r="WSQ116" i="21"/>
  <c r="WSR116" i="21"/>
  <c r="WSS116" i="21"/>
  <c r="WST116" i="21"/>
  <c r="WSU116" i="21"/>
  <c r="WSV116" i="21"/>
  <c r="WSW116" i="21"/>
  <c r="WSX116" i="21"/>
  <c r="WSY116" i="21"/>
  <c r="WSZ116" i="21"/>
  <c r="WTA116" i="21"/>
  <c r="WTB116" i="21"/>
  <c r="WTC116" i="21"/>
  <c r="WTD116" i="21"/>
  <c r="WTE116" i="21"/>
  <c r="WTF116" i="21"/>
  <c r="WTG116" i="21"/>
  <c r="WTH116" i="21"/>
  <c r="WTI116" i="21"/>
  <c r="WTJ116" i="21"/>
  <c r="WTK116" i="21"/>
  <c r="WTL116" i="21"/>
  <c r="WTM116" i="21"/>
  <c r="WTN116" i="21"/>
  <c r="WTO116" i="21"/>
  <c r="WTP116" i="21"/>
  <c r="WTQ116" i="21"/>
  <c r="WTR116" i="21"/>
  <c r="WTS116" i="21"/>
  <c r="WTT116" i="21"/>
  <c r="WTU116" i="21"/>
  <c r="WTV116" i="21"/>
  <c r="WTW116" i="21"/>
  <c r="WTX116" i="21"/>
  <c r="WTY116" i="21"/>
  <c r="WTZ116" i="21"/>
  <c r="WUA116" i="21"/>
  <c r="WUB116" i="21"/>
  <c r="WUC116" i="21"/>
  <c r="WUD116" i="21"/>
  <c r="WUE116" i="21"/>
  <c r="WUF116" i="21"/>
  <c r="WUG116" i="21"/>
  <c r="WUH116" i="21"/>
  <c r="WUI116" i="21"/>
  <c r="WUJ116" i="21"/>
  <c r="WUK116" i="21"/>
  <c r="WUL116" i="21"/>
  <c r="WUM116" i="21"/>
  <c r="WUN116" i="21"/>
  <c r="WUO116" i="21"/>
  <c r="WUP116" i="21"/>
  <c r="WUQ116" i="21"/>
  <c r="WUR116" i="21"/>
  <c r="WUS116" i="21"/>
  <c r="WUT116" i="21"/>
  <c r="WUU116" i="21"/>
  <c r="WUV116" i="21"/>
  <c r="WUW116" i="21"/>
  <c r="WUX116" i="21"/>
  <c r="WUY116" i="21"/>
  <c r="WUZ116" i="21"/>
  <c r="WVA116" i="21"/>
  <c r="WVB116" i="21"/>
  <c r="WVC116" i="21"/>
  <c r="WVD116" i="21"/>
  <c r="WVE116" i="21"/>
  <c r="WVF116" i="21"/>
  <c r="WVG116" i="21"/>
  <c r="WVH116" i="21"/>
  <c r="WVI116" i="21"/>
  <c r="WVJ116" i="21"/>
  <c r="WVK116" i="21"/>
  <c r="WVL116" i="21"/>
  <c r="WVM116" i="21"/>
  <c r="WVN116" i="21"/>
  <c r="WVO116" i="21"/>
  <c r="WVP116" i="21"/>
  <c r="WVQ116" i="21"/>
  <c r="WVR116" i="21"/>
  <c r="WVS116" i="21"/>
  <c r="WVT116" i="21"/>
  <c r="WVU116" i="21"/>
  <c r="WVV116" i="21"/>
  <c r="WVW116" i="21"/>
  <c r="WVX116" i="21"/>
  <c r="WVY116" i="21"/>
  <c r="WVZ116" i="21"/>
  <c r="WWA116" i="21"/>
  <c r="WWB116" i="21"/>
  <c r="WWC116" i="21"/>
  <c r="WWD116" i="21"/>
  <c r="WWE116" i="21"/>
  <c r="WWF116" i="21"/>
  <c r="WWG116" i="21"/>
  <c r="WWH116" i="21"/>
  <c r="WWI116" i="21"/>
  <c r="WWJ116" i="21"/>
  <c r="WWK116" i="21"/>
  <c r="WWL116" i="21"/>
  <c r="WWM116" i="21"/>
  <c r="WWN116" i="21"/>
  <c r="WWO116" i="21"/>
  <c r="WWP116" i="21"/>
  <c r="WWQ116" i="21"/>
  <c r="WWR116" i="21"/>
  <c r="WWS116" i="21"/>
  <c r="WWT116" i="21"/>
  <c r="WWU116" i="21"/>
  <c r="WWV116" i="21"/>
  <c r="WWW116" i="21"/>
  <c r="WWX116" i="21"/>
  <c r="WWY116" i="21"/>
  <c r="WWZ116" i="21"/>
  <c r="WXA116" i="21"/>
  <c r="WXB116" i="21"/>
  <c r="WXC116" i="21"/>
  <c r="WXD116" i="21"/>
  <c r="WXE116" i="21"/>
  <c r="WXF116" i="21"/>
  <c r="WXG116" i="21"/>
  <c r="WXH116" i="21"/>
  <c r="WXI116" i="21"/>
  <c r="WXJ116" i="21"/>
  <c r="WXK116" i="21"/>
  <c r="WXL116" i="21"/>
  <c r="WXM116" i="21"/>
  <c r="WXN116" i="21"/>
  <c r="WXO116" i="21"/>
  <c r="WXP116" i="21"/>
  <c r="WXQ116" i="21"/>
  <c r="WXR116" i="21"/>
  <c r="WXS116" i="21"/>
  <c r="WXT116" i="21"/>
  <c r="WXU116" i="21"/>
  <c r="WXV116" i="21"/>
  <c r="WXW116" i="21"/>
  <c r="WXX116" i="21"/>
  <c r="WXY116" i="21"/>
  <c r="WXZ116" i="21"/>
  <c r="WYA116" i="21"/>
  <c r="WYB116" i="21"/>
  <c r="WYC116" i="21"/>
  <c r="WYD116" i="21"/>
  <c r="WYE116" i="21"/>
  <c r="WYF116" i="21"/>
  <c r="WYG116" i="21"/>
  <c r="WYH116" i="21"/>
  <c r="WYI116" i="21"/>
  <c r="WYJ116" i="21"/>
  <c r="WYK116" i="21"/>
  <c r="WYL116" i="21"/>
  <c r="WYM116" i="21"/>
  <c r="WYN116" i="21"/>
  <c r="WYO116" i="21"/>
  <c r="WYP116" i="21"/>
  <c r="WYQ116" i="21"/>
  <c r="WYR116" i="21"/>
  <c r="WYS116" i="21"/>
  <c r="WYT116" i="21"/>
  <c r="WYU116" i="21"/>
  <c r="WYV116" i="21"/>
  <c r="WYW116" i="21"/>
  <c r="WYX116" i="21"/>
  <c r="WYY116" i="21"/>
  <c r="WYZ116" i="21"/>
  <c r="WZA116" i="21"/>
  <c r="WZB116" i="21"/>
  <c r="WZC116" i="21"/>
  <c r="WZD116" i="21"/>
  <c r="WZE116" i="21"/>
  <c r="WZF116" i="21"/>
  <c r="WZG116" i="21"/>
  <c r="WZH116" i="21"/>
  <c r="WZI116" i="21"/>
  <c r="WZJ116" i="21"/>
  <c r="WZK116" i="21"/>
  <c r="WZL116" i="21"/>
  <c r="WZM116" i="21"/>
  <c r="WZN116" i="21"/>
  <c r="WZO116" i="21"/>
  <c r="WZP116" i="21"/>
  <c r="WZQ116" i="21"/>
  <c r="WZR116" i="21"/>
  <c r="WZS116" i="21"/>
  <c r="WZT116" i="21"/>
  <c r="WZU116" i="21"/>
  <c r="WZV116" i="21"/>
  <c r="WZW116" i="21"/>
  <c r="WZX116" i="21"/>
  <c r="WZY116" i="21"/>
  <c r="WZZ116" i="21"/>
  <c r="XAA116" i="21"/>
  <c r="XAB116" i="21"/>
  <c r="XAC116" i="21"/>
  <c r="XAD116" i="21"/>
  <c r="XAE116" i="21"/>
  <c r="XAF116" i="21"/>
  <c r="XAG116" i="21"/>
  <c r="XAH116" i="21"/>
  <c r="XAI116" i="21"/>
  <c r="XAJ116" i="21"/>
  <c r="XAK116" i="21"/>
  <c r="XAL116" i="21"/>
  <c r="XAM116" i="21"/>
  <c r="XAN116" i="21"/>
  <c r="XAO116" i="21"/>
  <c r="XAP116" i="21"/>
  <c r="XAQ116" i="21"/>
  <c r="XAR116" i="21"/>
  <c r="XAS116" i="21"/>
  <c r="XAT116" i="21"/>
  <c r="XAU116" i="21"/>
  <c r="XAV116" i="21"/>
  <c r="XAW116" i="21"/>
  <c r="XAX116" i="21"/>
  <c r="XAY116" i="21"/>
  <c r="XAZ116" i="21"/>
  <c r="XBA116" i="21"/>
  <c r="XBB116" i="21"/>
  <c r="XBC116" i="21"/>
  <c r="XBD116" i="21"/>
  <c r="XBE116" i="21"/>
  <c r="XBF116" i="21"/>
  <c r="XBG116" i="21"/>
  <c r="XBH116" i="21"/>
  <c r="XBI116" i="21"/>
  <c r="XBJ116" i="21"/>
  <c r="XBK116" i="21"/>
  <c r="XBL116" i="21"/>
  <c r="XBM116" i="21"/>
  <c r="XBN116" i="21"/>
  <c r="XBO116" i="21"/>
  <c r="XBP116" i="21"/>
  <c r="XBQ116" i="21"/>
  <c r="XBR116" i="21"/>
  <c r="XBS116" i="21"/>
  <c r="XBT116" i="21"/>
  <c r="XBU116" i="21"/>
  <c r="XBV116" i="21"/>
  <c r="XBW116" i="21"/>
  <c r="XBX116" i="21"/>
  <c r="XBY116" i="21"/>
  <c r="XBZ116" i="21"/>
  <c r="XCA116" i="21"/>
  <c r="XCB116" i="21"/>
  <c r="XCC116" i="21"/>
  <c r="XCD116" i="21"/>
  <c r="XCE116" i="21"/>
  <c r="XCF116" i="21"/>
  <c r="XCG116" i="21"/>
  <c r="XCH116" i="21"/>
  <c r="XCI116" i="21"/>
  <c r="XCJ116" i="21"/>
  <c r="XCK116" i="21"/>
  <c r="XCL116" i="21"/>
  <c r="XCM116" i="21"/>
  <c r="XCN116" i="21"/>
  <c r="XCO116" i="21"/>
  <c r="XCP116" i="21"/>
  <c r="XCQ116" i="21"/>
  <c r="XCR116" i="21"/>
  <c r="XCS116" i="21"/>
  <c r="XCT116" i="21"/>
  <c r="XCU116" i="21"/>
  <c r="XCV116" i="21"/>
  <c r="XCW116" i="21"/>
  <c r="XCX116" i="21"/>
  <c r="XCY116" i="21"/>
  <c r="XCZ116" i="21"/>
  <c r="XDA116" i="21"/>
  <c r="XDB116" i="21"/>
  <c r="XDC116" i="21"/>
  <c r="XDD116" i="21"/>
  <c r="XDE116" i="21"/>
  <c r="XDF116" i="21"/>
  <c r="XDG116" i="21"/>
  <c r="XDH116" i="21"/>
  <c r="XDI116" i="21"/>
  <c r="XDJ116" i="21"/>
  <c r="XDK116" i="21"/>
  <c r="XDL116" i="21"/>
  <c r="XDM116" i="21"/>
  <c r="XDN116" i="21"/>
  <c r="XDO116" i="21"/>
  <c r="XDP116" i="21"/>
  <c r="XDQ116" i="21"/>
  <c r="XDR116" i="21"/>
  <c r="XDS116" i="21"/>
  <c r="XDT116" i="21"/>
  <c r="XDU116" i="21"/>
  <c r="XDV116" i="21"/>
  <c r="XDW116" i="21"/>
  <c r="XDX116" i="21"/>
  <c r="XDY116" i="21"/>
  <c r="XDZ116" i="21"/>
  <c r="XEA116" i="21"/>
  <c r="XEB116" i="21"/>
  <c r="XEC116" i="21"/>
  <c r="XED116" i="21"/>
  <c r="XEE116" i="21"/>
  <c r="XEF116" i="21"/>
  <c r="XEG116" i="21"/>
  <c r="XEH116" i="21"/>
  <c r="XEI116" i="21"/>
  <c r="XEJ116" i="21"/>
  <c r="XEK116" i="21"/>
  <c r="XEL116" i="21"/>
  <c r="XEM116" i="21"/>
  <c r="XEN116" i="21"/>
  <c r="XEO116" i="21"/>
  <c r="XEP116" i="21"/>
  <c r="XEQ116" i="21"/>
  <c r="XER116" i="21"/>
  <c r="XES116" i="21"/>
  <c r="XET116" i="21"/>
  <c r="XEU116" i="21"/>
  <c r="XEV116" i="21"/>
  <c r="XEW116" i="21"/>
  <c r="XEX116" i="21"/>
  <c r="XEY116" i="21"/>
  <c r="XEZ116" i="21"/>
  <c r="XFA116" i="21"/>
  <c r="XFB116" i="21"/>
  <c r="XFC116" i="21"/>
  <c r="XFD116" i="21"/>
  <c r="H13" i="20" l="1"/>
  <c r="H18" i="20" l="1"/>
  <c r="M77" i="12" l="1"/>
  <c r="G18" i="9" l="1"/>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1" i="21" s="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N108" i="16"/>
  <c r="N114" i="16" s="1"/>
  <c r="M108" i="16"/>
  <c r="M114" i="16" s="1"/>
  <c r="L108" i="16"/>
  <c r="L114" i="16" s="1"/>
  <c r="K108" i="16"/>
  <c r="K114" i="16" s="1"/>
  <c r="J108" i="16"/>
  <c r="J114" i="16" s="1"/>
  <c r="I108" i="16"/>
  <c r="H108" i="16"/>
  <c r="H114" i="16" s="1"/>
  <c r="G108" i="16"/>
  <c r="G114" i="16" s="1"/>
  <c r="N107" i="16"/>
  <c r="M107" i="16"/>
  <c r="L107" i="16"/>
  <c r="K107" i="16"/>
  <c r="J107" i="16"/>
  <c r="I107" i="16"/>
  <c r="H107" i="16"/>
  <c r="G107" i="16"/>
  <c r="N106" i="16"/>
  <c r="M106" i="16"/>
  <c r="L106" i="16"/>
  <c r="K106" i="16"/>
  <c r="J106" i="16"/>
  <c r="I106" i="16"/>
  <c r="H106" i="16"/>
  <c r="G106" i="16"/>
  <c r="O105" i="16"/>
  <c r="N105" i="16"/>
  <c r="M105" i="16"/>
  <c r="L105" i="16"/>
  <c r="K105" i="16"/>
  <c r="J105" i="16"/>
  <c r="I105" i="16"/>
  <c r="H105" i="16"/>
  <c r="G105" i="16"/>
  <c r="O104" i="16"/>
  <c r="N104" i="16"/>
  <c r="M104" i="16"/>
  <c r="L104" i="16"/>
  <c r="K104" i="16"/>
  <c r="J104" i="16"/>
  <c r="I104" i="16"/>
  <c r="H104" i="16"/>
  <c r="G104"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N97" i="16"/>
  <c r="M97" i="16"/>
  <c r="L97" i="16"/>
  <c r="K97" i="16"/>
  <c r="J97" i="16"/>
  <c r="I97" i="16"/>
  <c r="H97" i="16"/>
  <c r="G97" i="16"/>
  <c r="N86" i="16"/>
  <c r="N91" i="16" s="1"/>
  <c r="M86" i="16"/>
  <c r="M91" i="16" s="1"/>
  <c r="L86" i="16"/>
  <c r="L91" i="16" s="1"/>
  <c r="K86" i="16"/>
  <c r="K91" i="16" s="1"/>
  <c r="J91" i="16"/>
  <c r="I86" i="16"/>
  <c r="I91" i="16" s="1"/>
  <c r="H86" i="16"/>
  <c r="H91" i="16" s="1"/>
  <c r="G86" i="16"/>
  <c r="G91" i="16" s="1"/>
  <c r="N85" i="16"/>
  <c r="M85" i="16"/>
  <c r="L85" i="16"/>
  <c r="K85" i="16"/>
  <c r="I85" i="16"/>
  <c r="H85" i="16"/>
  <c r="G85" i="16"/>
  <c r="N84" i="16"/>
  <c r="M84" i="16"/>
  <c r="L84" i="16"/>
  <c r="K84" i="16"/>
  <c r="I84" i="16"/>
  <c r="H84" i="16"/>
  <c r="G84" i="16"/>
  <c r="O83" i="16"/>
  <c r="N83" i="16"/>
  <c r="M83" i="16"/>
  <c r="L83" i="16"/>
  <c r="K83" i="16"/>
  <c r="I83" i="16"/>
  <c r="H83" i="16"/>
  <c r="G83" i="16"/>
  <c r="O82" i="16"/>
  <c r="N82" i="16"/>
  <c r="M82" i="16"/>
  <c r="L82" i="16"/>
  <c r="K82" i="16"/>
  <c r="I82" i="16"/>
  <c r="H82" i="16"/>
  <c r="G82" i="16"/>
  <c r="O81" i="16"/>
  <c r="N81" i="16"/>
  <c r="M81" i="16"/>
  <c r="L81" i="16"/>
  <c r="K81" i="16"/>
  <c r="I81" i="16"/>
  <c r="H81" i="16"/>
  <c r="G81" i="16"/>
  <c r="O80" i="16"/>
  <c r="N80" i="16"/>
  <c r="M80" i="16"/>
  <c r="L80" i="16"/>
  <c r="K80" i="16"/>
  <c r="I80" i="16"/>
  <c r="H80" i="16"/>
  <c r="G80" i="16"/>
  <c r="O79" i="16"/>
  <c r="N79" i="16"/>
  <c r="M79" i="16"/>
  <c r="L79" i="16"/>
  <c r="K79" i="16"/>
  <c r="I79" i="16"/>
  <c r="H79" i="16"/>
  <c r="G79" i="16"/>
  <c r="O78" i="16"/>
  <c r="N78" i="16"/>
  <c r="M78" i="16"/>
  <c r="L78" i="16"/>
  <c r="K78" i="16"/>
  <c r="I78" i="16"/>
  <c r="H78" i="16"/>
  <c r="G78" i="16"/>
  <c r="O77" i="16"/>
  <c r="N77" i="16"/>
  <c r="M77" i="16"/>
  <c r="L77" i="16"/>
  <c r="K77" i="16"/>
  <c r="I77" i="16"/>
  <c r="H77" i="16"/>
  <c r="G77" i="16"/>
  <c r="O76" i="16"/>
  <c r="N76" i="16"/>
  <c r="M76" i="16"/>
  <c r="L76" i="16"/>
  <c r="K76" i="16"/>
  <c r="I76" i="16"/>
  <c r="H76" i="16"/>
  <c r="G76"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N110" i="16"/>
  <c r="N115" i="16" s="1"/>
  <c r="K110" i="16"/>
  <c r="K115" i="16" s="1"/>
  <c r="J88" i="16"/>
  <c r="J92" i="16" s="1"/>
  <c r="J110" i="16"/>
  <c r="J115" i="16" s="1"/>
  <c r="L110" i="16"/>
  <c r="L115" i="16" s="1"/>
  <c r="M110" i="16"/>
  <c r="M115" i="16" s="1"/>
  <c r="E50" i="16"/>
  <c r="G50" i="16"/>
  <c r="H50" i="16"/>
  <c r="I50" i="16"/>
  <c r="M88" i="16"/>
  <c r="M92" i="16" s="1"/>
  <c r="N88" i="16"/>
  <c r="N92" i="16" s="1"/>
  <c r="E27" i="16"/>
  <c r="H27" i="16"/>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N112" i="16"/>
  <c r="N111" i="16"/>
  <c r="M112" i="16"/>
  <c r="M111" i="16"/>
  <c r="L112" i="16"/>
  <c r="L111" i="16"/>
  <c r="K112" i="16"/>
  <c r="K111" i="16"/>
  <c r="L50" i="16"/>
  <c r="M50" i="16"/>
  <c r="P50" i="16"/>
  <c r="O50" i="16"/>
  <c r="Q50" i="16"/>
  <c r="N50" i="16"/>
  <c r="J50" i="16"/>
  <c r="R50" i="16"/>
  <c r="K50" i="16"/>
  <c r="L89" i="16"/>
  <c r="L130" i="16" s="1"/>
  <c r="N89" i="16"/>
  <c r="N130" i="16" s="1"/>
  <c r="K89" i="16"/>
  <c r="K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N125" i="16"/>
  <c r="N134" i="16"/>
  <c r="K125" i="16"/>
  <c r="K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M78" i="12" s="1"/>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62" i="16"/>
  <c r="O126" i="16"/>
  <c r="O52" i="16"/>
  <c r="O116" i="16"/>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126" i="16"/>
  <c r="P52" i="16"/>
  <c r="P116" i="16"/>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62" i="16"/>
  <c r="Q126" i="16"/>
  <c r="Q93" i="16"/>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93" i="16"/>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L98" i="12"/>
  <c r="L99" i="12" s="1"/>
  <c r="L107" i="12" s="1"/>
  <c r="L186" i="12" s="1"/>
  <c r="L193" i="12" s="1"/>
  <c r="L201" i="12" s="1"/>
  <c r="L170" i="12"/>
  <c r="L173" i="12" s="1"/>
  <c r="L22" i="12"/>
  <c r="L24" i="12" s="1"/>
  <c r="L28" i="12" s="1"/>
  <c r="L29" i="12" s="1"/>
  <c r="L106" i="12"/>
  <c r="L87" i="12"/>
  <c r="M14" i="12"/>
  <c r="M15" i="12" s="1"/>
  <c r="M125" i="12"/>
  <c r="M126" i="12" s="1"/>
  <c r="M129" i="12" s="1"/>
  <c r="M130" i="12" s="1"/>
  <c r="L133" i="12"/>
  <c r="L128" i="12"/>
  <c r="L130" i="12" s="1"/>
  <c r="L145" i="12"/>
  <c r="P57" i="16"/>
  <c r="P60" i="16" s="1"/>
  <c r="P63" i="16" s="1"/>
  <c r="N69" i="16"/>
  <c r="N71" i="16" s="1"/>
  <c r="Q30" i="16"/>
  <c r="M23" i="12" l="1"/>
  <c r="M24" i="12" s="1"/>
  <c r="M86" i="12"/>
  <c r="M91" i="12" s="1"/>
  <c r="M79" i="12"/>
  <c r="L170" i="22"/>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80" i="12"/>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P65" i="16"/>
  <c r="P67" i="16" s="1"/>
  <c r="O65" i="16"/>
  <c r="O67" i="16" s="1"/>
  <c r="Q55" i="16"/>
  <c r="Q53" i="16"/>
  <c r="Q56" i="16" s="1"/>
  <c r="M35" i="12" l="1"/>
  <c r="M28" i="12"/>
  <c r="M29" i="12" s="1"/>
  <c r="M40" i="12"/>
  <c r="K202" i="23"/>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L183" i="23"/>
  <c r="L190" i="23" s="1"/>
  <c r="L156" i="23"/>
  <c r="M51" i="24"/>
  <c r="M36" i="24"/>
  <c r="M37" i="24" s="1"/>
  <c r="K219" i="23"/>
  <c r="K221" i="23" s="1"/>
  <c r="K25" i="20"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172" i="12" l="1"/>
  <c r="L174" i="12" s="1"/>
  <c r="L176" i="12" s="1"/>
  <c r="L178" i="12" s="1"/>
  <c r="L13" i="20" s="1"/>
  <c r="L53" i="22"/>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M102" i="12"/>
  <c r="M103" i="12" s="1"/>
  <c r="M92" i="12"/>
  <c r="M93" i="12" s="1"/>
  <c r="M98" i="12" s="1"/>
  <c r="M99" i="12" s="1"/>
  <c r="K214" i="12"/>
  <c r="K216" i="12" s="1"/>
  <c r="K14" i="20" s="1"/>
  <c r="L190" i="12"/>
  <c r="L200"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3" i="22"/>
  <c r="O90" i="22"/>
  <c r="O78" i="22"/>
  <c r="N98" i="23"/>
  <c r="N99" i="23" s="1"/>
  <c r="N107" i="23" s="1"/>
  <c r="N170" i="23"/>
  <c r="N173" i="23" s="1"/>
  <c r="N197" i="23"/>
  <c r="O78" i="24"/>
  <c r="O90" i="24"/>
  <c r="O73" i="24"/>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N197" i="24"/>
  <c r="N142" i="21"/>
  <c r="N143" i="21" s="1"/>
  <c r="N182" i="21"/>
  <c r="N189" i="21" s="1"/>
  <c r="N155" i="21"/>
  <c r="O73" i="23"/>
  <c r="O90" i="23"/>
  <c r="O78" i="23"/>
  <c r="N197" i="22"/>
  <c r="M159" i="12"/>
  <c r="M161" i="12" s="1"/>
  <c r="M163" i="12" s="1"/>
  <c r="M184" i="12"/>
  <c r="M191" i="12" s="1"/>
  <c r="N92" i="12"/>
  <c r="N93" i="12" s="1"/>
  <c r="N102" i="12"/>
  <c r="N103" i="12" s="1"/>
  <c r="O85" i="12"/>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N196" i="22"/>
  <c r="N198" i="22" s="1"/>
  <c r="N196" i="24"/>
  <c r="N198" i="24" s="1"/>
  <c r="N41" i="23"/>
  <c r="N42" i="23" s="1"/>
  <c r="O34" i="23"/>
  <c r="N186" i="21"/>
  <c r="N193" i="21" s="1"/>
  <c r="N108" i="21"/>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N186" i="24"/>
  <c r="N193" i="24" s="1"/>
  <c r="N108" i="24"/>
  <c r="N196" i="21"/>
  <c r="N198" i="21" s="1"/>
  <c r="M165" i="24"/>
  <c r="M166" i="24"/>
  <c r="N98" i="12"/>
  <c r="N99" i="12" s="1"/>
  <c r="N107" i="12" s="1"/>
  <c r="N170" i="12"/>
  <c r="N173" i="12" s="1"/>
  <c r="M198" i="12"/>
  <c r="M202" i="12"/>
  <c r="M204" i="12"/>
  <c r="M206" i="12" s="1"/>
  <c r="O73" i="12"/>
  <c r="O78" i="12"/>
  <c r="O90" i="12"/>
  <c r="O140" i="12"/>
  <c r="N147" i="12"/>
  <c r="N148" i="12" s="1"/>
  <c r="N152" i="12" s="1"/>
  <c r="N153" i="12" s="1"/>
  <c r="N183" i="12" s="1"/>
  <c r="N190" i="12" s="1"/>
  <c r="Q14" i="12"/>
  <c r="Q15" i="12" s="1"/>
  <c r="Q125" i="12"/>
  <c r="Q126" i="12" s="1"/>
  <c r="Q129" i="12" s="1"/>
  <c r="N41" i="12"/>
  <c r="N42" i="12" s="1"/>
  <c r="O34" i="12"/>
  <c r="L114" i="12"/>
  <c r="R65" i="16"/>
  <c r="R67" i="16" s="1"/>
  <c r="N214" i="24" l="1"/>
  <c r="N216" i="24" s="1"/>
  <c r="N29" i="20" s="1"/>
  <c r="N214" i="23"/>
  <c r="N216" i="23" s="1"/>
  <c r="N24" i="20" s="1"/>
  <c r="N214" i="21"/>
  <c r="N216" i="21" s="1"/>
  <c r="N9" i="20" s="1"/>
  <c r="N115" i="24"/>
  <c r="N160" i="24"/>
  <c r="N187" i="24"/>
  <c r="N194" i="24" s="1"/>
  <c r="N160" i="22"/>
  <c r="N187" i="22"/>
  <c r="N194" i="22" s="1"/>
  <c r="N115" i="22"/>
  <c r="N201" i="22"/>
  <c r="O145" i="22"/>
  <c r="O133" i="22"/>
  <c r="O128" i="22"/>
  <c r="O130" i="22" s="1"/>
  <c r="N187" i="21"/>
  <c r="N194" i="21" s="1"/>
  <c r="N115" i="21"/>
  <c r="N160" i="21"/>
  <c r="N169" i="21"/>
  <c r="N172" i="21" s="1"/>
  <c r="N174" i="21" s="1"/>
  <c r="N176" i="21" s="1"/>
  <c r="N178" i="21" s="1"/>
  <c r="N8" i="20" s="1"/>
  <c r="N47" i="21"/>
  <c r="N48" i="21" s="1"/>
  <c r="N52" i="21" s="1"/>
  <c r="N53" i="21" s="1"/>
  <c r="N156" i="22"/>
  <c r="N157" i="22" s="1"/>
  <c r="N183" i="22"/>
  <c r="N190" i="22"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27" i="22"/>
  <c r="O22" i="22"/>
  <c r="O24" i="22" s="1"/>
  <c r="O22" i="23"/>
  <c r="O24" i="23" s="1"/>
  <c r="O27" i="23"/>
  <c r="N183" i="24"/>
  <c r="N190" i="24" s="1"/>
  <c r="N156" i="24"/>
  <c r="N157" i="24" s="1"/>
  <c r="O27" i="24"/>
  <c r="O22" i="24"/>
  <c r="O24" i="24" s="1"/>
  <c r="O133" i="23"/>
  <c r="O145" i="23"/>
  <c r="O128" i="23"/>
  <c r="O130" i="23"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08" i="12"/>
  <c r="N187" i="12" s="1"/>
  <c r="N194" i="12" s="1"/>
  <c r="N186" i="12"/>
  <c r="N193" i="12" s="1"/>
  <c r="N201" i="12" s="1"/>
  <c r="Q23" i="12"/>
  <c r="N156" i="12"/>
  <c r="O145" i="12"/>
  <c r="O133" i="12"/>
  <c r="O128" i="12"/>
  <c r="O130" i="12" s="1"/>
  <c r="M114" i="12"/>
  <c r="M116" i="12" s="1"/>
  <c r="O27" i="12"/>
  <c r="O39" i="12" s="1"/>
  <c r="O22" i="12"/>
  <c r="O24" i="12" s="1"/>
  <c r="R69" i="16"/>
  <c r="R71" i="16" s="1"/>
  <c r="N172" i="12" l="1"/>
  <c r="N174" i="12" s="1"/>
  <c r="N176" i="12" s="1"/>
  <c r="N178" i="12" s="1"/>
  <c r="N13" i="20" s="1"/>
  <c r="N159" i="23"/>
  <c r="N161" i="23" s="1"/>
  <c r="N184" i="23"/>
  <c r="N191" i="23" s="1"/>
  <c r="N61" i="22"/>
  <c r="N114" i="22" s="1"/>
  <c r="N116" i="22" s="1"/>
  <c r="N200" i="23"/>
  <c r="N202" i="23" s="1"/>
  <c r="O28" i="22"/>
  <c r="O29" i="22" s="1"/>
  <c r="O40" i="22"/>
  <c r="O35" i="22"/>
  <c r="N205" i="24"/>
  <c r="N200" i="21"/>
  <c r="N202" i="21" s="1"/>
  <c r="N61" i="23"/>
  <c r="N114" i="23" s="1"/>
  <c r="N116" i="23" s="1"/>
  <c r="O141" i="21"/>
  <c r="O146" i="21"/>
  <c r="O134" i="21"/>
  <c r="O135" i="21" s="1"/>
  <c r="O40" i="24"/>
  <c r="O35" i="24"/>
  <c r="O28" i="24"/>
  <c r="O29" i="24" s="1"/>
  <c r="O39" i="22"/>
  <c r="N61" i="24"/>
  <c r="N114" i="24" s="1"/>
  <c r="N116" i="24" s="1"/>
  <c r="N205" i="21"/>
  <c r="N184" i="21"/>
  <c r="N191" i="21" s="1"/>
  <c r="N159" i="21"/>
  <c r="N161" i="21" s="1"/>
  <c r="O39" i="24"/>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35" i="23"/>
  <c r="O28" i="23"/>
  <c r="O29" i="23" s="1"/>
  <c r="O40" i="23"/>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N160" i="12"/>
  <c r="N115" i="12"/>
  <c r="N205" i="12"/>
  <c r="N157" i="12"/>
  <c r="N200" i="12"/>
  <c r="M164" i="12"/>
  <c r="M166"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N163" i="23"/>
  <c r="N164" i="23"/>
  <c r="O36" i="23"/>
  <c r="O37" i="23" s="1"/>
  <c r="O51" i="23"/>
  <c r="N219" i="23"/>
  <c r="N221" i="23" s="1"/>
  <c r="N25" i="20" s="1"/>
  <c r="O155" i="21"/>
  <c r="O182" i="21"/>
  <c r="O189" i="21" s="1"/>
  <c r="O142" i="21"/>
  <c r="O143" i="21" s="1"/>
  <c r="N204" i="23"/>
  <c r="N206" i="23" s="1"/>
  <c r="O182" i="24"/>
  <c r="O189" i="24" s="1"/>
  <c r="O142" i="24"/>
  <c r="O143" i="24" s="1"/>
  <c r="O155" i="24"/>
  <c r="N204" i="21"/>
  <c r="N206" i="21" s="1"/>
  <c r="N219" i="21"/>
  <c r="N221" i="21" s="1"/>
  <c r="N10" i="20" s="1"/>
  <c r="O36" i="22"/>
  <c r="O37" i="22" s="1"/>
  <c r="O51" i="22"/>
  <c r="N164" i="24"/>
  <c r="N204" i="24"/>
  <c r="N206" i="24" s="1"/>
  <c r="M165" i="12"/>
  <c r="N159" i="12"/>
  <c r="N161" i="12" s="1"/>
  <c r="N163" i="12" s="1"/>
  <c r="N184" i="12"/>
  <c r="N191" i="12" s="1"/>
  <c r="O155" i="12"/>
  <c r="O189" i="12" s="1"/>
  <c r="O196" i="12" s="1"/>
  <c r="O142" i="12"/>
  <c r="O143" i="12" s="1"/>
  <c r="O36" i="12"/>
  <c r="O37" i="12" s="1"/>
  <c r="O51" i="12"/>
  <c r="N166" i="22" l="1"/>
  <c r="N165" i="24"/>
  <c r="N165" i="21"/>
  <c r="O41" i="22"/>
  <c r="O42" i="22" s="1"/>
  <c r="P34" i="22"/>
  <c r="O41" i="21"/>
  <c r="O42" i="21" s="1"/>
  <c r="P34" i="21"/>
  <c r="P140" i="24"/>
  <c r="O147" i="24"/>
  <c r="O148" i="24" s="1"/>
  <c r="O152" i="24" s="1"/>
  <c r="O153" i="24" s="1"/>
  <c r="O196" i="23"/>
  <c r="O196" i="24"/>
  <c r="O196" i="21"/>
  <c r="N166" i="23"/>
  <c r="N165" i="23"/>
  <c r="P140" i="22"/>
  <c r="O147" i="22"/>
  <c r="O148" i="22" s="1"/>
  <c r="O152" i="22" s="1"/>
  <c r="O153" i="22" s="1"/>
  <c r="P140" i="23"/>
  <c r="O147" i="23"/>
  <c r="O148" i="23" s="1"/>
  <c r="O152" i="23" s="1"/>
  <c r="O153" i="23" s="1"/>
  <c r="O41" i="23"/>
  <c r="O42" i="23" s="1"/>
  <c r="P34" i="23"/>
  <c r="O196" i="22"/>
  <c r="P34" i="24"/>
  <c r="O41" i="24"/>
  <c r="O42" i="24" s="1"/>
  <c r="P140" i="21"/>
  <c r="O147" i="21"/>
  <c r="O148" i="21" s="1"/>
  <c r="O152" i="21" s="1"/>
  <c r="O153" i="21" s="1"/>
  <c r="N165" i="22"/>
  <c r="N166" i="21"/>
  <c r="N166" i="24"/>
  <c r="N198" i="12"/>
  <c r="N202" i="12"/>
  <c r="N204" i="12"/>
  <c r="N206" i="12" s="1"/>
  <c r="P140" i="12"/>
  <c r="O147" i="12"/>
  <c r="O148" i="12" s="1"/>
  <c r="O152" i="12" s="1"/>
  <c r="O153" i="12" s="1"/>
  <c r="O183" i="12" s="1"/>
  <c r="N114" i="12"/>
  <c r="N116" i="12" s="1"/>
  <c r="O41" i="12"/>
  <c r="O42" i="12" s="1"/>
  <c r="P34" i="12"/>
  <c r="P27" i="23" l="1"/>
  <c r="P39" i="23" s="1"/>
  <c r="P22" i="23"/>
  <c r="P24" i="23" s="1"/>
  <c r="P128" i="22"/>
  <c r="P130" i="22" s="1"/>
  <c r="P145" i="22"/>
  <c r="P133" i="22"/>
  <c r="O47" i="23"/>
  <c r="O48" i="23" s="1"/>
  <c r="O52" i="23" s="1"/>
  <c r="O53" i="23" s="1"/>
  <c r="O61" i="23" s="1"/>
  <c r="O114" i="23" s="1"/>
  <c r="O169" i="23"/>
  <c r="O172" i="23" s="1"/>
  <c r="O183" i="21"/>
  <c r="O190" i="21" s="1"/>
  <c r="O200" i="21" s="1"/>
  <c r="O156" i="21"/>
  <c r="O157" i="21" s="1"/>
  <c r="P128" i="21"/>
  <c r="P130" i="21" s="1"/>
  <c r="P145" i="21"/>
  <c r="P133" i="21"/>
  <c r="P27" i="21"/>
  <c r="P39" i="21" s="1"/>
  <c r="P22" i="21"/>
  <c r="P24" i="21" s="1"/>
  <c r="O169" i="24"/>
  <c r="O172" i="24" s="1"/>
  <c r="O47" i="24"/>
  <c r="O48" i="24" s="1"/>
  <c r="O52" i="24" s="1"/>
  <c r="O53" i="24" s="1"/>
  <c r="O61" i="24" s="1"/>
  <c r="O114" i="24" s="1"/>
  <c r="O169" i="21"/>
  <c r="O172" i="21" s="1"/>
  <c r="O47" i="21"/>
  <c r="O48" i="21" s="1"/>
  <c r="O52" i="21" s="1"/>
  <c r="O53" i="21" s="1"/>
  <c r="P27" i="24"/>
  <c r="P22" i="24"/>
  <c r="P24" i="24" s="1"/>
  <c r="O156" i="23"/>
  <c r="O157" i="23" s="1"/>
  <c r="O183" i="23"/>
  <c r="O190" i="23" s="1"/>
  <c r="O200" i="23" s="1"/>
  <c r="P128" i="23"/>
  <c r="P130" i="23" s="1"/>
  <c r="P145" i="23"/>
  <c r="P133" i="23"/>
  <c r="O183" i="24"/>
  <c r="O190" i="24" s="1"/>
  <c r="O200" i="24" s="1"/>
  <c r="O156" i="24"/>
  <c r="O157" i="24" s="1"/>
  <c r="P22" i="22"/>
  <c r="P24" i="22" s="1"/>
  <c r="P27" i="22"/>
  <c r="P39" i="22" s="1"/>
  <c r="O183" i="22"/>
  <c r="O190" i="22" s="1"/>
  <c r="O200" i="22" s="1"/>
  <c r="O156" i="22"/>
  <c r="O157" i="22" s="1"/>
  <c r="P133" i="24"/>
  <c r="P145" i="24"/>
  <c r="P128" i="24"/>
  <c r="P130" i="24" s="1"/>
  <c r="O47" i="22"/>
  <c r="O48" i="22" s="1"/>
  <c r="O52" i="22" s="1"/>
  <c r="O53" i="22" s="1"/>
  <c r="O61" i="22" s="1"/>
  <c r="O114" i="22" s="1"/>
  <c r="O169" i="22"/>
  <c r="O172" i="22" s="1"/>
  <c r="N219" i="12"/>
  <c r="N214" i="12"/>
  <c r="N216" i="12" s="1"/>
  <c r="N14" i="20" s="1"/>
  <c r="O47" i="12"/>
  <c r="O48" i="12" s="1"/>
  <c r="O52" i="12" s="1"/>
  <c r="O53" i="12" s="1"/>
  <c r="O61" i="12" s="1"/>
  <c r="O169" i="12"/>
  <c r="O172" i="12" s="1"/>
  <c r="N164" i="12"/>
  <c r="N165" i="12" s="1"/>
  <c r="O156" i="12"/>
  <c r="P145" i="12"/>
  <c r="P128" i="12"/>
  <c r="P130" i="12" s="1"/>
  <c r="P133" i="12"/>
  <c r="P27" i="12"/>
  <c r="P39" i="12" s="1"/>
  <c r="P22" i="12"/>
  <c r="P24" i="12" s="1"/>
  <c r="O61" i="21" l="1"/>
  <c r="O114" i="21" s="1"/>
  <c r="P40" i="22"/>
  <c r="P35" i="22"/>
  <c r="P28" i="22"/>
  <c r="P29" i="22" s="1"/>
  <c r="O184" i="23"/>
  <c r="O191" i="23" s="1"/>
  <c r="O159" i="23"/>
  <c r="O184" i="24"/>
  <c r="O191" i="24" s="1"/>
  <c r="O204" i="24" s="1"/>
  <c r="O159" i="24"/>
  <c r="P141" i="21"/>
  <c r="P134" i="21"/>
  <c r="P135" i="21" s="1"/>
  <c r="P146" i="21"/>
  <c r="P35" i="24"/>
  <c r="P28" i="24"/>
  <c r="P29" i="24" s="1"/>
  <c r="P40" i="24"/>
  <c r="O184" i="22"/>
  <c r="O191" i="22" s="1"/>
  <c r="O204" i="22" s="1"/>
  <c r="O159" i="22"/>
  <c r="P39" i="24"/>
  <c r="P35" i="21"/>
  <c r="P28" i="21"/>
  <c r="P29" i="21" s="1"/>
  <c r="P40" i="21"/>
  <c r="P134" i="22"/>
  <c r="P135" i="22" s="1"/>
  <c r="P146" i="22"/>
  <c r="P141" i="22"/>
  <c r="P141" i="24"/>
  <c r="P134" i="24"/>
  <c r="P135" i="24" s="1"/>
  <c r="P146" i="24"/>
  <c r="P40" i="23"/>
  <c r="P35" i="23"/>
  <c r="P28" i="23"/>
  <c r="P29" i="23" s="1"/>
  <c r="P141" i="23"/>
  <c r="P134" i="23"/>
  <c r="P135" i="23" s="1"/>
  <c r="P146" i="23"/>
  <c r="O184" i="21"/>
  <c r="O191" i="21" s="1"/>
  <c r="O204" i="21" s="1"/>
  <c r="O159" i="21"/>
  <c r="N221" i="12"/>
  <c r="N15" i="20" s="1"/>
  <c r="N166" i="12"/>
  <c r="O157" i="12"/>
  <c r="O190" i="12"/>
  <c r="O200" i="12" s="1"/>
  <c r="P134" i="12"/>
  <c r="P135" i="12" s="1"/>
  <c r="P182" i="12" s="1"/>
  <c r="P146" i="12"/>
  <c r="P141" i="12"/>
  <c r="P28" i="12"/>
  <c r="P29" i="12" s="1"/>
  <c r="P35" i="12"/>
  <c r="P40" i="12"/>
  <c r="P155" i="24" l="1"/>
  <c r="P142" i="24"/>
  <c r="P143" i="24" s="1"/>
  <c r="P182" i="24"/>
  <c r="P189" i="24" s="1"/>
  <c r="P196" i="24" s="1"/>
  <c r="P182" i="21"/>
  <c r="P189" i="21" s="1"/>
  <c r="P196" i="21" s="1"/>
  <c r="P142" i="21"/>
  <c r="P143" i="21" s="1"/>
  <c r="P155" i="21"/>
  <c r="P155" i="22"/>
  <c r="P182" i="22"/>
  <c r="P189" i="22" s="1"/>
  <c r="P196" i="22" s="1"/>
  <c r="P142" i="22"/>
  <c r="P143" i="22" s="1"/>
  <c r="P51" i="22"/>
  <c r="P36" i="22"/>
  <c r="P37" i="22" s="1"/>
  <c r="P142" i="23"/>
  <c r="P143" i="23" s="1"/>
  <c r="P155" i="23"/>
  <c r="P182" i="23"/>
  <c r="P189" i="23" s="1"/>
  <c r="P196" i="23" s="1"/>
  <c r="P51" i="24"/>
  <c r="P36" i="24"/>
  <c r="P37" i="24" s="1"/>
  <c r="P36" i="21"/>
  <c r="P37" i="21" s="1"/>
  <c r="P51" i="21"/>
  <c r="P51" i="23"/>
  <c r="P36" i="23"/>
  <c r="P37" i="23" s="1"/>
  <c r="O204" i="23"/>
  <c r="O159" i="12"/>
  <c r="O184" i="12"/>
  <c r="O191" i="12" s="1"/>
  <c r="P155" i="12"/>
  <c r="P189" i="12" s="1"/>
  <c r="P196" i="12" s="1"/>
  <c r="P142" i="12"/>
  <c r="P143" i="12" s="1"/>
  <c r="P51" i="12"/>
  <c r="P36" i="12"/>
  <c r="P37" i="12" s="1"/>
  <c r="P41" i="21" l="1"/>
  <c r="P42" i="21" s="1"/>
  <c r="Q34" i="21"/>
  <c r="P41" i="24"/>
  <c r="P42" i="24" s="1"/>
  <c r="Q34" i="24"/>
  <c r="P147" i="21"/>
  <c r="P148" i="21" s="1"/>
  <c r="P152" i="21" s="1"/>
  <c r="P153" i="21" s="1"/>
  <c r="Q140" i="21"/>
  <c r="P147" i="23"/>
  <c r="P148" i="23" s="1"/>
  <c r="P152" i="23" s="1"/>
  <c r="P153" i="23" s="1"/>
  <c r="Q140" i="23"/>
  <c r="P147" i="22"/>
  <c r="P148" i="22" s="1"/>
  <c r="P152" i="22" s="1"/>
  <c r="P153" i="22" s="1"/>
  <c r="Q140" i="22"/>
  <c r="P147" i="24"/>
  <c r="P148" i="24" s="1"/>
  <c r="P152" i="24" s="1"/>
  <c r="P153" i="24" s="1"/>
  <c r="Q140" i="24"/>
  <c r="Q34" i="22"/>
  <c r="P41" i="22"/>
  <c r="P42" i="22" s="1"/>
  <c r="P41" i="23"/>
  <c r="P42" i="23" s="1"/>
  <c r="Q34" i="23"/>
  <c r="O204" i="12"/>
  <c r="O114" i="12"/>
  <c r="P147" i="12"/>
  <c r="P148" i="12" s="1"/>
  <c r="P152" i="12" s="1"/>
  <c r="P153" i="12" s="1"/>
  <c r="P183" i="12" s="1"/>
  <c r="Q140" i="12"/>
  <c r="Q34" i="12"/>
  <c r="P41" i="12"/>
  <c r="P42" i="12" s="1"/>
  <c r="Q22" i="22" l="1"/>
  <c r="Q24" i="22" s="1"/>
  <c r="Q27" i="22"/>
  <c r="Q39" i="22" s="1"/>
  <c r="P183" i="23"/>
  <c r="P190" i="23" s="1"/>
  <c r="P200" i="23" s="1"/>
  <c r="P156" i="23"/>
  <c r="P157" i="23" s="1"/>
  <c r="Q145" i="24"/>
  <c r="Q133" i="24"/>
  <c r="Q128" i="24"/>
  <c r="Q130" i="24" s="1"/>
  <c r="Q22" i="24"/>
  <c r="Q24" i="24" s="1"/>
  <c r="Q27" i="24"/>
  <c r="P183" i="24"/>
  <c r="P190" i="24" s="1"/>
  <c r="P200" i="24" s="1"/>
  <c r="P156" i="24"/>
  <c r="P157" i="24" s="1"/>
  <c r="P169" i="24"/>
  <c r="P172" i="24" s="1"/>
  <c r="P47" i="24"/>
  <c r="P48" i="24" s="1"/>
  <c r="P52" i="24" s="1"/>
  <c r="P53" i="24" s="1"/>
  <c r="P61" i="24" s="1"/>
  <c r="P114" i="24" s="1"/>
  <c r="Q128" i="22"/>
  <c r="Q130" i="22" s="1"/>
  <c r="Q145" i="22"/>
  <c r="Q133" i="22"/>
  <c r="P169" i="23"/>
  <c r="P172" i="23" s="1"/>
  <c r="P47" i="23"/>
  <c r="P48" i="23" s="1"/>
  <c r="P52" i="23" s="1"/>
  <c r="P53" i="23" s="1"/>
  <c r="P61" i="23" s="1"/>
  <c r="P114" i="23" s="1"/>
  <c r="P156" i="22"/>
  <c r="P157" i="22" s="1"/>
  <c r="P183" i="22"/>
  <c r="P190" i="22" s="1"/>
  <c r="P200" i="22" s="1"/>
  <c r="Q128" i="21"/>
  <c r="Q130" i="21" s="1"/>
  <c r="Q145" i="21"/>
  <c r="Q133" i="21"/>
  <c r="P183" i="21"/>
  <c r="P190" i="21" s="1"/>
  <c r="P200" i="21" s="1"/>
  <c r="P156" i="21"/>
  <c r="P157" i="21" s="1"/>
  <c r="Q27" i="21"/>
  <c r="Q22" i="21"/>
  <c r="Q24" i="21" s="1"/>
  <c r="Q22" i="23"/>
  <c r="Q24" i="23" s="1"/>
  <c r="Q27" i="23"/>
  <c r="P169" i="22"/>
  <c r="P172" i="22" s="1"/>
  <c r="P47" i="22"/>
  <c r="P48" i="22" s="1"/>
  <c r="P52" i="22" s="1"/>
  <c r="P53" i="22" s="1"/>
  <c r="P61" i="22" s="1"/>
  <c r="P114" i="22" s="1"/>
  <c r="Q145" i="23"/>
  <c r="Q133" i="23"/>
  <c r="Q128" i="23"/>
  <c r="Q130" i="23" s="1"/>
  <c r="P47" i="21"/>
  <c r="P48" i="21" s="1"/>
  <c r="P52" i="21" s="1"/>
  <c r="P53" i="21" s="1"/>
  <c r="P61" i="21" s="1"/>
  <c r="P114" i="21" s="1"/>
  <c r="P169" i="21"/>
  <c r="P172" i="21" s="1"/>
  <c r="P47" i="12"/>
  <c r="P48" i="12" s="1"/>
  <c r="P169" i="12"/>
  <c r="P172" i="12" s="1"/>
  <c r="Q133" i="12"/>
  <c r="Q145" i="12"/>
  <c r="Q128" i="12"/>
  <c r="Q130" i="12" s="1"/>
  <c r="P156" i="12"/>
  <c r="Q27" i="12"/>
  <c r="Q39" i="12" s="1"/>
  <c r="Q22" i="12"/>
  <c r="Q24" i="12" s="1"/>
  <c r="Q39" i="23" l="1"/>
  <c r="Q40" i="23"/>
  <c r="Q35" i="23"/>
  <c r="Q28" i="23"/>
  <c r="Q29" i="23" s="1"/>
  <c r="Q146" i="21"/>
  <c r="Q134" i="21"/>
  <c r="Q135" i="21" s="1"/>
  <c r="Q141" i="21"/>
  <c r="Q39" i="24"/>
  <c r="Q28" i="21"/>
  <c r="Q29" i="21" s="1"/>
  <c r="Q35" i="21"/>
  <c r="Q40" i="21"/>
  <c r="Q146" i="22"/>
  <c r="Q141" i="22"/>
  <c r="Q134" i="22"/>
  <c r="Q135" i="22" s="1"/>
  <c r="Q40" i="24"/>
  <c r="Q35" i="24"/>
  <c r="Q28" i="24"/>
  <c r="Q29" i="24" s="1"/>
  <c r="P184" i="23"/>
  <c r="P191" i="23" s="1"/>
  <c r="P204" i="23" s="1"/>
  <c r="P159" i="23"/>
  <c r="Q39" i="21"/>
  <c r="P184" i="22"/>
  <c r="P191" i="22" s="1"/>
  <c r="P204" i="22" s="1"/>
  <c r="P159" i="22"/>
  <c r="Q146" i="24"/>
  <c r="Q141" i="24"/>
  <c r="Q134" i="24"/>
  <c r="Q135" i="24" s="1"/>
  <c r="P184" i="24"/>
  <c r="P191" i="24" s="1"/>
  <c r="P204" i="24" s="1"/>
  <c r="P159" i="24"/>
  <c r="Q35" i="22"/>
  <c r="Q40" i="22"/>
  <c r="Q28" i="22"/>
  <c r="Q29" i="22" s="1"/>
  <c r="P159" i="21"/>
  <c r="P184" i="21"/>
  <c r="P191" i="21" s="1"/>
  <c r="P204" i="21" s="1"/>
  <c r="Q146" i="23"/>
  <c r="Q141" i="23"/>
  <c r="Q134" i="23"/>
  <c r="Q135" i="23" s="1"/>
  <c r="P52" i="12"/>
  <c r="P53" i="12" s="1"/>
  <c r="P61" i="12" s="1"/>
  <c r="P157" i="12"/>
  <c r="P190" i="12"/>
  <c r="P200" i="12" s="1"/>
  <c r="Q141" i="12"/>
  <c r="Q134" i="12"/>
  <c r="Q135" i="12" s="1"/>
  <c r="Q182" i="12" s="1"/>
  <c r="Q146" i="12"/>
  <c r="Q35" i="12"/>
  <c r="Q28" i="12"/>
  <c r="Q29" i="12" s="1"/>
  <c r="Q40" i="12"/>
  <c r="Q182" i="23" l="1"/>
  <c r="Q189" i="23" s="1"/>
  <c r="Q196" i="23" s="1"/>
  <c r="Q142" i="23"/>
  <c r="Q143" i="23" s="1"/>
  <c r="Q155" i="23"/>
  <c r="Q182" i="21"/>
  <c r="Q189" i="21" s="1"/>
  <c r="Q196" i="21" s="1"/>
  <c r="Q142" i="21"/>
  <c r="Q143" i="21" s="1"/>
  <c r="Q155" i="21"/>
  <c r="Q51" i="24"/>
  <c r="Q36" i="24"/>
  <c r="Q37" i="24" s="1"/>
  <c r="Q142" i="22"/>
  <c r="Q143" i="22" s="1"/>
  <c r="Q182" i="22"/>
  <c r="Q189" i="22" s="1"/>
  <c r="Q196" i="22" s="1"/>
  <c r="Q155" i="22"/>
  <c r="Q36" i="22"/>
  <c r="Q37" i="22" s="1"/>
  <c r="Q51" i="22"/>
  <c r="Q36" i="23"/>
  <c r="Q37" i="23" s="1"/>
  <c r="Q51" i="23"/>
  <c r="Q182" i="24"/>
  <c r="Q189" i="24" s="1"/>
  <c r="Q196" i="24" s="1"/>
  <c r="Q142" i="24"/>
  <c r="Q143" i="24" s="1"/>
  <c r="Q155" i="24"/>
  <c r="Q51" i="21"/>
  <c r="Q36" i="21"/>
  <c r="Q37" i="21" s="1"/>
  <c r="P159" i="12"/>
  <c r="P184" i="12"/>
  <c r="P191" i="12" s="1"/>
  <c r="Q155" i="12"/>
  <c r="Q189" i="12" s="1"/>
  <c r="Q196"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69" i="22" s="1"/>
  <c r="Q147" i="21"/>
  <c r="Q148" i="21" s="1"/>
  <c r="Q152" i="21" s="1"/>
  <c r="Q153" i="21" s="1"/>
  <c r="R140" i="21"/>
  <c r="Q41" i="21"/>
  <c r="Q42" i="21" s="1"/>
  <c r="R34" i="21"/>
  <c r="R140" i="23"/>
  <c r="Q147" i="23"/>
  <c r="Q148" i="23" s="1"/>
  <c r="Q152" i="23" s="1"/>
  <c r="Q153" i="23" s="1"/>
  <c r="P204" i="12"/>
  <c r="P114" i="12"/>
  <c r="R140" i="12"/>
  <c r="Q147" i="12"/>
  <c r="Q148" i="12" s="1"/>
  <c r="Q152" i="12" s="1"/>
  <c r="Q153" i="12" s="1"/>
  <c r="Q183" i="12" s="1"/>
  <c r="Q41" i="12"/>
  <c r="Q42" i="12" s="1"/>
  <c r="Q169" i="12" s="1"/>
  <c r="R34" i="12"/>
  <c r="R27" i="23" l="1"/>
  <c r="R39" i="23" s="1"/>
  <c r="R22" i="23"/>
  <c r="R24" i="23" s="1"/>
  <c r="Q183" i="23"/>
  <c r="Q190" i="23" s="1"/>
  <c r="Q200" i="23" s="1"/>
  <c r="Q156" i="23"/>
  <c r="Q157" i="23" s="1"/>
  <c r="Q47" i="23"/>
  <c r="Q48" i="23" s="1"/>
  <c r="Q52" i="23" s="1"/>
  <c r="Q53" i="23" s="1"/>
  <c r="Q61" i="23" s="1"/>
  <c r="Q114" i="23" s="1"/>
  <c r="Q169" i="23"/>
  <c r="Q172" i="23" s="1"/>
  <c r="R145" i="23"/>
  <c r="R128" i="23"/>
  <c r="R130" i="23" s="1"/>
  <c r="R133" i="23"/>
  <c r="Q183" i="24"/>
  <c r="Q190" i="24" s="1"/>
  <c r="Q200" i="24" s="1"/>
  <c r="Q156" i="24"/>
  <c r="Q157" i="24" s="1"/>
  <c r="R145" i="24"/>
  <c r="R133" i="24"/>
  <c r="R128" i="24"/>
  <c r="R130" i="24" s="1"/>
  <c r="R145" i="21"/>
  <c r="R133" i="21"/>
  <c r="R128" i="21"/>
  <c r="R130" i="21" s="1"/>
  <c r="Q169" i="24"/>
  <c r="Q172" i="24" s="1"/>
  <c r="Q47" i="24"/>
  <c r="Q48" i="24" s="1"/>
  <c r="Q52" i="24" s="1"/>
  <c r="Q53" i="24" s="1"/>
  <c r="Q61" i="24" s="1"/>
  <c r="Q114" i="24" s="1"/>
  <c r="Q183" i="21"/>
  <c r="Q190" i="21" s="1"/>
  <c r="Q200" i="21" s="1"/>
  <c r="Q156" i="21"/>
  <c r="Q157" i="21" s="1"/>
  <c r="R27" i="24"/>
  <c r="R39" i="24" s="1"/>
  <c r="R22" i="24"/>
  <c r="R24" i="24" s="1"/>
  <c r="R27" i="21"/>
  <c r="R22" i="21"/>
  <c r="R24" i="21" s="1"/>
  <c r="Q172" i="22"/>
  <c r="Q47" i="22"/>
  <c r="Q48" i="22" s="1"/>
  <c r="Q52" i="22" s="1"/>
  <c r="Q53" i="22" s="1"/>
  <c r="Q61" i="22" s="1"/>
  <c r="Q114" i="22" s="1"/>
  <c r="Q183" i="22"/>
  <c r="Q190" i="22" s="1"/>
  <c r="Q200" i="22" s="1"/>
  <c r="Q156" i="22"/>
  <c r="Q157" i="22" s="1"/>
  <c r="Q169" i="21"/>
  <c r="Q172" i="21" s="1"/>
  <c r="Q47" i="21"/>
  <c r="Q48" i="21" s="1"/>
  <c r="Q52" i="21" s="1"/>
  <c r="Q53" i="21" s="1"/>
  <c r="Q61" i="21" s="1"/>
  <c r="Q114" i="21" s="1"/>
  <c r="R27" i="22"/>
  <c r="R39" i="22" s="1"/>
  <c r="R22" i="22"/>
  <c r="R24" i="22" s="1"/>
  <c r="R145" i="22"/>
  <c r="R133" i="22"/>
  <c r="R128" i="22"/>
  <c r="R130" i="22" s="1"/>
  <c r="Q47" i="12"/>
  <c r="Q48" i="12" s="1"/>
  <c r="Q52" i="12" s="1"/>
  <c r="Q53" i="12" s="1"/>
  <c r="Q61" i="12" s="1"/>
  <c r="Q172" i="12"/>
  <c r="Q156" i="12"/>
  <c r="R145" i="12"/>
  <c r="R133" i="12"/>
  <c r="R128" i="12"/>
  <c r="R130" i="12" s="1"/>
  <c r="R27" i="12"/>
  <c r="R39" i="12" s="1"/>
  <c r="R22" i="12"/>
  <c r="R24" i="12" s="1"/>
  <c r="Q184" i="24" l="1"/>
  <c r="Q191" i="24" s="1"/>
  <c r="Q204" i="24" s="1"/>
  <c r="Q159" i="24"/>
  <c r="R40" i="23"/>
  <c r="R35" i="23"/>
  <c r="R28" i="23"/>
  <c r="R29" i="23" s="1"/>
  <c r="Q184" i="21"/>
  <c r="Q191" i="21" s="1"/>
  <c r="Q204" i="21" s="1"/>
  <c r="Q159" i="21"/>
  <c r="R146" i="21"/>
  <c r="R141" i="21"/>
  <c r="R134" i="21"/>
  <c r="R135" i="21" s="1"/>
  <c r="R134" i="23"/>
  <c r="R135" i="23" s="1"/>
  <c r="R146" i="23"/>
  <c r="R141" i="23"/>
  <c r="R146" i="22"/>
  <c r="R141" i="22"/>
  <c r="R134" i="22"/>
  <c r="R135" i="22" s="1"/>
  <c r="R146" i="24"/>
  <c r="R134" i="24"/>
  <c r="R135" i="24" s="1"/>
  <c r="R141" i="24"/>
  <c r="R35" i="24"/>
  <c r="R40" i="24"/>
  <c r="R28" i="24"/>
  <c r="R29" i="24" s="1"/>
  <c r="R40" i="22"/>
  <c r="R28" i="22"/>
  <c r="R29" i="22" s="1"/>
  <c r="R35" i="22"/>
  <c r="R35" i="21"/>
  <c r="R28" i="21"/>
  <c r="R29" i="21" s="1"/>
  <c r="R40" i="21"/>
  <c r="Q159" i="22"/>
  <c r="Q184" i="22"/>
  <c r="Q191" i="22" s="1"/>
  <c r="Q204" i="22" s="1"/>
  <c r="R39" i="21"/>
  <c r="Q184" i="23"/>
  <c r="Q191" i="23" s="1"/>
  <c r="Q204" i="23" s="1"/>
  <c r="Q159" i="23"/>
  <c r="Q157" i="12"/>
  <c r="Q190" i="12"/>
  <c r="Q200" i="12" s="1"/>
  <c r="R141" i="12"/>
  <c r="R146" i="12"/>
  <c r="R134" i="12"/>
  <c r="R135" i="12" s="1"/>
  <c r="R182" i="12" s="1"/>
  <c r="R35" i="12"/>
  <c r="R40" i="12"/>
  <c r="R28" i="12"/>
  <c r="R29" i="12" s="1"/>
  <c r="R36" i="21" l="1"/>
  <c r="R37" i="21" s="1"/>
  <c r="R41" i="21" s="1"/>
  <c r="R42" i="21" s="1"/>
  <c r="R51" i="21"/>
  <c r="R155" i="23"/>
  <c r="R182" i="23"/>
  <c r="R189" i="23" s="1"/>
  <c r="R142" i="23"/>
  <c r="R143" i="23" s="1"/>
  <c r="R147" i="23" s="1"/>
  <c r="R148" i="23" s="1"/>
  <c r="R152" i="23" s="1"/>
  <c r="R153" i="23" s="1"/>
  <c r="R36" i="23"/>
  <c r="R37" i="23" s="1"/>
  <c r="R41" i="23" s="1"/>
  <c r="R42" i="23" s="1"/>
  <c r="R51" i="23"/>
  <c r="R36" i="22"/>
  <c r="R37" i="22" s="1"/>
  <c r="R41" i="22" s="1"/>
  <c r="R42" i="22" s="1"/>
  <c r="R51" i="22"/>
  <c r="R155" i="24"/>
  <c r="R182" i="24"/>
  <c r="R189" i="24" s="1"/>
  <c r="R142" i="24"/>
  <c r="R143" i="24" s="1"/>
  <c r="R147" i="24" s="1"/>
  <c r="R148" i="24" s="1"/>
  <c r="R152" i="24" s="1"/>
  <c r="R153" i="24"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59" i="12"/>
  <c r="Q184" i="12"/>
  <c r="Q191" i="12" s="1"/>
  <c r="R155" i="12"/>
  <c r="R189" i="12" s="1"/>
  <c r="R142" i="12"/>
  <c r="R143" i="12" s="1"/>
  <c r="R51" i="12"/>
  <c r="R36" i="12"/>
  <c r="R37" i="12" s="1"/>
  <c r="R156" i="21" l="1"/>
  <c r="R157" i="21" s="1"/>
  <c r="R183" i="21"/>
  <c r="R190" i="21" s="1"/>
  <c r="R156" i="22"/>
  <c r="R157" i="22" s="1"/>
  <c r="R183" i="22"/>
  <c r="R190" i="22" s="1"/>
  <c r="R169" i="23"/>
  <c r="R172" i="23" s="1"/>
  <c r="R47" i="23"/>
  <c r="R48" i="23" s="1"/>
  <c r="R52" i="23" s="1"/>
  <c r="R53" i="23" s="1"/>
  <c r="R196" i="24"/>
  <c r="H189" i="24"/>
  <c r="H196" i="24" s="1"/>
  <c r="R156" i="23"/>
  <c r="R157" i="23" s="1"/>
  <c r="R183" i="23"/>
  <c r="R190" i="23" s="1"/>
  <c r="R156" i="24"/>
  <c r="R157" i="24" s="1"/>
  <c r="R183" i="24"/>
  <c r="R190" i="24" s="1"/>
  <c r="R169" i="21"/>
  <c r="R172" i="21" s="1"/>
  <c r="R47" i="21"/>
  <c r="R48" i="21" s="1"/>
  <c r="R52" i="21" s="1"/>
  <c r="R53" i="21" s="1"/>
  <c r="R196" i="23"/>
  <c r="H189" i="23"/>
  <c r="H196" i="23" s="1"/>
  <c r="R169" i="22"/>
  <c r="R172" i="22" s="1"/>
  <c r="R47" i="22"/>
  <c r="R48" i="22" s="1"/>
  <c r="R52" i="22" s="1"/>
  <c r="R53" i="22" s="1"/>
  <c r="R169" i="24"/>
  <c r="R172" i="24" s="1"/>
  <c r="R47" i="24"/>
  <c r="R48" i="24" s="1"/>
  <c r="R52" i="24" s="1"/>
  <c r="R53" i="24" s="1"/>
  <c r="R196" i="21"/>
  <c r="H189" i="21"/>
  <c r="H196" i="21" s="1"/>
  <c r="R196" i="22"/>
  <c r="H189" i="22"/>
  <c r="H196" i="22" s="1"/>
  <c r="H189" i="12"/>
  <c r="H196" i="12" s="1"/>
  <c r="R196" i="12"/>
  <c r="Q204" i="12"/>
  <c r="Q114" i="12"/>
  <c r="R147" i="12"/>
  <c r="R148" i="12" s="1"/>
  <c r="R152" i="12" s="1"/>
  <c r="R153" i="12" s="1"/>
  <c r="R41" i="12"/>
  <c r="R42" i="12" s="1"/>
  <c r="R61" i="21" l="1"/>
  <c r="R114" i="21" s="1"/>
  <c r="H53" i="21"/>
  <c r="R184" i="24"/>
  <c r="R191" i="24" s="1"/>
  <c r="R159" i="24"/>
  <c r="H157" i="24"/>
  <c r="R61" i="23"/>
  <c r="R114" i="23" s="1"/>
  <c r="H53" i="23"/>
  <c r="R61" i="24"/>
  <c r="R114" i="24" s="1"/>
  <c r="H53" i="24"/>
  <c r="R200" i="24"/>
  <c r="H190" i="24"/>
  <c r="H200" i="24" s="1"/>
  <c r="R184" i="23"/>
  <c r="R191" i="23" s="1"/>
  <c r="R159" i="23"/>
  <c r="H157" i="23"/>
  <c r="R200" i="23"/>
  <c r="H190" i="23"/>
  <c r="H200" i="23" s="1"/>
  <c r="R200" i="22"/>
  <c r="H190" i="22"/>
  <c r="H200" i="22" s="1"/>
  <c r="R159" i="22"/>
  <c r="R184" i="22"/>
  <c r="R191" i="22" s="1"/>
  <c r="H157" i="22"/>
  <c r="R200" i="21"/>
  <c r="H190" i="21"/>
  <c r="H200" i="21" s="1"/>
  <c r="R61" i="22"/>
  <c r="R114" i="22" s="1"/>
  <c r="H53" i="22"/>
  <c r="R184" i="21"/>
  <c r="R191" i="21" s="1"/>
  <c r="R159" i="21"/>
  <c r="H157" i="21"/>
  <c r="R156" i="12"/>
  <c r="R157" i="12" s="1"/>
  <c r="R183" i="12"/>
  <c r="R190" i="12" s="1"/>
  <c r="R47" i="12"/>
  <c r="R48" i="12" s="1"/>
  <c r="R52" i="12" s="1"/>
  <c r="R53" i="12" s="1"/>
  <c r="R61" i="12" s="1"/>
  <c r="R169" i="12"/>
  <c r="R172" i="12" s="1"/>
  <c r="R204" i="22" l="1"/>
  <c r="H191" i="22"/>
  <c r="H204" i="22" s="1"/>
  <c r="R204" i="24"/>
  <c r="H191" i="24"/>
  <c r="H204" i="24" s="1"/>
  <c r="H159" i="23"/>
  <c r="H184" i="23"/>
  <c r="H184" i="21"/>
  <c r="H159" i="21"/>
  <c r="R204" i="23"/>
  <c r="H191" i="23"/>
  <c r="H204" i="23" s="1"/>
  <c r="R204" i="21"/>
  <c r="H191" i="21"/>
  <c r="H204" i="21" s="1"/>
  <c r="H184" i="22"/>
  <c r="H159" i="22"/>
  <c r="H184" i="24"/>
  <c r="H159" i="24"/>
  <c r="R114" i="12"/>
  <c r="H190" i="12"/>
  <c r="H200" i="12" s="1"/>
  <c r="R200" i="12"/>
  <c r="R159" i="12"/>
  <c r="R184" i="12"/>
  <c r="R191" i="12" s="1"/>
  <c r="R204" i="12" l="1"/>
  <c r="H191" i="12"/>
  <c r="H204" i="12" l="1"/>
  <c r="H53" i="12"/>
  <c r="H157" i="12"/>
  <c r="H159" i="12" l="1"/>
  <c r="H184" i="12"/>
  <c r="O75" i="16" l="1"/>
  <c r="O97" i="16"/>
  <c r="P75" i="16" l="1"/>
  <c r="O85" i="16" l="1"/>
  <c r="P77" i="16"/>
  <c r="O86" i="16"/>
  <c r="O91" i="16" s="1"/>
  <c r="P83" i="16"/>
  <c r="P81" i="16"/>
  <c r="O106" i="16"/>
  <c r="P79" i="16"/>
  <c r="O108" i="16"/>
  <c r="O114" i="16" s="1"/>
  <c r="P105" i="16"/>
  <c r="O107" i="16"/>
  <c r="P97" i="16"/>
  <c r="P78" i="16"/>
  <c r="P76" i="16"/>
  <c r="P80" i="16"/>
  <c r="O84" i="16"/>
  <c r="O88" i="16" s="1"/>
  <c r="R75" i="16"/>
  <c r="Q75" i="16"/>
  <c r="R78" i="16" l="1"/>
  <c r="Q78" i="16"/>
  <c r="R83" i="16"/>
  <c r="Q83" i="16"/>
  <c r="R97" i="16"/>
  <c r="Q97" i="16"/>
  <c r="R79" i="16"/>
  <c r="Q79" i="16"/>
  <c r="P86" i="16"/>
  <c r="P91" i="16" s="1"/>
  <c r="O110" i="16"/>
  <c r="P108" i="16"/>
  <c r="P114" i="16" s="1"/>
  <c r="P84" i="16"/>
  <c r="R80" i="16"/>
  <c r="Q80" i="16"/>
  <c r="P107" i="16"/>
  <c r="P106" i="16"/>
  <c r="R77" i="16"/>
  <c r="Q77" i="16"/>
  <c r="P103" i="16"/>
  <c r="R76" i="16"/>
  <c r="Q76" i="16"/>
  <c r="O92" i="16"/>
  <c r="O94" i="16" s="1"/>
  <c r="O119" i="16" s="1"/>
  <c r="O89" i="16"/>
  <c r="O130" i="16" s="1"/>
  <c r="P82" i="16"/>
  <c r="P104" i="16"/>
  <c r="R105" i="16"/>
  <c r="Q105" i="16"/>
  <c r="R81" i="16"/>
  <c r="Q81" i="16"/>
  <c r="P85" i="16"/>
  <c r="P110" i="16" l="1"/>
  <c r="P115" i="16" s="1"/>
  <c r="P117" i="16" s="1"/>
  <c r="P120" i="16" s="1"/>
  <c r="R84" i="16"/>
  <c r="Q84" i="16"/>
  <c r="R106" i="16"/>
  <c r="Q106" i="16"/>
  <c r="R108" i="16"/>
  <c r="R114" i="16" s="1"/>
  <c r="Q108" i="16"/>
  <c r="Q114" i="16" s="1"/>
  <c r="O115" i="16"/>
  <c r="O117" i="16" s="1"/>
  <c r="O120" i="16" s="1"/>
  <c r="O121" i="16" s="1"/>
  <c r="O124" i="16" s="1"/>
  <c r="O112" i="16"/>
  <c r="O111" i="16"/>
  <c r="P111" i="16"/>
  <c r="P88" i="16"/>
  <c r="R107" i="16"/>
  <c r="Q107" i="16"/>
  <c r="R104" i="16"/>
  <c r="Q104" i="16"/>
  <c r="R85" i="16"/>
  <c r="Q85" i="16"/>
  <c r="R82" i="16"/>
  <c r="Q82" i="16"/>
  <c r="R103" i="16"/>
  <c r="Q103" i="16"/>
  <c r="R86" i="16"/>
  <c r="R91" i="16" s="1"/>
  <c r="Q86" i="16"/>
  <c r="Q91" i="16" s="1"/>
  <c r="Q110" i="16" l="1"/>
  <c r="P112" i="16"/>
  <c r="Q88" i="16"/>
  <c r="Q92" i="16" s="1"/>
  <c r="Q94" i="16" s="1"/>
  <c r="Q119" i="16" s="1"/>
  <c r="R110" i="16"/>
  <c r="R115" i="16" s="1"/>
  <c r="R117" i="16" s="1"/>
  <c r="R120" i="16" s="1"/>
  <c r="R88" i="16"/>
  <c r="R92" i="16" s="1"/>
  <c r="R94" i="16" s="1"/>
  <c r="R119" i="16" s="1"/>
  <c r="Q115" i="16"/>
  <c r="Q117" i="16" s="1"/>
  <c r="Q120" i="16" s="1"/>
  <c r="R111" i="16"/>
  <c r="R112" i="16"/>
  <c r="Q112" i="16"/>
  <c r="Q111" i="16"/>
  <c r="O134" i="16"/>
  <c r="O125" i="16"/>
  <c r="O127" i="16" s="1"/>
  <c r="O129" i="16" s="1"/>
  <c r="O131" i="16" s="1"/>
  <c r="O133" i="16" s="1"/>
  <c r="O135" i="16" s="1"/>
  <c r="P92" i="16"/>
  <c r="P94" i="16" s="1"/>
  <c r="P119" i="16" s="1"/>
  <c r="P121" i="16" s="1"/>
  <c r="P124" i="16" s="1"/>
  <c r="Q89" i="16"/>
  <c r="Q130" i="16" s="1"/>
  <c r="P89" i="16"/>
  <c r="P130" i="16" s="1"/>
  <c r="P125" i="16"/>
  <c r="P134" i="16"/>
  <c r="Q121" i="16" l="1"/>
  <c r="Q124" i="16" s="1"/>
  <c r="R121" i="16"/>
  <c r="R124" i="16" s="1"/>
  <c r="R89" i="16"/>
  <c r="R130" i="16" s="1"/>
  <c r="O69" i="23"/>
  <c r="O70" i="23" s="1"/>
  <c r="O74" i="23" s="1"/>
  <c r="O75" i="23" s="1"/>
  <c r="O69" i="24"/>
  <c r="O70" i="24" s="1"/>
  <c r="O74" i="24" s="1"/>
  <c r="O75" i="24" s="1"/>
  <c r="O69" i="22"/>
  <c r="O70" i="22" s="1"/>
  <c r="O74" i="22" s="1"/>
  <c r="O75" i="22" s="1"/>
  <c r="O69" i="21"/>
  <c r="O70" i="21" s="1"/>
  <c r="O74" i="21" s="1"/>
  <c r="O75" i="21" s="1"/>
  <c r="O69" i="12"/>
  <c r="O70" i="12" s="1"/>
  <c r="O74" i="12" s="1"/>
  <c r="O75" i="12" s="1"/>
  <c r="Q125" i="16"/>
  <c r="Q127" i="16" s="1"/>
  <c r="Q129" i="16" s="1"/>
  <c r="Q131" i="16" s="1"/>
  <c r="Q133" i="16" s="1"/>
  <c r="Q134" i="16"/>
  <c r="R125" i="16"/>
  <c r="R134" i="16"/>
  <c r="P127" i="16"/>
  <c r="P129" i="16" s="1"/>
  <c r="P131" i="16" s="1"/>
  <c r="P133" i="16" s="1"/>
  <c r="P135" i="16" s="1"/>
  <c r="R127" i="16"/>
  <c r="R129" i="16" s="1"/>
  <c r="R131" i="16" s="1"/>
  <c r="R133" i="16" s="1"/>
  <c r="R135" i="16" s="1"/>
  <c r="Q135" i="16" l="1"/>
  <c r="R69" i="24"/>
  <c r="R70" i="24" s="1"/>
  <c r="R74" i="24" s="1"/>
  <c r="R69" i="22"/>
  <c r="R70" i="22" s="1"/>
  <c r="R74" i="22" s="1"/>
  <c r="R69" i="23"/>
  <c r="R70" i="23" s="1"/>
  <c r="R74" i="23" s="1"/>
  <c r="R69" i="21"/>
  <c r="R70" i="21" s="1"/>
  <c r="R74" i="21" s="1"/>
  <c r="R69" i="12"/>
  <c r="R70" i="12" s="1"/>
  <c r="R74" i="12" s="1"/>
  <c r="O79" i="12"/>
  <c r="O80" i="12" s="1"/>
  <c r="O86" i="12"/>
  <c r="O91" i="12" s="1"/>
  <c r="O79" i="21"/>
  <c r="O80" i="21" s="1"/>
  <c r="O86" i="21"/>
  <c r="O91" i="21" s="1"/>
  <c r="P69" i="22"/>
  <c r="P70" i="22" s="1"/>
  <c r="P74" i="22" s="1"/>
  <c r="P69" i="21"/>
  <c r="P70" i="21" s="1"/>
  <c r="P74" i="21" s="1"/>
  <c r="P69" i="23"/>
  <c r="P70" i="23" s="1"/>
  <c r="P74" i="23" s="1"/>
  <c r="P69" i="24"/>
  <c r="P70" i="24" s="1"/>
  <c r="P74" i="24" s="1"/>
  <c r="P69" i="12"/>
  <c r="P70" i="12" s="1"/>
  <c r="P74" i="12" s="1"/>
  <c r="O79" i="22"/>
  <c r="O80" i="22" s="1"/>
  <c r="O86" i="22"/>
  <c r="O91" i="22" s="1"/>
  <c r="Q69" i="23"/>
  <c r="Q70" i="23" s="1"/>
  <c r="Q74" i="23" s="1"/>
  <c r="Q69" i="24"/>
  <c r="Q70" i="24" s="1"/>
  <c r="Q74" i="24" s="1"/>
  <c r="Q69" i="22"/>
  <c r="Q70" i="22" s="1"/>
  <c r="Q74" i="22" s="1"/>
  <c r="Q69" i="21"/>
  <c r="Q70" i="21" s="1"/>
  <c r="Q74" i="21" s="1"/>
  <c r="Q69" i="12"/>
  <c r="Q70" i="12" s="1"/>
  <c r="Q74" i="12" s="1"/>
  <c r="O79" i="24"/>
  <c r="O80" i="24" s="1"/>
  <c r="O86" i="24"/>
  <c r="O91" i="24" s="1"/>
  <c r="O79" i="23"/>
  <c r="O80" i="23" s="1"/>
  <c r="O86" i="23"/>
  <c r="O91" i="23" s="1"/>
  <c r="O106" i="22" l="1"/>
  <c r="O87" i="22"/>
  <c r="O88" i="22" s="1"/>
  <c r="O87" i="12"/>
  <c r="O88" i="12" s="1"/>
  <c r="O106" i="12"/>
  <c r="O106" i="23"/>
  <c r="O87" i="23"/>
  <c r="O88" i="23" s="1"/>
  <c r="O87" i="21"/>
  <c r="O88" i="21" s="1"/>
  <c r="O106" i="21"/>
  <c r="O87" i="24"/>
  <c r="O88" i="24" s="1"/>
  <c r="O106" i="24"/>
  <c r="P85" i="21" l="1"/>
  <c r="O92" i="21"/>
  <c r="O93" i="21" s="1"/>
  <c r="O102" i="21"/>
  <c r="O103" i="21" s="1"/>
  <c r="O185" i="23"/>
  <c r="O192" i="23" s="1"/>
  <c r="P85" i="23"/>
  <c r="O92" i="23"/>
  <c r="O93" i="23" s="1"/>
  <c r="O102" i="23"/>
  <c r="O103" i="23" s="1"/>
  <c r="O185" i="12"/>
  <c r="O192" i="12" s="1"/>
  <c r="O92" i="12"/>
  <c r="O93" i="12" s="1"/>
  <c r="P85" i="12"/>
  <c r="O102" i="12"/>
  <c r="O103" i="12" s="1"/>
  <c r="O185" i="21"/>
  <c r="O192" i="21" s="1"/>
  <c r="O102" i="22"/>
  <c r="O103" i="22" s="1"/>
  <c r="O92" i="22"/>
  <c r="O93" i="22" s="1"/>
  <c r="P85" i="22"/>
  <c r="O185" i="24"/>
  <c r="O192" i="24" s="1"/>
  <c r="O92" i="24"/>
  <c r="O93" i="24" s="1"/>
  <c r="O102" i="24"/>
  <c r="O103" i="24" s="1"/>
  <c r="P85" i="24"/>
  <c r="O185" i="22"/>
  <c r="O192" i="22" s="1"/>
  <c r="O98" i="23" l="1"/>
  <c r="O99" i="23" s="1"/>
  <c r="O107" i="23" s="1"/>
  <c r="O170" i="23"/>
  <c r="O173" i="23" s="1"/>
  <c r="O174" i="23" s="1"/>
  <c r="O176" i="23" s="1"/>
  <c r="O178" i="23" s="1"/>
  <c r="O23" i="20" s="1"/>
  <c r="O197" i="21"/>
  <c r="O198" i="21" s="1"/>
  <c r="P78" i="23"/>
  <c r="P90" i="23"/>
  <c r="P73" i="23"/>
  <c r="P75" i="23" s="1"/>
  <c r="P73" i="12"/>
  <c r="P75" i="12" s="1"/>
  <c r="P90" i="12"/>
  <c r="P78" i="12"/>
  <c r="O197" i="23"/>
  <c r="O198" i="23" s="1"/>
  <c r="O197" i="24"/>
  <c r="O198" i="24" s="1"/>
  <c r="O98" i="12"/>
  <c r="O99" i="12" s="1"/>
  <c r="O107" i="12" s="1"/>
  <c r="O170" i="12"/>
  <c r="O173" i="12" s="1"/>
  <c r="O174" i="12" s="1"/>
  <c r="O176" i="12" s="1"/>
  <c r="O178" i="12" s="1"/>
  <c r="O13" i="20" s="1"/>
  <c r="O197" i="22"/>
  <c r="O198" i="22" s="1"/>
  <c r="P90" i="24"/>
  <c r="P73" i="24"/>
  <c r="P75" i="24" s="1"/>
  <c r="P78" i="24"/>
  <c r="O170" i="24"/>
  <c r="O173" i="24" s="1"/>
  <c r="O174" i="24" s="1"/>
  <c r="O176" i="24" s="1"/>
  <c r="O178" i="24" s="1"/>
  <c r="O28" i="20" s="1"/>
  <c r="O98" i="24"/>
  <c r="O99" i="24" s="1"/>
  <c r="O107" i="24" s="1"/>
  <c r="P90" i="22"/>
  <c r="P78" i="22"/>
  <c r="P73" i="22"/>
  <c r="P75" i="22" s="1"/>
  <c r="O98" i="21"/>
  <c r="O99" i="21" s="1"/>
  <c r="O107" i="21" s="1"/>
  <c r="O170" i="21"/>
  <c r="O173" i="21" s="1"/>
  <c r="O174" i="21" s="1"/>
  <c r="O176" i="21" s="1"/>
  <c r="O178" i="21" s="1"/>
  <c r="O8" i="20" s="1"/>
  <c r="O98" i="22"/>
  <c r="O99" i="22" s="1"/>
  <c r="O107" i="22" s="1"/>
  <c r="O170" i="22"/>
  <c r="O173" i="22" s="1"/>
  <c r="O174" i="22" s="1"/>
  <c r="O176" i="22" s="1"/>
  <c r="O178" i="22" s="1"/>
  <c r="O18" i="20" s="1"/>
  <c r="O197" i="12"/>
  <c r="O198" i="12" s="1"/>
  <c r="P90" i="21"/>
  <c r="P73" i="21"/>
  <c r="P75" i="21" s="1"/>
  <c r="P78" i="21"/>
  <c r="O214" i="12" l="1"/>
  <c r="O216" i="12" s="1"/>
  <c r="O186" i="24"/>
  <c r="O193" i="24" s="1"/>
  <c r="O108" i="24"/>
  <c r="O186" i="12"/>
  <c r="O193" i="12" s="1"/>
  <c r="O201" i="12" s="1"/>
  <c r="O202" i="12" s="1"/>
  <c r="O108" i="12"/>
  <c r="P86" i="23"/>
  <c r="P91" i="23" s="1"/>
  <c r="P79" i="23"/>
  <c r="P80" i="23" s="1"/>
  <c r="P79" i="12"/>
  <c r="P80" i="12" s="1"/>
  <c r="P86" i="12"/>
  <c r="P91" i="12" s="1"/>
  <c r="O186" i="22"/>
  <c r="O193" i="22" s="1"/>
  <c r="O108" i="22"/>
  <c r="O214" i="24"/>
  <c r="O216" i="24" s="1"/>
  <c r="P79" i="24"/>
  <c r="P80" i="24" s="1"/>
  <c r="P86" i="24"/>
  <c r="P91" i="24" s="1"/>
  <c r="O186" i="21"/>
  <c r="O193" i="21" s="1"/>
  <c r="O108" i="21"/>
  <c r="O214" i="23"/>
  <c r="O216" i="23" s="1"/>
  <c r="O214" i="21"/>
  <c r="O216" i="21" s="1"/>
  <c r="P79" i="21"/>
  <c r="P80" i="21" s="1"/>
  <c r="P86" i="21"/>
  <c r="P91" i="21" s="1"/>
  <c r="P86" i="22"/>
  <c r="P91" i="22" s="1"/>
  <c r="P79" i="22"/>
  <c r="P80" i="22" s="1"/>
  <c r="O214" i="22"/>
  <c r="O216" i="22" s="1"/>
  <c r="O186" i="23"/>
  <c r="O193" i="23" s="1"/>
  <c r="O108" i="23"/>
  <c r="P87" i="23" l="1"/>
  <c r="P88" i="23" s="1"/>
  <c r="P106" i="23"/>
  <c r="P87" i="21"/>
  <c r="P88" i="21" s="1"/>
  <c r="P106" i="21"/>
  <c r="P87" i="24"/>
  <c r="P88" i="24" s="1"/>
  <c r="P106" i="24"/>
  <c r="O187" i="23"/>
  <c r="O194" i="23" s="1"/>
  <c r="O160" i="23"/>
  <c r="O161" i="23" s="1"/>
  <c r="O115" i="23"/>
  <c r="O116" i="23" s="1"/>
  <c r="O29" i="20"/>
  <c r="O219" i="12"/>
  <c r="O221" i="12" s="1"/>
  <c r="O187" i="12"/>
  <c r="O194" i="12" s="1"/>
  <c r="O160" i="12"/>
  <c r="O161" i="12" s="1"/>
  <c r="O163" i="12" s="1"/>
  <c r="O115" i="12"/>
  <c r="O116" i="12" s="1"/>
  <c r="O115" i="22"/>
  <c r="O116" i="22" s="1"/>
  <c r="O160" i="22"/>
  <c r="O161" i="22" s="1"/>
  <c r="O187" i="22"/>
  <c r="O194" i="22" s="1"/>
  <c r="O187" i="24"/>
  <c r="O194" i="24" s="1"/>
  <c r="O115" i="24"/>
  <c r="O116" i="24" s="1"/>
  <c r="O160" i="24"/>
  <c r="O161" i="24" s="1"/>
  <c r="O201" i="23"/>
  <c r="O202" i="23" s="1"/>
  <c r="O24" i="20"/>
  <c r="O201" i="22"/>
  <c r="O202" i="22" s="1"/>
  <c r="O201" i="24"/>
  <c r="O202" i="24" s="1"/>
  <c r="O9" i="20"/>
  <c r="P87" i="22"/>
  <c r="P88" i="22" s="1"/>
  <c r="P106" i="22"/>
  <c r="O187" i="21"/>
  <c r="O194" i="21" s="1"/>
  <c r="O115" i="21"/>
  <c r="O116" i="21" s="1"/>
  <c r="O160" i="21"/>
  <c r="O161" i="21" s="1"/>
  <c r="O19" i="20"/>
  <c r="O201" i="21"/>
  <c r="O202" i="21" s="1"/>
  <c r="P87" i="12"/>
  <c r="P88" i="12" s="1"/>
  <c r="P106" i="12"/>
  <c r="O14" i="20"/>
  <c r="P185" i="12" l="1"/>
  <c r="P192" i="12" s="1"/>
  <c r="O164" i="24"/>
  <c r="O163" i="23"/>
  <c r="O205" i="21"/>
  <c r="O206" i="21" s="1"/>
  <c r="O219" i="22"/>
  <c r="O221" i="22" s="1"/>
  <c r="O205" i="24"/>
  <c r="O206" i="24" s="1"/>
  <c r="O205" i="12"/>
  <c r="O206" i="12" s="1"/>
  <c r="O205" i="23"/>
  <c r="O206" i="23" s="1"/>
  <c r="P102" i="12"/>
  <c r="P103" i="12" s="1"/>
  <c r="Q85" i="12"/>
  <c r="P92" i="12"/>
  <c r="P93" i="12" s="1"/>
  <c r="P92" i="22"/>
  <c r="P93" i="22" s="1"/>
  <c r="Q85" i="22"/>
  <c r="P102" i="22"/>
  <c r="P103" i="22" s="1"/>
  <c r="O205" i="22"/>
  <c r="O206" i="22" s="1"/>
  <c r="O15" i="20"/>
  <c r="Q85" i="24"/>
  <c r="P102" i="24"/>
  <c r="P103" i="24" s="1"/>
  <c r="P92" i="24"/>
  <c r="P93" i="24" s="1"/>
  <c r="P185" i="22"/>
  <c r="P192" i="22" s="1"/>
  <c r="O163" i="22"/>
  <c r="P185" i="21"/>
  <c r="P192" i="21" s="1"/>
  <c r="P185" i="24"/>
  <c r="P192" i="24" s="1"/>
  <c r="O219" i="23"/>
  <c r="O221" i="23" s="1"/>
  <c r="O164" i="22"/>
  <c r="Q85" i="21"/>
  <c r="P102" i="21"/>
  <c r="P103" i="21" s="1"/>
  <c r="P92" i="21"/>
  <c r="P93" i="21" s="1"/>
  <c r="O164" i="21"/>
  <c r="O219" i="21"/>
  <c r="O221" i="21" s="1"/>
  <c r="P185" i="23"/>
  <c r="P192" i="23" s="1"/>
  <c r="O163" i="21"/>
  <c r="O219" i="24"/>
  <c r="O221" i="24" s="1"/>
  <c r="O163" i="24"/>
  <c r="O166" i="24" s="1"/>
  <c r="O164" i="12"/>
  <c r="O166" i="12" s="1"/>
  <c r="O164" i="23"/>
  <c r="Q85" i="23"/>
  <c r="P102" i="23"/>
  <c r="P103" i="23" s="1"/>
  <c r="P92" i="23"/>
  <c r="P93" i="23" s="1"/>
  <c r="O165" i="21" l="1"/>
  <c r="O25" i="20"/>
  <c r="P197" i="22"/>
  <c r="P198" i="22" s="1"/>
  <c r="O10" i="20"/>
  <c r="Q78" i="22"/>
  <c r="Q73" i="22"/>
  <c r="Q75" i="22" s="1"/>
  <c r="Q90" i="22"/>
  <c r="P98" i="21"/>
  <c r="P99" i="21" s="1"/>
  <c r="P107" i="21" s="1"/>
  <c r="P170" i="21"/>
  <c r="P173" i="21" s="1"/>
  <c r="P174" i="21" s="1"/>
  <c r="P176" i="21" s="1"/>
  <c r="P178" i="21" s="1"/>
  <c r="P8" i="20" s="1"/>
  <c r="P197" i="24"/>
  <c r="P198" i="24" s="1"/>
  <c r="P170" i="22"/>
  <c r="P173" i="22" s="1"/>
  <c r="P174" i="22" s="1"/>
  <c r="P176" i="22" s="1"/>
  <c r="P178" i="22" s="1"/>
  <c r="P18" i="20" s="1"/>
  <c r="P98" i="22"/>
  <c r="P99" i="22" s="1"/>
  <c r="P107" i="22" s="1"/>
  <c r="O165" i="12"/>
  <c r="O30" i="20"/>
  <c r="O166" i="21"/>
  <c r="Q73" i="24"/>
  <c r="Q75" i="24" s="1"/>
  <c r="Q90" i="24"/>
  <c r="Q78" i="24"/>
  <c r="P170" i="12"/>
  <c r="P173" i="12" s="1"/>
  <c r="P174" i="12" s="1"/>
  <c r="P176" i="12" s="1"/>
  <c r="P178" i="12" s="1"/>
  <c r="P13" i="20" s="1"/>
  <c r="P98" i="12"/>
  <c r="P99" i="12" s="1"/>
  <c r="P107" i="12" s="1"/>
  <c r="P170" i="23"/>
  <c r="P173" i="23" s="1"/>
  <c r="P174" i="23" s="1"/>
  <c r="P176" i="23" s="1"/>
  <c r="P178" i="23" s="1"/>
  <c r="P23" i="20" s="1"/>
  <c r="P98" i="23"/>
  <c r="P99" i="23" s="1"/>
  <c r="P107" i="23" s="1"/>
  <c r="Q73" i="23"/>
  <c r="Q75" i="23" s="1"/>
  <c r="Q90" i="23"/>
  <c r="Q78" i="23"/>
  <c r="Q73" i="21"/>
  <c r="Q75" i="21" s="1"/>
  <c r="Q78" i="21"/>
  <c r="Q90" i="21"/>
  <c r="P197" i="21"/>
  <c r="P198" i="21" s="1"/>
  <c r="Q90" i="12"/>
  <c r="Q78" i="12"/>
  <c r="Q73" i="12"/>
  <c r="Q75" i="12" s="1"/>
  <c r="O165" i="24"/>
  <c r="O165" i="23"/>
  <c r="O166" i="23"/>
  <c r="P197" i="23"/>
  <c r="P198" i="23" s="1"/>
  <c r="O20" i="20"/>
  <c r="P98" i="24"/>
  <c r="P99" i="24" s="1"/>
  <c r="P107" i="24" s="1"/>
  <c r="P170" i="24"/>
  <c r="P173" i="24" s="1"/>
  <c r="P174" i="24" s="1"/>
  <c r="P176" i="24" s="1"/>
  <c r="P178" i="24" s="1"/>
  <c r="P28" i="20" s="1"/>
  <c r="O166" i="22"/>
  <c r="O165" i="22"/>
  <c r="P197" i="12"/>
  <c r="P198" i="12" s="1"/>
  <c r="Q86" i="22" l="1"/>
  <c r="Q91" i="22" s="1"/>
  <c r="Q79" i="22"/>
  <c r="Q80" i="22" s="1"/>
  <c r="P186" i="22"/>
  <c r="P193" i="22" s="1"/>
  <c r="P108" i="22"/>
  <c r="P186" i="12"/>
  <c r="P193" i="12" s="1"/>
  <c r="P201" i="12" s="1"/>
  <c r="P202" i="12" s="1"/>
  <c r="P108" i="12"/>
  <c r="Q86" i="21"/>
  <c r="Q91" i="21" s="1"/>
  <c r="Q79" i="21"/>
  <c r="Q80" i="21" s="1"/>
  <c r="P186" i="24"/>
  <c r="P193" i="24" s="1"/>
  <c r="P108" i="24"/>
  <c r="Q79" i="12"/>
  <c r="Q80" i="12" s="1"/>
  <c r="Q86" i="12"/>
  <c r="Q91" i="12" s="1"/>
  <c r="Q79" i="24"/>
  <c r="Q80" i="24" s="1"/>
  <c r="Q86" i="24"/>
  <c r="Q91" i="24" s="1"/>
  <c r="P214" i="24"/>
  <c r="P216" i="24" s="1"/>
  <c r="Q79" i="23"/>
  <c r="Q80" i="23" s="1"/>
  <c r="Q86" i="23"/>
  <c r="Q91" i="23" s="1"/>
  <c r="P214" i="22"/>
  <c r="P216" i="22" s="1"/>
  <c r="P186" i="23"/>
  <c r="P193" i="23" s="1"/>
  <c r="P108" i="23"/>
  <c r="P186" i="21"/>
  <c r="P193" i="21" s="1"/>
  <c r="P108" i="21"/>
  <c r="P214" i="12"/>
  <c r="P216" i="12" s="1"/>
  <c r="P214" i="23"/>
  <c r="P216" i="23" s="1"/>
  <c r="P214" i="21"/>
  <c r="P216" i="21" s="1"/>
  <c r="Q106" i="21" l="1"/>
  <c r="Q87" i="21"/>
  <c r="Q88" i="21" s="1"/>
  <c r="P115" i="23"/>
  <c r="P116" i="23" s="1"/>
  <c r="P160" i="23"/>
  <c r="P161" i="23" s="1"/>
  <c r="P187" i="23"/>
  <c r="P194" i="23" s="1"/>
  <c r="P29" i="20"/>
  <c r="P9" i="20"/>
  <c r="P201" i="23"/>
  <c r="P202" i="23" s="1"/>
  <c r="P187" i="12"/>
  <c r="P194" i="12" s="1"/>
  <c r="P160" i="12"/>
  <c r="P161" i="12" s="1"/>
  <c r="P163" i="12" s="1"/>
  <c r="P115" i="12"/>
  <c r="P116" i="12" s="1"/>
  <c r="Q106" i="24"/>
  <c r="Q87" i="24"/>
  <c r="Q88" i="24" s="1"/>
  <c r="P219" i="12"/>
  <c r="P221" i="12" s="1"/>
  <c r="P24" i="20"/>
  <c r="P19" i="20"/>
  <c r="P115" i="22"/>
  <c r="P116" i="22" s="1"/>
  <c r="P187" i="22"/>
  <c r="P194" i="22" s="1"/>
  <c r="P160" i="22"/>
  <c r="P161" i="22" s="1"/>
  <c r="P201" i="21"/>
  <c r="P202" i="21" s="1"/>
  <c r="Q106" i="12"/>
  <c r="Q87" i="12"/>
  <c r="Q88" i="12" s="1"/>
  <c r="P201" i="22"/>
  <c r="P202" i="22" s="1"/>
  <c r="P14" i="20"/>
  <c r="Q87" i="23"/>
  <c r="Q88" i="23" s="1"/>
  <c r="Q106" i="23"/>
  <c r="P187" i="24"/>
  <c r="P194" i="24" s="1"/>
  <c r="P115" i="24"/>
  <c r="P116" i="24" s="1"/>
  <c r="P160" i="24"/>
  <c r="P161" i="24" s="1"/>
  <c r="Q106" i="22"/>
  <c r="Q87" i="22"/>
  <c r="Q88" i="22" s="1"/>
  <c r="P115" i="21"/>
  <c r="P116" i="21" s="1"/>
  <c r="P160" i="21"/>
  <c r="P161" i="21" s="1"/>
  <c r="P187" i="21"/>
  <c r="P194" i="21" s="1"/>
  <c r="P201" i="24"/>
  <c r="P202" i="24" s="1"/>
  <c r="P205" i="21" l="1"/>
  <c r="P206" i="21" s="1"/>
  <c r="Q185" i="12"/>
  <c r="Q192" i="12" s="1"/>
  <c r="P163" i="21"/>
  <c r="Q185" i="23"/>
  <c r="Q192" i="23" s="1"/>
  <c r="P164" i="12"/>
  <c r="P166" i="12" s="1"/>
  <c r="P164" i="21"/>
  <c r="R85" i="23"/>
  <c r="Q102" i="23"/>
  <c r="Q103" i="23" s="1"/>
  <c r="Q92" i="23"/>
  <c r="Q93" i="23" s="1"/>
  <c r="P219" i="21"/>
  <c r="P221" i="21" s="1"/>
  <c r="P205" i="12"/>
  <c r="P206" i="12" s="1"/>
  <c r="P205" i="23"/>
  <c r="P206" i="23" s="1"/>
  <c r="Q92" i="22"/>
  <c r="Q93" i="22" s="1"/>
  <c r="R85" i="22"/>
  <c r="Q102" i="22"/>
  <c r="Q103" i="22" s="1"/>
  <c r="P163" i="23"/>
  <c r="Q185" i="22"/>
  <c r="Q192" i="22" s="1"/>
  <c r="P163" i="22"/>
  <c r="P15" i="20"/>
  <c r="P219" i="23"/>
  <c r="P221" i="23" s="1"/>
  <c r="P164" i="23"/>
  <c r="P205" i="24"/>
  <c r="P206" i="24" s="1"/>
  <c r="P205" i="22"/>
  <c r="P206" i="22" s="1"/>
  <c r="Q102" i="24"/>
  <c r="Q103" i="24" s="1"/>
  <c r="Q92" i="24"/>
  <c r="Q93" i="24" s="1"/>
  <c r="R85" i="24"/>
  <c r="Q92" i="21"/>
  <c r="Q93" i="21" s="1"/>
  <c r="R85" i="21"/>
  <c r="Q102" i="21"/>
  <c r="Q103" i="21" s="1"/>
  <c r="P219" i="22"/>
  <c r="P221" i="22" s="1"/>
  <c r="P164" i="22"/>
  <c r="Q185" i="24"/>
  <c r="Q192" i="24" s="1"/>
  <c r="Q185" i="21"/>
  <c r="Q192" i="21" s="1"/>
  <c r="P219" i="24"/>
  <c r="P221" i="24" s="1"/>
  <c r="P163" i="24"/>
  <c r="P164" i="24"/>
  <c r="Q102" i="12"/>
  <c r="Q103" i="12" s="1"/>
  <c r="R85" i="12"/>
  <c r="Q92" i="12"/>
  <c r="Q93" i="12" s="1"/>
  <c r="P165" i="21" l="1"/>
  <c r="P165" i="23"/>
  <c r="P30" i="20"/>
  <c r="P20" i="20"/>
  <c r="R90" i="22"/>
  <c r="R73" i="22"/>
  <c r="R75" i="22" s="1"/>
  <c r="R78" i="22"/>
  <c r="Q170" i="23"/>
  <c r="Q173" i="23" s="1"/>
  <c r="Q174" i="23" s="1"/>
  <c r="Q176" i="23" s="1"/>
  <c r="Q178" i="23" s="1"/>
  <c r="Q23" i="20" s="1"/>
  <c r="Q98" i="23"/>
  <c r="Q99" i="23" s="1"/>
  <c r="Q107" i="23" s="1"/>
  <c r="Q170" i="12"/>
  <c r="Q173" i="12" s="1"/>
  <c r="Q174" i="12" s="1"/>
  <c r="Q176" i="12" s="1"/>
  <c r="Q178" i="12" s="1"/>
  <c r="Q13" i="20" s="1"/>
  <c r="Q98" i="12"/>
  <c r="Q99" i="12" s="1"/>
  <c r="Q107" i="12" s="1"/>
  <c r="R73" i="12"/>
  <c r="R75" i="12" s="1"/>
  <c r="R78" i="12"/>
  <c r="R90" i="12"/>
  <c r="Q170" i="22"/>
  <c r="Q173" i="22" s="1"/>
  <c r="Q174" i="22" s="1"/>
  <c r="Q176" i="22" s="1"/>
  <c r="Q178" i="22" s="1"/>
  <c r="Q18" i="20" s="1"/>
  <c r="Q98" i="22"/>
  <c r="Q99" i="22" s="1"/>
  <c r="Q107" i="22" s="1"/>
  <c r="Q197" i="23"/>
  <c r="Q198" i="23" s="1"/>
  <c r="Q197" i="21"/>
  <c r="Q198" i="21" s="1"/>
  <c r="R90" i="21"/>
  <c r="R78" i="21"/>
  <c r="R73" i="21"/>
  <c r="R75" i="21" s="1"/>
  <c r="P166" i="22"/>
  <c r="P165" i="22"/>
  <c r="R90" i="23"/>
  <c r="R78" i="23"/>
  <c r="R73" i="23"/>
  <c r="R75" i="23" s="1"/>
  <c r="Q197" i="22"/>
  <c r="Q198" i="22" s="1"/>
  <c r="P166" i="21"/>
  <c r="Q98" i="24"/>
  <c r="Q99" i="24" s="1"/>
  <c r="Q107" i="24" s="1"/>
  <c r="Q170" i="24"/>
  <c r="Q173" i="24" s="1"/>
  <c r="Q174" i="24" s="1"/>
  <c r="Q176" i="24" s="1"/>
  <c r="Q178" i="24" s="1"/>
  <c r="Q28" i="20" s="1"/>
  <c r="Q197" i="12"/>
  <c r="Q198" i="12" s="1"/>
  <c r="Q197" i="24"/>
  <c r="Q198" i="24" s="1"/>
  <c r="P165" i="24"/>
  <c r="P166" i="24"/>
  <c r="P25" i="20"/>
  <c r="P166" i="23"/>
  <c r="Q170" i="21"/>
  <c r="Q173" i="21" s="1"/>
  <c r="Q174" i="21" s="1"/>
  <c r="Q176" i="21" s="1"/>
  <c r="Q178" i="21" s="1"/>
  <c r="Q8" i="20" s="1"/>
  <c r="Q98" i="21"/>
  <c r="Q99" i="21" s="1"/>
  <c r="Q107" i="21" s="1"/>
  <c r="R90" i="24"/>
  <c r="R73" i="24"/>
  <c r="R75" i="24" s="1"/>
  <c r="R78" i="24"/>
  <c r="P10" i="20"/>
  <c r="P165" i="12"/>
  <c r="R79" i="22" l="1"/>
  <c r="R80" i="22" s="1"/>
  <c r="R86" i="22"/>
  <c r="R91" i="22" s="1"/>
  <c r="R86" i="24"/>
  <c r="R91" i="24" s="1"/>
  <c r="R79" i="24"/>
  <c r="R80" i="24" s="1"/>
  <c r="Q214" i="22"/>
  <c r="Q216" i="22" s="1"/>
  <c r="Q186" i="21"/>
  <c r="Q193" i="21" s="1"/>
  <c r="Q108" i="21"/>
  <c r="Q214" i="24"/>
  <c r="Q216" i="24" s="1"/>
  <c r="R79" i="23"/>
  <c r="R80" i="23" s="1"/>
  <c r="R86" i="23"/>
  <c r="R91" i="23" s="1"/>
  <c r="R79" i="12"/>
  <c r="R80" i="12" s="1"/>
  <c r="R86" i="12"/>
  <c r="R91" i="12" s="1"/>
  <c r="Q186" i="24"/>
  <c r="Q193" i="24" s="1"/>
  <c r="Q108" i="24"/>
  <c r="R79" i="21"/>
  <c r="R80" i="21" s="1"/>
  <c r="R86" i="21"/>
  <c r="R91" i="21" s="1"/>
  <c r="Q214" i="21"/>
  <c r="Q216" i="21" s="1"/>
  <c r="Q9" i="20" s="1"/>
  <c r="Q186" i="12"/>
  <c r="Q193" i="12" s="1"/>
  <c r="Q201" i="12" s="1"/>
  <c r="Q202" i="12" s="1"/>
  <c r="Q108" i="12"/>
  <c r="Q186" i="22"/>
  <c r="Q193" i="22" s="1"/>
  <c r="Q108" i="22"/>
  <c r="Q214" i="12"/>
  <c r="Q216" i="12" s="1"/>
  <c r="Q214" i="23"/>
  <c r="Q216" i="23" s="1"/>
  <c r="Q186" i="23"/>
  <c r="Q193" i="23" s="1"/>
  <c r="Q108" i="23"/>
  <c r="Q115" i="24" l="1"/>
  <c r="Q116" i="24" s="1"/>
  <c r="Q160" i="24"/>
  <c r="Q161" i="24" s="1"/>
  <c r="Q187" i="24"/>
  <c r="Q194" i="24" s="1"/>
  <c r="Q201" i="21"/>
  <c r="Q202" i="21" s="1"/>
  <c r="Q115" i="23"/>
  <c r="Q116" i="23" s="1"/>
  <c r="Q160" i="23"/>
  <c r="Q161" i="23" s="1"/>
  <c r="Q187" i="23"/>
  <c r="Q194" i="23" s="1"/>
  <c r="Q187" i="12"/>
  <c r="Q194" i="12" s="1"/>
  <c r="Q160" i="12"/>
  <c r="Q161" i="12" s="1"/>
  <c r="Q163" i="12" s="1"/>
  <c r="Q115" i="12"/>
  <c r="Q116" i="12" s="1"/>
  <c r="Q187" i="21"/>
  <c r="Q194" i="21" s="1"/>
  <c r="Q115" i="21"/>
  <c r="Q116" i="21" s="1"/>
  <c r="Q160" i="21"/>
  <c r="Q161" i="21" s="1"/>
  <c r="Q219" i="12"/>
  <c r="Q221" i="12" s="1"/>
  <c r="R87" i="12"/>
  <c r="R88" i="12" s="1"/>
  <c r="R106" i="12"/>
  <c r="R185" i="12" s="1"/>
  <c r="R192" i="12" s="1"/>
  <c r="Q19" i="20"/>
  <c r="Q201" i="24"/>
  <c r="Q202" i="24" s="1"/>
  <c r="R106" i="24"/>
  <c r="R87" i="24"/>
  <c r="R88" i="24" s="1"/>
  <c r="Q201" i="22"/>
  <c r="Q202" i="22" s="1"/>
  <c r="Q24" i="20"/>
  <c r="R106" i="23"/>
  <c r="R87" i="23"/>
  <c r="R88" i="23" s="1"/>
  <c r="Q187" i="22"/>
  <c r="Q194" i="22" s="1"/>
  <c r="Q115" i="22"/>
  <c r="Q116" i="22" s="1"/>
  <c r="Q160" i="22"/>
  <c r="Q161" i="22" s="1"/>
  <c r="Q201" i="23"/>
  <c r="Q202" i="23" s="1"/>
  <c r="Q14" i="20"/>
  <c r="R87" i="21"/>
  <c r="R88" i="21" s="1"/>
  <c r="R106" i="21"/>
  <c r="Q29" i="20"/>
  <c r="R87" i="22"/>
  <c r="R88" i="22" s="1"/>
  <c r="R106" i="22"/>
  <c r="Q164" i="21" l="1"/>
  <c r="Q164" i="23"/>
  <c r="R185" i="21"/>
  <c r="R192" i="21" s="1"/>
  <c r="Q164" i="22"/>
  <c r="R197" i="12"/>
  <c r="R198" i="12" s="1"/>
  <c r="H192" i="12"/>
  <c r="H197" i="12" s="1"/>
  <c r="R92" i="21"/>
  <c r="R93" i="21" s="1"/>
  <c r="R102" i="21"/>
  <c r="R103" i="21" s="1"/>
  <c r="Q205" i="22"/>
  <c r="Q206" i="22" s="1"/>
  <c r="Q219" i="22"/>
  <c r="Q221" i="22" s="1"/>
  <c r="R92" i="12"/>
  <c r="R93" i="12" s="1"/>
  <c r="R102" i="12"/>
  <c r="R103" i="12" s="1"/>
  <c r="Q164" i="12"/>
  <c r="Q165" i="12" s="1"/>
  <c r="Q219" i="21"/>
  <c r="Q221" i="21" s="1"/>
  <c r="Q163" i="22"/>
  <c r="R102" i="24"/>
  <c r="R103" i="24" s="1"/>
  <c r="R92" i="24"/>
  <c r="R93" i="24" s="1"/>
  <c r="Q15" i="20"/>
  <c r="Q205" i="12"/>
  <c r="Q206" i="12" s="1"/>
  <c r="Q205" i="24"/>
  <c r="Q206" i="24" s="1"/>
  <c r="Q205" i="21"/>
  <c r="Q206" i="21" s="1"/>
  <c r="R185" i="24"/>
  <c r="R192" i="24" s="1"/>
  <c r="R185" i="22"/>
  <c r="R192" i="22" s="1"/>
  <c r="Q163" i="24"/>
  <c r="Q163" i="23"/>
  <c r="R92" i="23"/>
  <c r="R93" i="23" s="1"/>
  <c r="R102" i="23"/>
  <c r="R103" i="23" s="1"/>
  <c r="R185" i="23"/>
  <c r="R192" i="23" s="1"/>
  <c r="R92" i="22"/>
  <c r="R93" i="22" s="1"/>
  <c r="R102" i="22"/>
  <c r="R103" i="22" s="1"/>
  <c r="Q219" i="23"/>
  <c r="Q221" i="23" s="1"/>
  <c r="Q219" i="24"/>
  <c r="Q221" i="24" s="1"/>
  <c r="Q163" i="21"/>
  <c r="Q205" i="23"/>
  <c r="Q206" i="23" s="1"/>
  <c r="Q164" i="24"/>
  <c r="H116" i="24"/>
  <c r="H164" i="24" s="1"/>
  <c r="Q166" i="23" l="1"/>
  <c r="Q166" i="12"/>
  <c r="Q165" i="22"/>
  <c r="Q165" i="24"/>
  <c r="Q166" i="21"/>
  <c r="Q165" i="21"/>
  <c r="Q20" i="20"/>
  <c r="Q166" i="22"/>
  <c r="R197" i="22"/>
  <c r="R198" i="22" s="1"/>
  <c r="H192" i="22"/>
  <c r="H197" i="22" s="1"/>
  <c r="Q30" i="20"/>
  <c r="R98" i="23"/>
  <c r="R99" i="23" s="1"/>
  <c r="R107" i="23" s="1"/>
  <c r="R170" i="23"/>
  <c r="R173" i="23" s="1"/>
  <c r="R174" i="23" s="1"/>
  <c r="R176" i="23" s="1"/>
  <c r="R178" i="23" s="1"/>
  <c r="R23" i="20" s="1"/>
  <c r="R197" i="24"/>
  <c r="R198" i="24" s="1"/>
  <c r="H192" i="24"/>
  <c r="H197" i="24" s="1"/>
  <c r="Q10" i="20"/>
  <c r="R197" i="21"/>
  <c r="R198" i="21" s="1"/>
  <c r="H192" i="21"/>
  <c r="H197" i="21" s="1"/>
  <c r="R98" i="21"/>
  <c r="R99" i="21" s="1"/>
  <c r="R107" i="21" s="1"/>
  <c r="R170" i="21"/>
  <c r="R173" i="21" s="1"/>
  <c r="R174" i="21" s="1"/>
  <c r="R176" i="21" s="1"/>
  <c r="R178" i="21" s="1"/>
  <c r="R8" i="20" s="1"/>
  <c r="Q165" i="23"/>
  <c r="R197" i="23"/>
  <c r="R198" i="23" s="1"/>
  <c r="H192" i="23"/>
  <c r="H197" i="23" s="1"/>
  <c r="R170" i="24"/>
  <c r="R173" i="24" s="1"/>
  <c r="R174" i="24" s="1"/>
  <c r="R176" i="24" s="1"/>
  <c r="R178" i="24" s="1"/>
  <c r="R28" i="20" s="1"/>
  <c r="R98" i="24"/>
  <c r="R99" i="24" s="1"/>
  <c r="R107" i="24" s="1"/>
  <c r="Q25" i="20"/>
  <c r="R170" i="22"/>
  <c r="R173" i="22" s="1"/>
  <c r="R174" i="22" s="1"/>
  <c r="R176" i="22" s="1"/>
  <c r="R178" i="22" s="1"/>
  <c r="R18" i="20" s="1"/>
  <c r="R98" i="22"/>
  <c r="R99" i="22" s="1"/>
  <c r="R107" i="22" s="1"/>
  <c r="Q166" i="24"/>
  <c r="R98" i="12"/>
  <c r="R99" i="12" s="1"/>
  <c r="R107" i="12" s="1"/>
  <c r="R170" i="12"/>
  <c r="R173" i="12" s="1"/>
  <c r="R174" i="12" s="1"/>
  <c r="R176" i="12" s="1"/>
  <c r="R178" i="12" s="1"/>
  <c r="R13" i="20" s="1"/>
  <c r="R214" i="12"/>
  <c r="R216" i="12" s="1"/>
  <c r="H198" i="12"/>
  <c r="H214" i="12" s="1"/>
  <c r="R214" i="22" l="1"/>
  <c r="R216" i="22" s="1"/>
  <c r="H198" i="22"/>
  <c r="H214" i="22" s="1"/>
  <c r="R186" i="24"/>
  <c r="R193" i="24" s="1"/>
  <c r="R108" i="24"/>
  <c r="R108" i="12"/>
  <c r="R186" i="12"/>
  <c r="R193" i="12" s="1"/>
  <c r="R186" i="22"/>
  <c r="R193" i="22" s="1"/>
  <c r="R108" i="22"/>
  <c r="R214" i="24"/>
  <c r="R216" i="24" s="1"/>
  <c r="H198" i="24"/>
  <c r="H214" i="24" s="1"/>
  <c r="R14" i="20"/>
  <c r="H216" i="12"/>
  <c r="H14" i="20" s="1"/>
  <c r="R214" i="23"/>
  <c r="R216" i="23" s="1"/>
  <c r="H198" i="23"/>
  <c r="H214" i="23" s="1"/>
  <c r="R214" i="21"/>
  <c r="R216" i="21" s="1"/>
  <c r="R9" i="20" s="1"/>
  <c r="H198" i="21"/>
  <c r="H214" i="21" s="1"/>
  <c r="R186" i="21"/>
  <c r="R193" i="21" s="1"/>
  <c r="R108" i="21"/>
  <c r="R186" i="23"/>
  <c r="R193" i="23" s="1"/>
  <c r="R108" i="23"/>
  <c r="R115" i="22" l="1"/>
  <c r="R116" i="22" s="1"/>
  <c r="R160" i="22"/>
  <c r="R161" i="22" s="1"/>
  <c r="R187" i="22"/>
  <c r="R194" i="22" s="1"/>
  <c r="H108" i="22"/>
  <c r="H216" i="21"/>
  <c r="H9" i="20" s="1"/>
  <c r="R201" i="22"/>
  <c r="R202" i="22" s="1"/>
  <c r="H193" i="22"/>
  <c r="H201" i="22" s="1"/>
  <c r="H193" i="12"/>
  <c r="H201" i="12" s="1"/>
  <c r="R201" i="12"/>
  <c r="R202" i="12" s="1"/>
  <c r="R24" i="20"/>
  <c r="H216" i="23"/>
  <c r="H24" i="20" s="1"/>
  <c r="R187" i="12"/>
  <c r="R194" i="12" s="1"/>
  <c r="R160" i="12"/>
  <c r="R161" i="12" s="1"/>
  <c r="R115" i="12"/>
  <c r="R116" i="12" s="1"/>
  <c r="H108" i="12"/>
  <c r="R187" i="23"/>
  <c r="R194" i="23" s="1"/>
  <c r="R115" i="23"/>
  <c r="R116" i="23" s="1"/>
  <c r="R160" i="23"/>
  <c r="R161" i="23" s="1"/>
  <c r="H108" i="23"/>
  <c r="R160" i="24"/>
  <c r="R161" i="24" s="1"/>
  <c r="R187" i="24"/>
  <c r="R194" i="24" s="1"/>
  <c r="R115" i="24"/>
  <c r="H108" i="24"/>
  <c r="R201" i="23"/>
  <c r="R202" i="23" s="1"/>
  <c r="H193" i="23"/>
  <c r="H201" i="23" s="1"/>
  <c r="R201" i="24"/>
  <c r="R202" i="24" s="1"/>
  <c r="H193" i="24"/>
  <c r="H201" i="24" s="1"/>
  <c r="R160" i="21"/>
  <c r="R161" i="21" s="1"/>
  <c r="R163" i="21" s="1"/>
  <c r="R187" i="21"/>
  <c r="R194" i="21" s="1"/>
  <c r="R115" i="21"/>
  <c r="R116" i="21" s="1"/>
  <c r="H108" i="21"/>
  <c r="R201" i="21"/>
  <c r="R202" i="21" s="1"/>
  <c r="H193" i="21"/>
  <c r="H201" i="21" s="1"/>
  <c r="R29" i="20"/>
  <c r="H216" i="24"/>
  <c r="H29" i="20" s="1"/>
  <c r="R19" i="20"/>
  <c r="H216" i="22"/>
  <c r="H19" i="20" s="1"/>
  <c r="R164" i="12" l="1"/>
  <c r="H116" i="12"/>
  <c r="H164" i="12" s="1"/>
  <c r="R164" i="21"/>
  <c r="H116" i="21"/>
  <c r="H164" i="21" s="1"/>
  <c r="R165" i="21"/>
  <c r="F165" i="21" s="1"/>
  <c r="F14" i="9" s="1"/>
  <c r="R164" i="23"/>
  <c r="H116" i="23"/>
  <c r="H164" i="23" s="1"/>
  <c r="R164" i="22"/>
  <c r="H116" i="22"/>
  <c r="H164" i="22" s="1"/>
  <c r="R219" i="22"/>
  <c r="R221" i="22" s="1"/>
  <c r="H202" i="22"/>
  <c r="H219" i="22" s="1"/>
  <c r="R205" i="21"/>
  <c r="R206" i="21" s="1"/>
  <c r="H206" i="21" s="1"/>
  <c r="H194" i="21"/>
  <c r="H205" i="21" s="1"/>
  <c r="R205" i="24"/>
  <c r="R206" i="24" s="1"/>
  <c r="H206" i="24" s="1"/>
  <c r="H194" i="24"/>
  <c r="H205" i="24" s="1"/>
  <c r="H161" i="12"/>
  <c r="H163" i="12" s="1"/>
  <c r="R163" i="12"/>
  <c r="H187" i="12"/>
  <c r="H115" i="12"/>
  <c r="H160" i="12"/>
  <c r="H161" i="21"/>
  <c r="H163" i="21" s="1"/>
  <c r="R163" i="24"/>
  <c r="R165" i="24" s="1"/>
  <c r="F165" i="24" s="1"/>
  <c r="F18" i="9" s="1"/>
  <c r="H161" i="24"/>
  <c r="H163" i="24" s="1"/>
  <c r="R205" i="12"/>
  <c r="R206" i="12" s="1"/>
  <c r="H206" i="12" s="1"/>
  <c r="H194" i="12"/>
  <c r="H205" i="12" s="1"/>
  <c r="H187" i="24"/>
  <c r="H115" i="24"/>
  <c r="H160" i="24"/>
  <c r="H187" i="23"/>
  <c r="H160" i="23"/>
  <c r="H115" i="23"/>
  <c r="H115" i="22"/>
  <c r="H187" i="22"/>
  <c r="H160" i="22"/>
  <c r="R219" i="24"/>
  <c r="R221" i="24" s="1"/>
  <c r="H202" i="24"/>
  <c r="H219" i="24" s="1"/>
  <c r="R163" i="23"/>
  <c r="H161" i="23"/>
  <c r="H163" i="23" s="1"/>
  <c r="R205" i="22"/>
  <c r="R206" i="22" s="1"/>
  <c r="H206" i="22" s="1"/>
  <c r="H194" i="22"/>
  <c r="H205" i="22" s="1"/>
  <c r="R219" i="12"/>
  <c r="R221" i="12" s="1"/>
  <c r="H202" i="12"/>
  <c r="H219" i="12" s="1"/>
  <c r="R163" i="22"/>
  <c r="H161" i="22"/>
  <c r="H163" i="22" s="1"/>
  <c r="H115" i="21"/>
  <c r="H160" i="21"/>
  <c r="H187" i="21"/>
  <c r="R219" i="21"/>
  <c r="R221" i="21" s="1"/>
  <c r="H202" i="21"/>
  <c r="H219" i="21" s="1"/>
  <c r="R219" i="23"/>
  <c r="R221" i="23" s="1"/>
  <c r="H202" i="23"/>
  <c r="H219" i="23" s="1"/>
  <c r="R205" i="23"/>
  <c r="R206" i="23" s="1"/>
  <c r="H206" i="23" s="1"/>
  <c r="H194" i="23"/>
  <c r="H205" i="23" s="1"/>
  <c r="R165" i="22" l="1"/>
  <c r="F165" i="22" s="1"/>
  <c r="F16" i="9" s="1"/>
  <c r="R165" i="23"/>
  <c r="F165" i="23" s="1"/>
  <c r="F17" i="9" s="1"/>
  <c r="R165" i="12"/>
  <c r="F165" i="12" s="1"/>
  <c r="F15" i="9" s="1"/>
  <c r="F9" i="9" s="1"/>
  <c r="F2" i="20" s="1"/>
  <c r="R10" i="20"/>
  <c r="H221" i="21"/>
  <c r="H10" i="20" s="1"/>
  <c r="R30" i="20"/>
  <c r="H221" i="24"/>
  <c r="H30" i="20" s="1"/>
  <c r="R25" i="20"/>
  <c r="H221" i="23"/>
  <c r="H25" i="20" s="1"/>
  <c r="R15" i="20"/>
  <c r="H221" i="12"/>
  <c r="H15" i="20" s="1"/>
  <c r="R20" i="20"/>
  <c r="H221" i="22"/>
  <c r="H20" i="20" s="1"/>
  <c r="F2" i="24" l="1"/>
  <c r="F2" i="22"/>
  <c r="F2" i="12"/>
  <c r="F2" i="8"/>
  <c r="F2" i="9"/>
  <c r="F2" i="23"/>
  <c r="F2" i="16"/>
  <c r="C49" i="17"/>
  <c r="F2" i="7"/>
  <c r="F2" i="21"/>
</calcChain>
</file>

<file path=xl/sharedStrings.xml><?xml version="1.0" encoding="utf-8"?>
<sst xmlns="http://schemas.openxmlformats.org/spreadsheetml/2006/main" count="1053" uniqueCount="435">
  <si>
    <t>Filename:</t>
  </si>
  <si>
    <t>Date:</t>
  </si>
  <si>
    <t>Error check status</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</si>
  <si>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</si>
  <si>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</si>
  <si>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</si>
  <si>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</si>
  <si>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</si>
  <si>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</si>
  <si>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</si>
  <si>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</si>
  <si>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</si>
  <si>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</si>
  <si>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</si>
  <si>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</si>
  <si>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</si>
  <si>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</si>
  <si>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</si>
  <si>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</si>
  <si>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</si>
  <si>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</si>
  <si>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</si>
  <si>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</si>
  <si>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</si>
  <si>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</si>
  <si>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</si>
  <si>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</si>
  <si>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</si>
  <si>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</si>
  <si>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</si>
  <si>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</si>
  <si>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</si>
  <si>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</si>
  <si>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</si>
  <si>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</si>
  <si>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</si>
  <si>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</si>
  <si>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</si>
  <si>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</si>
  <si>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</si>
  <si>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</si>
  <si>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</si>
  <si>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</si>
  <si>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</si>
  <si>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</si>
  <si>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</si>
  <si>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</si>
  <si>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</si>
  <si>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</si>
  <si>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</si>
  <si>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</si>
  <si>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</si>
  <si>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</si>
  <si>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</si>
  <si>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</si>
  <si>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</si>
  <si>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</si>
  <si>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</si>
  <si>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</si>
  <si>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</si>
  <si>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</si>
  <si>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</si>
  <si>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</si>
  <si>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</si>
  <si>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</si>
  <si>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</si>
  <si>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Model documentation sheet</t>
  </si>
  <si>
    <t>Flags, part period factors (PPFs) and dates</t>
  </si>
  <si>
    <t>Explanation of different formatting types</t>
  </si>
  <si>
    <t>Table of contents</t>
  </si>
  <si>
    <t>Inputs - row format</t>
  </si>
  <si>
    <t>Error chks</t>
  </si>
  <si>
    <t>Constant</t>
  </si>
  <si>
    <t>Unit</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</si>
  <si>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</si>
  <si>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</si>
  <si>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</si>
  <si>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</si>
  <si>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</si>
  <si>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</si>
  <si>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</si>
  <si>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</si>
  <si>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</si>
  <si>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</si>
  <si>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</si>
  <si>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</si>
  <si>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</si>
  <si>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</si>
  <si>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t>
  </si>
  <si>
    <t>NON CHANGEABLE INPUTS</t>
  </si>
  <si>
    <t>Model Tolerance</t>
  </si>
  <si>
    <t>Model Check Tolerance Level</t>
  </si>
  <si>
    <t>tolerance</t>
  </si>
  <si>
    <t>Total</t>
  </si>
  <si>
    <t>%</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</si>
  <si>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</si>
  <si>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</si>
  <si>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</si>
  <si>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</si>
  <si>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</si>
  <si>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</si>
  <si>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</si>
  <si>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</si>
  <si>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</si>
  <si>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</si>
  <si>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</si>
  <si>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</si>
  <si>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</si>
  <si>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</si>
  <si>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</si>
  <si>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</si>
  <si>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</si>
  <si>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</si>
  <si>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</si>
  <si>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</si>
  <si>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</si>
  <si>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</si>
  <si>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</si>
  <si>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</si>
  <si>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</si>
  <si>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</si>
  <si>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</si>
  <si>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</si>
  <si>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</si>
  <si>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</si>
  <si>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</si>
  <si>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</si>
  <si>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</si>
  <si>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</si>
  <si>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</si>
  <si>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</si>
  <si>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</si>
  <si>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</si>
  <si>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</si>
  <si>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</si>
  <si>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</si>
  <si>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</si>
  <si>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</si>
  <si>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</si>
  <si>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</si>
  <si>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</si>
  <si>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</si>
  <si>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</si>
  <si>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</si>
  <si>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</si>
  <si>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</si>
  <si>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</si>
  <si>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</si>
  <si>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Actual nominal revenue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</si>
  <si>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</si>
  <si>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</si>
  <si>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</si>
  <si>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</si>
  <si>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</si>
  <si>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</si>
  <si>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</si>
  <si>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RCV returns based on actual wedge</t>
  </si>
  <si>
    <t>Nominal return company should have received</t>
  </si>
  <si>
    <t>Revenue based on actual wedge</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</si>
  <si>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</si>
  <si>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</si>
  <si>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</si>
  <si>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</si>
  <si>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balance BEG</t>
  </si>
  <si>
    <t>True up Nominal RCV balance END</t>
  </si>
  <si>
    <t>True-up correctly calculates revenue adjustment</t>
  </si>
  <si>
    <t>CHECK SUMMARY</t>
  </si>
  <si>
    <t>Total Checks</t>
  </si>
  <si>
    <t xml:space="preserve">check </t>
  </si>
  <si>
    <t>[do not delete this row]</t>
  </si>
  <si>
    <t>[range start]</t>
  </si>
  <si>
    <t>[range ends]</t>
  </si>
  <si>
    <t>Track Tolerance Level</t>
  </si>
  <si>
    <t>Actual average RCV balance</t>
  </si>
  <si>
    <t>Forecast nominal return calculation has been amended to only calculate during the forecast period</t>
  </si>
  <si>
    <t>Nominal return company should have received calculation has been amended to only calculate during the forecast period</t>
  </si>
  <si>
    <t>True up nominal return calculation has been amended to only calculate during the forecast period</t>
  </si>
  <si>
    <t>Actual and True up nominal RCV inputs have been amended to be formula driven to equal Forecast nominal RCV.</t>
  </si>
  <si>
    <t>Changes since December 2017 version</t>
  </si>
  <si>
    <t>Label has been amended from 'Actual RCV balance' to 'Actual average RCV balance'.</t>
  </si>
  <si>
    <t>Changes since March 2018 version</t>
  </si>
  <si>
    <t>FINAL DETERMINATION ASSUMPTIONS</t>
  </si>
  <si>
    <t>RPI - final determination</t>
  </si>
  <si>
    <t>CPI(H) - final determination</t>
  </si>
  <si>
    <t>OUTTURN INFLATION</t>
  </si>
  <si>
    <t>RPI - outturn</t>
  </si>
  <si>
    <t>CPI(H) - outturn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</si>
  <si>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</si>
  <si>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</si>
  <si>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</si>
  <si>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</si>
  <si>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</si>
  <si>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</si>
  <si>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</si>
  <si>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</si>
  <si>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</si>
  <si>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</si>
  <si>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</si>
  <si>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</si>
  <si>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</si>
  <si>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</si>
  <si>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</si>
  <si>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</si>
  <si>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</si>
  <si>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</si>
  <si>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</si>
  <si>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</si>
  <si>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</si>
  <si>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</si>
  <si>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</si>
  <si>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</si>
  <si>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</si>
  <si>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</si>
  <si>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</si>
  <si>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</si>
  <si>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</si>
  <si>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</si>
  <si>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</si>
  <si>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</si>
  <si>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</si>
  <si>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</si>
  <si>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</si>
  <si>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</si>
  <si>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</si>
  <si>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</si>
  <si>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</si>
  <si>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</si>
  <si>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</si>
  <si>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</si>
  <si>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</si>
  <si>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</si>
  <si>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</si>
  <si>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</si>
  <si>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</si>
  <si>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</si>
  <si>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</si>
  <si>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</si>
  <si>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</si>
  <si>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</si>
  <si>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</si>
  <si>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</si>
  <si>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</si>
  <si>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</si>
  <si>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</si>
  <si>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</si>
  <si>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</si>
  <si>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</si>
  <si>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</si>
  <si>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</si>
  <si>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</si>
  <si>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</si>
  <si>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</si>
  <si>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</si>
  <si>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</si>
  <si>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</si>
  <si>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</si>
  <si>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</si>
  <si>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</si>
  <si>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</si>
  <si>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This section replicates the RCV calculations in the PR19 final determination financial model.</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</si>
  <si>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</si>
  <si>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</si>
  <si>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</si>
  <si>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This section calculates the revenue that the company should have been allowed, assuming that Ofwat had perfect foresight of the actual RPI CPIH wedge.</t>
  </si>
  <si>
    <t>This section works out the value of the true up to be applied.</t>
  </si>
  <si>
    <t>This section compares the actual revenue the company received with the revenue Ofwat would have allowed if it had perfect foresight of the RPI CPIH wedge.</t>
  </si>
  <si>
    <t>Total nominal revenue company should have received</t>
  </si>
  <si>
    <t>Difference in nominal revenue</t>
  </si>
  <si>
    <t>Value of True up nominal</t>
  </si>
  <si>
    <t>Value of True up run-off - real</t>
  </si>
  <si>
    <t>Time value of money factors</t>
  </si>
  <si>
    <t>Financing cost index</t>
  </si>
  <si>
    <t xml:space="preserve">Time value of money factor </t>
  </si>
  <si>
    <t>Factor</t>
  </si>
  <si>
    <t>Revenue adjustment for run-off</t>
  </si>
  <si>
    <t>Revenue adjustment for return</t>
  </si>
  <si>
    <t>Value of True up return - real</t>
  </si>
  <si>
    <t>Difference RCV average - real</t>
  </si>
  <si>
    <t>RCV expressed in real terms</t>
  </si>
  <si>
    <t>Revenue expressed in real terms and with time value of money adjustment applied</t>
  </si>
  <si>
    <t>Include calculations to express values in real terms and apply time value of money adjustment on the revenue adjustments for run-off and return.</t>
  </si>
  <si>
    <t>Author:</t>
  </si>
  <si>
    <t>Author contact information:</t>
  </si>
  <si>
    <t>RPI and CPIH indexation</t>
  </si>
  <si>
    <t>Workbook title:</t>
  </si>
  <si>
    <t>Version:</t>
  </si>
  <si>
    <t>Ofwat</t>
  </si>
  <si>
    <t>Summary of workbook:</t>
  </si>
  <si>
    <t>Known limitations:</t>
  </si>
  <si>
    <t>Instructions:</t>
  </si>
  <si>
    <t>Amendments:</t>
  </si>
  <si>
    <t>References:</t>
  </si>
  <si>
    <t>Error Checks:</t>
  </si>
  <si>
    <t>RAG status / Variance</t>
  </si>
  <si>
    <t>END OF SHEET</t>
  </si>
  <si>
    <t>Quality Control</t>
  </si>
  <si>
    <t>Key outputs</t>
  </si>
  <si>
    <t>RPI-CPIH wedge true up</t>
  </si>
  <si>
    <t>New input lines for RPI, CPIH index values, financing cost index and Real CPIH based WACC.</t>
  </si>
  <si>
    <t>Removed items made redundant by new input lines and the new 'Index' sheet.</t>
  </si>
  <si>
    <t>New sheet to calculate indexation factors.</t>
  </si>
  <si>
    <t>Relinked to new 'Index' sheet where previously linked to items removed from 'InpR'.</t>
  </si>
  <si>
    <t>'InpR' Rows 9 to 67</t>
  </si>
  <si>
    <t>'InpR' Rows 71 to 94</t>
  </si>
  <si>
    <t xml:space="preserve">'Index' </t>
  </si>
  <si>
    <t xml:space="preserve">'Calcs' </t>
  </si>
  <si>
    <t>'Calcs' Rows 189 to 245</t>
  </si>
  <si>
    <t>'InpC' 34 &amp; 36</t>
  </si>
  <si>
    <t>'Calc' 118</t>
  </si>
  <si>
    <t>'Calc' 51</t>
  </si>
  <si>
    <t>'Calc' 124</t>
  </si>
  <si>
    <t>'Calc' 179</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</si>
  <si>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</si>
  <si>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</si>
  <si>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</si>
  <si>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Forecast RPI and CPIH index values included in the final determination</t>
  </si>
  <si>
    <t>Actual RPI and CPIH index values published by ONS</t>
  </si>
  <si>
    <t>True up Nominal RCV average balance</t>
  </si>
  <si>
    <t>Actual Nominal RCV residual balance</t>
  </si>
  <si>
    <t>True up Nominal RCV run-off</t>
  </si>
  <si>
    <t>True up Nominal return</t>
  </si>
  <si>
    <t>Total True up Nominal revenue to company</t>
  </si>
  <si>
    <t>Value of True up total - real</t>
  </si>
  <si>
    <t>Changes since February 2020 version</t>
  </si>
  <si>
    <t>Run-off rate - CPI(H) + RPI wedge - active - WN</t>
  </si>
  <si>
    <t>RCV - CPI(H) + RPI wedge initial balance - nominal - WR</t>
  </si>
  <si>
    <t>Run-off rate - CPI(H) + RPI wedge - active - WR</t>
  </si>
  <si>
    <t>Run-off rate - CPI(H) + RPI wedge - active - WWN</t>
  </si>
  <si>
    <t>Run-off rate - CPI(H) + RPI wedge - active - BR</t>
  </si>
  <si>
    <t>Run-off rate - CPI(H) + RPI wedge - active - DMMY</t>
  </si>
  <si>
    <t>WACC real on RCV - CPI(H) bf and additions - WR</t>
  </si>
  <si>
    <t>WACC on RCV - CPI(H) + RPI wedge bf and additions - WR</t>
  </si>
  <si>
    <t>WACC real on RCV - CPI(H) bf and additions - WN</t>
  </si>
  <si>
    <t>WACC on RCV - CPI(H) + RPI wedge bf and additions - WN</t>
  </si>
  <si>
    <t>WACC real on RCV - CPI(H) bf and additions - WWN</t>
  </si>
  <si>
    <t>WACC on RCV - CPI(H) + RPI wedge bf and additions - WWN</t>
  </si>
  <si>
    <t>WACC real on RCV - CPI(H) bf and additions - BR</t>
  </si>
  <si>
    <t>WACC on RCV - CPI(H) + RPI wedge bf and additions - BR</t>
  </si>
  <si>
    <t>WACC real on RCV - CPI(H) bf and additions - DMMY</t>
  </si>
  <si>
    <t>WACC on RCV - CPI(H) + RPI wedge bf and additions - DMMY</t>
  </si>
  <si>
    <t>RCV - CPI(H) + RPI wedge initial balance - nominal - WN</t>
  </si>
  <si>
    <t>RCV - CPI(H) + RPI wedge initial balance - nominal - WWN</t>
  </si>
  <si>
    <t>RCV - CPI(H) + RPI wedge initial balance - nominal - BR</t>
  </si>
  <si>
    <t>RCV - CPI(H) + RPI wedge initial balance - nominal - DMMY</t>
  </si>
  <si>
    <t>2020 RCV RPI inflated - initial balance - nominal</t>
  </si>
  <si>
    <t>2020 RCV RPI inflated - run-off rate</t>
  </si>
  <si>
    <t>Real RPI based wholesale WACC</t>
  </si>
  <si>
    <t>Real CPIH based wholesale WACC</t>
  </si>
  <si>
    <t>Water Resources</t>
  </si>
  <si>
    <t>Water Network</t>
  </si>
  <si>
    <t>Wastewater Network</t>
  </si>
  <si>
    <t>Bio Resources</t>
  </si>
  <si>
    <t>Dummy Control</t>
  </si>
  <si>
    <t>RCV adjustment at end of period - real - WR</t>
  </si>
  <si>
    <t>Revenue adjustment for RCV run-off - real - WR</t>
  </si>
  <si>
    <t>Revenue adjustment for return - real -WR</t>
  </si>
  <si>
    <t>Revenue adjustment for return - real - WN</t>
  </si>
  <si>
    <t>Revenue adjustment for RCV run-off - real - WN</t>
  </si>
  <si>
    <t>RCV adjustment at end of period - real -WN</t>
  </si>
  <si>
    <t>Revenue adjustment for return - real - WWN</t>
  </si>
  <si>
    <t>Revenue adjustment for RCV run-off - real - WWN</t>
  </si>
  <si>
    <t>RCV adjustment at end of period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</si>
  <si>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</si>
  <si>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</si>
  <si>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</si>
  <si>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</si>
  <si>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</si>
  <si>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</si>
  <si>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Data sourced from:</t>
  </si>
  <si>
    <t>Calculation of true up - Water Resources</t>
  </si>
  <si>
    <t>Calculation of true up - Water Network</t>
  </si>
  <si>
    <t>Calculation of true up - Wastewater Network</t>
  </si>
  <si>
    <t>Calculation of true up - Bio Resources</t>
  </si>
  <si>
    <t>Calculation of true up - Dummy Control</t>
  </si>
  <si>
    <t>FORECAST POSITION AT PR19 FINAL DETERMINATION</t>
  </si>
  <si>
    <t>WHAT THE COMPANY SHOULD HAVE EXPERIENCED</t>
  </si>
  <si>
    <t>DIFFERENCE</t>
  </si>
  <si>
    <t>TRUE UP</t>
  </si>
  <si>
    <t>K calculations removed. Linked 'Actual nominal revenue' to 'Total Forecast revenue to company' on row 53.</t>
  </si>
  <si>
    <t>Calc</t>
  </si>
  <si>
    <t>COMPANY-SPECIFIC INPUTS</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</si>
  <si>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</si>
  <si>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</si>
  <si>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PR19 Financial model, 'Index' sheet row 131</t>
  </si>
  <si>
    <t>PR19 Financial model, 'Index' sheet row 132</t>
  </si>
  <si>
    <t>PR19 Financial model, 'Index' sheet row 133</t>
  </si>
  <si>
    <t>PR19 Financial model, 'Index' sheet row 134</t>
  </si>
  <si>
    <t>PR19 Financial model, 'Index' sheet row 135</t>
  </si>
  <si>
    <t>PR19 Financial model, 'Index' sheet row 136</t>
  </si>
  <si>
    <t>PR19 Financial model, 'Index' sheet row 137</t>
  </si>
  <si>
    <t>PR19 Financial model, 'Index' sheet row 138</t>
  </si>
  <si>
    <t>PR19 Financial model, 'Index' sheet row 139</t>
  </si>
  <si>
    <t>PR19 Financial model, 'Index' sheet row 140</t>
  </si>
  <si>
    <t>PR19 Financial model, 'Index' sheet row 141</t>
  </si>
  <si>
    <t>PR19 Financial model, 'Index' sheet row 142</t>
  </si>
  <si>
    <t>PR19 Financial model, 'Index' sheet F59 and 'Index' sheet row 10</t>
  </si>
  <si>
    <t>PR19 Financial model, 'Index' sheet F60 and 'Index' sheet row 11</t>
  </si>
  <si>
    <t>PR19 Financial model, 'Index' sheet F61 and 'Index' sheet row 12</t>
  </si>
  <si>
    <t>PR19 Financial model, 'Index' sheet F62 and 'Index' sheet row 13</t>
  </si>
  <si>
    <t>PR19 Financial model, 'Index' sheet F63 and 'Index' sheet row 14</t>
  </si>
  <si>
    <t>PR19 Financial model, 'Index' sheet F64 and 'Index' sheet row 15</t>
  </si>
  <si>
    <t>PR19 Financial model, 'Index' sheet F65 and 'Index' sheet row 16</t>
  </si>
  <si>
    <t>PR19 Financial model, 'Index' sheet F66 and 'Index' sheet row 17</t>
  </si>
  <si>
    <t>PR19 Financial model, 'Index' sheet F67 and 'Index' sheet row 18</t>
  </si>
  <si>
    <t>PR19 Financial model, 'Index' sheet F68 and 'Index' sheet row 19</t>
  </si>
  <si>
    <t>PR19 Financial model, 'Index' sheet F69 and 'Index' sheet row 20</t>
  </si>
  <si>
    <t>PR19 Financial model, 'Index' sheet F70 and 'Index' sheet row 21</t>
  </si>
  <si>
    <t>PR19 Financial model, 'RCV balance summary' sheet cell K23</t>
  </si>
  <si>
    <t>PR19 Financial model, 'RCV balance summary' sheet cell K93</t>
  </si>
  <si>
    <t>PR19 Financial model, 'RCV balance summary' sheet cell K163</t>
  </si>
  <si>
    <t>PR19 Financial model, 'RCV balance summary' sheet cell K233</t>
  </si>
  <si>
    <t>PR19 Financial model, 'RCV balance summary' sheet cell K303</t>
  </si>
  <si>
    <t>PR19 Financial model, 'F_OutputsMaster' sheet row 953, PR19FM2090POST</t>
  </si>
  <si>
    <t>PR19 Financial model, 'F_OutputsMaster' sheet row 956, PR19FM2093POST</t>
  </si>
  <si>
    <t>PR19 Financial model, 'F_OutputsMaster' sheet row 959, PR19FM2096POST</t>
  </si>
  <si>
    <t>PR19 Financial model, 'F_OutputsMaster' sheet row 962, PR19FM2099POST</t>
  </si>
  <si>
    <t>PR19 Financial model, 'F_OutputsMaster' sheet row 966, PR19FM2103POST</t>
  </si>
  <si>
    <t>PR19 Financial model, 'Water Resources' sheet row 980</t>
  </si>
  <si>
    <t>PR19 Financial model, 'Water Network' sheet row 980</t>
  </si>
  <si>
    <t>PR19 Financial model, 'Wastewater Network' sheet row 980</t>
  </si>
  <si>
    <t>PR19 Financial model, 'Bio Resources' sheet row 980</t>
  </si>
  <si>
    <t>PR19 Financial model, 'Dummy Control' sheet row 980</t>
  </si>
  <si>
    <t>PR19 Financial model, 'Water Resources' sheet row 860</t>
  </si>
  <si>
    <t>PR19 Financial model, 'Water Network' sheet row 860</t>
  </si>
  <si>
    <t>PR19 Financial model, 'Wastewater Network' sheet row 860</t>
  </si>
  <si>
    <t>PR19 Financial model, 'Bio Resources' sheet row 860</t>
  </si>
  <si>
    <t>PR19 Financial model, 'Dummy Control' sheet row 860</t>
  </si>
  <si>
    <t>Opening RPI-indexed RCV as at 1 April 2020 expressed in forecast nominal terms in the final determination</t>
  </si>
  <si>
    <t>Real RPI based WACC for wholesale included in final determination</t>
  </si>
  <si>
    <t>RCV run-off rate included in final determination</t>
  </si>
  <si>
    <t>Real CPIH based WACC for wholesale included in final determination</t>
  </si>
  <si>
    <t>OfwatPandO@ofwat.gov.uk</t>
  </si>
  <si>
    <t>RPI-CPIH-wedge-true-up-model-Dec-2020-v5.xlsx</t>
  </si>
  <si>
    <t>ONS, RPI All Items Index: Jan 1987=100</t>
  </si>
  <si>
    <t>ONS, CPIH INDEX 00: ALL ITEMS 2015=100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</si>
</sst>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367">
    <xf numFmtId="0" fontId="0" fillId="0" borderId="0" xfId="0"/>
    <xf numFmtId="0" fontId="0" fillId="44" borderId="0" xfId="0" applyFill="1"/>
    <xf numFmtId="0" fontId="25" fillId="0" borderId="0" xfId="0" applyFont="1" applyBorder="1" applyAlignment="1">
      <alignment vertical="top"/>
    </xf>
    <xf numFmtId="0" fontId="18" fillId="45" borderId="0" xfId="0" applyFont="1" applyFill="1" applyBorder="1" applyAlignment="1">
      <alignment vertical="top"/>
    </xf>
    <xf numFmtId="0" fontId="24" fillId="0" borderId="0" xfId="55" applyNumberFormat="1">
      <alignment vertical="top"/>
    </xf>
    <xf numFmtId="0" fontId="22" fillId="0" borderId="0" xfId="0" applyFont="1" applyBorder="1" applyAlignment="1">
      <alignment vertical="top"/>
    </xf>
    <xf numFmtId="0" fontId="18" fillId="0" borderId="0" xfId="0" applyFont="1" applyBorder="1" applyAlignment="1">
      <alignment horizontal="right" vertical="top"/>
    </xf>
    <xf numFmtId="0" fontId="18" fillId="0" borderId="0" xfId="0" applyFont="1" applyBorder="1" applyAlignment="1">
      <alignment vertical="top"/>
    </xf>
    <xf numFmtId="0" fontId="18" fillId="0" borderId="0" xfId="0" applyFont="1" applyAlignment="1">
      <alignment vertical="top"/>
    </xf>
    <xf numFmtId="0" fontId="18" fillId="43" borderId="0" xfId="0" applyFont="1" applyFill="1" applyBorder="1" applyAlignment="1">
      <alignment vertical="top"/>
    </xf>
    <xf numFmtId="0" fontId="23" fillId="0" borderId="0" xfId="0" applyFont="1" applyFill="1" applyAlignment="1">
      <alignment vertical="top"/>
    </xf>
    <xf numFmtId="0" fontId="18" fillId="0" borderId="0" xfId="0" applyFont="1" applyAlignment="1">
      <alignment horizontal="right" vertical="top"/>
    </xf>
    <xf numFmtId="0" fontId="23" fillId="0" borderId="0" xfId="0" applyFont="1" applyAlignment="1">
      <alignment vertical="top"/>
    </xf>
    <xf numFmtId="0" fontId="22" fillId="0" borderId="0" xfId="0" applyFont="1" applyAlignment="1">
      <alignment vertical="top"/>
    </xf>
    <xf numFmtId="0" fontId="16" fillId="44" borderId="0" xfId="0" applyFont="1" applyFill="1"/>
    <xf numFmtId="0" fontId="1" fillId="0" borderId="0" xfId="0" applyFont="1"/>
    <xf numFmtId="0" fontId="0"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pplyAlignment="1">
      <alignment vertical="top"/>
    </xf>
    <xf numFmtId="168" fontId="18" fillId="0" borderId="0" xfId="61" applyFont="1" applyAlignment="1">
      <alignment vertical="top"/>
    </xf>
    <xf numFmtId="167" fontId="18" fillId="0" borderId="0" xfId="60" applyFont="1" applyFill="1" applyAlignment="1">
      <alignment vertical="top"/>
    </xf>
    <xf numFmtId="170" fontId="18" fillId="50" borderId="0" xfId="0" applyNumberFormat="1" applyFont="1" applyFill="1" applyAlignment="1">
      <alignment vertical="top"/>
    </xf>
    <xf numFmtId="170" fontId="0" fillId="0" borderId="0" xfId="0" applyNumberFormat="1" applyFont="1" applyFill="1" applyAlignment="1">
      <alignment vertical="top"/>
    </xf>
    <xf numFmtId="170" fontId="18" fillId="0" borderId="0" xfId="0" applyNumberFormat="1" applyFont="1" applyFill="1" applyAlignment="1">
      <alignment vertical="top"/>
    </xf>
    <xf numFmtId="170" fontId="18" fillId="0" borderId="0" xfId="0" applyNumberFormat="1" applyFont="1" applyAlignment="1">
      <alignment horizontal="right" vertical="top"/>
    </xf>
    <xf numFmtId="170" fontId="23" fillId="0" borderId="0" xfId="0" applyNumberFormat="1" applyFont="1" applyFill="1" applyAlignment="1">
      <alignment vertical="top"/>
    </xf>
    <xf numFmtId="170" fontId="22" fillId="0" borderId="0" xfId="0" applyNumberFormat="1" applyFont="1" applyAlignment="1">
      <alignment vertical="top"/>
    </xf>
    <xf numFmtId="167" fontId="18" fillId="0" borderId="0" xfId="60" applyFont="1" applyAlignment="1">
      <alignment vertical="top"/>
    </xf>
    <xf numFmtId="0" fontId="22" fillId="0" borderId="0" xfId="0" applyFont="1" applyBorder="1" applyAlignment="1">
      <alignment vertical="top"/>
    </xf>
    <xf numFmtId="170" fontId="18" fillId="0" borderId="0" xfId="0" applyNumberFormat="1" applyFont="1" applyBorder="1" applyAlignment="1">
      <alignment vertical="top"/>
    </xf>
    <xf numFmtId="168" fontId="18" fillId="0" borderId="0" xfId="61" applyFont="1" applyBorder="1" applyAlignment="1">
      <alignment vertical="top"/>
    </xf>
    <xf numFmtId="170" fontId="22" fillId="0" borderId="0" xfId="0" applyNumberFormat="1" applyFont="1" applyBorder="1" applyAlignment="1">
      <alignment vertical="top"/>
    </xf>
    <xf numFmtId="170" fontId="18" fillId="0" borderId="0" xfId="0" applyNumberFormat="1" applyFont="1" applyFill="1" applyBorder="1" applyAlignment="1">
      <alignment vertical="top"/>
    </xf>
    <xf numFmtId="0" fontId="27" fillId="0" borderId="0" xfId="0" applyFont="1" applyBorder="1" applyAlignment="1">
      <alignment vertical="top"/>
    </xf>
    <xf numFmtId="168" fontId="22" fillId="0" borderId="0" xfId="61" applyFont="1" applyBorder="1" applyAlignment="1">
      <alignment vertical="top"/>
    </xf>
    <xf numFmtId="164" fontId="18" fillId="49" borderId="0" xfId="0" applyNumberFormat="1" applyFont="1" applyFill="1" applyAlignment="1">
      <alignment vertical="top"/>
    </xf>
    <xf numFmtId="0" fontId="28" fillId="0" borderId="0" xfId="0" applyFont="1" applyAlignment="1">
      <alignment vertical="top"/>
    </xf>
    <xf numFmtId="0" fontId="23" fillId="0" borderId="0" xfId="0" applyFont="1" applyBorder="1" applyAlignment="1">
      <alignment vertical="top"/>
    </xf>
    <xf numFmtId="168" fontId="18" fillId="0" borderId="0" xfId="61" applyFont="1" applyFill="1" applyAlignment="1">
      <alignment vertical="top"/>
    </xf>
    <xf numFmtId="167" fontId="24" fillId="0" borderId="0" xfId="60" applyFont="1" applyFill="1" applyAlignment="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0" fontId="14" fillId="0" borderId="0" xfId="0" applyFont="1" applyFill="1" applyAlignment="1">
      <alignment vertical="top"/>
    </xf>
    <xf numFmtId="0" fontId="25" fillId="0" borderId="0" xfId="0" applyFont="1" applyAlignment="1">
      <alignment vertical="top"/>
    </xf>
    <xf numFmtId="167" fontId="24" fillId="0" borderId="0" xfId="60" applyFont="1" applyAlignment="1">
      <alignment vertical="top"/>
    </xf>
    <xf numFmtId="0" fontId="24" fillId="0" borderId="0" xfId="0" applyFont="1" applyBorder="1" applyAlignment="1">
      <alignment vertical="top"/>
    </xf>
    <xf numFmtId="171" fontId="18" fillId="0" borderId="0" xfId="0" applyNumberFormat="1" applyFont="1" applyFill="1" applyAlignment="1">
      <alignment vertical="top"/>
    </xf>
    <xf numFmtId="168" fontId="14" fillId="0" borderId="0" xfId="61" applyFont="1" applyFill="1" applyAlignment="1">
      <alignment vertical="top"/>
    </xf>
    <xf numFmtId="168" fontId="14" fillId="48" borderId="0" xfId="61" applyFont="1" applyFill="1" applyAlignment="1">
      <alignment vertical="top"/>
    </xf>
    <xf numFmtId="172" fontId="18" fillId="0" borderId="0" xfId="0" applyNumberFormat="1" applyFont="1" applyFill="1" applyAlignment="1">
      <alignment vertical="top"/>
    </xf>
    <xf numFmtId="173" fontId="18" fillId="0" borderId="0" xfId="62" applyNumberFormat="1" applyFont="1" applyAlignment="1">
      <alignment vertical="top"/>
    </xf>
    <xf numFmtId="173" fontId="18" fillId="44" borderId="0" xfId="62" applyNumberFormat="1" applyFont="1" applyFill="1" applyAlignment="1">
      <alignment vertical="top"/>
    </xf>
    <xf numFmtId="0" fontId="18" fillId="0" borderId="0" xfId="0" applyFont="1" applyAlignment="1">
      <alignment vertical="top"/>
    </xf>
    <xf numFmtId="0" fontId="18" fillId="0" borderId="0" xfId="0" applyFont="1" applyAlignment="1">
      <alignment horizontal="right" vertical="top"/>
    </xf>
    <xf numFmtId="0" fontId="23" fillId="0" borderId="0" xfId="0" applyFont="1" applyFill="1" applyAlignment="1">
      <alignment vertical="top"/>
    </xf>
    <xf numFmtId="0" fontId="18" fillId="0" borderId="0" xfId="0" applyFont="1" applyFill="1" applyBorder="1" applyAlignment="1">
      <alignment vertical="top"/>
    </xf>
    <xf numFmtId="0" fontId="18" fillId="0" borderId="0" xfId="0" applyFont="1" applyFill="1" applyAlignment="1">
      <alignment vertical="top"/>
    </xf>
    <xf numFmtId="0" fontId="18" fillId="42" borderId="0" xfId="0" applyFont="1" applyFill="1" applyAlignment="1">
      <alignment vertical="top"/>
    </xf>
    <xf numFmtId="43" fontId="18" fillId="0" borderId="0" xfId="1" applyFont="1" applyBorder="1" applyAlignment="1">
      <alignment vertical="top"/>
    </xf>
    <xf numFmtId="0" fontId="0" fillId="0" borderId="0" xfId="0"/>
    <xf numFmtId="168" fontId="18" fillId="0" borderId="0" xfId="61" applyFont="1" applyFill="1" applyBorder="1" applyAlignment="1">
      <alignment vertical="top"/>
    </xf>
    <xf numFmtId="0" fontId="24" fillId="0" borderId="0" xfId="0" applyFont="1" applyFill="1" applyBorder="1" applyAlignment="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168" fontId="22" fillId="0" borderId="0" xfId="66" applyFont="1" applyBorder="1">
      <alignment vertical="top"/>
    </xf>
    <xf numFmtId="168" fontId="23" fillId="0" borderId="0" xfId="67" applyNumberFormat="1" applyFont="1" applyBorder="1">
      <alignment vertical="top"/>
    </xf>
    <xf numFmtId="168" fontId="18" fillId="0" borderId="0" xfId="68" applyNumberFormat="1" applyFont="1" applyBorder="1">
      <alignment horizontal="right" vertical="top"/>
    </xf>
    <xf numFmtId="0" fontId="22" fillId="0" borderId="0" xfId="66" applyNumberFormat="1" applyFont="1" applyBorder="1">
      <alignment vertical="top"/>
    </xf>
    <xf numFmtId="0" fontId="23" fillId="0" borderId="0" xfId="67" applyFont="1" applyBorder="1">
      <alignment vertical="top"/>
    </xf>
    <xf numFmtId="0" fontId="18" fillId="0" borderId="0" xfId="68" applyFont="1" applyBorder="1">
      <alignment horizontal="right" vertical="top"/>
    </xf>
    <xf numFmtId="0" fontId="22" fillId="0" borderId="0" xfId="66" applyNumberFormat="1" applyFont="1">
      <alignment vertical="top"/>
    </xf>
    <xf numFmtId="0" fontId="23" fillId="0" borderId="0" xfId="67" applyFont="1">
      <alignment vertical="top"/>
    </xf>
    <xf numFmtId="0" fontId="18" fillId="0" borderId="0" xfId="68" applyFont="1">
      <alignment horizontal="right" vertical="top"/>
    </xf>
    <xf numFmtId="170" fontId="22" fillId="0" borderId="0" xfId="66" applyNumberFormat="1" applyFont="1" applyBorder="1">
      <alignment vertical="top"/>
    </xf>
    <xf numFmtId="170" fontId="23" fillId="0" borderId="0" xfId="67" applyNumberFormat="1" applyFont="1" applyBorder="1">
      <alignment vertical="top"/>
    </xf>
    <xf numFmtId="170" fontId="18" fillId="0" borderId="0" xfId="68" applyNumberFormat="1" applyFont="1" applyBorder="1">
      <alignment horizontal="right" vertical="top"/>
    </xf>
    <xf numFmtId="0" fontId="23" fillId="0" borderId="0" xfId="67" applyFont="1" applyFill="1">
      <alignment vertical="top"/>
    </xf>
    <xf numFmtId="0" fontId="22" fillId="0" borderId="0" xfId="66" applyNumberFormat="1" applyFont="1" applyFill="1">
      <alignment vertical="top"/>
    </xf>
    <xf numFmtId="0" fontId="18" fillId="0" borderId="0" xfId="68" applyFont="1" applyFill="1">
      <alignment horizontal="right" vertical="top"/>
    </xf>
    <xf numFmtId="0" fontId="1" fillId="0" borderId="0" xfId="0" applyFont="1" applyBorder="1" applyAlignment="1">
      <alignment vertical="top"/>
    </xf>
    <xf numFmtId="173" fontId="22" fillId="0" borderId="0" xfId="66" applyNumberFormat="1" applyFont="1" applyFill="1">
      <alignment vertical="top"/>
    </xf>
    <xf numFmtId="173" fontId="23" fillId="0" borderId="0" xfId="67" applyNumberFormat="1" applyFont="1">
      <alignment vertical="top"/>
    </xf>
    <xf numFmtId="173" fontId="18" fillId="0" borderId="0" xfId="68" applyNumberFormat="1" applyFont="1">
      <alignment horizontal="right" vertical="top"/>
    </xf>
    <xf numFmtId="172" fontId="22" fillId="0" borderId="0" xfId="66" applyNumberFormat="1" applyFont="1" applyFill="1">
      <alignment vertical="top"/>
    </xf>
    <xf numFmtId="172" fontId="23" fillId="0" borderId="0" xfId="67" applyNumberFormat="1" applyFont="1" applyFill="1">
      <alignment vertical="top"/>
    </xf>
    <xf numFmtId="172" fontId="18" fillId="0" borderId="0" xfId="68" applyNumberFormat="1" applyFont="1" applyFill="1">
      <alignment horizontal="right" vertical="top"/>
    </xf>
    <xf numFmtId="167" fontId="22" fillId="0" borderId="0" xfId="66" applyNumberFormat="1" applyFont="1" applyFill="1">
      <alignment vertical="top"/>
    </xf>
    <xf numFmtId="167" fontId="23" fillId="0" borderId="0" xfId="67" applyNumberFormat="1" applyFont="1">
      <alignment vertical="top"/>
    </xf>
    <xf numFmtId="167" fontId="18" fillId="0" borderId="0" xfId="68" applyNumberFormat="1" applyFont="1">
      <alignment horizontal="right" vertical="top"/>
    </xf>
    <xf numFmtId="168" fontId="22" fillId="0" borderId="0" xfId="66" applyFont="1" applyFill="1">
      <alignment vertical="top"/>
    </xf>
    <xf numFmtId="168" fontId="23" fillId="0" borderId="0" xfId="67" applyNumberFormat="1" applyFont="1">
      <alignment vertical="top"/>
    </xf>
    <xf numFmtId="168" fontId="18" fillId="0" borderId="0" xfId="68" applyNumberFormat="1" applyFont="1">
      <alignment horizontal="right" vertical="top"/>
    </xf>
    <xf numFmtId="168" fontId="23" fillId="0" borderId="0" xfId="67" applyNumberFormat="1" applyFont="1" applyFill="1">
      <alignment vertical="top"/>
    </xf>
    <xf numFmtId="168" fontId="18" fillId="0" borderId="0" xfId="68" applyNumberFormat="1" applyFont="1" applyFill="1">
      <alignment horizontal="right" vertical="top"/>
    </xf>
    <xf numFmtId="171" fontId="22" fillId="0" borderId="0" xfId="66" applyNumberFormat="1" applyFont="1" applyFill="1">
      <alignment vertical="top"/>
    </xf>
    <xf numFmtId="171" fontId="23" fillId="0" borderId="0" xfId="67" applyNumberFormat="1" applyFont="1" applyFill="1">
      <alignment vertical="top"/>
    </xf>
    <xf numFmtId="171" fontId="18" fillId="0" borderId="0" xfId="68" applyNumberFormat="1" applyFont="1" applyFill="1">
      <alignment horizontal="right" vertical="top"/>
    </xf>
    <xf numFmtId="0" fontId="22" fillId="0" borderId="0" xfId="66" applyNumberFormat="1" applyFont="1" applyFill="1" applyBorder="1">
      <alignment vertical="top"/>
    </xf>
    <xf numFmtId="167" fontId="23" fillId="0" borderId="0" xfId="67" applyNumberFormat="1" applyFont="1" applyFill="1">
      <alignment vertical="top"/>
    </xf>
    <xf numFmtId="167" fontId="18" fillId="0" borderId="0" xfId="68" applyNumberFormat="1" applyFont="1" applyFill="1">
      <alignment horizontal="right" vertical="top"/>
    </xf>
    <xf numFmtId="168" fontId="1" fillId="0" borderId="0" xfId="61" applyFont="1" applyAlignment="1">
      <alignment vertical="top"/>
    </xf>
    <xf numFmtId="167" fontId="22" fillId="0" borderId="0" xfId="66" applyNumberFormat="1" applyFont="1">
      <alignment vertical="top"/>
    </xf>
    <xf numFmtId="168" fontId="1" fillId="0" borderId="0" xfId="61" applyFont="1" applyFill="1" applyAlignment="1">
      <alignment vertical="top"/>
    </xf>
    <xf numFmtId="168" fontId="1" fillId="48" borderId="0" xfId="61" applyFont="1" applyFill="1" applyAlignment="1">
      <alignment vertical="top"/>
    </xf>
    <xf numFmtId="168" fontId="22" fillId="0" borderId="0" xfId="66" applyFont="1">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pplyAlignment="1">
      <alignment vertical="top"/>
    </xf>
    <xf numFmtId="43" fontId="24" fillId="0" borderId="0" xfId="0" applyNumberFormat="1" applyFont="1" applyFill="1" applyAlignment="1">
      <alignment vertical="top"/>
    </xf>
    <xf numFmtId="0" fontId="29" fillId="0" borderId="0" xfId="59" applyFont="1">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Fill="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applyFill="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0" fontId="35" fillId="0" borderId="0" xfId="0" applyFont="1"/>
    <xf numFmtId="43" fontId="35" fillId="33" borderId="0" xfId="1" applyFont="1" applyFill="1"/>
    <xf numFmtId="0" fontId="33" fillId="33" borderId="0" xfId="0" applyFont="1" applyFill="1"/>
    <xf numFmtId="164" fontId="22" fillId="0" borderId="0" xfId="66" applyNumberFormat="1" applyFon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Fill="1" applyBorder="1" applyAlignment="1">
      <alignment vertical="top"/>
    </xf>
    <xf numFmtId="0" fontId="22" fillId="53" borderId="0" xfId="0" applyFont="1" applyFill="1" applyBorder="1" applyAlignment="1">
      <alignment vertical="top"/>
    </xf>
    <xf numFmtId="0" fontId="18" fillId="53" borderId="0" xfId="0" applyFont="1" applyFill="1" applyBorder="1" applyAlignment="1">
      <alignment vertical="top"/>
    </xf>
    <xf numFmtId="0" fontId="22" fillId="53" borderId="0" xfId="0" applyFont="1" applyFill="1" applyBorder="1" applyAlignment="1">
      <alignment horizontal="left" vertical="top"/>
    </xf>
    <xf numFmtId="0" fontId="18" fillId="54" borderId="0" xfId="0" applyFont="1" applyFill="1" applyBorder="1" applyAlignment="1">
      <alignment horizontal="left" vertical="top"/>
    </xf>
    <xf numFmtId="0" fontId="18" fillId="0" borderId="0" xfId="0" applyFont="1" applyAlignment="1">
      <alignment horizontal="left" vertical="top"/>
    </xf>
    <xf numFmtId="0" fontId="18" fillId="55" borderId="0" xfId="0" applyFont="1" applyFill="1" applyBorder="1" applyAlignment="1">
      <alignment horizontal="left" vertical="top"/>
    </xf>
    <xf numFmtId="0" fontId="18" fillId="56" borderId="0" xfId="0" applyFont="1" applyFill="1" applyBorder="1" applyAlignment="1">
      <alignment horizontal="left" vertical="top"/>
    </xf>
    <xf numFmtId="0" fontId="18" fillId="45" borderId="0" xfId="0" applyFont="1" applyFill="1" applyBorder="1" applyAlignment="1">
      <alignment horizontal="left" vertical="top"/>
    </xf>
    <xf numFmtId="0" fontId="18" fillId="43" borderId="0" xfId="0" applyFont="1" applyFill="1" applyBorder="1" applyAlignment="1">
      <alignment horizontal="left" vertical="top"/>
    </xf>
    <xf numFmtId="0" fontId="18" fillId="54" borderId="0" xfId="0" applyFont="1" applyFill="1" applyBorder="1" applyAlignment="1">
      <alignment vertical="top"/>
    </xf>
    <xf numFmtId="0" fontId="18" fillId="55" borderId="0" xfId="0" applyFont="1" applyFill="1" applyBorder="1" applyAlignment="1">
      <alignment vertical="top"/>
    </xf>
    <xf numFmtId="0" fontId="24" fillId="55" borderId="0" xfId="0" applyFont="1" applyFill="1" applyBorder="1" applyAlignment="1">
      <alignment vertical="top"/>
    </xf>
    <xf numFmtId="0" fontId="18" fillId="56" borderId="0" xfId="0" applyFont="1" applyFill="1" applyBorder="1" applyAlignment="1">
      <alignment vertical="top"/>
    </xf>
    <xf numFmtId="0" fontId="18" fillId="57" borderId="0" xfId="0" applyFont="1" applyFill="1" applyBorder="1" applyAlignment="1">
      <alignment vertical="top"/>
    </xf>
    <xf numFmtId="0" fontId="22" fillId="0" borderId="0" xfId="0" applyFont="1" applyFill="1" applyAlignment="1">
      <alignment vertical="top"/>
    </xf>
    <xf numFmtId="0" fontId="18" fillId="58" borderId="0" xfId="0" applyFont="1" applyFill="1" applyBorder="1" applyAlignment="1">
      <alignment vertical="top"/>
    </xf>
    <xf numFmtId="0" fontId="18" fillId="59" borderId="0" xfId="0" applyFont="1" applyFill="1" applyBorder="1" applyAlignment="1">
      <alignment vertical="top"/>
    </xf>
    <xf numFmtId="0" fontId="18" fillId="60" borderId="0" xfId="0" applyFont="1" applyFill="1" applyBorder="1" applyAlignment="1">
      <alignment vertical="top"/>
    </xf>
    <xf numFmtId="0" fontId="18" fillId="47" borderId="0" xfId="0" applyFont="1" applyFill="1" applyBorder="1" applyAlignment="1">
      <alignment vertical="top"/>
    </xf>
    <xf numFmtId="0" fontId="18" fillId="0" borderId="0" xfId="0" applyNumberFormat="1" applyFont="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NumberFormat="1" applyFont="1" applyFill="1" applyAlignment="1">
      <alignment vertical="top"/>
    </xf>
    <xf numFmtId="0" fontId="18" fillId="61" borderId="0" xfId="0" applyFont="1" applyFill="1" applyAlignment="1">
      <alignment vertical="top"/>
    </xf>
    <xf numFmtId="0" fontId="18" fillId="0" borderId="0" xfId="0" applyNumberFormat="1" applyFont="1" applyFill="1" applyBorder="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18" fillId="0" borderId="0" xfId="1" applyNumberFormat="1" applyFont="1" applyFill="1" applyBorder="1" applyAlignment="1">
      <alignment vertical="top"/>
    </xf>
    <xf numFmtId="43" fontId="22" fillId="0" borderId="0" xfId="1" applyFont="1" applyAlignment="1">
      <alignment vertical="top"/>
    </xf>
    <xf numFmtId="43" fontId="18" fillId="0" borderId="0" xfId="1" applyFont="1" applyAlignment="1">
      <alignment horizontal="right" vertical="top"/>
    </xf>
    <xf numFmtId="0" fontId="18" fillId="0" borderId="0" xfId="0" applyNumberFormat="1" applyFont="1" applyFill="1" applyAlignment="1">
      <alignmen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0" fontId="28" fillId="0" borderId="0" xfId="0" applyFont="1" applyFill="1" applyAlignment="1">
      <alignment vertical="top"/>
    </xf>
    <xf numFmtId="10" fontId="28" fillId="0" borderId="0" xfId="0" applyNumberFormat="1" applyFont="1" applyFill="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Fill="1" applyBorder="1" applyAlignment="1">
      <alignment vertical="top"/>
    </xf>
    <xf numFmtId="10" fontId="22" fillId="0" borderId="0" xfId="2" applyNumberFormat="1" applyFont="1" applyAlignment="1">
      <alignment vertical="top"/>
    </xf>
    <xf numFmtId="10" fontId="23" fillId="0" borderId="0" xfId="2" applyNumberFormat="1" applyFont="1" applyFill="1" applyAlignment="1">
      <alignment vertical="top"/>
    </xf>
    <xf numFmtId="10" fontId="29" fillId="0" borderId="0" xfId="2" applyNumberFormat="1" applyFont="1" applyFill="1" applyAlignment="1">
      <alignment vertical="top"/>
    </xf>
    <xf numFmtId="10" fontId="18" fillId="0" borderId="0" xfId="2" applyNumberFormat="1" applyFont="1" applyAlignment="1">
      <alignment horizontal="right" vertical="top"/>
    </xf>
    <xf numFmtId="10" fontId="18" fillId="0" borderId="0" xfId="2" applyNumberFormat="1" applyFont="1" applyAlignment="1">
      <alignment vertical="top"/>
    </xf>
    <xf numFmtId="10" fontId="18" fillId="0" borderId="0" xfId="2" applyNumberFormat="1" applyFont="1" applyFill="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Fill="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Border="1" applyAlignment="1">
      <alignment horizontal="left" vertical="top"/>
    </xf>
    <xf numFmtId="0" fontId="16" fillId="0" borderId="0" xfId="0" applyFont="1" applyFill="1"/>
    <xf numFmtId="0" fontId="16" fillId="0" borderId="0" xfId="0" applyFont="1"/>
    <xf numFmtId="0" fontId="0" fillId="0" borderId="0" xfId="0" applyFont="1" applyFill="1"/>
    <xf numFmtId="2" fontId="18" fillId="50" borderId="0" xfId="0" applyNumberFormat="1" applyFont="1" applyFill="1" applyBorder="1" applyAlignment="1">
      <alignment vertical="top"/>
    </xf>
    <xf numFmtId="0" fontId="18" fillId="62" borderId="0" xfId="0" applyFont="1" applyFill="1" applyAlignment="1">
      <alignment vertical="top"/>
    </xf>
    <xf numFmtId="180" fontId="18" fillId="0" borderId="0" xfId="0" applyNumberFormat="1" applyFont="1" applyFill="1" applyAlignment="1">
      <alignment vertical="top"/>
    </xf>
    <xf numFmtId="43" fontId="28" fillId="0" borderId="0" xfId="0" applyNumberFormat="1" applyFont="1" applyFill="1" applyAlignment="1">
      <alignment vertical="top"/>
    </xf>
    <xf numFmtId="181" fontId="18" fillId="0" borderId="0" xfId="0" applyNumberFormat="1" applyFont="1" applyAlignment="1">
      <alignment vertical="top"/>
    </xf>
    <xf numFmtId="0" fontId="18" fillId="0" borderId="0" xfId="66" applyNumberFormat="1" applyFont="1">
      <alignment vertical="top"/>
    </xf>
    <xf numFmtId="43" fontId="24" fillId="0" borderId="0" xfId="0" applyNumberFormat="1" applyFont="1" applyBorder="1" applyAlignme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Fill="1" applyAlignment="1">
      <alignment vertical="top"/>
    </xf>
    <xf numFmtId="181" fontId="14" fillId="0" borderId="0" xfId="0" applyNumberFormat="1" applyFont="1" applyFill="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74" fontId="18" fillId="0" borderId="0" xfId="0" applyNumberFormat="1" applyFont="1" applyFill="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Fill="1" applyBorder="1" applyAlignment="1">
      <alignment vertical="top"/>
    </xf>
    <xf numFmtId="0" fontId="28" fillId="0" borderId="0" xfId="0" applyFont="1" applyFill="1" applyBorder="1" applyAlignment="1">
      <alignment vertical="top"/>
    </xf>
    <xf numFmtId="0" fontId="18" fillId="0" borderId="12" xfId="0" applyFont="1" applyBorder="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Fill="1"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22" fillId="0" borderId="12" xfId="66" applyNumberFormat="1" applyFont="1" applyFill="1" applyBorder="1">
      <alignment vertical="top"/>
    </xf>
    <xf numFmtId="0" fontId="23" fillId="0" borderId="12" xfId="67" applyFont="1" applyFill="1" applyBorder="1">
      <alignment vertical="top"/>
    </xf>
    <xf numFmtId="0" fontId="39" fillId="0" borderId="12" xfId="67" applyFont="1" applyFill="1" applyBorder="1">
      <alignment vertical="top"/>
    </xf>
    <xf numFmtId="0" fontId="18" fillId="0" borderId="12" xfId="68" applyFont="1" applyFill="1" applyBorder="1">
      <alignment horizontal="right" vertical="top"/>
    </xf>
    <xf numFmtId="0" fontId="23" fillId="0" borderId="0" xfId="67" applyFont="1" applyFill="1" applyBorder="1">
      <alignment vertical="top"/>
    </xf>
    <xf numFmtId="0" fontId="39" fillId="0" borderId="0" xfId="67" applyFont="1" applyFill="1" applyBorder="1">
      <alignment vertical="top"/>
    </xf>
    <xf numFmtId="0" fontId="18" fillId="0" borderId="0" xfId="68" applyFont="1" applyFill="1" applyBorder="1">
      <alignment horizontal="righ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185" fontId="24" fillId="0" borderId="0" xfId="0" applyNumberFormat="1" applyFont="1" applyFill="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Fill="1"/>
    <xf numFmtId="0" fontId="0" fillId="0" borderId="0" xfId="0" applyFill="1" applyAlignment="1">
      <alignment wrapText="1"/>
    </xf>
    <xf numFmtId="0" fontId="0" fillId="0" borderId="0" xfId="0" applyFill="1" applyAlignment="1">
      <alignment horizontal="left" wrapText="1"/>
    </xf>
    <xf numFmtId="181" fontId="18" fillId="0" borderId="0" xfId="0" applyNumberFormat="1" applyFont="1" applyFill="1" applyAlignment="1">
      <alignment vertical="top"/>
    </xf>
    <xf numFmtId="186" fontId="18" fillId="50" borderId="0" xfId="0" applyNumberFormat="1" applyFont="1" applyFill="1" applyBorder="1" applyAlignment="1">
      <alignment vertical="top"/>
    </xf>
    <xf numFmtId="15" fontId="41" fillId="63" borderId="0" xfId="0" applyNumberFormat="1" applyFont="1" applyFill="1" applyAlignment="1">
      <alignment horizontal="left"/>
    </xf>
    <xf numFmtId="0" fontId="35" fillId="33" borderId="0" xfId="0" applyFont="1" applyFill="1" applyAlignment="1">
      <alignment horizontal="left"/>
    </xf>
    <xf numFmtId="168" fontId="18" fillId="0" borderId="0" xfId="61" applyFont="1" applyBorder="1" applyAlignment="1">
      <alignment horizontal="left" vertical="top"/>
    </xf>
    <xf numFmtId="170" fontId="18" fillId="0" borderId="0" xfId="0" applyNumberFormat="1" applyFont="1" applyBorder="1" applyAlignment="1">
      <alignment horizontal="left" vertical="top"/>
    </xf>
    <xf numFmtId="0" fontId="22" fillId="0" borderId="0" xfId="0" applyFont="1" applyBorder="1" applyAlignment="1">
      <alignment horizontal="left" vertical="top"/>
    </xf>
    <xf numFmtId="179" fontId="18" fillId="67" borderId="0" xfId="62" applyNumberFormat="1" applyFill="1" applyAlignment="1">
      <alignment horizontal="left" vertical="top"/>
    </xf>
    <xf numFmtId="0" fontId="18" fillId="0" borderId="0" xfId="0" applyNumberFormat="1" applyFont="1" applyFill="1" applyAlignment="1">
      <alignment horizontal="left" vertical="top"/>
    </xf>
    <xf numFmtId="43" fontId="18" fillId="0" borderId="0" xfId="1" applyFont="1" applyFill="1" applyAlignment="1">
      <alignment horizontal="left" vertical="top"/>
    </xf>
    <xf numFmtId="43" fontId="18" fillId="0" borderId="0" xfId="1" applyFont="1" applyAlignment="1">
      <alignment horizontal="left" vertical="top"/>
    </xf>
    <xf numFmtId="0" fontId="18" fillId="0" borderId="0" xfId="0" applyFont="1" applyFill="1" applyAlignment="1">
      <alignment horizontal="left" vertical="top"/>
    </xf>
    <xf numFmtId="0" fontId="18" fillId="61" borderId="0" xfId="0" applyFont="1" applyFill="1" applyAlignment="1">
      <alignment horizontal="left" vertical="top"/>
    </xf>
    <xf numFmtId="0" fontId="18" fillId="0" borderId="0" xfId="0" applyNumberFormat="1" applyFont="1" applyAlignment="1">
      <alignment horizontal="left" vertical="top"/>
    </xf>
    <xf numFmtId="10" fontId="18" fillId="0" borderId="0" xfId="2" applyNumberFormat="1" applyFont="1" applyAlignment="1">
      <alignment horizontal="left" vertical="top"/>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8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zoomScaleNormal="100" workbookViewId="0">
      <pane ySplit="9" topLeftCell="A22" activePane="bottomLeft" state="frozen"/>
      <selection pane="bottomLeft" activeCell="B46" sqref="B46"/>
    </sheetView>
  </sheetViews>
  <sheetFormatPr defaultColWidth="9.109375" defaultRowHeight="13.2" x14ac:dyDescent="0.25"/>
  <cols>
    <col min="1" max="1" width="30.44140625" style="63" bestFit="1" customWidth="1"/>
    <col min="2" max="2" width="108" style="63" customWidth="1"/>
    <col min="3" max="3" width="20.44140625" style="63" customWidth="1"/>
    <col min="4" max="16384" width="9.109375" style="63"/>
  </cols>
  <sheetData>
    <row r="1" spans="1:6" ht="30.6" thickBot="1" x14ac:dyDescent="0.55000000000000004">
      <c r="A1" s="310" t="str">
        <f ca="1" xml:space="preserve"> RIGHT(CELL("filename", $A$1), LEN(CELL("filename", $A$1)) - SEARCH("]", CELL("filename", $A$1)))</f>
        <v>Cover</v>
      </c>
      <c r="B1" s="310"/>
      <c r="C1" s="310"/>
      <c r="D1" s="310"/>
      <c r="E1" s="310"/>
      <c r="F1" s="310"/>
    </row>
    <row r="2" spans="1:6" ht="3.9" customHeight="1" x14ac:dyDescent="0.35">
      <c r="A2" s="311"/>
      <c r="B2" s="311"/>
      <c r="C2" s="311"/>
      <c r="D2" s="311"/>
      <c r="E2" s="311"/>
      <c r="F2" s="311"/>
    </row>
    <row r="3" spans="1:6" ht="16.2" x14ac:dyDescent="0.35">
      <c r="A3" s="312" t="s">
        <v>284</v>
      </c>
      <c r="B3" s="312" t="s">
        <v>297</v>
      </c>
      <c r="C3" s="313"/>
      <c r="D3" s="313"/>
      <c r="E3" s="313"/>
      <c r="F3" s="313"/>
    </row>
    <row r="4" spans="1:6" ht="16.2" x14ac:dyDescent="0.35">
      <c r="A4" s="312" t="s">
        <v>285</v>
      </c>
      <c r="B4" s="348">
        <v>5</v>
      </c>
      <c r="C4" s="313"/>
      <c r="D4" s="313"/>
      <c r="E4" s="313"/>
      <c r="F4" s="313"/>
    </row>
    <row r="5" spans="1:6" ht="16.2" x14ac:dyDescent="0.35">
      <c r="A5" s="312" t="s">
        <v>0</v>
      </c>
      <c r="B5" s="348" t="s">
        <v>432</v>
      </c>
      <c r="C5" s="313"/>
      <c r="D5" s="313"/>
      <c r="E5" s="313"/>
      <c r="F5" s="313"/>
    </row>
    <row r="6" spans="1:6" ht="16.2" x14ac:dyDescent="0.35">
      <c r="A6" s="312" t="s">
        <v>1</v>
      </c>
      <c r="B6" s="354">
        <v>44167</v>
      </c>
      <c r="C6" s="313"/>
      <c r="D6" s="313"/>
      <c r="E6" s="313"/>
      <c r="F6" s="313"/>
    </row>
    <row r="7" spans="1:6" ht="16.2" x14ac:dyDescent="0.35">
      <c r="A7" s="312" t="s">
        <v>281</v>
      </c>
      <c r="B7" s="312" t="s">
        <v>286</v>
      </c>
      <c r="C7" s="313"/>
      <c r="D7" s="313"/>
      <c r="E7" s="313"/>
      <c r="F7" s="313"/>
    </row>
    <row r="8" spans="1:6" ht="16.2" x14ac:dyDescent="0.35">
      <c r="A8" s="312" t="s">
        <v>282</v>
      </c>
      <c r="B8" s="312" t="s">
        <v>431</v>
      </c>
      <c r="C8" s="313"/>
      <c r="D8" s="313"/>
      <c r="E8" s="313"/>
      <c r="F8" s="313"/>
    </row>
    <row r="9" spans="1:6" ht="3.9" customHeight="1" x14ac:dyDescent="0.35">
      <c r="A9" s="312"/>
      <c r="B9" s="312"/>
      <c r="C9" s="312"/>
      <c r="D9" s="312"/>
      <c r="E9" s="312"/>
      <c r="F9" s="312"/>
    </row>
    <row r="11" spans="1:6" ht="15" x14ac:dyDescent="0.25">
      <c r="A11" s="314" t="s">
        <v>287</v>
      </c>
      <c r="B11" s="315" t="s">
        <v>312</v>
      </c>
    </row>
    <row r="12" spans="1:6" ht="15" x14ac:dyDescent="0.25">
      <c r="A12" s="314"/>
      <c r="B12" s="315" t="s">
        <v>313</v>
      </c>
    </row>
    <row r="13" spans="1:6" ht="15" x14ac:dyDescent="0.25">
      <c r="A13" s="314"/>
      <c r="B13" s="315" t="s">
        <v>314</v>
      </c>
    </row>
    <row r="14" spans="1:6" x14ac:dyDescent="0.25">
      <c r="A14" s="315"/>
      <c r="B14" s="315"/>
    </row>
    <row r="15" spans="1:6" ht="15" x14ac:dyDescent="0.25">
      <c r="A15" s="314" t="s">
        <v>288</v>
      </c>
      <c r="B15" s="315"/>
    </row>
    <row r="16" spans="1:6" x14ac:dyDescent="0.25">
      <c r="A16" s="315"/>
      <c r="B16" s="315"/>
    </row>
    <row r="17" spans="1:2" ht="15" x14ac:dyDescent="0.25">
      <c r="A17" s="314" t="s">
        <v>289</v>
      </c>
      <c r="B17" s="315"/>
    </row>
    <row r="18" spans="1:2" x14ac:dyDescent="0.25">
      <c r="A18" s="315"/>
      <c r="B18" s="315"/>
    </row>
    <row r="19" spans="1:2" ht="15" x14ac:dyDescent="0.25">
      <c r="A19" s="314" t="s">
        <v>290</v>
      </c>
      <c r="B19" s="315"/>
    </row>
    <row r="20" spans="1:2" x14ac:dyDescent="0.25">
      <c r="A20" s="275" t="s">
        <v>323</v>
      </c>
      <c r="B20" s="315"/>
    </row>
    <row r="21" spans="1:2" s="349" customFormat="1" x14ac:dyDescent="0.25">
      <c r="A21" s="350" t="s">
        <v>379</v>
      </c>
      <c r="B21" s="350" t="s">
        <v>378</v>
      </c>
    </row>
    <row r="22" spans="1:2" s="349" customFormat="1" ht="39.6" x14ac:dyDescent="0.25">
      <c r="A22" s="350" t="s">
        <v>381</v>
      </c>
      <c r="B22" s="351" t="s">
        <v>382</v>
      </c>
    </row>
    <row r="23" spans="1:2" x14ac:dyDescent="0.25">
      <c r="B23" s="315"/>
    </row>
    <row r="24" spans="1:2" x14ac:dyDescent="0.25">
      <c r="A24" s="276" t="s">
        <v>180</v>
      </c>
      <c r="B24" s="315"/>
    </row>
    <row r="25" spans="1:2" x14ac:dyDescent="0.25">
      <c r="A25" s="277" t="s">
        <v>302</v>
      </c>
      <c r="B25" s="315" t="s">
        <v>298</v>
      </c>
    </row>
    <row r="26" spans="1:2" x14ac:dyDescent="0.25">
      <c r="A26" s="277" t="s">
        <v>303</v>
      </c>
      <c r="B26" s="315" t="s">
        <v>299</v>
      </c>
    </row>
    <row r="27" spans="1:2" x14ac:dyDescent="0.25">
      <c r="A27" s="277" t="s">
        <v>304</v>
      </c>
      <c r="B27" s="315" t="s">
        <v>300</v>
      </c>
    </row>
    <row r="28" spans="1:2" x14ac:dyDescent="0.25">
      <c r="A28" s="277" t="s">
        <v>305</v>
      </c>
      <c r="B28" s="315" t="s">
        <v>301</v>
      </c>
    </row>
    <row r="29" spans="1:2" x14ac:dyDescent="0.25">
      <c r="A29" s="277" t="s">
        <v>306</v>
      </c>
      <c r="B29" s="315" t="s">
        <v>280</v>
      </c>
    </row>
    <row r="30" spans="1:2" x14ac:dyDescent="0.25">
      <c r="A30" s="277"/>
      <c r="B30" s="315"/>
    </row>
    <row r="31" spans="1:2" x14ac:dyDescent="0.25">
      <c r="A31" s="276" t="s">
        <v>178</v>
      </c>
      <c r="B31" s="315"/>
    </row>
    <row r="32" spans="1:2" x14ac:dyDescent="0.25">
      <c r="A32" s="277" t="s">
        <v>307</v>
      </c>
      <c r="B32" s="315" t="s">
        <v>177</v>
      </c>
    </row>
    <row r="33" spans="1:3" x14ac:dyDescent="0.25">
      <c r="A33" s="277" t="s">
        <v>308</v>
      </c>
      <c r="B33" s="315" t="s">
        <v>179</v>
      </c>
    </row>
    <row r="34" spans="1:3" x14ac:dyDescent="0.25">
      <c r="A34" s="277" t="s">
        <v>309</v>
      </c>
      <c r="B34" s="315" t="s">
        <v>174</v>
      </c>
    </row>
    <row r="35" spans="1:3" x14ac:dyDescent="0.25">
      <c r="A35" s="277" t="s">
        <v>310</v>
      </c>
      <c r="B35" s="315" t="s">
        <v>175</v>
      </c>
    </row>
    <row r="36" spans="1:3" x14ac:dyDescent="0.25">
      <c r="A36" s="277" t="s">
        <v>311</v>
      </c>
      <c r="B36" s="315" t="s">
        <v>176</v>
      </c>
    </row>
    <row r="37" spans="1:3" x14ac:dyDescent="0.25">
      <c r="A37" s="277"/>
      <c r="B37" s="315"/>
    </row>
    <row r="38" spans="1:3" x14ac:dyDescent="0.25">
      <c r="A38" s="315"/>
      <c r="B38" s="315"/>
    </row>
    <row r="39" spans="1:3" ht="15" x14ac:dyDescent="0.25">
      <c r="A39" s="314" t="s">
        <v>291</v>
      </c>
      <c r="B39" s="315"/>
    </row>
    <row r="40" spans="1:3" ht="15" x14ac:dyDescent="0.25">
      <c r="A40" s="314"/>
      <c r="B40" s="315" t="s">
        <v>315</v>
      </c>
    </row>
    <row r="41" spans="1:3" ht="15" x14ac:dyDescent="0.25">
      <c r="A41" s="314"/>
      <c r="B41" s="315" t="s">
        <v>316</v>
      </c>
    </row>
    <row r="42" spans="1:3" ht="15" x14ac:dyDescent="0.25">
      <c r="A42" s="314"/>
      <c r="B42" s="315" t="s">
        <v>427</v>
      </c>
    </row>
    <row r="43" spans="1:3" ht="15" x14ac:dyDescent="0.25">
      <c r="A43" s="314"/>
      <c r="B43" s="315" t="s">
        <v>429</v>
      </c>
    </row>
    <row r="44" spans="1:3" ht="15" x14ac:dyDescent="0.25">
      <c r="A44" s="314"/>
      <c r="B44" s="315" t="s">
        <v>428</v>
      </c>
    </row>
    <row r="45" spans="1:3" ht="15" x14ac:dyDescent="0.25">
      <c r="A45" s="314"/>
      <c r="B45" s="315" t="s">
        <v>430</v>
      </c>
    </row>
    <row r="46" spans="1:3" ht="15" x14ac:dyDescent="0.25">
      <c r="A46" s="314"/>
      <c r="B46" s="315"/>
    </row>
    <row r="47" spans="1:3" ht="13.8" thickBot="1" x14ac:dyDescent="0.3">
      <c r="A47" s="315"/>
      <c r="B47" s="315"/>
    </row>
    <row r="48" spans="1:3" ht="15.6" thickBot="1" x14ac:dyDescent="0.3">
      <c r="A48" s="314" t="s">
        <v>292</v>
      </c>
      <c r="B48" s="315"/>
      <c r="C48" s="316" t="s">
        <v>293</v>
      </c>
    </row>
    <row r="49" spans="1:6" ht="15" x14ac:dyDescent="0.25">
      <c r="A49" s="314"/>
      <c r="B49" s="16" t="s">
        <v>2</v>
      </c>
      <c r="C49" s="38">
        <f xml:space="preserve"> Checks!$F$9</f>
        <v>0</v>
      </c>
    </row>
    <row r="51" spans="1:6" ht="13.8" x14ac:dyDescent="0.3">
      <c r="A51" s="317" t="s">
        <v>294</v>
      </c>
      <c r="B51" s="317"/>
      <c r="C51" s="317"/>
      <c r="D51" s="317"/>
      <c r="E51" s="317"/>
      <c r="F51" s="317"/>
    </row>
  </sheetData>
  <conditionalFormatting sqref="C49">
    <cfRule type="cellIs" dxfId="84" priority="5" stopIfTrue="1" operator="notEqual">
      <formula>0</formula>
    </cfRule>
    <cfRule type="cellIs" dxfId="83"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N166" activePane="bottomRight" state="frozen"/>
      <selection pane="topRight"/>
      <selection pane="bottomLeft"/>
      <selection pane="bottomRight" activeCell="R168" sqref="R168"/>
    </sheetView>
  </sheetViews>
  <sheetFormatPr defaultColWidth="0" defaultRowHeight="13.2" x14ac:dyDescent="0.25"/>
  <cols>
    <col min="1" max="1" width="1.88671875" style="69" customWidth="1"/>
    <col min="2" max="2" width="1.88671875" style="80" customWidth="1"/>
    <col min="3" max="3" width="1.88671875" style="144" customWidth="1"/>
    <col min="4" max="4" width="1.88671875" style="74" customWidth="1"/>
    <col min="5" max="5" width="73.44140625" style="56" bestFit="1" customWidth="1"/>
    <col min="6" max="6" width="12.5546875" style="56" customWidth="1"/>
    <col min="7" max="7" width="10.88671875" style="56" bestFit="1" customWidth="1"/>
    <col min="8" max="8" width="11.5546875" style="56" customWidth="1"/>
    <col min="9" max="9" width="2.5546875" style="56" customWidth="1"/>
    <col min="10" max="18" width="11.5546875" style="56" customWidth="1"/>
    <col min="19" max="26" width="11.5546875" style="60" hidden="1" customWidth="1"/>
    <col min="27" max="16384" width="0" style="56" hidden="1"/>
  </cols>
  <sheetData>
    <row r="1" spans="1:26" s="156" customFormat="1" ht="25.2" x14ac:dyDescent="0.4">
      <c r="A1" s="152" t="str">
        <f ca="1" xml:space="preserve"> RIGHT(CELL("filename", $A$1), LEN(CELL("filename", $A$1)) - SEARCH("]", CELL("filename", $A$1)))</f>
        <v>Calcs-BR</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4" t="s">
        <v>374</v>
      </c>
      <c r="B8" s="345"/>
      <c r="C8" s="346"/>
      <c r="D8" s="346"/>
      <c r="E8" s="346"/>
      <c r="F8" s="346"/>
      <c r="G8" s="346"/>
      <c r="H8" s="346"/>
      <c r="I8" s="346"/>
      <c r="J8" s="346"/>
      <c r="K8" s="346"/>
      <c r="L8" s="346"/>
      <c r="M8" s="346"/>
      <c r="N8" s="346"/>
      <c r="O8" s="346"/>
      <c r="P8" s="346"/>
      <c r="Q8" s="346"/>
      <c r="R8" s="346"/>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60.653781606219432</v>
      </c>
      <c r="N22" s="292">
        <f t="shared" si="3"/>
        <v>56.049289210465901</v>
      </c>
      <c r="O22" s="292">
        <f t="shared" si="3"/>
        <v>51.931119534243372</v>
      </c>
      <c r="P22" s="292">
        <f t="shared" si="3"/>
        <v>48.076509115661672</v>
      </c>
      <c r="Q22" s="292">
        <f t="shared" si="3"/>
        <v>44.311118460515786</v>
      </c>
      <c r="R22" s="292">
        <f t="shared" si="3"/>
        <v>40.625709564812531</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1.4713449848533862</v>
      </c>
      <c r="N24" s="225">
        <f t="shared" si="5"/>
        <v>1.6583666782365905</v>
      </c>
      <c r="O24" s="225">
        <f t="shared" si="5"/>
        <v>1.6360215417027824</v>
      </c>
      <c r="P24" s="225">
        <f t="shared" si="5"/>
        <v>1.538448291701207</v>
      </c>
      <c r="Q24" s="225">
        <f t="shared" si="5"/>
        <v>1.4179557907364966</v>
      </c>
      <c r="R24" s="225">
        <f t="shared" si="5"/>
        <v>1.2187712869443681</v>
      </c>
      <c r="S24" s="126"/>
      <c r="T24" s="126"/>
      <c r="U24" s="126"/>
      <c r="V24" s="126"/>
      <c r="W24" s="126"/>
      <c r="X24" s="126"/>
      <c r="Y24" s="126"/>
      <c r="Z24" s="126"/>
    </row>
    <row r="26" spans="1:16383" s="253" customFormat="1" x14ac:dyDescent="0.25">
      <c r="A26" s="249"/>
      <c r="B26" s="250"/>
      <c r="C26" s="251"/>
      <c r="D26" s="252"/>
      <c r="E26" s="49" t="str">
        <f xml:space="preserve"> InpR!E$97</f>
        <v>Run-off rate - CPI(H) + RPI wedge - active - BR</v>
      </c>
      <c r="F26" s="253">
        <f xml:space="preserve"> InpR!F$97</f>
        <v>0</v>
      </c>
      <c r="G26" s="271" t="str">
        <f xml:space="preserve"> InpR!G$97</f>
        <v>%</v>
      </c>
      <c r="H26" s="253" t="str">
        <f xml:space="preserve"> InpR!I$97</f>
        <v>PR19 Financial model, 'F_OutputsMaster' sheet row 962, PR19FM2099POST</v>
      </c>
      <c r="I26" s="253" t="e">
        <f xml:space="preserve"> InpR!#REF!</f>
        <v>#REF!</v>
      </c>
      <c r="J26" s="253">
        <f xml:space="preserve"> InpR!J$97</f>
        <v>0</v>
      </c>
      <c r="K26" s="253">
        <f xml:space="preserve"> InpR!K$97</f>
        <v>0</v>
      </c>
      <c r="L26" s="253">
        <f xml:space="preserve"> InpR!L$97</f>
        <v>0</v>
      </c>
      <c r="M26" s="253">
        <f xml:space="preserve"> InpR!M$97</f>
        <v>9.7799999999999998E-2</v>
      </c>
      <c r="N26" s="253">
        <f xml:space="preserve"> InpR!N$97</f>
        <v>0.10009999999999999</v>
      </c>
      <c r="O26" s="253">
        <f xml:space="preserve"> InpR!O$97</f>
        <v>0.10249999999999999</v>
      </c>
      <c r="P26" s="253">
        <f xml:space="preserve"> InpR!P$97</f>
        <v>0.1069</v>
      </c>
      <c r="Q26" s="253">
        <f xml:space="preserve"> InpR!Q$97</f>
        <v>0.1116</v>
      </c>
      <c r="R26" s="253">
        <f xml:space="preserve"> InpR!R$97</f>
        <v>0.10400000000000001</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60.653781606219432</v>
      </c>
      <c r="N27" s="292">
        <f t="shared" si="6"/>
        <v>56.049289210465901</v>
      </c>
      <c r="O27" s="292">
        <f t="shared" si="6"/>
        <v>51.931119534243372</v>
      </c>
      <c r="P27" s="292">
        <f t="shared" si="6"/>
        <v>48.076509115661672</v>
      </c>
      <c r="Q27" s="292">
        <f t="shared" si="6"/>
        <v>44.311118460515786</v>
      </c>
      <c r="R27" s="292">
        <f t="shared" si="6"/>
        <v>40.625709564812531</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1.4713449848533862</v>
      </c>
      <c r="N28" s="225">
        <f t="shared" si="7"/>
        <v>1.6583666782365905</v>
      </c>
      <c r="O28" s="225">
        <f t="shared" si="7"/>
        <v>1.6360215417027824</v>
      </c>
      <c r="P28" s="225">
        <f t="shared" si="7"/>
        <v>1.538448291701207</v>
      </c>
      <c r="Q28" s="225">
        <f t="shared" si="7"/>
        <v>1.4179557907364966</v>
      </c>
      <c r="R28" s="225">
        <f t="shared" si="7"/>
        <v>1.2187712869443681</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6.0758373806069219</v>
      </c>
      <c r="N29" s="225">
        <f t="shared" si="8"/>
        <v>5.7765363544591191</v>
      </c>
      <c r="O29" s="225">
        <f t="shared" si="8"/>
        <v>5.4906319602844809</v>
      </c>
      <c r="P29" s="225">
        <f t="shared" si="8"/>
        <v>5.3038389468470912</v>
      </c>
      <c r="Q29" s="225">
        <f t="shared" si="8"/>
        <v>5.1033646864397548</v>
      </c>
      <c r="R29" s="225">
        <f t="shared" si="8"/>
        <v>4.3518260085827176</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F30" s="304"/>
      <c r="G30" s="304"/>
      <c r="H30" s="304"/>
    </row>
    <row r="31" spans="1:16383" s="242" customFormat="1" x14ac:dyDescent="0.25">
      <c r="A31" s="238"/>
      <c r="B31" s="239"/>
      <c r="C31" s="240"/>
      <c r="D31" s="241"/>
      <c r="E31" s="242" t="str">
        <f>InpR!$E$90</f>
        <v>RCV - CPI(H) + RPI wedge initial balance - nominal - BR</v>
      </c>
      <c r="F31" s="302">
        <f>InpR!$F$90</f>
        <v>60.653781606219432</v>
      </c>
      <c r="G31" s="301" t="str">
        <f>InpR!$G$90</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60.653781606219432</v>
      </c>
      <c r="N34" s="293">
        <f t="shared" si="9"/>
        <v>56.049289210465901</v>
      </c>
      <c r="O34" s="293">
        <f t="shared" si="9"/>
        <v>51.931119534243372</v>
      </c>
      <c r="P34" s="293">
        <f t="shared" si="9"/>
        <v>48.076509115661672</v>
      </c>
      <c r="Q34" s="293">
        <f t="shared" si="9"/>
        <v>44.311118460515786</v>
      </c>
      <c r="R34" s="293">
        <f t="shared" si="9"/>
        <v>40.625709564812531</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1.4713449848533862</v>
      </c>
      <c r="N35" s="293">
        <f t="shared" si="10"/>
        <v>1.6583666782365905</v>
      </c>
      <c r="O35" s="293">
        <f t="shared" si="10"/>
        <v>1.6360215417027824</v>
      </c>
      <c r="P35" s="293">
        <f t="shared" si="10"/>
        <v>1.538448291701207</v>
      </c>
      <c r="Q35" s="293">
        <f t="shared" si="10"/>
        <v>1.4179557907364966</v>
      </c>
      <c r="R35" s="293">
        <f t="shared" si="10"/>
        <v>1.2187712869443681</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6.0758373806069219</v>
      </c>
      <c r="N36" s="293">
        <f t="shared" si="11"/>
        <v>5.7765363544591191</v>
      </c>
      <c r="O36" s="293">
        <f t="shared" si="11"/>
        <v>5.4906319602844809</v>
      </c>
      <c r="P36" s="293">
        <f t="shared" si="11"/>
        <v>5.3038389468470912</v>
      </c>
      <c r="Q36" s="293">
        <f t="shared" si="11"/>
        <v>5.1033646864397548</v>
      </c>
      <c r="R36" s="293">
        <f t="shared" si="11"/>
        <v>4.3518260085827176</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60.653781606219432</v>
      </c>
      <c r="M37" s="294">
        <f t="shared" si="12"/>
        <v>56.049289210465901</v>
      </c>
      <c r="N37" s="294">
        <f t="shared" si="12"/>
        <v>51.931119534243372</v>
      </c>
      <c r="O37" s="294">
        <f t="shared" si="12"/>
        <v>48.076509115661672</v>
      </c>
      <c r="P37" s="294">
        <f t="shared" si="12"/>
        <v>44.311118460515786</v>
      </c>
      <c r="Q37" s="294">
        <f t="shared" si="12"/>
        <v>40.625709564812531</v>
      </c>
      <c r="R37" s="294">
        <f t="shared" si="12"/>
        <v>37.492654843174179</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60.653781606219432</v>
      </c>
      <c r="N39" s="226">
        <f t="shared" si="13"/>
        <v>56.049289210465901</v>
      </c>
      <c r="O39" s="226">
        <f t="shared" si="13"/>
        <v>51.931119534243372</v>
      </c>
      <c r="P39" s="226">
        <f t="shared" si="13"/>
        <v>48.076509115661672</v>
      </c>
      <c r="Q39" s="226">
        <f t="shared" si="13"/>
        <v>44.311118460515786</v>
      </c>
      <c r="R39" s="226">
        <f t="shared" si="13"/>
        <v>40.625709564812531</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1.4713449848533862</v>
      </c>
      <c r="N40" s="293">
        <f t="shared" si="14"/>
        <v>1.6583666782365905</v>
      </c>
      <c r="O40" s="293">
        <f t="shared" si="14"/>
        <v>1.6360215417027824</v>
      </c>
      <c r="P40" s="293">
        <f t="shared" si="14"/>
        <v>1.538448291701207</v>
      </c>
      <c r="Q40" s="293">
        <f t="shared" si="14"/>
        <v>1.4179557907364966</v>
      </c>
      <c r="R40" s="293">
        <f t="shared" si="14"/>
        <v>1.2187712869443681</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60.653781606219432</v>
      </c>
      <c r="M41" s="226">
        <f t="shared" si="15"/>
        <v>56.049289210465901</v>
      </c>
      <c r="N41" s="226">
        <f t="shared" si="15"/>
        <v>51.931119534243372</v>
      </c>
      <c r="O41" s="226">
        <f t="shared" si="15"/>
        <v>48.076509115661672</v>
      </c>
      <c r="P41" s="226">
        <f t="shared" si="15"/>
        <v>44.311118460515786</v>
      </c>
      <c r="Q41" s="226">
        <f t="shared" si="15"/>
        <v>40.625709564812531</v>
      </c>
      <c r="R41" s="226">
        <f t="shared" si="15"/>
        <v>37.492654843174179</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30.326890803109716</v>
      </c>
      <c r="M42" s="226">
        <f xml:space="preserve"> ( (M39+M40) + M41) / 2</f>
        <v>59.087207900769357</v>
      </c>
      <c r="N42" s="226">
        <f t="shared" ref="N42:R42" si="17" xml:space="preserve"> ( (N39+N40) + N41) / 2</f>
        <v>54.819387711472928</v>
      </c>
      <c r="O42" s="226">
        <f t="shared" si="17"/>
        <v>50.821825095803916</v>
      </c>
      <c r="P42" s="226">
        <f t="shared" si="17"/>
        <v>46.963037933939333</v>
      </c>
      <c r="Q42" s="226">
        <f t="shared" si="17"/>
        <v>43.177391908032405</v>
      </c>
      <c r="R42" s="226">
        <f t="shared" si="17"/>
        <v>39.668567847465539</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InpR!E$104</f>
        <v>WACC on RCV - CPI(H) + RPI wedge bf and additions - BR</v>
      </c>
      <c r="F45" s="253">
        <f xml:space="preserve"> InpR!F$104</f>
        <v>0</v>
      </c>
      <c r="G45" s="271" t="str">
        <f xml:space="preserve"> InpR!G$104</f>
        <v>%</v>
      </c>
      <c r="H45" s="253" t="str">
        <f xml:space="preserve"> InpR!I$104</f>
        <v>PR19 Financial model, 'Bio Resources' sheet row 980</v>
      </c>
      <c r="I45" s="253" t="e">
        <f xml:space="preserve"> InpR!#REF!</f>
        <v>#REF!</v>
      </c>
      <c r="J45" s="253">
        <f xml:space="preserve"> InpR!J$104</f>
        <v>0</v>
      </c>
      <c r="K45" s="253">
        <f xml:space="preserve"> InpR!K$104</f>
        <v>0</v>
      </c>
      <c r="L45" s="253">
        <f xml:space="preserve"> InpR!L$104</f>
        <v>0</v>
      </c>
      <c r="M45" s="253">
        <f xml:space="preserve"> InpR!M$104</f>
        <v>1.920357193840716E-2</v>
      </c>
      <c r="N45" s="253">
        <f xml:space="preserve"> InpR!N$104</f>
        <v>1.920357193840716E-2</v>
      </c>
      <c r="O45" s="253">
        <f xml:space="preserve"> InpR!O$104</f>
        <v>1.920357193840716E-2</v>
      </c>
      <c r="P45" s="253">
        <f xml:space="preserve"> InpR!P$104</f>
        <v>1.920357193840716E-2</v>
      </c>
      <c r="Q45" s="253">
        <f xml:space="preserve"> InpR!Q$104</f>
        <v>1.920357193840716E-2</v>
      </c>
      <c r="R45" s="253">
        <f xml:space="preserve"> InpR!R$104</f>
        <v>1.920357193840716E-2</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30.326890803109716</v>
      </c>
      <c r="M47" s="225">
        <f t="shared" si="18"/>
        <v>59.087207900769357</v>
      </c>
      <c r="N47" s="225">
        <f t="shared" si="18"/>
        <v>54.819387711472928</v>
      </c>
      <c r="O47" s="225">
        <f t="shared" si="18"/>
        <v>50.821825095803916</v>
      </c>
      <c r="P47" s="225">
        <f t="shared" si="18"/>
        <v>46.963037933939333</v>
      </c>
      <c r="Q47" s="225">
        <f t="shared" si="18"/>
        <v>43.177391908032405</v>
      </c>
      <c r="R47" s="225">
        <f t="shared" si="18"/>
        <v>39.668567847465539</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1.1346854475620443</v>
      </c>
      <c r="N48" s="225">
        <f t="shared" ref="N48:R48" si="20">N45*N47*N46</f>
        <v>1.0527280555367038</v>
      </c>
      <c r="O48" s="225">
        <f t="shared" si="20"/>
        <v>0.97596057426841687</v>
      </c>
      <c r="P48" s="225">
        <f t="shared" si="20"/>
        <v>0.90185807741054835</v>
      </c>
      <c r="Q48" s="225">
        <f t="shared" si="20"/>
        <v>0.82916015161869949</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6.0758373806069219</v>
      </c>
      <c r="N51" s="225">
        <f t="shared" si="21"/>
        <v>5.7765363544591191</v>
      </c>
      <c r="O51" s="225">
        <f t="shared" si="21"/>
        <v>5.4906319602844809</v>
      </c>
      <c r="P51" s="225">
        <f t="shared" si="21"/>
        <v>5.3038389468470912</v>
      </c>
      <c r="Q51" s="225">
        <f t="shared" si="21"/>
        <v>5.1033646864397548</v>
      </c>
      <c r="R51" s="225">
        <f t="shared" si="21"/>
        <v>4.3518260085827176</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1.1346854475620443</v>
      </c>
      <c r="N52" s="225">
        <f t="shared" si="22"/>
        <v>1.0527280555367038</v>
      </c>
      <c r="O52" s="225">
        <f t="shared" si="22"/>
        <v>0.97596057426841687</v>
      </c>
      <c r="P52" s="225">
        <f t="shared" si="22"/>
        <v>0.90185807741054835</v>
      </c>
      <c r="Q52" s="225">
        <f t="shared" si="22"/>
        <v>0.82916015161869949</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36.996427643616499</v>
      </c>
      <c r="I53" s="225"/>
      <c r="J53" s="225">
        <f t="shared" ref="J53:R53" si="23">SUM(J51:J52)</f>
        <v>0</v>
      </c>
      <c r="K53" s="225">
        <f t="shared" si="23"/>
        <v>0</v>
      </c>
      <c r="L53" s="225">
        <f>SUM(L51:L52)</f>
        <v>0</v>
      </c>
      <c r="M53" s="226">
        <f t="shared" si="23"/>
        <v>7.2105228281689664</v>
      </c>
      <c r="N53" s="226">
        <f t="shared" si="23"/>
        <v>6.8292644099958224</v>
      </c>
      <c r="O53" s="225">
        <f t="shared" si="23"/>
        <v>6.4665925345528974</v>
      </c>
      <c r="P53" s="225">
        <f t="shared" si="23"/>
        <v>6.2056970242576392</v>
      </c>
      <c r="Q53" s="225">
        <f t="shared" si="23"/>
        <v>5.9325248380584545</v>
      </c>
      <c r="R53" s="225">
        <f t="shared" si="23"/>
        <v>4.3518260085827176</v>
      </c>
      <c r="S53" s="126"/>
      <c r="T53" s="126"/>
      <c r="U53" s="126"/>
      <c r="V53" s="126"/>
      <c r="W53" s="126"/>
      <c r="X53" s="126"/>
      <c r="Y53" s="126"/>
      <c r="Z53" s="126"/>
    </row>
    <row r="55" spans="1:26" x14ac:dyDescent="0.25">
      <c r="A55" s="344" t="s">
        <v>147</v>
      </c>
      <c r="B55" s="345"/>
      <c r="C55" s="346"/>
      <c r="D55" s="346"/>
      <c r="E55" s="346"/>
      <c r="F55" s="346"/>
      <c r="G55" s="346"/>
      <c r="H55" s="346"/>
      <c r="I55" s="346"/>
      <c r="J55" s="346"/>
      <c r="K55" s="346"/>
      <c r="L55" s="346"/>
      <c r="M55" s="346"/>
      <c r="N55" s="346"/>
      <c r="O55" s="346"/>
      <c r="P55" s="346"/>
      <c r="Q55" s="346"/>
      <c r="R55" s="346"/>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7.2105228281689664</v>
      </c>
      <c r="N61" s="225">
        <f t="shared" si="24"/>
        <v>6.8292644099958224</v>
      </c>
      <c r="O61" s="225">
        <f t="shared" si="24"/>
        <v>6.4665925345528974</v>
      </c>
      <c r="P61" s="225">
        <f t="shared" si="24"/>
        <v>6.2056970242576392</v>
      </c>
      <c r="Q61" s="225">
        <f t="shared" si="24"/>
        <v>5.9325248380584545</v>
      </c>
      <c r="R61" s="225">
        <f t="shared" si="24"/>
        <v>4.3518260085827176</v>
      </c>
      <c r="S61" s="126"/>
      <c r="T61" s="126"/>
      <c r="U61" s="126"/>
      <c r="V61" s="126"/>
      <c r="W61" s="126"/>
      <c r="X61" s="126"/>
      <c r="Y61" s="126"/>
      <c r="Z61" s="126"/>
    </row>
    <row r="62" spans="1:26" x14ac:dyDescent="0.25">
      <c r="L62" s="299"/>
      <c r="M62" s="341"/>
      <c r="N62" s="341"/>
      <c r="O62" s="341"/>
      <c r="P62" s="341"/>
      <c r="Q62" s="341"/>
      <c r="R62" s="299"/>
    </row>
    <row r="63" spans="1:26" x14ac:dyDescent="0.25">
      <c r="A63" s="344" t="s">
        <v>375</v>
      </c>
      <c r="B63" s="345"/>
      <c r="C63" s="346"/>
      <c r="D63" s="346"/>
      <c r="E63" s="346"/>
      <c r="F63" s="346"/>
      <c r="G63" s="346"/>
      <c r="H63" s="346"/>
      <c r="I63" s="346"/>
      <c r="J63" s="346"/>
      <c r="K63" s="346"/>
      <c r="L63" s="346"/>
      <c r="M63" s="346"/>
      <c r="N63" s="346"/>
      <c r="O63" s="346"/>
      <c r="P63" s="346"/>
      <c r="Q63" s="346"/>
      <c r="R63" s="346"/>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2.3850515576481657E-2</v>
      </c>
      <c r="Q69" s="253">
        <f>Index!Q$135</f>
        <v>1.2940761501597509E-2</v>
      </c>
      <c r="R69" s="253">
        <f>Index!R$135</f>
        <v>9.9999999999997868E-3</v>
      </c>
    </row>
    <row r="70" spans="1:16383" s="213" customFormat="1" x14ac:dyDescent="0.25">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4.4850515576482231E-2</v>
      </c>
      <c r="Q70" s="213">
        <f t="shared" si="26"/>
        <v>3.3940761501598748E-2</v>
      </c>
      <c r="R70" s="213">
        <f t="shared" si="26"/>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60.653781606219432</v>
      </c>
      <c r="N73" s="292">
        <f t="shared" si="27"/>
        <v>55.844152772764311</v>
      </c>
      <c r="O73" s="292">
        <f t="shared" si="27"/>
        <v>52.317932090705199</v>
      </c>
      <c r="P73" s="292">
        <f t="shared" si="27"/>
        <v>49.854806931469987</v>
      </c>
      <c r="Q73" s="292">
        <f t="shared" si="27"/>
        <v>46.5223119906696</v>
      </c>
      <c r="R73" s="292">
        <f t="shared" si="27"/>
        <v>42.7332079674403</v>
      </c>
    </row>
    <row r="74" spans="1:16383" s="213" customFormat="1" x14ac:dyDescent="0.25">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4.4850515576482231E-2</v>
      </c>
      <c r="Q74" s="213">
        <f t="shared" si="28"/>
        <v>3.3940761501598748E-2</v>
      </c>
      <c r="R74" s="213">
        <f t="shared" si="28"/>
        <v>2.9999999999998916E-2</v>
      </c>
      <c r="S74" s="218"/>
      <c r="T74" s="218"/>
      <c r="U74" s="218"/>
      <c r="V74" s="218"/>
      <c r="W74" s="218"/>
      <c r="X74" s="218"/>
      <c r="Y74" s="218"/>
      <c r="Z74" s="218"/>
    </row>
    <row r="75" spans="1:16383" x14ac:dyDescent="0.25">
      <c r="E75" s="56" t="s">
        <v>152</v>
      </c>
      <c r="G75" s="201" t="s">
        <v>88</v>
      </c>
      <c r="J75" s="225">
        <f t="shared" ref="J75:L75" si="29">J73*J74</f>
        <v>0</v>
      </c>
      <c r="K75" s="225">
        <f t="shared" si="29"/>
        <v>0</v>
      </c>
      <c r="L75" s="225">
        <f t="shared" si="29"/>
        <v>0</v>
      </c>
      <c r="M75" s="225">
        <f>M73*M74</f>
        <v>1.2439714116971154</v>
      </c>
      <c r="N75" s="225">
        <f t="shared" ref="N75:R75" si="30">N73*N74</f>
        <v>2.2933426052834718</v>
      </c>
      <c r="O75" s="225">
        <f t="shared" si="30"/>
        <v>3.2305993092613581</v>
      </c>
      <c r="P75" s="225">
        <f t="shared" si="30"/>
        <v>2.236013794842409</v>
      </c>
      <c r="Q75" s="225">
        <f t="shared" si="30"/>
        <v>1.5790026957782846</v>
      </c>
      <c r="R75" s="225">
        <f t="shared" si="30"/>
        <v>1.2819962390231627</v>
      </c>
    </row>
    <row r="77" spans="1:16383" s="253" customFormat="1" x14ac:dyDescent="0.25">
      <c r="A77" s="249"/>
      <c r="B77" s="250"/>
      <c r="C77" s="251"/>
      <c r="D77" s="252"/>
      <c r="E77" s="49" t="str">
        <f xml:space="preserve"> InpR!E$97</f>
        <v>Run-off rate - CPI(H) + RPI wedge - active - BR</v>
      </c>
      <c r="F77" s="253">
        <f xml:space="preserve"> InpR!F$97</f>
        <v>0</v>
      </c>
      <c r="G77" s="271" t="str">
        <f xml:space="preserve"> InpR!G$97</f>
        <v>%</v>
      </c>
      <c r="H77" s="253" t="str">
        <f xml:space="preserve"> InpR!I$97</f>
        <v>PR19 Financial model, 'F_OutputsMaster' sheet row 962, PR19FM2099POST</v>
      </c>
      <c r="I77" s="253" t="e">
        <f xml:space="preserve"> InpR!#REF!</f>
        <v>#REF!</v>
      </c>
      <c r="J77" s="253">
        <f xml:space="preserve"> InpR!J$97</f>
        <v>0</v>
      </c>
      <c r="K77" s="253">
        <f xml:space="preserve"> InpR!K$97</f>
        <v>0</v>
      </c>
      <c r="L77" s="253">
        <f xml:space="preserve"> InpR!L$97</f>
        <v>0</v>
      </c>
      <c r="M77" s="253">
        <f xml:space="preserve"> InpR!M$97</f>
        <v>9.7799999999999998E-2</v>
      </c>
      <c r="N77" s="253">
        <f xml:space="preserve"> InpR!N$97</f>
        <v>0.10009999999999999</v>
      </c>
      <c r="O77" s="253">
        <f xml:space="preserve"> InpR!O$97</f>
        <v>0.10249999999999999</v>
      </c>
      <c r="P77" s="253">
        <f xml:space="preserve"> InpR!P$97</f>
        <v>0.1069</v>
      </c>
      <c r="Q77" s="253">
        <f xml:space="preserve"> InpR!Q$97</f>
        <v>0.1116</v>
      </c>
      <c r="R77" s="253">
        <f xml:space="preserve"> InpR!R$97</f>
        <v>0.10400000000000001</v>
      </c>
    </row>
    <row r="78" spans="1:16383" s="199" customFormat="1" x14ac:dyDescent="0.25">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60.653781606219432</v>
      </c>
      <c r="N78" s="292">
        <f t="shared" si="31"/>
        <v>55.844152772764311</v>
      </c>
      <c r="O78" s="292">
        <f t="shared" si="31"/>
        <v>52.317932090705199</v>
      </c>
      <c r="P78" s="292">
        <f t="shared" si="31"/>
        <v>49.854806931469987</v>
      </c>
      <c r="Q78" s="292">
        <f t="shared" si="31"/>
        <v>46.5223119906696</v>
      </c>
      <c r="R78" s="292">
        <f t="shared" si="31"/>
        <v>42.7332079674403</v>
      </c>
    </row>
    <row r="79" spans="1:16383" x14ac:dyDescent="0.25">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1.2439714116971154</v>
      </c>
      <c r="N79" s="225">
        <f t="shared" si="32"/>
        <v>2.2933426052834718</v>
      </c>
      <c r="O79" s="225">
        <f t="shared" si="32"/>
        <v>3.2305993092613581</v>
      </c>
      <c r="P79" s="225">
        <f t="shared" si="32"/>
        <v>2.236013794842409</v>
      </c>
      <c r="Q79" s="225">
        <f t="shared" si="32"/>
        <v>1.5790026957782846</v>
      </c>
      <c r="R79" s="225">
        <f t="shared" si="32"/>
        <v>1.2819962390231627</v>
      </c>
    </row>
    <row r="80" spans="1:16383" x14ac:dyDescent="0.25">
      <c r="E80" s="56" t="s">
        <v>153</v>
      </c>
      <c r="F80" s="295"/>
      <c r="G80" s="295" t="s">
        <v>88</v>
      </c>
      <c r="H80" s="295"/>
      <c r="I80" s="295"/>
      <c r="J80" s="225">
        <f t="shared" ref="J80:R80" si="33" xml:space="preserve"> (J78+J79) * J77</f>
        <v>0</v>
      </c>
      <c r="K80" s="225">
        <f t="shared" si="33"/>
        <v>0</v>
      </c>
      <c r="L80" s="225">
        <f t="shared" si="33"/>
        <v>0</v>
      </c>
      <c r="M80" s="225">
        <f t="shared" si="33"/>
        <v>6.0536002451522384</v>
      </c>
      <c r="N80" s="225">
        <f xml:space="preserve"> (N78+N79) * N77</f>
        <v>5.8195632873425822</v>
      </c>
      <c r="O80" s="225">
        <f t="shared" si="33"/>
        <v>5.6937244684965718</v>
      </c>
      <c r="P80" s="225">
        <f t="shared" si="33"/>
        <v>5.5685087356427942</v>
      </c>
      <c r="Q80" s="225">
        <f t="shared" si="33"/>
        <v>5.3681067190075842</v>
      </c>
      <c r="R80" s="225">
        <f t="shared" si="33"/>
        <v>4.5775812374722005</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F81" s="304"/>
      <c r="G81" s="304"/>
      <c r="H81" s="304"/>
    </row>
    <row r="82" spans="1:26" s="242" customFormat="1" x14ac:dyDescent="0.25">
      <c r="A82" s="238"/>
      <c r="B82" s="239"/>
      <c r="C82" s="240"/>
      <c r="D82" s="241"/>
      <c r="E82" s="242" t="str">
        <f>InpR!$E$90</f>
        <v>RCV - CPI(H) + RPI wedge initial balance - nominal - BR</v>
      </c>
      <c r="F82" s="302">
        <f>InpR!$F$90</f>
        <v>60.653781606219432</v>
      </c>
      <c r="G82" s="301" t="str">
        <f>InpR!$G$90</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R85" si="34" xml:space="preserve"> I88</f>
        <v>0</v>
      </c>
      <c r="K85" s="293">
        <f t="shared" si="34"/>
        <v>0</v>
      </c>
      <c r="L85" s="293">
        <f t="shared" si="34"/>
        <v>0</v>
      </c>
      <c r="M85" s="293">
        <f t="shared" si="34"/>
        <v>60.653781606219432</v>
      </c>
      <c r="N85" s="293">
        <f t="shared" si="34"/>
        <v>55.844152772764311</v>
      </c>
      <c r="O85" s="293">
        <f t="shared" si="34"/>
        <v>52.317932090705199</v>
      </c>
      <c r="P85" s="293">
        <f t="shared" si="34"/>
        <v>49.854806931469987</v>
      </c>
      <c r="Q85" s="293">
        <f t="shared" si="34"/>
        <v>46.5223119906696</v>
      </c>
      <c r="R85" s="293">
        <f t="shared" si="34"/>
        <v>42.7332079674403</v>
      </c>
    </row>
    <row r="86" spans="1:26" s="59" customFormat="1" x14ac:dyDescent="0.25">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1.2439714116971154</v>
      </c>
      <c r="N86" s="293">
        <f t="shared" si="35"/>
        <v>2.2933426052834718</v>
      </c>
      <c r="O86" s="293">
        <f t="shared" si="35"/>
        <v>3.2305993092613581</v>
      </c>
      <c r="P86" s="293">
        <f t="shared" si="35"/>
        <v>2.236013794842409</v>
      </c>
      <c r="Q86" s="293">
        <f t="shared" si="35"/>
        <v>1.5790026957782846</v>
      </c>
      <c r="R86" s="293">
        <f t="shared" si="35"/>
        <v>1.2819962390231627</v>
      </c>
    </row>
    <row r="87" spans="1:26" s="59" customFormat="1" x14ac:dyDescent="0.25">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6.0536002451522384</v>
      </c>
      <c r="N87" s="293">
        <f t="shared" si="36"/>
        <v>5.8195632873425822</v>
      </c>
      <c r="O87" s="293">
        <f t="shared" si="36"/>
        <v>5.6937244684965718</v>
      </c>
      <c r="P87" s="293">
        <f t="shared" si="36"/>
        <v>5.5685087356427942</v>
      </c>
      <c r="Q87" s="293">
        <f t="shared" si="36"/>
        <v>5.3681067190075842</v>
      </c>
      <c r="R87" s="293">
        <f t="shared" si="36"/>
        <v>4.5775812374722005</v>
      </c>
    </row>
    <row r="88" spans="1:26" s="173" customFormat="1" x14ac:dyDescent="0.25">
      <c r="A88" s="169"/>
      <c r="B88" s="170"/>
      <c r="C88" s="171"/>
      <c r="D88" s="172"/>
      <c r="E88" s="173" t="s">
        <v>155</v>
      </c>
      <c r="G88" s="202" t="s">
        <v>88</v>
      </c>
      <c r="J88" s="294">
        <f t="shared" ref="J88:R88" si="37" xml:space="preserve"> IF( J83 = 1, $F82, J85 + J86 - J87)</f>
        <v>0</v>
      </c>
      <c r="K88" s="294">
        <f t="shared" si="37"/>
        <v>0</v>
      </c>
      <c r="L88" s="294">
        <f t="shared" si="37"/>
        <v>60.653781606219432</v>
      </c>
      <c r="M88" s="294">
        <f t="shared" si="37"/>
        <v>55.844152772764311</v>
      </c>
      <c r="N88" s="294">
        <f t="shared" si="37"/>
        <v>52.317932090705199</v>
      </c>
      <c r="O88" s="294">
        <f t="shared" si="37"/>
        <v>49.854806931469987</v>
      </c>
      <c r="P88" s="294">
        <f t="shared" si="37"/>
        <v>46.5223119906696</v>
      </c>
      <c r="Q88" s="294">
        <f t="shared" si="37"/>
        <v>42.7332079674403</v>
      </c>
      <c r="R88" s="294">
        <f t="shared" si="37"/>
        <v>39.437622968991263</v>
      </c>
    </row>
    <row r="90" spans="1:26" s="126" customFormat="1" x14ac:dyDescent="0.25">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60.653781606219432</v>
      </c>
      <c r="N90" s="226">
        <f t="shared" si="38"/>
        <v>55.844152772764311</v>
      </c>
      <c r="O90" s="226">
        <f t="shared" si="38"/>
        <v>52.317932090705199</v>
      </c>
      <c r="P90" s="226">
        <f t="shared" si="38"/>
        <v>49.854806931469987</v>
      </c>
      <c r="Q90" s="226">
        <f t="shared" si="38"/>
        <v>46.5223119906696</v>
      </c>
      <c r="R90" s="226">
        <f t="shared" si="38"/>
        <v>42.7332079674403</v>
      </c>
    </row>
    <row r="91" spans="1:26" s="126" customFormat="1" x14ac:dyDescent="0.25">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1.2439714116971154</v>
      </c>
      <c r="N91" s="293">
        <f t="shared" si="39"/>
        <v>2.2933426052834718</v>
      </c>
      <c r="O91" s="293">
        <f t="shared" si="39"/>
        <v>3.2305993092613581</v>
      </c>
      <c r="P91" s="293">
        <f t="shared" si="39"/>
        <v>2.236013794842409</v>
      </c>
      <c r="Q91" s="293">
        <f t="shared" si="39"/>
        <v>1.5790026957782846</v>
      </c>
      <c r="R91" s="293">
        <f t="shared" si="39"/>
        <v>1.2819962390231627</v>
      </c>
    </row>
    <row r="92" spans="1:26" s="126" customFormat="1" x14ac:dyDescent="0.25">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60.653781606219432</v>
      </c>
      <c r="M92" s="226">
        <f t="shared" si="40"/>
        <v>55.844152772764311</v>
      </c>
      <c r="N92" s="226">
        <f t="shared" si="40"/>
        <v>52.317932090705199</v>
      </c>
      <c r="O92" s="226">
        <f t="shared" si="40"/>
        <v>49.854806931469987</v>
      </c>
      <c r="P92" s="226">
        <f t="shared" si="40"/>
        <v>46.5223119906696</v>
      </c>
      <c r="Q92" s="226">
        <f t="shared" si="40"/>
        <v>42.7332079674403</v>
      </c>
      <c r="R92" s="226">
        <f t="shared" si="40"/>
        <v>39.437622968991263</v>
      </c>
    </row>
    <row r="93" spans="1:26" s="60" customFormat="1" x14ac:dyDescent="0.25">
      <c r="A93" s="68"/>
      <c r="B93" s="80"/>
      <c r="C93" s="144"/>
      <c r="D93" s="76"/>
      <c r="E93" s="56" t="s">
        <v>173</v>
      </c>
      <c r="G93" s="126" t="s">
        <v>88</v>
      </c>
      <c r="H93" s="296"/>
      <c r="I93" s="296"/>
      <c r="J93" s="226">
        <f t="shared" ref="J93:K93" si="41" xml:space="preserve"> ( (J90+J91) + J92) / 2</f>
        <v>0</v>
      </c>
      <c r="K93" s="226">
        <f t="shared" si="41"/>
        <v>0</v>
      </c>
      <c r="L93" s="226">
        <f xml:space="preserve"> ( (L90+L91) + L92) / 2</f>
        <v>30.326890803109716</v>
      </c>
      <c r="M93" s="226">
        <f xml:space="preserve"> ( (M90+M91) + M92) / 2</f>
        <v>58.87095289534043</v>
      </c>
      <c r="N93" s="226">
        <f t="shared" ref="N93:P93" si="42" xml:space="preserve"> ( (N90+N91) + N92) / 2</f>
        <v>55.227713734376493</v>
      </c>
      <c r="O93" s="226">
        <f t="shared" si="42"/>
        <v>52.701669165718272</v>
      </c>
      <c r="P93" s="226">
        <f t="shared" si="42"/>
        <v>49.306566358490997</v>
      </c>
      <c r="Q93" s="226">
        <f xml:space="preserve"> ( (Q90+Q91) + Q92) / 2</f>
        <v>45.417261326944093</v>
      </c>
      <c r="R93" s="226">
        <f t="shared" ref="R93" si="43" xml:space="preserve"> ( (R90+R91) + R92) / 2</f>
        <v>41.726413587727365</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InpR!E$104</f>
        <v>WACC on RCV - CPI(H) + RPI wedge bf and additions - BR</v>
      </c>
      <c r="F96" s="253">
        <f xml:space="preserve"> InpR!F$104</f>
        <v>0</v>
      </c>
      <c r="G96" s="271" t="str">
        <f xml:space="preserve"> InpR!G$104</f>
        <v>%</v>
      </c>
      <c r="H96" s="253" t="str">
        <f xml:space="preserve"> InpR!I$104</f>
        <v>PR19 Financial model, 'Bio Resources' sheet row 980</v>
      </c>
      <c r="I96" s="253" t="e">
        <f xml:space="preserve"> InpR!#REF!</f>
        <v>#REF!</v>
      </c>
      <c r="J96" s="253">
        <f xml:space="preserve"> InpR!J$104</f>
        <v>0</v>
      </c>
      <c r="K96" s="253">
        <f xml:space="preserve"> InpR!K$104</f>
        <v>0</v>
      </c>
      <c r="L96" s="253">
        <f xml:space="preserve"> InpR!L$104</f>
        <v>0</v>
      </c>
      <c r="M96" s="253">
        <f xml:space="preserve"> InpR!M$104</f>
        <v>1.920357193840716E-2</v>
      </c>
      <c r="N96" s="253">
        <f xml:space="preserve"> InpR!N$104</f>
        <v>1.920357193840716E-2</v>
      </c>
      <c r="O96" s="253">
        <f xml:space="preserve"> InpR!O$104</f>
        <v>1.920357193840716E-2</v>
      </c>
      <c r="P96" s="253">
        <f xml:space="preserve"> InpR!P$104</f>
        <v>1.920357193840716E-2</v>
      </c>
      <c r="Q96" s="253">
        <f xml:space="preserve"> InpR!Q$104</f>
        <v>1.920357193840716E-2</v>
      </c>
      <c r="R96" s="253">
        <f xml:space="preserve"> InpR!R$104</f>
        <v>1.920357193840716E-2</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30.326890803109716</v>
      </c>
      <c r="M98" s="225">
        <f t="shared" si="44"/>
        <v>58.87095289534043</v>
      </c>
      <c r="N98" s="225">
        <f t="shared" si="44"/>
        <v>55.227713734376493</v>
      </c>
      <c r="O98" s="225">
        <f t="shared" si="44"/>
        <v>52.701669165718272</v>
      </c>
      <c r="P98" s="225">
        <f t="shared" si="44"/>
        <v>49.306566358490997</v>
      </c>
      <c r="Q98" s="225">
        <f t="shared" si="44"/>
        <v>45.417261326944093</v>
      </c>
      <c r="R98" s="225">
        <f t="shared" si="44"/>
        <v>41.726413587727365</v>
      </c>
    </row>
    <row r="99" spans="1:26" x14ac:dyDescent="0.25">
      <c r="E99" s="56" t="s">
        <v>157</v>
      </c>
      <c r="F99" s="295"/>
      <c r="G99" s="225" t="s">
        <v>88</v>
      </c>
      <c r="H99" s="295"/>
      <c r="I99" s="295"/>
      <c r="J99" s="295">
        <f t="shared" ref="J99:K99" si="45">J96*J97*J98</f>
        <v>0</v>
      </c>
      <c r="K99" s="295">
        <f t="shared" si="45"/>
        <v>0</v>
      </c>
      <c r="L99" s="295">
        <f>L96*L97*L98</f>
        <v>0</v>
      </c>
      <c r="M99" s="295">
        <f>M96*M97*M98</f>
        <v>1.1305325790082492</v>
      </c>
      <c r="N99" s="295">
        <f t="shared" ref="N99:R99" si="46">N96*N97*N98</f>
        <v>1.0605693736918562</v>
      </c>
      <c r="O99" s="295">
        <f t="shared" si="46"/>
        <v>1.0120602950980053</v>
      </c>
      <c r="P99" s="295">
        <f t="shared" si="46"/>
        <v>0.94686219410112826</v>
      </c>
      <c r="Q99" s="295">
        <f t="shared" si="46"/>
        <v>0.87217364513740836</v>
      </c>
      <c r="R99" s="295">
        <f t="shared" si="46"/>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60.653781606219432</v>
      </c>
      <c r="M102" s="226">
        <f t="shared" si="47"/>
        <v>55.844152772764311</v>
      </c>
      <c r="N102" s="226">
        <f t="shared" si="47"/>
        <v>52.317932090705199</v>
      </c>
      <c r="O102" s="226">
        <f t="shared" si="47"/>
        <v>49.854806931469987</v>
      </c>
      <c r="P102" s="226">
        <f t="shared" si="47"/>
        <v>46.5223119906696</v>
      </c>
      <c r="Q102" s="226">
        <f t="shared" si="47"/>
        <v>42.7332079674403</v>
      </c>
      <c r="R102" s="226">
        <f t="shared" si="47"/>
        <v>39.437622968991263</v>
      </c>
    </row>
    <row r="103" spans="1:26" x14ac:dyDescent="0.25">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42.7332079674403</v>
      </c>
      <c r="R103" s="225">
        <f t="shared" si="48"/>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6.0536002451522384</v>
      </c>
      <c r="N106" s="225">
        <f t="shared" si="49"/>
        <v>5.8195632873425822</v>
      </c>
      <c r="O106" s="225">
        <f t="shared" si="49"/>
        <v>5.6937244684965718</v>
      </c>
      <c r="P106" s="225">
        <f t="shared" si="49"/>
        <v>5.5685087356427942</v>
      </c>
      <c r="Q106" s="225">
        <f t="shared" si="49"/>
        <v>5.3681067190075842</v>
      </c>
      <c r="R106" s="225">
        <f t="shared" si="49"/>
        <v>4.5775812374722005</v>
      </c>
    </row>
    <row r="107" spans="1:26" s="125" customFormat="1" x14ac:dyDescent="0.25">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1.1305325790082492</v>
      </c>
      <c r="N107" s="225">
        <f t="shared" si="50"/>
        <v>1.0605693736918562</v>
      </c>
      <c r="O107" s="225">
        <f t="shared" si="50"/>
        <v>1.0120602950980053</v>
      </c>
      <c r="P107" s="225">
        <f t="shared" si="50"/>
        <v>0.94686219410112826</v>
      </c>
      <c r="Q107" s="225">
        <f t="shared" si="50"/>
        <v>0.87217364513740836</v>
      </c>
      <c r="R107" s="225">
        <f t="shared" si="50"/>
        <v>0</v>
      </c>
      <c r="S107" s="126"/>
      <c r="T107" s="126"/>
      <c r="U107" s="126"/>
      <c r="V107" s="126"/>
      <c r="W107" s="126"/>
      <c r="X107" s="126"/>
      <c r="Y107" s="126"/>
      <c r="Z107" s="126"/>
    </row>
    <row r="108" spans="1:26" x14ac:dyDescent="0.25">
      <c r="E108" s="56" t="s">
        <v>266</v>
      </c>
      <c r="F108" s="295"/>
      <c r="G108" s="225" t="str">
        <f t="shared" si="50"/>
        <v>£m</v>
      </c>
      <c r="H108" s="295">
        <f>SUM(J108:R108)</f>
        <v>38.103282780150622</v>
      </c>
      <c r="I108" s="295"/>
      <c r="J108" s="295">
        <f t="shared" ref="J108:R108" si="51">SUM(J106:J107)</f>
        <v>0</v>
      </c>
      <c r="K108" s="295">
        <f t="shared" si="51"/>
        <v>0</v>
      </c>
      <c r="L108" s="295">
        <f t="shared" si="51"/>
        <v>0</v>
      </c>
      <c r="M108" s="295">
        <f t="shared" si="51"/>
        <v>7.1841328241604874</v>
      </c>
      <c r="N108" s="295">
        <f t="shared" si="51"/>
        <v>6.8801326610344384</v>
      </c>
      <c r="O108" s="295">
        <f t="shared" si="51"/>
        <v>6.7057847635945773</v>
      </c>
      <c r="P108" s="295">
        <f t="shared" si="51"/>
        <v>6.5153709297439226</v>
      </c>
      <c r="Q108" s="295">
        <f t="shared" si="51"/>
        <v>6.2402803641449927</v>
      </c>
      <c r="R108" s="295">
        <f t="shared" si="51"/>
        <v>4.5775812374722005</v>
      </c>
    </row>
    <row r="110" spans="1:26" x14ac:dyDescent="0.25">
      <c r="A110" s="344" t="s">
        <v>376</v>
      </c>
      <c r="B110" s="345"/>
      <c r="C110" s="346"/>
      <c r="D110" s="346"/>
      <c r="E110" s="346"/>
      <c r="F110" s="346"/>
      <c r="G110" s="346"/>
      <c r="H110" s="346"/>
      <c r="I110" s="346"/>
      <c r="J110" s="346"/>
      <c r="K110" s="346"/>
      <c r="L110" s="346"/>
      <c r="M110" s="346"/>
      <c r="N110" s="346"/>
      <c r="O110" s="346"/>
      <c r="P110" s="346"/>
      <c r="Q110" s="346"/>
      <c r="R110" s="346"/>
      <c r="S110" s="56"/>
      <c r="T110" s="56"/>
      <c r="U110" s="56"/>
      <c r="V110" s="56"/>
      <c r="W110" s="56"/>
      <c r="X110" s="56"/>
      <c r="Y110" s="56"/>
      <c r="Z110" s="56"/>
    </row>
    <row r="112" spans="1:26" x14ac:dyDescent="0.25">
      <c r="C112" s="144" t="s">
        <v>265</v>
      </c>
    </row>
    <row r="114" spans="1:26" x14ac:dyDescent="0.25">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7.2105228281689664</v>
      </c>
      <c r="N114" s="225">
        <f t="shared" si="52"/>
        <v>6.8292644099958224</v>
      </c>
      <c r="O114" s="225">
        <f t="shared" si="52"/>
        <v>6.4665925345528974</v>
      </c>
      <c r="P114" s="225">
        <f t="shared" si="52"/>
        <v>6.2056970242576392</v>
      </c>
      <c r="Q114" s="225">
        <f t="shared" si="52"/>
        <v>5.9325248380584545</v>
      </c>
      <c r="R114" s="225">
        <f xml:space="preserve"> R$61</f>
        <v>4.3518260085827176</v>
      </c>
    </row>
    <row r="115" spans="1:26" x14ac:dyDescent="0.25">
      <c r="E115" s="56" t="str">
        <f t="shared" ref="E115:R115" si="53" xml:space="preserve"> E$108</f>
        <v>Total nominal revenue company should have received</v>
      </c>
      <c r="F115" s="225">
        <f t="shared" si="53"/>
        <v>0</v>
      </c>
      <c r="G115" s="225" t="str">
        <f t="shared" si="53"/>
        <v>£m</v>
      </c>
      <c r="H115" s="225">
        <f t="shared" si="53"/>
        <v>38.103282780150622</v>
      </c>
      <c r="I115" s="225">
        <f t="shared" si="53"/>
        <v>0</v>
      </c>
      <c r="J115" s="225">
        <f t="shared" si="53"/>
        <v>0</v>
      </c>
      <c r="K115" s="225">
        <f t="shared" si="53"/>
        <v>0</v>
      </c>
      <c r="L115" s="225">
        <f t="shared" si="53"/>
        <v>0</v>
      </c>
      <c r="M115" s="225">
        <f t="shared" si="53"/>
        <v>7.1841328241604874</v>
      </c>
      <c r="N115" s="225">
        <f t="shared" si="53"/>
        <v>6.8801326610344384</v>
      </c>
      <c r="O115" s="225">
        <f t="shared" si="53"/>
        <v>6.7057847635945773</v>
      </c>
      <c r="P115" s="225">
        <f t="shared" si="53"/>
        <v>6.5153709297439226</v>
      </c>
      <c r="Q115" s="225">
        <f t="shared" si="53"/>
        <v>6.2402803641449927</v>
      </c>
      <c r="R115" s="225">
        <f t="shared" si="53"/>
        <v>4.5775812374722005</v>
      </c>
    </row>
    <row r="116" spans="1:26" s="225" customFormat="1" x14ac:dyDescent="0.25">
      <c r="A116" s="221"/>
      <c r="B116" s="222"/>
      <c r="C116" s="223"/>
      <c r="D116" s="224"/>
      <c r="E116" s="56" t="s">
        <v>267</v>
      </c>
      <c r="G116" s="225" t="str">
        <f t="shared" ref="G116" si="54" xml:space="preserve"> G$99</f>
        <v>£m</v>
      </c>
      <c r="H116" s="295">
        <f>SUM(J116:R116)</f>
        <v>1.1068551365341213</v>
      </c>
      <c r="M116" s="225">
        <f>M115-M114</f>
        <v>-2.6390004008479018E-2</v>
      </c>
      <c r="N116" s="225">
        <f t="shared" ref="N116:R116" si="55">N115-N114</f>
        <v>5.086825103861603E-2</v>
      </c>
      <c r="O116" s="225">
        <f t="shared" si="55"/>
        <v>0.23919222904167992</v>
      </c>
      <c r="P116" s="225">
        <f t="shared" si="55"/>
        <v>0.30967390548628337</v>
      </c>
      <c r="Q116" s="225">
        <f t="shared" si="55"/>
        <v>0.30775552608653811</v>
      </c>
      <c r="R116" s="225">
        <f t="shared" si="55"/>
        <v>0.22575522888948285</v>
      </c>
      <c r="S116" s="226"/>
      <c r="T116" s="226"/>
      <c r="U116" s="226"/>
      <c r="V116" s="226"/>
      <c r="W116" s="226"/>
      <c r="X116" s="226"/>
      <c r="Y116" s="226"/>
      <c r="Z116" s="226"/>
    </row>
    <row r="118" spans="1:26" x14ac:dyDescent="0.25">
      <c r="A118" s="344" t="s">
        <v>377</v>
      </c>
      <c r="B118" s="345"/>
      <c r="C118" s="346"/>
      <c r="D118" s="346"/>
      <c r="E118" s="346"/>
      <c r="F118" s="346"/>
      <c r="G118" s="346"/>
      <c r="H118" s="346"/>
      <c r="I118" s="346"/>
      <c r="J118" s="346"/>
      <c r="K118" s="346"/>
      <c r="L118" s="346"/>
      <c r="M118" s="346"/>
      <c r="N118" s="346"/>
      <c r="O118" s="346"/>
      <c r="P118" s="346"/>
      <c r="Q118" s="346"/>
      <c r="R118" s="346"/>
      <c r="S118" s="56"/>
      <c r="T118" s="56"/>
      <c r="U118" s="56"/>
      <c r="V118" s="56"/>
      <c r="W118" s="56"/>
      <c r="X118" s="56"/>
      <c r="Y118" s="56"/>
      <c r="Z118" s="56"/>
    </row>
    <row r="120" spans="1:26" x14ac:dyDescent="0.25">
      <c r="C120" s="144" t="s">
        <v>264</v>
      </c>
    </row>
    <row r="121" spans="1:26" x14ac:dyDescent="0.25">
      <c r="C121" s="144" t="s">
        <v>159</v>
      </c>
    </row>
    <row r="122" spans="1:26" x14ac:dyDescent="0.25">
      <c r="C122" s="144" t="s">
        <v>160</v>
      </c>
    </row>
    <row r="124" spans="1:26"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5">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5">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60.653781606219432</v>
      </c>
      <c r="N128" s="297">
        <f t="shared" si="58"/>
        <v>56.049289210465901</v>
      </c>
      <c r="O128" s="297">
        <f t="shared" si="58"/>
        <v>51.931119534243372</v>
      </c>
      <c r="P128" s="297">
        <f t="shared" si="58"/>
        <v>48.076509115661672</v>
      </c>
      <c r="Q128" s="297">
        <f t="shared" si="58"/>
        <v>44.311118460515786</v>
      </c>
      <c r="R128" s="297">
        <f t="shared" si="58"/>
        <v>40.625709564812531</v>
      </c>
    </row>
    <row r="129" spans="1:16383" x14ac:dyDescent="0.25">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5">
      <c r="A130" s="89"/>
      <c r="B130" s="95"/>
      <c r="C130" s="332"/>
      <c r="D130" s="91"/>
      <c r="E130" s="56" t="s">
        <v>162</v>
      </c>
      <c r="G130" s="125" t="s">
        <v>88</v>
      </c>
      <c r="J130" s="298">
        <f>J128*J129</f>
        <v>0</v>
      </c>
      <c r="K130" s="298">
        <f t="shared" ref="K130:L130" si="60">K128*K129</f>
        <v>0</v>
      </c>
      <c r="L130" s="298">
        <f t="shared" si="60"/>
        <v>0</v>
      </c>
      <c r="M130" s="298">
        <f>M128*M129</f>
        <v>1.4713449848533862</v>
      </c>
      <c r="N130" s="298">
        <f t="shared" ref="N130:R130" si="61">N128*N129</f>
        <v>1.6583666782365905</v>
      </c>
      <c r="O130" s="298">
        <f t="shared" si="61"/>
        <v>1.6360215417027824</v>
      </c>
      <c r="P130" s="298">
        <f t="shared" si="61"/>
        <v>1.538448291701207</v>
      </c>
      <c r="Q130" s="298">
        <f t="shared" si="61"/>
        <v>1.4179557907364966</v>
      </c>
      <c r="R130" s="298">
        <f t="shared" si="61"/>
        <v>1.2187712869443681</v>
      </c>
    </row>
    <row r="132" spans="1:16383" s="253" customFormat="1" x14ac:dyDescent="0.25">
      <c r="A132" s="249"/>
      <c r="B132" s="250"/>
      <c r="C132" s="251"/>
      <c r="D132" s="252"/>
      <c r="E132" s="49" t="str">
        <f xml:space="preserve"> InpR!E$97</f>
        <v>Run-off rate - CPI(H) + RPI wedge - active - BR</v>
      </c>
      <c r="F132" s="253">
        <f xml:space="preserve"> InpR!F$97</f>
        <v>0</v>
      </c>
      <c r="G132" s="271" t="str">
        <f xml:space="preserve"> InpR!G$97</f>
        <v>%</v>
      </c>
      <c r="H132" s="253" t="str">
        <f xml:space="preserve"> InpR!I$97</f>
        <v>PR19 Financial model, 'F_OutputsMaster' sheet row 962, PR19FM2099POST</v>
      </c>
      <c r="I132" s="253" t="e">
        <f xml:space="preserve"> InpR!#REF!</f>
        <v>#REF!</v>
      </c>
      <c r="J132" s="253">
        <f xml:space="preserve"> InpR!J$97</f>
        <v>0</v>
      </c>
      <c r="K132" s="253">
        <f xml:space="preserve"> InpR!K$97</f>
        <v>0</v>
      </c>
      <c r="L132" s="253">
        <f xml:space="preserve"> InpR!L$97</f>
        <v>0</v>
      </c>
      <c r="M132" s="253">
        <f xml:space="preserve"> InpR!M$97</f>
        <v>9.7799999999999998E-2</v>
      </c>
      <c r="N132" s="253">
        <f xml:space="preserve"> InpR!N$97</f>
        <v>0.10009999999999999</v>
      </c>
      <c r="O132" s="253">
        <f xml:space="preserve"> InpR!O$97</f>
        <v>0.10249999999999999</v>
      </c>
      <c r="P132" s="253">
        <f xml:space="preserve"> InpR!P$97</f>
        <v>0.1069</v>
      </c>
      <c r="Q132" s="253">
        <f xml:space="preserve"> InpR!Q$97</f>
        <v>0.1116</v>
      </c>
      <c r="R132" s="253">
        <f xml:space="preserve"> InpR!R$97</f>
        <v>0.10400000000000001</v>
      </c>
    </row>
    <row r="133" spans="1:16383" s="199" customFormat="1" x14ac:dyDescent="0.25">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60.653781606219432</v>
      </c>
      <c r="N133" s="297">
        <f t="shared" si="62"/>
        <v>56.049289210465901</v>
      </c>
      <c r="O133" s="297">
        <f t="shared" si="62"/>
        <v>51.931119534243372</v>
      </c>
      <c r="P133" s="297">
        <f t="shared" si="62"/>
        <v>48.076509115661672</v>
      </c>
      <c r="Q133" s="297">
        <f t="shared" si="62"/>
        <v>44.311118460515786</v>
      </c>
      <c r="R133" s="297">
        <f t="shared" si="62"/>
        <v>40.625709564812531</v>
      </c>
    </row>
    <row r="134" spans="1:16383" s="125" customFormat="1" x14ac:dyDescent="0.25">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1.4713449848533862</v>
      </c>
      <c r="N134" s="298">
        <f t="shared" si="63"/>
        <v>1.6583666782365905</v>
      </c>
      <c r="O134" s="298">
        <f t="shared" si="63"/>
        <v>1.6360215417027824</v>
      </c>
      <c r="P134" s="298">
        <f t="shared" si="63"/>
        <v>1.538448291701207</v>
      </c>
      <c r="Q134" s="298">
        <f t="shared" si="63"/>
        <v>1.4179557907364966</v>
      </c>
      <c r="R134" s="298">
        <f t="shared" si="63"/>
        <v>1.2187712869443681</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6.0758373806069219</v>
      </c>
      <c r="N135" s="298">
        <f t="shared" si="64"/>
        <v>5.7765363544591191</v>
      </c>
      <c r="O135" s="298">
        <f t="shared" si="64"/>
        <v>5.4906319602844809</v>
      </c>
      <c r="P135" s="298">
        <f t="shared" si="64"/>
        <v>5.3038389468470912</v>
      </c>
      <c r="Q135" s="298">
        <f t="shared" si="64"/>
        <v>5.1033646864397548</v>
      </c>
      <c r="R135" s="298">
        <f t="shared" si="64"/>
        <v>4.3518260085827176</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F136" s="304"/>
      <c r="G136" s="304"/>
      <c r="H136" s="304"/>
    </row>
    <row r="137" spans="1:16383" s="242" customFormat="1" x14ac:dyDescent="0.25">
      <c r="A137" s="238"/>
      <c r="B137" s="239"/>
      <c r="C137" s="240"/>
      <c r="D137" s="241"/>
      <c r="E137" s="242" t="str">
        <f>InpR!$E$90</f>
        <v>RCV - CPI(H) + RPI wedge initial balance - nominal - BR</v>
      </c>
      <c r="F137" s="302">
        <f>InpR!$F$90</f>
        <v>60.653781606219432</v>
      </c>
      <c r="G137" s="301" t="str">
        <f>InpR!$G$90</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R140" si="65" xml:space="preserve"> I143</f>
        <v>0</v>
      </c>
      <c r="K140" s="293">
        <f t="shared" si="65"/>
        <v>0</v>
      </c>
      <c r="L140" s="293">
        <f t="shared" si="65"/>
        <v>0</v>
      </c>
      <c r="M140" s="293">
        <f t="shared" si="65"/>
        <v>60.653781606219432</v>
      </c>
      <c r="N140" s="293">
        <f t="shared" si="65"/>
        <v>56.049289210465901</v>
      </c>
      <c r="O140" s="293">
        <f t="shared" si="65"/>
        <v>51.931119534243372</v>
      </c>
      <c r="P140" s="293">
        <f t="shared" si="65"/>
        <v>48.076509115661672</v>
      </c>
      <c r="Q140" s="293">
        <f t="shared" si="65"/>
        <v>44.311118460515786</v>
      </c>
      <c r="R140" s="293">
        <f t="shared" si="65"/>
        <v>40.625709564812531</v>
      </c>
    </row>
    <row r="141" spans="1:16383" s="59" customFormat="1" x14ac:dyDescent="0.25">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1.4713449848533862</v>
      </c>
      <c r="N141" s="293">
        <f t="shared" si="66"/>
        <v>1.6583666782365905</v>
      </c>
      <c r="O141" s="293">
        <f t="shared" si="66"/>
        <v>1.6360215417027824</v>
      </c>
      <c r="P141" s="293">
        <f t="shared" si="66"/>
        <v>1.538448291701207</v>
      </c>
      <c r="Q141" s="293">
        <f t="shared" si="66"/>
        <v>1.4179557907364966</v>
      </c>
      <c r="R141" s="293">
        <f t="shared" si="66"/>
        <v>1.2187712869443681</v>
      </c>
    </row>
    <row r="142" spans="1:16383" s="59" customFormat="1" x14ac:dyDescent="0.25">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6.0758373806069219</v>
      </c>
      <c r="N142" s="293">
        <f t="shared" si="67"/>
        <v>5.7765363544591191</v>
      </c>
      <c r="O142" s="293">
        <f t="shared" si="67"/>
        <v>5.4906319602844809</v>
      </c>
      <c r="P142" s="293">
        <f t="shared" si="67"/>
        <v>5.3038389468470912</v>
      </c>
      <c r="Q142" s="293">
        <f t="shared" si="67"/>
        <v>5.1033646864397548</v>
      </c>
      <c r="R142" s="293">
        <f t="shared" si="67"/>
        <v>4.3518260085827176</v>
      </c>
    </row>
    <row r="143" spans="1:16383" s="173" customFormat="1" x14ac:dyDescent="0.25">
      <c r="A143" s="333"/>
      <c r="B143" s="334"/>
      <c r="C143" s="335"/>
      <c r="D143" s="336"/>
      <c r="E143" s="173" t="s">
        <v>164</v>
      </c>
      <c r="G143" s="202" t="s">
        <v>88</v>
      </c>
      <c r="J143" s="294">
        <f t="shared" ref="J143:R143" si="68" xml:space="preserve"> IF( J138 = 1, $F137, J140 + J141 - J142)</f>
        <v>0</v>
      </c>
      <c r="K143" s="294">
        <f t="shared" si="68"/>
        <v>0</v>
      </c>
      <c r="L143" s="294">
        <f t="shared" si="68"/>
        <v>60.653781606219432</v>
      </c>
      <c r="M143" s="294">
        <f t="shared" si="68"/>
        <v>56.049289210465901</v>
      </c>
      <c r="N143" s="294">
        <f t="shared" si="68"/>
        <v>51.931119534243372</v>
      </c>
      <c r="O143" s="294">
        <f t="shared" si="68"/>
        <v>48.076509115661672</v>
      </c>
      <c r="P143" s="294">
        <f t="shared" si="68"/>
        <v>44.311118460515786</v>
      </c>
      <c r="Q143" s="294">
        <f t="shared" si="68"/>
        <v>40.625709564812531</v>
      </c>
      <c r="R143" s="294">
        <f t="shared" si="68"/>
        <v>37.492654843174179</v>
      </c>
    </row>
    <row r="145" spans="1:26" s="126" customFormat="1" x14ac:dyDescent="0.25">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60.653781606219432</v>
      </c>
      <c r="N145" s="226">
        <f t="shared" si="69"/>
        <v>56.049289210465901</v>
      </c>
      <c r="O145" s="226">
        <f t="shared" si="69"/>
        <v>51.931119534243372</v>
      </c>
      <c r="P145" s="226">
        <f t="shared" si="69"/>
        <v>48.076509115661672</v>
      </c>
      <c r="Q145" s="226">
        <f t="shared" si="69"/>
        <v>44.311118460515786</v>
      </c>
      <c r="R145" s="226">
        <f t="shared" si="69"/>
        <v>40.625709564812531</v>
      </c>
    </row>
    <row r="146" spans="1:26" s="125" customFormat="1" x14ac:dyDescent="0.25">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1.4713449848533862</v>
      </c>
      <c r="N146" s="225">
        <f t="shared" si="70"/>
        <v>1.6583666782365905</v>
      </c>
      <c r="O146" s="225">
        <f t="shared" si="70"/>
        <v>1.6360215417027824</v>
      </c>
      <c r="P146" s="225">
        <f t="shared" si="70"/>
        <v>1.538448291701207</v>
      </c>
      <c r="Q146" s="225">
        <f t="shared" si="70"/>
        <v>1.4179557907364966</v>
      </c>
      <c r="R146" s="225">
        <f t="shared" si="70"/>
        <v>1.2187712869443681</v>
      </c>
      <c r="S146" s="126"/>
      <c r="T146" s="126"/>
      <c r="U146" s="126"/>
      <c r="V146" s="126"/>
      <c r="W146" s="126"/>
      <c r="X146" s="126"/>
      <c r="Y146" s="126"/>
      <c r="Z146" s="126"/>
    </row>
    <row r="147" spans="1:26" s="126" customFormat="1" x14ac:dyDescent="0.25">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60.653781606219432</v>
      </c>
      <c r="M147" s="226">
        <f t="shared" si="71"/>
        <v>56.049289210465901</v>
      </c>
      <c r="N147" s="226">
        <f t="shared" si="71"/>
        <v>51.931119534243372</v>
      </c>
      <c r="O147" s="226">
        <f t="shared" si="71"/>
        <v>48.076509115661672</v>
      </c>
      <c r="P147" s="226">
        <f t="shared" si="71"/>
        <v>44.311118460515786</v>
      </c>
      <c r="Q147" s="226">
        <f t="shared" si="71"/>
        <v>40.625709564812531</v>
      </c>
      <c r="R147" s="226">
        <f t="shared" si="71"/>
        <v>37.492654843174179</v>
      </c>
    </row>
    <row r="148" spans="1:26" s="60" customFormat="1" x14ac:dyDescent="0.25">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30.326890803109716</v>
      </c>
      <c r="M148" s="226">
        <f xml:space="preserve"> ( (M145+M146) + M147) / 2</f>
        <v>59.087207900769357</v>
      </c>
      <c r="N148" s="226">
        <f t="shared" ref="N148:R148" si="73" xml:space="preserve"> ( (N145+N146) + N147) / 2</f>
        <v>54.819387711472928</v>
      </c>
      <c r="O148" s="226">
        <f t="shared" si="73"/>
        <v>50.821825095803916</v>
      </c>
      <c r="P148" s="226">
        <f t="shared" si="73"/>
        <v>46.963037933939333</v>
      </c>
      <c r="Q148" s="226">
        <f t="shared" si="73"/>
        <v>43.177391908032405</v>
      </c>
      <c r="R148" s="226">
        <f t="shared" si="73"/>
        <v>39.668567847465539</v>
      </c>
    </row>
    <row r="150" spans="1:26" s="253" customFormat="1" x14ac:dyDescent="0.25">
      <c r="A150" s="249"/>
      <c r="B150" s="250"/>
      <c r="C150" s="251"/>
      <c r="D150" s="252"/>
      <c r="E150" s="253" t="str">
        <f xml:space="preserve"> InpR!E$104</f>
        <v>WACC on RCV - CPI(H) + RPI wedge bf and additions - BR</v>
      </c>
      <c r="F150" s="253">
        <f xml:space="preserve"> InpR!F$104</f>
        <v>0</v>
      </c>
      <c r="G150" s="271" t="str">
        <f xml:space="preserve"> InpR!G$104</f>
        <v>%</v>
      </c>
      <c r="H150" s="253" t="str">
        <f xml:space="preserve"> InpR!I$104</f>
        <v>PR19 Financial model, 'Bio Resources' sheet row 980</v>
      </c>
      <c r="I150" s="253" t="e">
        <f xml:space="preserve"> InpR!#REF!</f>
        <v>#REF!</v>
      </c>
      <c r="J150" s="253">
        <f xml:space="preserve"> InpR!J$104</f>
        <v>0</v>
      </c>
      <c r="K150" s="253">
        <f xml:space="preserve"> InpR!K$104</f>
        <v>0</v>
      </c>
      <c r="L150" s="253">
        <f xml:space="preserve"> InpR!L$104</f>
        <v>0</v>
      </c>
      <c r="M150" s="253">
        <f xml:space="preserve"> InpR!M$104</f>
        <v>1.920357193840716E-2</v>
      </c>
      <c r="N150" s="253">
        <f xml:space="preserve"> InpR!N$104</f>
        <v>1.920357193840716E-2</v>
      </c>
      <c r="O150" s="253">
        <f xml:space="preserve"> InpR!O$104</f>
        <v>1.920357193840716E-2</v>
      </c>
      <c r="P150" s="253">
        <f xml:space="preserve"> InpR!P$104</f>
        <v>1.920357193840716E-2</v>
      </c>
      <c r="Q150" s="253">
        <f xml:space="preserve"> InpR!Q$104</f>
        <v>1.920357193840716E-2</v>
      </c>
      <c r="R150" s="253">
        <f xml:space="preserve"> InpR!R$104</f>
        <v>1.920357193840716E-2</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30.326890803109716</v>
      </c>
      <c r="M152" s="298">
        <f t="shared" si="74"/>
        <v>59.087207900769357</v>
      </c>
      <c r="N152" s="298">
        <f t="shared" si="74"/>
        <v>54.819387711472928</v>
      </c>
      <c r="O152" s="298">
        <f t="shared" si="74"/>
        <v>50.821825095803916</v>
      </c>
      <c r="P152" s="298">
        <f t="shared" si="74"/>
        <v>46.963037933939333</v>
      </c>
      <c r="Q152" s="298">
        <f t="shared" si="74"/>
        <v>43.177391908032405</v>
      </c>
      <c r="R152" s="298">
        <f t="shared" si="74"/>
        <v>39.668567847465539</v>
      </c>
    </row>
    <row r="153" spans="1:26" x14ac:dyDescent="0.25">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1.1346854475620443</v>
      </c>
      <c r="N153" s="298">
        <f t="shared" si="76"/>
        <v>1.0527280555367038</v>
      </c>
      <c r="O153" s="298">
        <f t="shared" si="76"/>
        <v>0.97596057426841687</v>
      </c>
      <c r="P153" s="298">
        <f t="shared" si="76"/>
        <v>0.90185807741054835</v>
      </c>
      <c r="Q153" s="298">
        <f t="shared" si="76"/>
        <v>0.82916015161869949</v>
      </c>
      <c r="R153" s="298">
        <f t="shared" si="76"/>
        <v>0</v>
      </c>
    </row>
    <row r="154" spans="1:26" x14ac:dyDescent="0.25">
      <c r="M154" s="228"/>
      <c r="N154" s="228"/>
      <c r="O154" s="228"/>
      <c r="P154" s="228"/>
      <c r="Q154" s="228"/>
    </row>
    <row r="155" spans="1:26" s="125" customFormat="1" x14ac:dyDescent="0.25">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6.0758373806069219</v>
      </c>
      <c r="N155" s="225">
        <f t="shared" si="77"/>
        <v>5.7765363544591191</v>
      </c>
      <c r="O155" s="225">
        <f t="shared" si="77"/>
        <v>5.4906319602844809</v>
      </c>
      <c r="P155" s="225">
        <f t="shared" si="77"/>
        <v>5.3038389468470912</v>
      </c>
      <c r="Q155" s="225">
        <f t="shared" si="77"/>
        <v>5.1033646864397548</v>
      </c>
      <c r="R155" s="225">
        <f t="shared" si="77"/>
        <v>4.3518260085827176</v>
      </c>
      <c r="S155" s="126"/>
      <c r="T155" s="126"/>
      <c r="U155" s="126"/>
      <c r="V155" s="126"/>
      <c r="W155" s="126"/>
      <c r="X155" s="126"/>
      <c r="Y155" s="126"/>
      <c r="Z155" s="126"/>
    </row>
    <row r="156" spans="1:26" x14ac:dyDescent="0.25">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1.1346854475620443</v>
      </c>
      <c r="N156" s="225">
        <f t="shared" si="78"/>
        <v>1.0527280555367038</v>
      </c>
      <c r="O156" s="225">
        <f t="shared" si="78"/>
        <v>0.97596057426841687</v>
      </c>
      <c r="P156" s="225">
        <f t="shared" si="78"/>
        <v>0.90185807741054835</v>
      </c>
      <c r="Q156" s="225">
        <f t="shared" si="78"/>
        <v>0.82916015161869949</v>
      </c>
      <c r="R156" s="225">
        <f t="shared" si="78"/>
        <v>0</v>
      </c>
    </row>
    <row r="157" spans="1:26" x14ac:dyDescent="0.25">
      <c r="A157" s="89"/>
      <c r="B157" s="95"/>
      <c r="C157" s="332"/>
      <c r="D157" s="91"/>
      <c r="E157" s="56" t="s">
        <v>321</v>
      </c>
      <c r="F157" s="295"/>
      <c r="G157" s="225" t="str">
        <f t="shared" ref="G157" si="79">G$155</f>
        <v>£m</v>
      </c>
      <c r="H157" s="295">
        <f>SUM(J157:R157)</f>
        <v>36.996427643616499</v>
      </c>
      <c r="I157" s="295"/>
      <c r="J157" s="295">
        <f t="shared" ref="J157:R157" si="80">SUM(J155:J156)</f>
        <v>0</v>
      </c>
      <c r="K157" s="295">
        <f t="shared" si="80"/>
        <v>0</v>
      </c>
      <c r="L157" s="295">
        <f>SUM(L155:L156)</f>
        <v>0</v>
      </c>
      <c r="M157" s="295">
        <f t="shared" si="80"/>
        <v>7.2105228281689664</v>
      </c>
      <c r="N157" s="295">
        <f t="shared" si="80"/>
        <v>6.8292644099958224</v>
      </c>
      <c r="O157" s="295">
        <f t="shared" si="80"/>
        <v>6.4665925345528974</v>
      </c>
      <c r="P157" s="295">
        <f t="shared" si="80"/>
        <v>6.2056970242576392</v>
      </c>
      <c r="Q157" s="295">
        <f t="shared" si="80"/>
        <v>5.9325248380584545</v>
      </c>
      <c r="R157" s="295">
        <f t="shared" si="80"/>
        <v>4.3518260085827176</v>
      </c>
    </row>
    <row r="159" spans="1:26" x14ac:dyDescent="0.25">
      <c r="E159" s="60" t="str">
        <f t="shared" ref="E159:R159" si="81" xml:space="preserve"> E$157</f>
        <v>Total True up Nominal revenue to company</v>
      </c>
      <c r="F159" s="225">
        <f t="shared" si="81"/>
        <v>0</v>
      </c>
      <c r="G159" s="225" t="str">
        <f t="shared" si="81"/>
        <v>£m</v>
      </c>
      <c r="H159" s="225">
        <f t="shared" si="81"/>
        <v>36.996427643616499</v>
      </c>
      <c r="I159" s="225">
        <f t="shared" si="81"/>
        <v>0</v>
      </c>
      <c r="J159" s="225">
        <f t="shared" si="81"/>
        <v>0</v>
      </c>
      <c r="K159" s="225">
        <f t="shared" si="81"/>
        <v>0</v>
      </c>
      <c r="L159" s="225">
        <f t="shared" si="81"/>
        <v>0</v>
      </c>
      <c r="M159" s="225">
        <f t="shared" si="81"/>
        <v>7.2105228281689664</v>
      </c>
      <c r="N159" s="225">
        <f t="shared" si="81"/>
        <v>6.8292644099958224</v>
      </c>
      <c r="O159" s="225">
        <f t="shared" si="81"/>
        <v>6.4665925345528974</v>
      </c>
      <c r="P159" s="225">
        <f t="shared" si="81"/>
        <v>6.2056970242576392</v>
      </c>
      <c r="Q159" s="225">
        <f t="shared" si="81"/>
        <v>5.9325248380584545</v>
      </c>
      <c r="R159" s="225">
        <f t="shared" si="81"/>
        <v>4.3518260085827176</v>
      </c>
    </row>
    <row r="160" spans="1:26" x14ac:dyDescent="0.25">
      <c r="E160" s="60" t="str">
        <f t="shared" ref="E160:R160" si="82" xml:space="preserve"> E$108</f>
        <v>Total nominal revenue company should have received</v>
      </c>
      <c r="F160" s="225">
        <f t="shared" si="82"/>
        <v>0</v>
      </c>
      <c r="G160" s="225" t="str">
        <f t="shared" si="82"/>
        <v>£m</v>
      </c>
      <c r="H160" s="225">
        <f t="shared" si="82"/>
        <v>38.103282780150622</v>
      </c>
      <c r="I160" s="225">
        <f t="shared" si="82"/>
        <v>0</v>
      </c>
      <c r="J160" s="225">
        <f t="shared" si="82"/>
        <v>0</v>
      </c>
      <c r="K160" s="225">
        <f t="shared" si="82"/>
        <v>0</v>
      </c>
      <c r="L160" s="225">
        <f t="shared" si="82"/>
        <v>0</v>
      </c>
      <c r="M160" s="225">
        <f t="shared" si="82"/>
        <v>7.1841328241604874</v>
      </c>
      <c r="N160" s="225">
        <f t="shared" si="82"/>
        <v>6.8801326610344384</v>
      </c>
      <c r="O160" s="225">
        <f t="shared" si="82"/>
        <v>6.7057847635945773</v>
      </c>
      <c r="P160" s="225">
        <f t="shared" si="82"/>
        <v>6.5153709297439226</v>
      </c>
      <c r="Q160" s="225">
        <f t="shared" si="82"/>
        <v>6.2402803641449927</v>
      </c>
      <c r="R160" s="225">
        <f t="shared" si="82"/>
        <v>4.5775812374722005</v>
      </c>
    </row>
    <row r="161" spans="1:16383" s="226" customFormat="1" x14ac:dyDescent="0.25">
      <c r="A161" s="306"/>
      <c r="B161" s="222"/>
      <c r="C161" s="223"/>
      <c r="D161" s="307"/>
      <c r="E161" s="60" t="s">
        <v>268</v>
      </c>
      <c r="G161" s="226" t="str">
        <f t="shared" ref="G161" si="83" xml:space="preserve"> G$153</f>
        <v>£m</v>
      </c>
      <c r="H161" s="226">
        <f xml:space="preserve"> SUM(J161:R161)</f>
        <v>1.1068551365341213</v>
      </c>
      <c r="J161" s="226">
        <f t="shared" ref="J161:K161" si="84">J160-J159</f>
        <v>0</v>
      </c>
      <c r="K161" s="226">
        <f t="shared" si="84"/>
        <v>0</v>
      </c>
      <c r="L161" s="226">
        <f>L160-L159</f>
        <v>0</v>
      </c>
      <c r="M161" s="226">
        <f>M160-M159</f>
        <v>-2.6390004008479018E-2</v>
      </c>
      <c r="N161" s="226">
        <f t="shared" ref="N161:R161" si="85">N160-N159</f>
        <v>5.086825103861603E-2</v>
      </c>
      <c r="O161" s="226">
        <f t="shared" si="85"/>
        <v>0.23919222904167992</v>
      </c>
      <c r="P161" s="226">
        <f t="shared" si="85"/>
        <v>0.30967390548628337</v>
      </c>
      <c r="Q161" s="226">
        <f t="shared" si="85"/>
        <v>0.30775552608653811</v>
      </c>
      <c r="R161" s="226">
        <f t="shared" si="85"/>
        <v>0.22575522888948285</v>
      </c>
    </row>
    <row r="163" spans="1:16383" s="125" customFormat="1" x14ac:dyDescent="0.25">
      <c r="A163" s="210"/>
      <c r="B163" s="204"/>
      <c r="C163" s="205"/>
      <c r="D163" s="211"/>
      <c r="E163" s="60" t="str">
        <f t="shared" ref="E163:R163" si="86" xml:space="preserve"> E$161</f>
        <v>Value of True up nominal</v>
      </c>
      <c r="F163" s="300">
        <f t="shared" si="86"/>
        <v>0</v>
      </c>
      <c r="G163" s="300" t="str">
        <f t="shared" si="86"/>
        <v>£m</v>
      </c>
      <c r="H163" s="300">
        <f t="shared" si="86"/>
        <v>1.1068551365341213</v>
      </c>
      <c r="I163" s="300">
        <f t="shared" si="86"/>
        <v>0</v>
      </c>
      <c r="J163" s="300">
        <f t="shared" si="86"/>
        <v>0</v>
      </c>
      <c r="K163" s="300">
        <f t="shared" si="86"/>
        <v>0</v>
      </c>
      <c r="L163" s="300">
        <f t="shared" si="86"/>
        <v>0</v>
      </c>
      <c r="M163" s="300">
        <f t="shared" si="86"/>
        <v>-2.6390004008479018E-2</v>
      </c>
      <c r="N163" s="300">
        <f t="shared" si="86"/>
        <v>5.086825103861603E-2</v>
      </c>
      <c r="O163" s="300">
        <f t="shared" si="86"/>
        <v>0.23919222904167992</v>
      </c>
      <c r="P163" s="300">
        <f t="shared" si="86"/>
        <v>0.30967390548628337</v>
      </c>
      <c r="Q163" s="300">
        <f t="shared" si="86"/>
        <v>0.30775552608653811</v>
      </c>
      <c r="R163" s="300">
        <f t="shared" si="86"/>
        <v>0.22575522888948285</v>
      </c>
      <c r="S163" s="126"/>
      <c r="T163" s="126"/>
      <c r="U163" s="126"/>
      <c r="V163" s="126"/>
      <c r="W163" s="126"/>
      <c r="X163" s="126"/>
      <c r="Y163" s="126"/>
      <c r="Z163" s="126"/>
    </row>
    <row r="164" spans="1:16383" s="125" customFormat="1" x14ac:dyDescent="0.25">
      <c r="A164" s="210"/>
      <c r="B164" s="204"/>
      <c r="C164" s="205"/>
      <c r="D164" s="211"/>
      <c r="E164" s="60" t="str">
        <f t="shared" ref="E164:R164" si="87" xml:space="preserve"> E$116</f>
        <v>Difference in nominal revenue</v>
      </c>
      <c r="F164" s="300">
        <f t="shared" si="87"/>
        <v>0</v>
      </c>
      <c r="G164" s="300" t="str">
        <f t="shared" si="87"/>
        <v>£m</v>
      </c>
      <c r="H164" s="300">
        <f t="shared" si="87"/>
        <v>1.1068551365341213</v>
      </c>
      <c r="I164" s="300">
        <f t="shared" si="87"/>
        <v>0</v>
      </c>
      <c r="J164" s="300">
        <f t="shared" si="87"/>
        <v>0</v>
      </c>
      <c r="K164" s="300">
        <f t="shared" si="87"/>
        <v>0</v>
      </c>
      <c r="L164" s="300">
        <f t="shared" si="87"/>
        <v>0</v>
      </c>
      <c r="M164" s="300">
        <f t="shared" si="87"/>
        <v>-2.6390004008479018E-2</v>
      </c>
      <c r="N164" s="300">
        <f t="shared" si="87"/>
        <v>5.086825103861603E-2</v>
      </c>
      <c r="O164" s="300">
        <f t="shared" si="87"/>
        <v>0.23919222904167992</v>
      </c>
      <c r="P164" s="300">
        <f t="shared" si="87"/>
        <v>0.30967390548628337</v>
      </c>
      <c r="Q164" s="300">
        <f t="shared" si="87"/>
        <v>0.30775552608653811</v>
      </c>
      <c r="R164" s="300">
        <f t="shared" si="87"/>
        <v>0.22575522888948285</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5">
      <c r="A167" s="69" t="s">
        <v>278</v>
      </c>
      <c r="B167" s="69"/>
    </row>
    <row r="169" spans="1:16383" x14ac:dyDescent="0.25">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30.326890803109716</v>
      </c>
      <c r="M169" s="226">
        <f t="shared" si="90"/>
        <v>59.087207900769357</v>
      </c>
      <c r="N169" s="225">
        <f t="shared" si="90"/>
        <v>54.819387711472928</v>
      </c>
      <c r="O169" s="225">
        <f t="shared" si="90"/>
        <v>50.821825095803916</v>
      </c>
      <c r="P169" s="225">
        <f t="shared" si="90"/>
        <v>46.963037933939333</v>
      </c>
      <c r="Q169" s="225">
        <f t="shared" si="90"/>
        <v>43.177391908032405</v>
      </c>
      <c r="R169" s="225">
        <f t="shared" si="90"/>
        <v>39.668567847465539</v>
      </c>
    </row>
    <row r="170" spans="1:16383" x14ac:dyDescent="0.25">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30.326890803109716</v>
      </c>
      <c r="M170" s="226">
        <f t="shared" si="91"/>
        <v>58.87095289534043</v>
      </c>
      <c r="N170" s="225">
        <f t="shared" si="91"/>
        <v>55.227713734376493</v>
      </c>
      <c r="O170" s="225">
        <f t="shared" si="91"/>
        <v>52.701669165718272</v>
      </c>
      <c r="P170" s="225">
        <f t="shared" si="91"/>
        <v>49.306566358490997</v>
      </c>
      <c r="Q170" s="225">
        <f t="shared" si="91"/>
        <v>45.417261326944093</v>
      </c>
      <c r="R170" s="225">
        <f t="shared" si="91"/>
        <v>41.726413587727365</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29.11559694812475</v>
      </c>
      <c r="M172" s="225">
        <f t="shared" si="92"/>
        <v>55.62396536341241</v>
      </c>
      <c r="N172" s="225">
        <f t="shared" si="92"/>
        <v>50.592321859994563</v>
      </c>
      <c r="O172" s="225">
        <f t="shared" si="92"/>
        <v>45.949497546912298</v>
      </c>
      <c r="P172" s="225">
        <f t="shared" si="92"/>
        <v>41.58732153268766</v>
      </c>
      <c r="Q172" s="225">
        <f t="shared" si="92"/>
        <v>37.448586597905347</v>
      </c>
      <c r="R172" s="225">
        <f t="shared" si="92"/>
        <v>33.730701633793117</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29.11559694812475</v>
      </c>
      <c r="M173" s="225">
        <f t="shared" si="92"/>
        <v>55.420385580934877</v>
      </c>
      <c r="N173" s="225">
        <f t="shared" si="92"/>
        <v>50.969162288845709</v>
      </c>
      <c r="O173" s="225">
        <f t="shared" si="92"/>
        <v>47.649119516730913</v>
      </c>
      <c r="P173" s="225">
        <f t="shared" si="92"/>
        <v>43.662593371999179</v>
      </c>
      <c r="Q173" s="225">
        <f t="shared" si="92"/>
        <v>39.391268640414488</v>
      </c>
      <c r="R173" s="225">
        <f t="shared" si="92"/>
        <v>35.480514758886279</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-0.20357978247753294</v>
      </c>
      <c r="N174" s="226">
        <f t="shared" si="93"/>
        <v>0.37684042885114621</v>
      </c>
      <c r="O174" s="226">
        <f t="shared" si="93"/>
        <v>1.6996219698186152</v>
      </c>
      <c r="P174" s="226">
        <f t="shared" si="93"/>
        <v>2.0752718393115188</v>
      </c>
      <c r="Q174" s="226">
        <f t="shared" si="93"/>
        <v>1.9426820425091407</v>
      </c>
      <c r="R174" s="226">
        <f t="shared" si="93"/>
        <v>1.7498131250931621</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-0.20357978247753294</v>
      </c>
      <c r="N176" s="226">
        <f t="shared" si="94"/>
        <v>0.37684042885114621</v>
      </c>
      <c r="O176" s="226">
        <f t="shared" si="94"/>
        <v>1.6996219698186152</v>
      </c>
      <c r="P176" s="226">
        <f t="shared" si="94"/>
        <v>2.0752718393115188</v>
      </c>
      <c r="Q176" s="226">
        <f t="shared" si="94"/>
        <v>1.9426820425091407</v>
      </c>
      <c r="R176" s="226">
        <f t="shared" si="94"/>
        <v>1.7498131250931621</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362</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1.9426820425091407</v>
      </c>
      <c r="R178" s="325">
        <f t="shared" si="95"/>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6.0758373806069219</v>
      </c>
      <c r="N182" s="225">
        <f t="shared" si="96"/>
        <v>5.7765363544591191</v>
      </c>
      <c r="O182" s="225">
        <f t="shared" si="96"/>
        <v>5.4906319602844809</v>
      </c>
      <c r="P182" s="225">
        <f t="shared" si="96"/>
        <v>5.3038389468470912</v>
      </c>
      <c r="Q182" s="225">
        <f t="shared" si="96"/>
        <v>5.1033646864397548</v>
      </c>
      <c r="R182" s="225">
        <f t="shared" si="96"/>
        <v>4.3518260085827176</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1.1346854475620443</v>
      </c>
      <c r="N183" s="225">
        <f t="shared" si="97"/>
        <v>1.0527280555367038</v>
      </c>
      <c r="O183" s="225">
        <f t="shared" si="97"/>
        <v>0.97596057426841687</v>
      </c>
      <c r="P183" s="225">
        <f t="shared" si="97"/>
        <v>0.90185807741054835</v>
      </c>
      <c r="Q183" s="225">
        <f t="shared" si="97"/>
        <v>0.82916015161869949</v>
      </c>
      <c r="R183" s="225">
        <f t="shared" si="97"/>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98">F$157</f>
        <v>0</v>
      </c>
      <c r="G184" s="225" t="str">
        <f t="shared" si="98"/>
        <v>£m</v>
      </c>
      <c r="H184" s="225">
        <f t="shared" si="98"/>
        <v>36.996427643616499</v>
      </c>
      <c r="I184" s="225">
        <f t="shared" si="98"/>
        <v>0</v>
      </c>
      <c r="J184" s="225">
        <f t="shared" si="98"/>
        <v>0</v>
      </c>
      <c r="K184" s="225">
        <f t="shared" si="98"/>
        <v>0</v>
      </c>
      <c r="L184" s="225">
        <f t="shared" si="98"/>
        <v>0</v>
      </c>
      <c r="M184" s="225">
        <f t="shared" si="98"/>
        <v>7.2105228281689664</v>
      </c>
      <c r="N184" s="225">
        <f t="shared" si="98"/>
        <v>6.8292644099958224</v>
      </c>
      <c r="O184" s="225">
        <f t="shared" si="98"/>
        <v>6.4665925345528974</v>
      </c>
      <c r="P184" s="225">
        <f t="shared" si="98"/>
        <v>6.2056970242576392</v>
      </c>
      <c r="Q184" s="225">
        <f t="shared" si="98"/>
        <v>5.9325248380584545</v>
      </c>
      <c r="R184" s="225">
        <f t="shared" si="98"/>
        <v>4.3518260085827176</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6.0536002451522384</v>
      </c>
      <c r="N185" s="225">
        <f t="shared" si="99"/>
        <v>5.8195632873425822</v>
      </c>
      <c r="O185" s="225">
        <f t="shared" si="99"/>
        <v>5.6937244684965718</v>
      </c>
      <c r="P185" s="225">
        <f t="shared" si="99"/>
        <v>5.5685087356427942</v>
      </c>
      <c r="Q185" s="225">
        <f t="shared" si="99"/>
        <v>5.3681067190075842</v>
      </c>
      <c r="R185" s="225">
        <f t="shared" si="99"/>
        <v>4.5775812374722005</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1.1305325790082492</v>
      </c>
      <c r="N186" s="225">
        <f t="shared" si="100"/>
        <v>1.0605693736918562</v>
      </c>
      <c r="O186" s="225">
        <f t="shared" si="100"/>
        <v>1.0120602950980053</v>
      </c>
      <c r="P186" s="225">
        <f t="shared" si="100"/>
        <v>0.94686219410112826</v>
      </c>
      <c r="Q186" s="225">
        <f t="shared" si="100"/>
        <v>0.87217364513740836</v>
      </c>
      <c r="R186" s="225">
        <f t="shared" si="100"/>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101">F$108</f>
        <v>0</v>
      </c>
      <c r="G187" s="225" t="str">
        <f t="shared" si="101"/>
        <v>£m</v>
      </c>
      <c r="H187" s="225">
        <f t="shared" si="101"/>
        <v>38.103282780150622</v>
      </c>
      <c r="I187" s="225">
        <f t="shared" si="101"/>
        <v>0</v>
      </c>
      <c r="J187" s="225">
        <f t="shared" si="101"/>
        <v>0</v>
      </c>
      <c r="K187" s="225">
        <f t="shared" si="101"/>
        <v>0</v>
      </c>
      <c r="L187" s="225">
        <f t="shared" si="101"/>
        <v>0</v>
      </c>
      <c r="M187" s="225">
        <f t="shared" si="101"/>
        <v>7.1841328241604874</v>
      </c>
      <c r="N187" s="225">
        <f t="shared" si="101"/>
        <v>6.8801326610344384</v>
      </c>
      <c r="O187" s="225">
        <f t="shared" si="101"/>
        <v>6.7057847635945773</v>
      </c>
      <c r="P187" s="225">
        <f t="shared" si="101"/>
        <v>6.5153709297439226</v>
      </c>
      <c r="Q187" s="225">
        <f t="shared" si="101"/>
        <v>6.2402803641449927</v>
      </c>
      <c r="R187" s="225">
        <f t="shared" si="101"/>
        <v>4.5775812374722005</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28.838458487227143</v>
      </c>
      <c r="I189" s="225"/>
      <c r="J189" s="225">
        <f t="shared" ref="J189:R194" si="105" xml:space="preserve"> IF(J$188 = 0, 0, J182 / J$188)</f>
        <v>0</v>
      </c>
      <c r="K189" s="225">
        <f t="shared" si="105"/>
        <v>0</v>
      </c>
      <c r="L189" s="225">
        <f t="shared" si="105"/>
        <v>0</v>
      </c>
      <c r="M189" s="226">
        <f t="shared" si="105"/>
        <v>5.7197180239109811</v>
      </c>
      <c r="N189" s="225">
        <f t="shared" si="105"/>
        <v>5.3311136567034643</v>
      </c>
      <c r="O189" s="225">
        <f t="shared" si="105"/>
        <v>4.9642408416953998</v>
      </c>
      <c r="P189" s="225">
        <f t="shared" si="105"/>
        <v>4.6967246018111144</v>
      </c>
      <c r="Q189" s="225">
        <f t="shared" si="105"/>
        <v>4.4262468378799369</v>
      </c>
      <c r="R189" s="225">
        <f t="shared" si="105"/>
        <v>3.7004145252262495</v>
      </c>
      <c r="S189" s="126"/>
      <c r="T189" s="126"/>
      <c r="U189" s="126"/>
      <c r="V189" s="126"/>
      <c r="W189" s="126"/>
      <c r="X189" s="126"/>
      <c r="Y189" s="126"/>
      <c r="Z189" s="126"/>
    </row>
    <row r="190" spans="1:26" s="125" customFormat="1" x14ac:dyDescent="0.25">
      <c r="A190" s="210"/>
      <c r="B190" s="204"/>
      <c r="C190" s="205"/>
      <c r="D190" s="211"/>
      <c r="E190" s="60" t="str">
        <f t="shared" si="102"/>
        <v>True up Nominal return- real</v>
      </c>
      <c r="F190" s="225"/>
      <c r="G190" s="225" t="str">
        <f t="shared" si="103"/>
        <v>£m</v>
      </c>
      <c r="H190" s="295">
        <f t="shared" si="104"/>
        <v>4.4398983419041889</v>
      </c>
      <c r="I190" s="225"/>
      <c r="J190" s="225">
        <f t="shared" si="105"/>
        <v>0</v>
      </c>
      <c r="K190" s="225">
        <f t="shared" si="105"/>
        <v>0</v>
      </c>
      <c r="L190" s="225">
        <f t="shared" si="105"/>
        <v>0</v>
      </c>
      <c r="M190" s="226">
        <f t="shared" si="105"/>
        <v>1.0681788203557583</v>
      </c>
      <c r="N190" s="225">
        <f xml:space="preserve"> IF(N$188 = 0, 0, N183 / N$188)</f>
        <v>0.97155329236945476</v>
      </c>
      <c r="O190" s="225">
        <f t="shared" si="105"/>
        <v>0.88239448167579371</v>
      </c>
      <c r="P190" s="225">
        <f t="shared" si="105"/>
        <v>0.79862512077863657</v>
      </c>
      <c r="Q190" s="225">
        <f t="shared" si="105"/>
        <v>0.71914662672454555</v>
      </c>
      <c r="R190" s="225">
        <f t="shared" si="105"/>
        <v>0</v>
      </c>
      <c r="S190" s="126"/>
      <c r="T190" s="126"/>
      <c r="U190" s="126"/>
      <c r="V190" s="126"/>
      <c r="W190" s="126"/>
      <c r="X190" s="126"/>
      <c r="Y190" s="126"/>
      <c r="Z190" s="126"/>
    </row>
    <row r="191" spans="1:26" s="125" customFormat="1" x14ac:dyDescent="0.25">
      <c r="A191" s="210"/>
      <c r="B191" s="204"/>
      <c r="C191" s="205"/>
      <c r="D191" s="211"/>
      <c r="E191" s="60" t="str">
        <f t="shared" si="102"/>
        <v>Total True up Nominal revenue to company- real</v>
      </c>
      <c r="F191" s="225"/>
      <c r="G191" s="225" t="str">
        <f t="shared" si="103"/>
        <v>£m</v>
      </c>
      <c r="H191" s="295">
        <f t="shared" si="104"/>
        <v>33.278356829131333</v>
      </c>
      <c r="I191" s="225"/>
      <c r="J191" s="225">
        <f t="shared" si="105"/>
        <v>0</v>
      </c>
      <c r="K191" s="225">
        <f t="shared" si="105"/>
        <v>0</v>
      </c>
      <c r="L191" s="225">
        <f t="shared" si="105"/>
        <v>0</v>
      </c>
      <c r="M191" s="226">
        <f t="shared" si="105"/>
        <v>6.7878968442667391</v>
      </c>
      <c r="N191" s="225">
        <f t="shared" si="105"/>
        <v>6.3026669490729184</v>
      </c>
      <c r="O191" s="225">
        <f t="shared" si="105"/>
        <v>5.846635323371193</v>
      </c>
      <c r="P191" s="225">
        <f t="shared" si="105"/>
        <v>5.4953497225897507</v>
      </c>
      <c r="Q191" s="225">
        <f t="shared" si="105"/>
        <v>5.1453934646044823</v>
      </c>
      <c r="R191" s="225">
        <f t="shared" si="105"/>
        <v>3.7004145252262495</v>
      </c>
      <c r="S191" s="126"/>
      <c r="T191" s="126"/>
      <c r="U191" s="126"/>
      <c r="V191" s="126"/>
      <c r="W191" s="126"/>
      <c r="X191" s="126"/>
      <c r="Y191" s="126"/>
      <c r="Z191" s="126"/>
    </row>
    <row r="192" spans="1:26" s="125" customFormat="1" x14ac:dyDescent="0.25">
      <c r="A192" s="210"/>
      <c r="B192" s="204"/>
      <c r="C192" s="205"/>
      <c r="D192" s="211"/>
      <c r="E192" s="60" t="str">
        <f t="shared" si="102"/>
        <v>RCV run-off company should have received- real</v>
      </c>
      <c r="F192" s="225"/>
      <c r="G192" s="225" t="str">
        <f t="shared" si="103"/>
        <v>£m</v>
      </c>
      <c r="H192" s="295">
        <f t="shared" si="104"/>
        <v>29.696808112212661</v>
      </c>
      <c r="I192" s="225"/>
      <c r="J192" s="225">
        <f t="shared" si="105"/>
        <v>0</v>
      </c>
      <c r="K192" s="225">
        <f t="shared" si="105"/>
        <v>0</v>
      </c>
      <c r="L192" s="225">
        <f t="shared" si="105"/>
        <v>0</v>
      </c>
      <c r="M192" s="226">
        <f t="shared" si="105"/>
        <v>5.6987842601360859</v>
      </c>
      <c r="N192" s="225">
        <f t="shared" si="105"/>
        <v>5.3708228276366698</v>
      </c>
      <c r="O192" s="225">
        <f t="shared" si="105"/>
        <v>5.1478627145875295</v>
      </c>
      <c r="P192" s="225">
        <f t="shared" si="105"/>
        <v>4.9310984432588993</v>
      </c>
      <c r="Q192" s="225">
        <f t="shared" si="105"/>
        <v>4.655862720048991</v>
      </c>
      <c r="R192" s="225">
        <f t="shared" si="105"/>
        <v>3.8923771465444865</v>
      </c>
      <c r="S192" s="126"/>
      <c r="T192" s="126"/>
      <c r="U192" s="126"/>
      <c r="V192" s="126"/>
      <c r="W192" s="126"/>
      <c r="X192" s="126"/>
      <c r="Y192" s="126"/>
      <c r="Z192" s="126"/>
    </row>
    <row r="193" spans="1:26" s="125" customFormat="1" x14ac:dyDescent="0.25">
      <c r="A193" s="210"/>
      <c r="B193" s="204"/>
      <c r="C193" s="205"/>
      <c r="D193" s="211"/>
      <c r="E193" s="60" t="str">
        <f t="shared" si="102"/>
        <v>Nominal return company should have received- real</v>
      </c>
      <c r="F193" s="225"/>
      <c r="G193" s="225" t="str">
        <f t="shared" si="103"/>
        <v>£m</v>
      </c>
      <c r="H193" s="295">
        <f t="shared" si="104"/>
        <v>4.5530234443711741</v>
      </c>
      <c r="I193" s="225"/>
      <c r="J193" s="225">
        <f t="shared" si="105"/>
        <v>0</v>
      </c>
      <c r="K193" s="225">
        <f t="shared" si="105"/>
        <v>0</v>
      </c>
      <c r="L193" s="225">
        <f t="shared" si="105"/>
        <v>0</v>
      </c>
      <c r="M193" s="226">
        <f t="shared" si="105"/>
        <v>1.0642693613577459</v>
      </c>
      <c r="N193" s="225">
        <f t="shared" si="105"/>
        <v>0.97878997465419804</v>
      </c>
      <c r="O193" s="225">
        <f t="shared" si="105"/>
        <v>0.91503329444130277</v>
      </c>
      <c r="P193" s="225">
        <f t="shared" si="105"/>
        <v>0.83847775283660597</v>
      </c>
      <c r="Q193" s="225">
        <f t="shared" si="105"/>
        <v>0.75645306108132171</v>
      </c>
      <c r="R193" s="225">
        <f t="shared" si="105"/>
        <v>0</v>
      </c>
      <c r="S193" s="126"/>
      <c r="T193" s="126"/>
      <c r="U193" s="126"/>
      <c r="V193" s="126"/>
      <c r="W193" s="126"/>
      <c r="X193" s="126"/>
      <c r="Y193" s="126"/>
      <c r="Z193" s="126"/>
    </row>
    <row r="194" spans="1:26" s="125" customFormat="1" x14ac:dyDescent="0.25">
      <c r="A194" s="210"/>
      <c r="B194" s="204"/>
      <c r="C194" s="205"/>
      <c r="D194" s="211"/>
      <c r="E194" s="60" t="str">
        <f t="shared" si="102"/>
        <v>Total nominal revenue company should have received- real</v>
      </c>
      <c r="F194" s="225"/>
      <c r="G194" s="225" t="str">
        <f t="shared" si="103"/>
        <v>£m</v>
      </c>
      <c r="H194" s="295">
        <f t="shared" si="104"/>
        <v>34.249831556583842</v>
      </c>
      <c r="I194" s="225"/>
      <c r="J194" s="225">
        <f t="shared" si="105"/>
        <v>0</v>
      </c>
      <c r="K194" s="225">
        <f t="shared" si="105"/>
        <v>0</v>
      </c>
      <c r="L194" s="225">
        <f t="shared" si="105"/>
        <v>0</v>
      </c>
      <c r="M194" s="226">
        <f t="shared" si="105"/>
        <v>6.7630536214938317</v>
      </c>
      <c r="N194" s="225">
        <f t="shared" si="105"/>
        <v>6.349612802290868</v>
      </c>
      <c r="O194" s="225">
        <f t="shared" si="105"/>
        <v>6.0628960090288322</v>
      </c>
      <c r="P194" s="225">
        <f t="shared" si="105"/>
        <v>5.7695761960955059</v>
      </c>
      <c r="Q194" s="225">
        <f t="shared" si="105"/>
        <v>5.4123157811303129</v>
      </c>
      <c r="R194" s="225">
        <f t="shared" si="105"/>
        <v>3.8923771465444865</v>
      </c>
      <c r="S194" s="126"/>
      <c r="T194" s="126"/>
      <c r="U194" s="126"/>
      <c r="V194" s="126"/>
      <c r="W194" s="126"/>
      <c r="X194" s="126"/>
      <c r="Y194" s="126"/>
      <c r="Z194" s="126"/>
    </row>
    <row r="196" spans="1:26" x14ac:dyDescent="0.25">
      <c r="E196" s="56" t="str">
        <f>E$189</f>
        <v>True up Nominal RCV run-off- real</v>
      </c>
      <c r="F196" s="225">
        <f t="shared" ref="F196:R196" si="106">F$189</f>
        <v>0</v>
      </c>
      <c r="G196" s="56" t="str">
        <f t="shared" si="106"/>
        <v>£m</v>
      </c>
      <c r="H196" s="299">
        <f t="shared" si="106"/>
        <v>28.838458487227143</v>
      </c>
      <c r="I196" s="299">
        <f t="shared" si="106"/>
        <v>0</v>
      </c>
      <c r="J196" s="225">
        <f t="shared" si="106"/>
        <v>0</v>
      </c>
      <c r="K196" s="225">
        <f t="shared" si="106"/>
        <v>0</v>
      </c>
      <c r="L196" s="225">
        <f t="shared" si="106"/>
        <v>0</v>
      </c>
      <c r="M196" s="226">
        <f t="shared" si="106"/>
        <v>5.7197180239109811</v>
      </c>
      <c r="N196" s="225">
        <f t="shared" si="106"/>
        <v>5.3311136567034643</v>
      </c>
      <c r="O196" s="225">
        <f t="shared" si="106"/>
        <v>4.9642408416953998</v>
      </c>
      <c r="P196" s="225">
        <f t="shared" si="106"/>
        <v>4.6967246018111144</v>
      </c>
      <c r="Q196" s="225">
        <f t="shared" si="106"/>
        <v>4.4262468378799369</v>
      </c>
      <c r="R196" s="225">
        <f t="shared" si="106"/>
        <v>3.7004145252262495</v>
      </c>
    </row>
    <row r="197" spans="1:26" x14ac:dyDescent="0.25">
      <c r="E197" s="56" t="str">
        <f>E$192</f>
        <v>RCV run-off company should have received- real</v>
      </c>
      <c r="F197" s="225">
        <f t="shared" ref="F197:R197" si="107">F$192</f>
        <v>0</v>
      </c>
      <c r="G197" s="56" t="str">
        <f t="shared" si="107"/>
        <v>£m</v>
      </c>
      <c r="H197" s="299">
        <f t="shared" si="107"/>
        <v>29.696808112212661</v>
      </c>
      <c r="I197" s="299">
        <f t="shared" si="107"/>
        <v>0</v>
      </c>
      <c r="J197" s="225">
        <f t="shared" si="107"/>
        <v>0</v>
      </c>
      <c r="K197" s="225">
        <f t="shared" si="107"/>
        <v>0</v>
      </c>
      <c r="L197" s="225">
        <f t="shared" si="107"/>
        <v>0</v>
      </c>
      <c r="M197" s="226">
        <f t="shared" si="107"/>
        <v>5.6987842601360859</v>
      </c>
      <c r="N197" s="225">
        <f t="shared" si="107"/>
        <v>5.3708228276366698</v>
      </c>
      <c r="O197" s="225">
        <f t="shared" si="107"/>
        <v>5.1478627145875295</v>
      </c>
      <c r="P197" s="225">
        <f t="shared" si="107"/>
        <v>4.9310984432588993</v>
      </c>
      <c r="Q197" s="225">
        <f t="shared" si="107"/>
        <v>4.655862720048991</v>
      </c>
      <c r="R197" s="225">
        <f t="shared" si="107"/>
        <v>3.8923771465444865</v>
      </c>
    </row>
    <row r="198" spans="1:26" x14ac:dyDescent="0.25">
      <c r="A198" s="89"/>
      <c r="B198" s="95"/>
      <c r="C198" s="332"/>
      <c r="D198" s="91"/>
      <c r="E198" s="60" t="s">
        <v>269</v>
      </c>
      <c r="G198" s="56" t="s">
        <v>88</v>
      </c>
      <c r="H198" s="226">
        <f xml:space="preserve"> SUM(J198:R198)</f>
        <v>0.85834962498551626</v>
      </c>
      <c r="I198" s="226"/>
      <c r="J198" s="225">
        <f t="shared" ref="J198:K198" si="108">J197-J196</f>
        <v>0</v>
      </c>
      <c r="K198" s="225">
        <f t="shared" si="108"/>
        <v>0</v>
      </c>
      <c r="L198" s="225">
        <f>L197-L196</f>
        <v>0</v>
      </c>
      <c r="M198" s="226">
        <f>M197-M196</f>
        <v>-2.0933763774895198E-2</v>
      </c>
      <c r="N198" s="225">
        <f t="shared" ref="N198:R198" si="109">N197-N196</f>
        <v>3.9709170933205584E-2</v>
      </c>
      <c r="O198" s="225">
        <f t="shared" si="109"/>
        <v>0.18362187289212972</v>
      </c>
      <c r="P198" s="225">
        <f t="shared" si="109"/>
        <v>0.23437384144778495</v>
      </c>
      <c r="Q198" s="225">
        <f t="shared" si="109"/>
        <v>0.22961588216905415</v>
      </c>
      <c r="R198" s="225">
        <f t="shared" si="109"/>
        <v>0.19196262131823705</v>
      </c>
    </row>
    <row r="200" spans="1:26" x14ac:dyDescent="0.25">
      <c r="E200" s="56" t="str">
        <f>E$190</f>
        <v>True up Nominal return- real</v>
      </c>
      <c r="F200" s="225">
        <f t="shared" ref="F200:R200" si="110">F$190</f>
        <v>0</v>
      </c>
      <c r="G200" s="56" t="str">
        <f t="shared" si="110"/>
        <v>£m</v>
      </c>
      <c r="H200" s="299">
        <f t="shared" si="110"/>
        <v>4.4398983419041889</v>
      </c>
      <c r="I200" s="299">
        <f t="shared" si="110"/>
        <v>0</v>
      </c>
      <c r="J200" s="225">
        <f t="shared" si="110"/>
        <v>0</v>
      </c>
      <c r="K200" s="225">
        <f t="shared" si="110"/>
        <v>0</v>
      </c>
      <c r="L200" s="225">
        <f t="shared" si="110"/>
        <v>0</v>
      </c>
      <c r="M200" s="226">
        <f t="shared" si="110"/>
        <v>1.0681788203557583</v>
      </c>
      <c r="N200" s="225">
        <f t="shared" si="110"/>
        <v>0.97155329236945476</v>
      </c>
      <c r="O200" s="225">
        <f t="shared" si="110"/>
        <v>0.88239448167579371</v>
      </c>
      <c r="P200" s="225">
        <f t="shared" si="110"/>
        <v>0.79862512077863657</v>
      </c>
      <c r="Q200" s="225">
        <f t="shared" si="110"/>
        <v>0.71914662672454555</v>
      </c>
      <c r="R200" s="225">
        <f t="shared" si="110"/>
        <v>0</v>
      </c>
    </row>
    <row r="201" spans="1:26" x14ac:dyDescent="0.25">
      <c r="E201" s="56" t="str">
        <f>E$193</f>
        <v>Nominal return company should have received- real</v>
      </c>
      <c r="F201" s="225">
        <f t="shared" ref="F201:R201" si="111">F$193</f>
        <v>0</v>
      </c>
      <c r="G201" s="56" t="str">
        <f t="shared" si="111"/>
        <v>£m</v>
      </c>
      <c r="H201" s="299">
        <f t="shared" si="111"/>
        <v>4.5530234443711741</v>
      </c>
      <c r="I201" s="299">
        <f t="shared" si="111"/>
        <v>0</v>
      </c>
      <c r="J201" s="225">
        <f t="shared" si="111"/>
        <v>0</v>
      </c>
      <c r="K201" s="225">
        <f t="shared" si="111"/>
        <v>0</v>
      </c>
      <c r="L201" s="225">
        <f t="shared" si="111"/>
        <v>0</v>
      </c>
      <c r="M201" s="226">
        <f t="shared" si="111"/>
        <v>1.0642693613577459</v>
      </c>
      <c r="N201" s="225">
        <f t="shared" si="111"/>
        <v>0.97878997465419804</v>
      </c>
      <c r="O201" s="225">
        <f t="shared" si="111"/>
        <v>0.91503329444130277</v>
      </c>
      <c r="P201" s="225">
        <f t="shared" si="111"/>
        <v>0.83847775283660597</v>
      </c>
      <c r="Q201" s="225">
        <f t="shared" si="111"/>
        <v>0.75645306108132171</v>
      </c>
      <c r="R201" s="225">
        <f t="shared" si="111"/>
        <v>0</v>
      </c>
    </row>
    <row r="202" spans="1:26" x14ac:dyDescent="0.25">
      <c r="A202" s="89"/>
      <c r="B202" s="95"/>
      <c r="C202" s="332"/>
      <c r="D202" s="91"/>
      <c r="E202" s="60" t="s">
        <v>276</v>
      </c>
      <c r="G202" s="56" t="s">
        <v>88</v>
      </c>
      <c r="H202" s="226">
        <f xml:space="preserve"> SUM(J202:R202)</f>
        <v>0.11312510246698548</v>
      </c>
      <c r="I202" s="226"/>
      <c r="J202" s="225">
        <f t="shared" ref="J202:K202" si="112">J201-J200</f>
        <v>0</v>
      </c>
      <c r="K202" s="225">
        <f t="shared" si="112"/>
        <v>0</v>
      </c>
      <c r="L202" s="225">
        <f>L201-L200</f>
        <v>0</v>
      </c>
      <c r="M202" s="226">
        <f>M201-M200</f>
        <v>-3.9094589980124272E-3</v>
      </c>
      <c r="N202" s="225">
        <f t="shared" ref="N202:R202" si="113">N201-N200</f>
        <v>7.2366822847432788E-3</v>
      </c>
      <c r="O202" s="225">
        <f>O201-O200</f>
        <v>3.2638812765509062E-2</v>
      </c>
      <c r="P202" s="225">
        <f t="shared" si="113"/>
        <v>3.9852632057969406E-2</v>
      </c>
      <c r="Q202" s="225">
        <f t="shared" si="113"/>
        <v>3.7306434356776164E-2</v>
      </c>
      <c r="R202" s="225">
        <f t="shared" si="113"/>
        <v>0</v>
      </c>
    </row>
    <row r="204" spans="1:26" x14ac:dyDescent="0.25">
      <c r="E204" s="56" t="str">
        <f>E$191</f>
        <v>Total True up Nominal revenue to company- real</v>
      </c>
      <c r="F204" s="225">
        <f t="shared" ref="F204:R204" si="114">F$191</f>
        <v>0</v>
      </c>
      <c r="G204" s="56" t="str">
        <f t="shared" si="114"/>
        <v>£m</v>
      </c>
      <c r="H204" s="299">
        <f t="shared" si="114"/>
        <v>33.278356829131333</v>
      </c>
      <c r="I204" s="299"/>
      <c r="J204" s="225">
        <f t="shared" si="114"/>
        <v>0</v>
      </c>
      <c r="K204" s="225">
        <f t="shared" si="114"/>
        <v>0</v>
      </c>
      <c r="L204" s="225">
        <f t="shared" si="114"/>
        <v>0</v>
      </c>
      <c r="M204" s="226">
        <f t="shared" si="114"/>
        <v>6.7878968442667391</v>
      </c>
      <c r="N204" s="225">
        <f t="shared" si="114"/>
        <v>6.3026669490729184</v>
      </c>
      <c r="O204" s="225">
        <f t="shared" si="114"/>
        <v>5.846635323371193</v>
      </c>
      <c r="P204" s="225">
        <f t="shared" si="114"/>
        <v>5.4953497225897507</v>
      </c>
      <c r="Q204" s="225">
        <f t="shared" si="114"/>
        <v>5.1453934646044823</v>
      </c>
      <c r="R204" s="225">
        <f t="shared" si="114"/>
        <v>3.7004145252262495</v>
      </c>
    </row>
    <row r="205" spans="1:26" x14ac:dyDescent="0.25">
      <c r="E205" s="56" t="str">
        <f>E$194</f>
        <v>Total nominal revenue company should have received- real</v>
      </c>
      <c r="F205" s="225">
        <f t="shared" ref="F205:R205" si="115">F$194</f>
        <v>0</v>
      </c>
      <c r="G205" s="56" t="str">
        <f t="shared" si="115"/>
        <v>£m</v>
      </c>
      <c r="H205" s="299">
        <f t="shared" si="115"/>
        <v>34.249831556583842</v>
      </c>
      <c r="I205" s="299"/>
      <c r="J205" s="225">
        <f t="shared" si="115"/>
        <v>0</v>
      </c>
      <c r="K205" s="225">
        <f t="shared" si="115"/>
        <v>0</v>
      </c>
      <c r="L205" s="225">
        <f t="shared" si="115"/>
        <v>0</v>
      </c>
      <c r="M205" s="226">
        <f t="shared" si="115"/>
        <v>6.7630536214938317</v>
      </c>
      <c r="N205" s="225">
        <f t="shared" si="115"/>
        <v>6.349612802290868</v>
      </c>
      <c r="O205" s="225">
        <f t="shared" si="115"/>
        <v>6.0628960090288322</v>
      </c>
      <c r="P205" s="225">
        <f t="shared" si="115"/>
        <v>5.7695761960955059</v>
      </c>
      <c r="Q205" s="225">
        <f t="shared" si="115"/>
        <v>5.4123157811303129</v>
      </c>
      <c r="R205" s="225">
        <f t="shared" si="115"/>
        <v>3.8923771465444865</v>
      </c>
    </row>
    <row r="206" spans="1:26" x14ac:dyDescent="0.25">
      <c r="A206" s="89"/>
      <c r="B206" s="95"/>
      <c r="C206" s="332"/>
      <c r="D206" s="91"/>
      <c r="E206" s="60" t="s">
        <v>322</v>
      </c>
      <c r="G206" s="56" t="s">
        <v>88</v>
      </c>
      <c r="H206" s="226">
        <f xml:space="preserve"> SUM(J206:R206)</f>
        <v>0.97147472745250418</v>
      </c>
      <c r="I206" s="226"/>
      <c r="J206" s="225">
        <f t="shared" ref="J206:K206" si="116">J205-J204</f>
        <v>0</v>
      </c>
      <c r="K206" s="225">
        <f t="shared" si="116"/>
        <v>0</v>
      </c>
      <c r="L206" s="225">
        <f>L205-L204</f>
        <v>0</v>
      </c>
      <c r="M206" s="226">
        <f>M205-M204</f>
        <v>-2.4843222772907403E-2</v>
      </c>
      <c r="N206" s="225">
        <f t="shared" ref="N206:R206" si="117">N205-N204</f>
        <v>4.694585321794964E-2</v>
      </c>
      <c r="O206" s="225">
        <f t="shared" si="117"/>
        <v>0.21626068565763923</v>
      </c>
      <c r="P206" s="225">
        <f t="shared" si="117"/>
        <v>0.27422647350575513</v>
      </c>
      <c r="Q206" s="225">
        <f t="shared" si="117"/>
        <v>0.26692231652583054</v>
      </c>
      <c r="R206" s="225">
        <f t="shared" si="117"/>
        <v>0.19196262131823705</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InpR!E$111</f>
        <v>WACC real on RCV - CPI(H) bf and additions - BR</v>
      </c>
      <c r="F210" s="253">
        <f>InpR!F$111</f>
        <v>0</v>
      </c>
      <c r="G210" s="271" t="str">
        <f>InpR!G$111</f>
        <v>%</v>
      </c>
      <c r="H210" s="253" t="str">
        <f>InpR!I$111</f>
        <v>PR19 Financial model, 'Bio Resources' sheet row 860</v>
      </c>
      <c r="I210" s="253" t="e">
        <f>InpR!#REF!</f>
        <v>#REF!</v>
      </c>
      <c r="J210" s="253">
        <f>InpR!J$111</f>
        <v>0</v>
      </c>
      <c r="K210" s="253">
        <f>InpR!K$111</f>
        <v>0</v>
      </c>
      <c r="L210" s="253">
        <f>InpR!L$111</f>
        <v>0</v>
      </c>
      <c r="M210" s="253">
        <f>InpR!M$111</f>
        <v>2.9195763820156317E-2</v>
      </c>
      <c r="N210" s="253">
        <f>InpR!N$111</f>
        <v>2.9195763820156317E-2</v>
      </c>
      <c r="O210" s="253">
        <f>InpR!O$111</f>
        <v>2.9195763820156317E-2</v>
      </c>
      <c r="P210" s="253">
        <f>InpR!P$111</f>
        <v>2.9195763820156317E-2</v>
      </c>
      <c r="Q210" s="253">
        <f>InpR!Q$111</f>
        <v>2.9195763820156317E-2</v>
      </c>
      <c r="R210" s="253">
        <f>InpR!R$111</f>
        <v>2.9195763820156317E-2</v>
      </c>
    </row>
    <row r="211" spans="1:26" x14ac:dyDescent="0.25">
      <c r="E211" s="60" t="s">
        <v>272</v>
      </c>
      <c r="G211" s="56" t="s">
        <v>273</v>
      </c>
      <c r="J211" s="309">
        <f xml:space="preserve"> (1 + J$210) ^ J$209</f>
        <v>1</v>
      </c>
      <c r="K211" s="309">
        <f t="shared" ref="K211:R211" si="118" xml:space="preserve"> (1 + K$210) ^ K$209</f>
        <v>1</v>
      </c>
      <c r="L211" s="309">
        <f t="shared" si="118"/>
        <v>1</v>
      </c>
      <c r="M211" s="309">
        <f t="shared" si="118"/>
        <v>1.1219976826191176</v>
      </c>
      <c r="N211" s="309">
        <f t="shared" si="118"/>
        <v>1.0901693555893588</v>
      </c>
      <c r="O211" s="309">
        <f t="shared" si="118"/>
        <v>1.059243920265355</v>
      </c>
      <c r="P211" s="309">
        <f t="shared" si="118"/>
        <v>1.0291957638201563</v>
      </c>
      <c r="Q211" s="309">
        <f t="shared" si="118"/>
        <v>1</v>
      </c>
      <c r="R211" s="309">
        <f t="shared" si="118"/>
        <v>1</v>
      </c>
    </row>
    <row r="213" spans="1:26" x14ac:dyDescent="0.25">
      <c r="B213" s="80" t="s">
        <v>274</v>
      </c>
    </row>
    <row r="214" spans="1:26" x14ac:dyDescent="0.25">
      <c r="E214" s="56" t="str">
        <f>E$198</f>
        <v>Value of True up run-off - real</v>
      </c>
      <c r="F214" s="225">
        <f t="shared" ref="F214:R214" si="119">F$198</f>
        <v>0</v>
      </c>
      <c r="G214" s="56" t="str">
        <f t="shared" si="119"/>
        <v>£m</v>
      </c>
      <c r="H214" s="299">
        <f t="shared" si="119"/>
        <v>0.85834962498551626</v>
      </c>
      <c r="I214" s="299">
        <f t="shared" si="119"/>
        <v>0</v>
      </c>
      <c r="J214" s="225">
        <f t="shared" si="119"/>
        <v>0</v>
      </c>
      <c r="K214" s="225">
        <f t="shared" si="119"/>
        <v>0</v>
      </c>
      <c r="L214" s="225">
        <f t="shared" si="119"/>
        <v>0</v>
      </c>
      <c r="M214" s="226">
        <f t="shared" si="119"/>
        <v>-2.0933763774895198E-2</v>
      </c>
      <c r="N214" s="225">
        <f t="shared" si="119"/>
        <v>3.9709170933205584E-2</v>
      </c>
      <c r="O214" s="225">
        <f t="shared" si="119"/>
        <v>0.18362187289212972</v>
      </c>
      <c r="P214" s="225">
        <f t="shared" si="119"/>
        <v>0.23437384144778495</v>
      </c>
      <c r="Q214" s="225">
        <f t="shared" si="119"/>
        <v>0.22961588216905415</v>
      </c>
      <c r="R214" s="225">
        <f t="shared" si="119"/>
        <v>0.19196262131823705</v>
      </c>
    </row>
    <row r="215" spans="1:26" x14ac:dyDescent="0.25">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1.1219976826191176</v>
      </c>
      <c r="N215" s="225">
        <f t="shared" si="120"/>
        <v>1.0901693555893588</v>
      </c>
      <c r="O215" s="225">
        <f t="shared" si="120"/>
        <v>1.059243920265355</v>
      </c>
      <c r="P215" s="225">
        <f t="shared" si="120"/>
        <v>1.0291957638201563</v>
      </c>
      <c r="Q215" s="225">
        <f t="shared" si="120"/>
        <v>1</v>
      </c>
      <c r="R215" s="225">
        <f t="shared" si="120"/>
        <v>1</v>
      </c>
    </row>
    <row r="216" spans="1:26" s="44" customFormat="1" x14ac:dyDescent="0.25">
      <c r="A216" s="319"/>
      <c r="B216" s="320"/>
      <c r="C216" s="321"/>
      <c r="D216" s="322"/>
      <c r="E216" s="44" t="s">
        <v>363</v>
      </c>
      <c r="G216" s="44" t="s">
        <v>88</v>
      </c>
      <c r="H216" s="325">
        <f xml:space="preserve"> SUM(J216:R216)</f>
        <v>0.8770975075876466</v>
      </c>
      <c r="J216" s="325">
        <f xml:space="preserve"> J214 * J215</f>
        <v>0</v>
      </c>
      <c r="K216" s="325">
        <f t="shared" ref="K216:R216" si="121" xml:space="preserve"> K214 * K215</f>
        <v>0</v>
      </c>
      <c r="L216" s="325">
        <f t="shared" si="121"/>
        <v>0</v>
      </c>
      <c r="M216" s="331">
        <f t="shared" si="121"/>
        <v>-2.3487634443928443E-2</v>
      </c>
      <c r="N216" s="325">
        <f t="shared" si="121"/>
        <v>4.3289721287240429E-2</v>
      </c>
      <c r="O216" s="325">
        <f t="shared" si="121"/>
        <v>0.19450035248872621</v>
      </c>
      <c r="P216" s="325">
        <f t="shared" si="121"/>
        <v>0.24121656476831724</v>
      </c>
      <c r="Q216" s="325">
        <f t="shared" si="121"/>
        <v>0.22961588216905415</v>
      </c>
      <c r="R216" s="325">
        <f t="shared" si="121"/>
        <v>0.19196262131823705</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122">F202</f>
        <v>0</v>
      </c>
      <c r="G219" s="56" t="str">
        <f t="shared" si="122"/>
        <v>£m</v>
      </c>
      <c r="H219" s="299">
        <f t="shared" si="122"/>
        <v>0.11312510246698548</v>
      </c>
      <c r="I219" s="299">
        <f t="shared" si="122"/>
        <v>0</v>
      </c>
      <c r="J219" s="225">
        <f t="shared" si="122"/>
        <v>0</v>
      </c>
      <c r="K219" s="225">
        <f t="shared" si="122"/>
        <v>0</v>
      </c>
      <c r="L219" s="225">
        <f t="shared" si="122"/>
        <v>0</v>
      </c>
      <c r="M219" s="226">
        <f t="shared" si="122"/>
        <v>-3.9094589980124272E-3</v>
      </c>
      <c r="N219" s="225">
        <f t="shared" si="122"/>
        <v>7.2366822847432788E-3</v>
      </c>
      <c r="O219" s="225">
        <f t="shared" si="122"/>
        <v>3.2638812765509062E-2</v>
      </c>
      <c r="P219" s="225">
        <f t="shared" si="122"/>
        <v>3.9852632057969406E-2</v>
      </c>
      <c r="Q219" s="225">
        <f t="shared" si="122"/>
        <v>3.7306434356776164E-2</v>
      </c>
      <c r="R219" s="225">
        <f t="shared" si="122"/>
        <v>0</v>
      </c>
    </row>
    <row r="220" spans="1:26" x14ac:dyDescent="0.25">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1.1219976826191176</v>
      </c>
      <c r="N220" s="225">
        <f t="shared" si="123"/>
        <v>1.0901693555893588</v>
      </c>
      <c r="O220" s="225">
        <f t="shared" si="123"/>
        <v>1.059243920265355</v>
      </c>
      <c r="P220" s="225">
        <f t="shared" si="123"/>
        <v>1.0291957638201563</v>
      </c>
      <c r="Q220" s="225">
        <f t="shared" si="123"/>
        <v>1</v>
      </c>
      <c r="R220" s="225">
        <f t="shared" si="123"/>
        <v>1</v>
      </c>
    </row>
    <row r="221" spans="1:26" s="44" customFormat="1" x14ac:dyDescent="0.25">
      <c r="A221" s="319"/>
      <c r="B221" s="320"/>
      <c r="C221" s="321"/>
      <c r="D221" s="322"/>
      <c r="E221" s="44" t="s">
        <v>364</v>
      </c>
      <c r="G221" s="44" t="s">
        <v>88</v>
      </c>
      <c r="H221" s="325">
        <f xml:space="preserve"> SUM(J221:R221)</f>
        <v>0.11639786376136547</v>
      </c>
      <c r="J221" s="325">
        <f xml:space="preserve"> J219 * J220</f>
        <v>0</v>
      </c>
      <c r="K221" s="325">
        <f t="shared" ref="K221:M221" si="124" xml:space="preserve"> K219 * K220</f>
        <v>0</v>
      </c>
      <c r="L221" s="325">
        <f t="shared" si="124"/>
        <v>0</v>
      </c>
      <c r="M221" s="331">
        <f t="shared" si="124"/>
        <v>-4.386403936064401E-3</v>
      </c>
      <c r="N221" s="325">
        <f xml:space="preserve"> N219 * N220</f>
        <v>7.8892092629635081E-3</v>
      </c>
      <c r="O221" s="325">
        <f t="shared" ref="O221:R221" si="125" xml:space="preserve"> O219 * O220</f>
        <v>3.4572463986544733E-2</v>
      </c>
      <c r="P221" s="325">
        <f t="shared" si="125"/>
        <v>4.1016160091145469E-2</v>
      </c>
      <c r="Q221" s="325">
        <f t="shared" si="125"/>
        <v>3.7306434356776164E-2</v>
      </c>
      <c r="R221" s="325">
        <f t="shared" si="125"/>
        <v>0</v>
      </c>
      <c r="S221" s="46"/>
      <c r="T221" s="46"/>
      <c r="U221" s="46"/>
      <c r="V221" s="46"/>
      <c r="W221" s="46"/>
      <c r="X221" s="46"/>
      <c r="Y221" s="46"/>
      <c r="Z221" s="46"/>
    </row>
    <row r="223" spans="1:26" x14ac:dyDescent="0.25">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35" priority="6" stopIfTrue="1" operator="notEqual">
      <formula>0</formula>
    </cfRule>
    <cfRule type="cellIs" dxfId="34" priority="7" stopIfTrue="1" operator="equal">
      <formula>""</formula>
    </cfRule>
  </conditionalFormatting>
  <conditionalFormatting sqref="J3:Z3">
    <cfRule type="cellIs" dxfId="33" priority="8" operator="equal">
      <formula>"Post-Fcst"</formula>
    </cfRule>
    <cfRule type="cellIs" dxfId="32" priority="9" operator="equal">
      <formula>"Forecast"</formula>
    </cfRule>
    <cfRule type="cellIs" dxfId="31" priority="10" operator="equal">
      <formula>"Pre Fcst"</formula>
    </cfRule>
  </conditionalFormatting>
  <conditionalFormatting sqref="F2">
    <cfRule type="cellIs" dxfId="30" priority="4" stopIfTrue="1" operator="notEqual">
      <formula>0</formula>
    </cfRule>
    <cfRule type="cellIs" dxfId="29" priority="5" stopIfTrue="1" operator="equal">
      <formula>""</formula>
    </cfRule>
  </conditionalFormatting>
  <conditionalFormatting sqref="F165">
    <cfRule type="cellIs" dxfId="28" priority="2" stopIfTrue="1" operator="notEqual">
      <formula>0</formula>
    </cfRule>
    <cfRule type="cellIs" dxfId="27"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69" customWidth="1"/>
    <col min="2" max="2" width="1.88671875" style="80" customWidth="1"/>
    <col min="3" max="3" width="1.88671875" style="144" customWidth="1"/>
    <col min="4" max="4" width="1.88671875" style="74" customWidth="1"/>
    <col min="5" max="5" width="73.44140625" style="56" bestFit="1" customWidth="1"/>
    <col min="6" max="6" width="12.5546875" style="56" customWidth="1"/>
    <col min="7" max="7" width="10.88671875" style="56" bestFit="1" customWidth="1"/>
    <col min="8" max="8" width="11.5546875" style="56" customWidth="1"/>
    <col min="9" max="9" width="2.5546875" style="56" customWidth="1"/>
    <col min="10" max="18" width="11.5546875" style="56" customWidth="1"/>
    <col min="19" max="26" width="11.5546875" style="60" hidden="1" customWidth="1"/>
    <col min="27" max="16384" width="0" style="56" hidden="1"/>
  </cols>
  <sheetData>
    <row r="1" spans="1:26" s="156" customFormat="1" ht="25.2" x14ac:dyDescent="0.4">
      <c r="A1" s="152" t="str">
        <f ca="1" xml:space="preserve"> RIGHT(CELL("filename", $A$1), LEN(CELL("filename", $A$1)) - SEARCH("]", CELL("filename", $A$1)))</f>
        <v>Calcs-DMMY</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4" t="s">
        <v>374</v>
      </c>
      <c r="B8" s="345"/>
      <c r="C8" s="346"/>
      <c r="D8" s="346"/>
      <c r="E8" s="346"/>
      <c r="F8" s="346"/>
      <c r="G8" s="346"/>
      <c r="H8" s="346"/>
      <c r="I8" s="346"/>
      <c r="J8" s="346"/>
      <c r="K8" s="346"/>
      <c r="L8" s="346"/>
      <c r="M8" s="346"/>
      <c r="N8" s="346"/>
      <c r="O8" s="346"/>
      <c r="P8" s="346"/>
      <c r="Q8" s="346"/>
      <c r="R8" s="346"/>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0</v>
      </c>
      <c r="N22" s="292">
        <f t="shared" si="3"/>
        <v>0</v>
      </c>
      <c r="O22" s="292">
        <f t="shared" si="3"/>
        <v>0</v>
      </c>
      <c r="P22" s="292">
        <f t="shared" si="3"/>
        <v>0</v>
      </c>
      <c r="Q22" s="292">
        <f t="shared" si="3"/>
        <v>0</v>
      </c>
      <c r="R22" s="292">
        <f t="shared" si="3"/>
        <v>0</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0</v>
      </c>
      <c r="N24" s="225">
        <f t="shared" si="5"/>
        <v>0</v>
      </c>
      <c r="O24" s="225">
        <f t="shared" si="5"/>
        <v>0</v>
      </c>
      <c r="P24" s="225">
        <f t="shared" si="5"/>
        <v>0</v>
      </c>
      <c r="Q24" s="225">
        <f t="shared" si="5"/>
        <v>0</v>
      </c>
      <c r="R24" s="225">
        <f t="shared" si="5"/>
        <v>0</v>
      </c>
      <c r="S24" s="126"/>
      <c r="T24" s="126"/>
      <c r="U24" s="126"/>
      <c r="V24" s="126"/>
      <c r="W24" s="126"/>
      <c r="X24" s="126"/>
      <c r="Y24" s="126"/>
      <c r="Z24" s="126"/>
    </row>
    <row r="26" spans="1:16383" s="253" customFormat="1" x14ac:dyDescent="0.25">
      <c r="A26" s="249"/>
      <c r="B26" s="250"/>
      <c r="C26" s="251"/>
      <c r="D26" s="252"/>
      <c r="E26" s="49" t="str">
        <f xml:space="preserve"> InpR!E$98</f>
        <v>Run-off rate - CPI(H) + RPI wedge - active - DMMY</v>
      </c>
      <c r="F26" s="253">
        <f xml:space="preserve"> InpR!F$98</f>
        <v>0</v>
      </c>
      <c r="G26" s="271" t="str">
        <f xml:space="preserve"> InpR!G$98</f>
        <v>%</v>
      </c>
      <c r="H26" s="253" t="str">
        <f xml:space="preserve"> InpR!I$98</f>
        <v>PR19 Financial model, 'F_OutputsMaster' sheet row 966, PR19FM2103POST</v>
      </c>
      <c r="I26" s="253" t="e">
        <f xml:space="preserve"> InpR!#REF!</f>
        <v>#REF!</v>
      </c>
      <c r="J26" s="253">
        <f xml:space="preserve"> InpR!J$98</f>
        <v>0</v>
      </c>
      <c r="K26" s="253">
        <f xml:space="preserve"> InpR!K$98</f>
        <v>0</v>
      </c>
      <c r="L26" s="253">
        <f xml:space="preserve"> InpR!L$98</f>
        <v>0</v>
      </c>
      <c r="M26" s="253">
        <f xml:space="preserve"> InpR!M$98</f>
        <v>0</v>
      </c>
      <c r="N26" s="253">
        <f xml:space="preserve"> InpR!N$98</f>
        <v>0</v>
      </c>
      <c r="O26" s="253">
        <f xml:space="preserve"> InpR!O$98</f>
        <v>0</v>
      </c>
      <c r="P26" s="253">
        <f xml:space="preserve"> InpR!P$98</f>
        <v>0</v>
      </c>
      <c r="Q26" s="253">
        <f xml:space="preserve"> InpR!Q$98</f>
        <v>0</v>
      </c>
      <c r="R26" s="253">
        <f xml:space="preserve"> InpR!R$98</f>
        <v>0</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0</v>
      </c>
      <c r="N27" s="292">
        <f t="shared" si="6"/>
        <v>0</v>
      </c>
      <c r="O27" s="292">
        <f t="shared" si="6"/>
        <v>0</v>
      </c>
      <c r="P27" s="292">
        <f t="shared" si="6"/>
        <v>0</v>
      </c>
      <c r="Q27" s="292">
        <f t="shared" si="6"/>
        <v>0</v>
      </c>
      <c r="R27" s="292">
        <f t="shared" si="6"/>
        <v>0</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0</v>
      </c>
      <c r="N28" s="225">
        <f t="shared" si="7"/>
        <v>0</v>
      </c>
      <c r="O28" s="225">
        <f t="shared" si="7"/>
        <v>0</v>
      </c>
      <c r="P28" s="225">
        <f t="shared" si="7"/>
        <v>0</v>
      </c>
      <c r="Q28" s="225">
        <f t="shared" si="7"/>
        <v>0</v>
      </c>
      <c r="R28" s="225">
        <f t="shared" si="7"/>
        <v>0</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0</v>
      </c>
      <c r="N29" s="225">
        <f t="shared" si="8"/>
        <v>0</v>
      </c>
      <c r="O29" s="225">
        <f t="shared" si="8"/>
        <v>0</v>
      </c>
      <c r="P29" s="225">
        <f t="shared" si="8"/>
        <v>0</v>
      </c>
      <c r="Q29" s="225">
        <f t="shared" si="8"/>
        <v>0</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F30" s="304"/>
      <c r="G30" s="304"/>
      <c r="H30" s="304"/>
    </row>
    <row r="31" spans="1:16383" s="242" customFormat="1" x14ac:dyDescent="0.25">
      <c r="A31" s="238"/>
      <c r="B31" s="239"/>
      <c r="C31" s="240"/>
      <c r="D31" s="241"/>
      <c r="E31" s="242" t="str">
        <f>InpR!$E$91</f>
        <v>RCV - CPI(H) + RPI wedge initial balance - nominal - DMMY</v>
      </c>
      <c r="F31" s="302">
        <f>InpR!$F$91</f>
        <v>0</v>
      </c>
      <c r="G31" s="301" t="str">
        <f>InpR!$G$91</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0</v>
      </c>
      <c r="N34" s="293">
        <f t="shared" si="9"/>
        <v>0</v>
      </c>
      <c r="O34" s="293">
        <f t="shared" si="9"/>
        <v>0</v>
      </c>
      <c r="P34" s="293">
        <f t="shared" si="9"/>
        <v>0</v>
      </c>
      <c r="Q34" s="293">
        <f t="shared" si="9"/>
        <v>0</v>
      </c>
      <c r="R34" s="293">
        <f t="shared" si="9"/>
        <v>0</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0</v>
      </c>
      <c r="N35" s="293">
        <f t="shared" si="10"/>
        <v>0</v>
      </c>
      <c r="O35" s="293">
        <f t="shared" si="10"/>
        <v>0</v>
      </c>
      <c r="P35" s="293">
        <f t="shared" si="10"/>
        <v>0</v>
      </c>
      <c r="Q35" s="293">
        <f t="shared" si="10"/>
        <v>0</v>
      </c>
      <c r="R35" s="293">
        <f t="shared" si="10"/>
        <v>0</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0</v>
      </c>
      <c r="N36" s="293">
        <f t="shared" si="11"/>
        <v>0</v>
      </c>
      <c r="O36" s="293">
        <f t="shared" si="11"/>
        <v>0</v>
      </c>
      <c r="P36" s="293">
        <f t="shared" si="11"/>
        <v>0</v>
      </c>
      <c r="Q36" s="293">
        <f t="shared" si="11"/>
        <v>0</v>
      </c>
      <c r="R36" s="293">
        <f t="shared" si="11"/>
        <v>0</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0</v>
      </c>
      <c r="M37" s="294">
        <f t="shared" si="12"/>
        <v>0</v>
      </c>
      <c r="N37" s="294">
        <f t="shared" si="12"/>
        <v>0</v>
      </c>
      <c r="O37" s="294">
        <f t="shared" si="12"/>
        <v>0</v>
      </c>
      <c r="P37" s="294">
        <f t="shared" si="12"/>
        <v>0</v>
      </c>
      <c r="Q37" s="294">
        <f t="shared" si="12"/>
        <v>0</v>
      </c>
      <c r="R37" s="294">
        <f t="shared" si="12"/>
        <v>0</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0</v>
      </c>
      <c r="N39" s="226">
        <f t="shared" si="13"/>
        <v>0</v>
      </c>
      <c r="O39" s="226">
        <f t="shared" si="13"/>
        <v>0</v>
      </c>
      <c r="P39" s="226">
        <f t="shared" si="13"/>
        <v>0</v>
      </c>
      <c r="Q39" s="226">
        <f t="shared" si="13"/>
        <v>0</v>
      </c>
      <c r="R39" s="226">
        <f t="shared" si="13"/>
        <v>0</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0</v>
      </c>
      <c r="N40" s="293">
        <f t="shared" si="14"/>
        <v>0</v>
      </c>
      <c r="O40" s="293">
        <f t="shared" si="14"/>
        <v>0</v>
      </c>
      <c r="P40" s="293">
        <f t="shared" si="14"/>
        <v>0</v>
      </c>
      <c r="Q40" s="293">
        <f t="shared" si="14"/>
        <v>0</v>
      </c>
      <c r="R40" s="293">
        <f t="shared" si="14"/>
        <v>0</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0</v>
      </c>
      <c r="M41" s="226">
        <f t="shared" si="15"/>
        <v>0</v>
      </c>
      <c r="N41" s="226">
        <f t="shared" si="15"/>
        <v>0</v>
      </c>
      <c r="O41" s="226">
        <f t="shared" si="15"/>
        <v>0</v>
      </c>
      <c r="P41" s="226">
        <f t="shared" si="15"/>
        <v>0</v>
      </c>
      <c r="Q41" s="226">
        <f t="shared" si="15"/>
        <v>0</v>
      </c>
      <c r="R41" s="226">
        <f t="shared" si="15"/>
        <v>0</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0</v>
      </c>
      <c r="M42" s="226">
        <f xml:space="preserve"> ( (M39+M40) + M41) / 2</f>
        <v>0</v>
      </c>
      <c r="N42" s="226">
        <f t="shared" ref="N42:R42" si="17" xml:space="preserve"> ( (N39+N40) + N41) / 2</f>
        <v>0</v>
      </c>
      <c r="O42" s="226">
        <f t="shared" si="17"/>
        <v>0</v>
      </c>
      <c r="P42" s="226">
        <f t="shared" si="17"/>
        <v>0</v>
      </c>
      <c r="Q42" s="226">
        <f t="shared" si="17"/>
        <v>0</v>
      </c>
      <c r="R42" s="226">
        <f t="shared" si="17"/>
        <v>0</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InpR!E$105</f>
        <v>WACC on RCV - CPI(H) + RPI wedge bf and additions - DMMY</v>
      </c>
      <c r="F45" s="253">
        <f xml:space="preserve"> InpR!F$105</f>
        <v>0</v>
      </c>
      <c r="G45" s="271" t="str">
        <f xml:space="preserve"> InpR!G$105</f>
        <v>%</v>
      </c>
      <c r="H45" s="253" t="str">
        <f xml:space="preserve"> InpR!I$105</f>
        <v>PR19 Financial model, 'Dummy Control' sheet row 980</v>
      </c>
      <c r="I45" s="253" t="e">
        <f xml:space="preserve"> InpR!#REF!</f>
        <v>#REF!</v>
      </c>
      <c r="J45" s="253">
        <f xml:space="preserve"> InpR!J$105</f>
        <v>0</v>
      </c>
      <c r="K45" s="253">
        <f xml:space="preserve"> InpR!K$105</f>
        <v>0</v>
      </c>
      <c r="L45" s="253">
        <f xml:space="preserve"> InpR!L$105</f>
        <v>0</v>
      </c>
      <c r="M45" s="253">
        <f xml:space="preserve"> InpR!M$105</f>
        <v>1.920357193840716E-2</v>
      </c>
      <c r="N45" s="253">
        <f xml:space="preserve"> InpR!N$105</f>
        <v>1.920357193840716E-2</v>
      </c>
      <c r="O45" s="253">
        <f xml:space="preserve"> InpR!O$105</f>
        <v>1.920357193840716E-2</v>
      </c>
      <c r="P45" s="253">
        <f xml:space="preserve"> InpR!P$105</f>
        <v>1.920357193840716E-2</v>
      </c>
      <c r="Q45" s="253">
        <f xml:space="preserve"> InpR!Q$105</f>
        <v>1.920357193840716E-2</v>
      </c>
      <c r="R45" s="253">
        <f xml:space="preserve"> InpR!R$105</f>
        <v>1.920357193840716E-2</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0</v>
      </c>
      <c r="M47" s="225">
        <f t="shared" si="18"/>
        <v>0</v>
      </c>
      <c r="N47" s="225">
        <f t="shared" si="18"/>
        <v>0</v>
      </c>
      <c r="O47" s="225">
        <f t="shared" si="18"/>
        <v>0</v>
      </c>
      <c r="P47" s="225">
        <f t="shared" si="18"/>
        <v>0</v>
      </c>
      <c r="Q47" s="225">
        <f t="shared" si="18"/>
        <v>0</v>
      </c>
      <c r="R47" s="225">
        <f t="shared" si="18"/>
        <v>0</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0</v>
      </c>
      <c r="N48" s="225">
        <f t="shared" ref="N48:R48" si="20">N45*N47*N46</f>
        <v>0</v>
      </c>
      <c r="O48" s="225">
        <f t="shared" si="20"/>
        <v>0</v>
      </c>
      <c r="P48" s="225">
        <f t="shared" si="20"/>
        <v>0</v>
      </c>
      <c r="Q48" s="225">
        <f t="shared" si="20"/>
        <v>0</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0</v>
      </c>
      <c r="N51" s="225">
        <f t="shared" si="21"/>
        <v>0</v>
      </c>
      <c r="O51" s="225">
        <f t="shared" si="21"/>
        <v>0</v>
      </c>
      <c r="P51" s="225">
        <f t="shared" si="21"/>
        <v>0</v>
      </c>
      <c r="Q51" s="225">
        <f t="shared" si="21"/>
        <v>0</v>
      </c>
      <c r="R51" s="225">
        <f t="shared" si="21"/>
        <v>0</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0</v>
      </c>
      <c r="N52" s="225">
        <f t="shared" si="22"/>
        <v>0</v>
      </c>
      <c r="O52" s="225">
        <f t="shared" si="22"/>
        <v>0</v>
      </c>
      <c r="P52" s="225">
        <f t="shared" si="22"/>
        <v>0</v>
      </c>
      <c r="Q52" s="225">
        <f t="shared" si="22"/>
        <v>0</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0</v>
      </c>
      <c r="I53" s="225"/>
      <c r="J53" s="225">
        <f t="shared" ref="J53:R53" si="23">SUM(J51:J52)</f>
        <v>0</v>
      </c>
      <c r="K53" s="225">
        <f t="shared" si="23"/>
        <v>0</v>
      </c>
      <c r="L53" s="225">
        <f>SUM(L51:L52)</f>
        <v>0</v>
      </c>
      <c r="M53" s="226">
        <f t="shared" si="23"/>
        <v>0</v>
      </c>
      <c r="N53" s="226">
        <f t="shared" si="23"/>
        <v>0</v>
      </c>
      <c r="O53" s="225">
        <f t="shared" si="23"/>
        <v>0</v>
      </c>
      <c r="P53" s="225">
        <f t="shared" si="23"/>
        <v>0</v>
      </c>
      <c r="Q53" s="225">
        <f t="shared" si="23"/>
        <v>0</v>
      </c>
      <c r="R53" s="225">
        <f t="shared" si="23"/>
        <v>0</v>
      </c>
      <c r="S53" s="126"/>
      <c r="T53" s="126"/>
      <c r="U53" s="126"/>
      <c r="V53" s="126"/>
      <c r="W53" s="126"/>
      <c r="X53" s="126"/>
      <c r="Y53" s="126"/>
      <c r="Z53" s="126"/>
    </row>
    <row r="55" spans="1:26" x14ac:dyDescent="0.25">
      <c r="A55" s="344" t="s">
        <v>147</v>
      </c>
      <c r="B55" s="345"/>
      <c r="C55" s="346"/>
      <c r="D55" s="346"/>
      <c r="E55" s="346"/>
      <c r="F55" s="346"/>
      <c r="G55" s="346"/>
      <c r="H55" s="346"/>
      <c r="I55" s="346"/>
      <c r="J55" s="346"/>
      <c r="K55" s="346"/>
      <c r="L55" s="346"/>
      <c r="M55" s="346"/>
      <c r="N55" s="346"/>
      <c r="O55" s="346"/>
      <c r="P55" s="346"/>
      <c r="Q55" s="346"/>
      <c r="R55" s="346"/>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0</v>
      </c>
      <c r="N61" s="225">
        <f t="shared" si="24"/>
        <v>0</v>
      </c>
      <c r="O61" s="225">
        <f t="shared" si="24"/>
        <v>0</v>
      </c>
      <c r="P61" s="225">
        <f t="shared" si="24"/>
        <v>0</v>
      </c>
      <c r="Q61" s="225">
        <f t="shared" si="24"/>
        <v>0</v>
      </c>
      <c r="R61" s="225">
        <f t="shared" si="24"/>
        <v>0</v>
      </c>
      <c r="S61" s="126"/>
      <c r="T61" s="126"/>
      <c r="U61" s="126"/>
      <c r="V61" s="126"/>
      <c r="W61" s="126"/>
      <c r="X61" s="126"/>
      <c r="Y61" s="126"/>
      <c r="Z61" s="126"/>
    </row>
    <row r="62" spans="1:26" x14ac:dyDescent="0.25">
      <c r="L62" s="299"/>
      <c r="M62" s="341"/>
      <c r="N62" s="341"/>
      <c r="O62" s="341"/>
      <c r="P62" s="341"/>
      <c r="Q62" s="341"/>
      <c r="R62" s="299"/>
    </row>
    <row r="63" spans="1:26" x14ac:dyDescent="0.25">
      <c r="A63" s="344" t="s">
        <v>375</v>
      </c>
      <c r="B63" s="345"/>
      <c r="C63" s="346"/>
      <c r="D63" s="346"/>
      <c r="E63" s="346"/>
      <c r="F63" s="346"/>
      <c r="G63" s="346"/>
      <c r="H63" s="346"/>
      <c r="I63" s="346"/>
      <c r="J63" s="346"/>
      <c r="K63" s="346"/>
      <c r="L63" s="346"/>
      <c r="M63" s="346"/>
      <c r="N63" s="346"/>
      <c r="O63" s="346"/>
      <c r="P63" s="346"/>
      <c r="Q63" s="346"/>
      <c r="R63" s="346"/>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2.3850515576481657E-2</v>
      </c>
      <c r="Q69" s="253">
        <f>Index!Q$135</f>
        <v>1.2940761501597509E-2</v>
      </c>
      <c r="R69" s="253">
        <f>Index!R$135</f>
        <v>9.9999999999997868E-3</v>
      </c>
    </row>
    <row r="70" spans="1:16383" s="213" customFormat="1" x14ac:dyDescent="0.25">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4.4850515576482231E-2</v>
      </c>
      <c r="Q70" s="213">
        <f t="shared" si="26"/>
        <v>3.3940761501598748E-2</v>
      </c>
      <c r="R70" s="213">
        <f t="shared" si="26"/>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0</v>
      </c>
      <c r="N73" s="292">
        <f t="shared" si="27"/>
        <v>0</v>
      </c>
      <c r="O73" s="292">
        <f t="shared" si="27"/>
        <v>0</v>
      </c>
      <c r="P73" s="292">
        <f t="shared" si="27"/>
        <v>0</v>
      </c>
      <c r="Q73" s="292">
        <f t="shared" si="27"/>
        <v>0</v>
      </c>
      <c r="R73" s="292">
        <f t="shared" si="27"/>
        <v>0</v>
      </c>
    </row>
    <row r="74" spans="1:16383" s="213" customFormat="1" x14ac:dyDescent="0.25">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4.4850515576482231E-2</v>
      </c>
      <c r="Q74" s="213">
        <f t="shared" si="28"/>
        <v>3.3940761501598748E-2</v>
      </c>
      <c r="R74" s="213">
        <f t="shared" si="28"/>
        <v>2.9999999999998916E-2</v>
      </c>
      <c r="S74" s="218"/>
      <c r="T74" s="218"/>
      <c r="U74" s="218"/>
      <c r="V74" s="218"/>
      <c r="W74" s="218"/>
      <c r="X74" s="218"/>
      <c r="Y74" s="218"/>
      <c r="Z74" s="218"/>
    </row>
    <row r="75" spans="1:16383" x14ac:dyDescent="0.25">
      <c r="E75" s="56" t="s">
        <v>152</v>
      </c>
      <c r="G75" s="201" t="s">
        <v>88</v>
      </c>
      <c r="J75" s="225">
        <f t="shared" ref="J75:L75" si="29">J73*J74</f>
        <v>0</v>
      </c>
      <c r="K75" s="225">
        <f t="shared" si="29"/>
        <v>0</v>
      </c>
      <c r="L75" s="225">
        <f t="shared" si="29"/>
        <v>0</v>
      </c>
      <c r="M75" s="225">
        <f>M73*M74</f>
        <v>0</v>
      </c>
      <c r="N75" s="225">
        <f t="shared" ref="N75:R75" si="30">N73*N74</f>
        <v>0</v>
      </c>
      <c r="O75" s="225">
        <f t="shared" si="30"/>
        <v>0</v>
      </c>
      <c r="P75" s="225">
        <f t="shared" si="30"/>
        <v>0</v>
      </c>
      <c r="Q75" s="225">
        <f t="shared" si="30"/>
        <v>0</v>
      </c>
      <c r="R75" s="225">
        <f t="shared" si="30"/>
        <v>0</v>
      </c>
    </row>
    <row r="77" spans="1:16383" s="253" customFormat="1" x14ac:dyDescent="0.25">
      <c r="A77" s="249"/>
      <c r="B77" s="250"/>
      <c r="C77" s="251"/>
      <c r="D77" s="252"/>
      <c r="E77" s="49" t="str">
        <f xml:space="preserve"> InpR!E$98</f>
        <v>Run-off rate - CPI(H) + RPI wedge - active - DMMY</v>
      </c>
      <c r="F77" s="253">
        <f xml:space="preserve"> InpR!F$98</f>
        <v>0</v>
      </c>
      <c r="G77" s="271" t="str">
        <f xml:space="preserve"> InpR!G$98</f>
        <v>%</v>
      </c>
      <c r="H77" s="253" t="str">
        <f xml:space="preserve"> InpR!I$98</f>
        <v>PR19 Financial model, 'F_OutputsMaster' sheet row 966, PR19FM2103POST</v>
      </c>
      <c r="I77" s="253" t="e">
        <f xml:space="preserve"> InpR!#REF!</f>
        <v>#REF!</v>
      </c>
      <c r="J77" s="253">
        <f xml:space="preserve"> InpR!J$98</f>
        <v>0</v>
      </c>
      <c r="K77" s="253">
        <f xml:space="preserve"> InpR!K$98</f>
        <v>0</v>
      </c>
      <c r="L77" s="253">
        <f xml:space="preserve"> InpR!L$98</f>
        <v>0</v>
      </c>
      <c r="M77" s="253">
        <f xml:space="preserve"> InpR!M$98</f>
        <v>0</v>
      </c>
      <c r="N77" s="253">
        <f xml:space="preserve"> InpR!N$98</f>
        <v>0</v>
      </c>
      <c r="O77" s="253">
        <f xml:space="preserve"> InpR!O$98</f>
        <v>0</v>
      </c>
      <c r="P77" s="253">
        <f xml:space="preserve"> InpR!P$98</f>
        <v>0</v>
      </c>
      <c r="Q77" s="253">
        <f xml:space="preserve"> InpR!Q$98</f>
        <v>0</v>
      </c>
      <c r="R77" s="253">
        <f xml:space="preserve"> InpR!R$98</f>
        <v>0</v>
      </c>
    </row>
    <row r="78" spans="1:16383" s="199" customFormat="1" x14ac:dyDescent="0.25">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0</v>
      </c>
      <c r="N78" s="292">
        <f t="shared" si="31"/>
        <v>0</v>
      </c>
      <c r="O78" s="292">
        <f t="shared" si="31"/>
        <v>0</v>
      </c>
      <c r="P78" s="292">
        <f t="shared" si="31"/>
        <v>0</v>
      </c>
      <c r="Q78" s="292">
        <f t="shared" si="31"/>
        <v>0</v>
      </c>
      <c r="R78" s="292">
        <f t="shared" si="31"/>
        <v>0</v>
      </c>
    </row>
    <row r="79" spans="1:16383" x14ac:dyDescent="0.25">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0</v>
      </c>
      <c r="N79" s="225">
        <f t="shared" si="32"/>
        <v>0</v>
      </c>
      <c r="O79" s="225">
        <f t="shared" si="32"/>
        <v>0</v>
      </c>
      <c r="P79" s="225">
        <f t="shared" si="32"/>
        <v>0</v>
      </c>
      <c r="Q79" s="225">
        <f t="shared" si="32"/>
        <v>0</v>
      </c>
      <c r="R79" s="225">
        <f t="shared" si="32"/>
        <v>0</v>
      </c>
    </row>
    <row r="80" spans="1:16383" x14ac:dyDescent="0.25">
      <c r="E80" s="56" t="s">
        <v>153</v>
      </c>
      <c r="F80" s="295"/>
      <c r="G80" s="295" t="s">
        <v>88</v>
      </c>
      <c r="H80" s="295"/>
      <c r="I80" s="295"/>
      <c r="J80" s="225">
        <f t="shared" ref="J80:R80" si="33" xml:space="preserve"> (J78+J79) * J77</f>
        <v>0</v>
      </c>
      <c r="K80" s="225">
        <f t="shared" si="33"/>
        <v>0</v>
      </c>
      <c r="L80" s="225">
        <f t="shared" si="33"/>
        <v>0</v>
      </c>
      <c r="M80" s="225">
        <f t="shared" si="33"/>
        <v>0</v>
      </c>
      <c r="N80" s="225">
        <f xml:space="preserve"> (N78+N79) * N77</f>
        <v>0</v>
      </c>
      <c r="O80" s="225">
        <f t="shared" si="33"/>
        <v>0</v>
      </c>
      <c r="P80" s="225">
        <f t="shared" si="33"/>
        <v>0</v>
      </c>
      <c r="Q80" s="225">
        <f t="shared" si="33"/>
        <v>0</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F81" s="304"/>
      <c r="G81" s="304"/>
      <c r="H81" s="304"/>
    </row>
    <row r="82" spans="1:26" s="242" customFormat="1" x14ac:dyDescent="0.25">
      <c r="A82" s="238"/>
      <c r="B82" s="239"/>
      <c r="C82" s="240"/>
      <c r="D82" s="241"/>
      <c r="E82" s="242" t="str">
        <f>InpR!$E$91</f>
        <v>RCV - CPI(H) + RPI wedge initial balance - nominal - DMMY</v>
      </c>
      <c r="F82" s="302">
        <f>InpR!$F$91</f>
        <v>0</v>
      </c>
      <c r="G82" s="301" t="str">
        <f>InpR!$G$91</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R85" si="34" xml:space="preserve"> I88</f>
        <v>0</v>
      </c>
      <c r="K85" s="293">
        <f t="shared" si="34"/>
        <v>0</v>
      </c>
      <c r="L85" s="293">
        <f t="shared" si="34"/>
        <v>0</v>
      </c>
      <c r="M85" s="293">
        <f t="shared" si="34"/>
        <v>0</v>
      </c>
      <c r="N85" s="293">
        <f t="shared" si="34"/>
        <v>0</v>
      </c>
      <c r="O85" s="293">
        <f t="shared" si="34"/>
        <v>0</v>
      </c>
      <c r="P85" s="293">
        <f t="shared" si="34"/>
        <v>0</v>
      </c>
      <c r="Q85" s="293">
        <f t="shared" si="34"/>
        <v>0</v>
      </c>
      <c r="R85" s="293">
        <f t="shared" si="34"/>
        <v>0</v>
      </c>
    </row>
    <row r="86" spans="1:26" s="59" customFormat="1" x14ac:dyDescent="0.25">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0</v>
      </c>
      <c r="N86" s="293">
        <f t="shared" si="35"/>
        <v>0</v>
      </c>
      <c r="O86" s="293">
        <f t="shared" si="35"/>
        <v>0</v>
      </c>
      <c r="P86" s="293">
        <f t="shared" si="35"/>
        <v>0</v>
      </c>
      <c r="Q86" s="293">
        <f t="shared" si="35"/>
        <v>0</v>
      </c>
      <c r="R86" s="293">
        <f t="shared" si="35"/>
        <v>0</v>
      </c>
    </row>
    <row r="87" spans="1:26" s="59" customFormat="1" x14ac:dyDescent="0.25">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0</v>
      </c>
      <c r="N87" s="293">
        <f t="shared" si="36"/>
        <v>0</v>
      </c>
      <c r="O87" s="293">
        <f t="shared" si="36"/>
        <v>0</v>
      </c>
      <c r="P87" s="293">
        <f t="shared" si="36"/>
        <v>0</v>
      </c>
      <c r="Q87" s="293">
        <f t="shared" si="36"/>
        <v>0</v>
      </c>
      <c r="R87" s="293">
        <f t="shared" si="36"/>
        <v>0</v>
      </c>
    </row>
    <row r="88" spans="1:26" s="173" customFormat="1" x14ac:dyDescent="0.25">
      <c r="A88" s="169"/>
      <c r="B88" s="170"/>
      <c r="C88" s="171"/>
      <c r="D88" s="172"/>
      <c r="E88" s="173" t="s">
        <v>155</v>
      </c>
      <c r="G88" s="202" t="s">
        <v>88</v>
      </c>
      <c r="J88" s="294">
        <f t="shared" ref="J88:R88" si="37" xml:space="preserve"> IF( J83 = 1, $F82, J85 + J86 - J87)</f>
        <v>0</v>
      </c>
      <c r="K88" s="294">
        <f t="shared" si="37"/>
        <v>0</v>
      </c>
      <c r="L88" s="294">
        <f t="shared" si="37"/>
        <v>0</v>
      </c>
      <c r="M88" s="294">
        <f t="shared" si="37"/>
        <v>0</v>
      </c>
      <c r="N88" s="294">
        <f t="shared" si="37"/>
        <v>0</v>
      </c>
      <c r="O88" s="294">
        <f t="shared" si="37"/>
        <v>0</v>
      </c>
      <c r="P88" s="294">
        <f t="shared" si="37"/>
        <v>0</v>
      </c>
      <c r="Q88" s="294">
        <f t="shared" si="37"/>
        <v>0</v>
      </c>
      <c r="R88" s="294">
        <f t="shared" si="37"/>
        <v>0</v>
      </c>
    </row>
    <row r="90" spans="1:26" s="126" customFormat="1" x14ac:dyDescent="0.25">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0</v>
      </c>
      <c r="N90" s="226">
        <f t="shared" si="38"/>
        <v>0</v>
      </c>
      <c r="O90" s="226">
        <f t="shared" si="38"/>
        <v>0</v>
      </c>
      <c r="P90" s="226">
        <f t="shared" si="38"/>
        <v>0</v>
      </c>
      <c r="Q90" s="226">
        <f t="shared" si="38"/>
        <v>0</v>
      </c>
      <c r="R90" s="226">
        <f t="shared" si="38"/>
        <v>0</v>
      </c>
    </row>
    <row r="91" spans="1:26" s="126" customFormat="1" x14ac:dyDescent="0.25">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0</v>
      </c>
      <c r="N91" s="293">
        <f t="shared" si="39"/>
        <v>0</v>
      </c>
      <c r="O91" s="293">
        <f t="shared" si="39"/>
        <v>0</v>
      </c>
      <c r="P91" s="293">
        <f t="shared" si="39"/>
        <v>0</v>
      </c>
      <c r="Q91" s="293">
        <f t="shared" si="39"/>
        <v>0</v>
      </c>
      <c r="R91" s="293">
        <f t="shared" si="39"/>
        <v>0</v>
      </c>
    </row>
    <row r="92" spans="1:26" s="126" customFormat="1" x14ac:dyDescent="0.25">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0</v>
      </c>
      <c r="M92" s="226">
        <f t="shared" si="40"/>
        <v>0</v>
      </c>
      <c r="N92" s="226">
        <f t="shared" si="40"/>
        <v>0</v>
      </c>
      <c r="O92" s="226">
        <f t="shared" si="40"/>
        <v>0</v>
      </c>
      <c r="P92" s="226">
        <f t="shared" si="40"/>
        <v>0</v>
      </c>
      <c r="Q92" s="226">
        <f t="shared" si="40"/>
        <v>0</v>
      </c>
      <c r="R92" s="226">
        <f t="shared" si="40"/>
        <v>0</v>
      </c>
    </row>
    <row r="93" spans="1:26" s="60" customFormat="1" x14ac:dyDescent="0.25">
      <c r="A93" s="68"/>
      <c r="B93" s="80"/>
      <c r="C93" s="144"/>
      <c r="D93" s="76"/>
      <c r="E93" s="56" t="s">
        <v>173</v>
      </c>
      <c r="G93" s="126" t="s">
        <v>88</v>
      </c>
      <c r="H93" s="296"/>
      <c r="I93" s="296"/>
      <c r="J93" s="226">
        <f t="shared" ref="J93:K93" si="41" xml:space="preserve"> ( (J90+J91) + J92) / 2</f>
        <v>0</v>
      </c>
      <c r="K93" s="226">
        <f t="shared" si="41"/>
        <v>0</v>
      </c>
      <c r="L93" s="226">
        <f xml:space="preserve"> ( (L90+L91) + L92) / 2</f>
        <v>0</v>
      </c>
      <c r="M93" s="226">
        <f xml:space="preserve"> ( (M90+M91) + M92) / 2</f>
        <v>0</v>
      </c>
      <c r="N93" s="226">
        <f t="shared" ref="N93:P93" si="42" xml:space="preserve"> ( (N90+N91) + N92) / 2</f>
        <v>0</v>
      </c>
      <c r="O93" s="226">
        <f t="shared" si="42"/>
        <v>0</v>
      </c>
      <c r="P93" s="226">
        <f t="shared" si="42"/>
        <v>0</v>
      </c>
      <c r="Q93" s="226">
        <f xml:space="preserve"> ( (Q90+Q91) + Q92) / 2</f>
        <v>0</v>
      </c>
      <c r="R93" s="226">
        <f t="shared" ref="R93" si="43" xml:space="preserve"> ( (R90+R91) + R92) / 2</f>
        <v>0</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InpR!E$105</f>
        <v>WACC on RCV - CPI(H) + RPI wedge bf and additions - DMMY</v>
      </c>
      <c r="F96" s="253">
        <f xml:space="preserve"> InpR!F$105</f>
        <v>0</v>
      </c>
      <c r="G96" s="271" t="str">
        <f xml:space="preserve"> InpR!G$105</f>
        <v>%</v>
      </c>
      <c r="H96" s="253" t="str">
        <f xml:space="preserve"> InpR!I$105</f>
        <v>PR19 Financial model, 'Dummy Control' sheet row 980</v>
      </c>
      <c r="I96" s="253" t="e">
        <f xml:space="preserve"> InpR!#REF!</f>
        <v>#REF!</v>
      </c>
      <c r="J96" s="253">
        <f xml:space="preserve"> InpR!J$105</f>
        <v>0</v>
      </c>
      <c r="K96" s="253">
        <f xml:space="preserve"> InpR!K$105</f>
        <v>0</v>
      </c>
      <c r="L96" s="253">
        <f xml:space="preserve"> InpR!L$105</f>
        <v>0</v>
      </c>
      <c r="M96" s="253">
        <f xml:space="preserve"> InpR!M$105</f>
        <v>1.920357193840716E-2</v>
      </c>
      <c r="N96" s="253">
        <f xml:space="preserve"> InpR!N$105</f>
        <v>1.920357193840716E-2</v>
      </c>
      <c r="O96" s="253">
        <f xml:space="preserve"> InpR!O$105</f>
        <v>1.920357193840716E-2</v>
      </c>
      <c r="P96" s="253">
        <f xml:space="preserve"> InpR!P$105</f>
        <v>1.920357193840716E-2</v>
      </c>
      <c r="Q96" s="253">
        <f xml:space="preserve"> InpR!Q$105</f>
        <v>1.920357193840716E-2</v>
      </c>
      <c r="R96" s="253">
        <f xml:space="preserve"> InpR!R$105</f>
        <v>1.920357193840716E-2</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0</v>
      </c>
      <c r="M98" s="225">
        <f t="shared" si="44"/>
        <v>0</v>
      </c>
      <c r="N98" s="225">
        <f t="shared" si="44"/>
        <v>0</v>
      </c>
      <c r="O98" s="225">
        <f t="shared" si="44"/>
        <v>0</v>
      </c>
      <c r="P98" s="225">
        <f t="shared" si="44"/>
        <v>0</v>
      </c>
      <c r="Q98" s="225">
        <f t="shared" si="44"/>
        <v>0</v>
      </c>
      <c r="R98" s="225">
        <f t="shared" si="44"/>
        <v>0</v>
      </c>
    </row>
    <row r="99" spans="1:26" x14ac:dyDescent="0.25">
      <c r="E99" s="56" t="s">
        <v>157</v>
      </c>
      <c r="F99" s="295"/>
      <c r="G99" s="225" t="s">
        <v>88</v>
      </c>
      <c r="H99" s="295"/>
      <c r="I99" s="295"/>
      <c r="J99" s="295">
        <f t="shared" ref="J99:K99" si="45">J96*J97*J98</f>
        <v>0</v>
      </c>
      <c r="K99" s="295">
        <f t="shared" si="45"/>
        <v>0</v>
      </c>
      <c r="L99" s="295">
        <f>L96*L97*L98</f>
        <v>0</v>
      </c>
      <c r="M99" s="295">
        <f>M96*M97*M98</f>
        <v>0</v>
      </c>
      <c r="N99" s="295">
        <f t="shared" ref="N99:R99" si="46">N96*N97*N98</f>
        <v>0</v>
      </c>
      <c r="O99" s="295">
        <f t="shared" si="46"/>
        <v>0</v>
      </c>
      <c r="P99" s="295">
        <f t="shared" si="46"/>
        <v>0</v>
      </c>
      <c r="Q99" s="295">
        <f t="shared" si="46"/>
        <v>0</v>
      </c>
      <c r="R99" s="295">
        <f t="shared" si="46"/>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0</v>
      </c>
      <c r="M102" s="226">
        <f t="shared" si="47"/>
        <v>0</v>
      </c>
      <c r="N102" s="226">
        <f t="shared" si="47"/>
        <v>0</v>
      </c>
      <c r="O102" s="226">
        <f t="shared" si="47"/>
        <v>0</v>
      </c>
      <c r="P102" s="226">
        <f t="shared" si="47"/>
        <v>0</v>
      </c>
      <c r="Q102" s="226">
        <f t="shared" si="47"/>
        <v>0</v>
      </c>
      <c r="R102" s="226">
        <f t="shared" si="47"/>
        <v>0</v>
      </c>
    </row>
    <row r="103" spans="1:26" x14ac:dyDescent="0.25">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0</v>
      </c>
      <c r="R103" s="225">
        <f t="shared" si="48"/>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0</v>
      </c>
      <c r="N106" s="225">
        <f t="shared" si="49"/>
        <v>0</v>
      </c>
      <c r="O106" s="225">
        <f t="shared" si="49"/>
        <v>0</v>
      </c>
      <c r="P106" s="225">
        <f t="shared" si="49"/>
        <v>0</v>
      </c>
      <c r="Q106" s="225">
        <f t="shared" si="49"/>
        <v>0</v>
      </c>
      <c r="R106" s="225">
        <f t="shared" si="49"/>
        <v>0</v>
      </c>
    </row>
    <row r="107" spans="1:26" s="125" customFormat="1" x14ac:dyDescent="0.25">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0</v>
      </c>
      <c r="N107" s="225">
        <f t="shared" si="50"/>
        <v>0</v>
      </c>
      <c r="O107" s="225">
        <f t="shared" si="50"/>
        <v>0</v>
      </c>
      <c r="P107" s="225">
        <f t="shared" si="50"/>
        <v>0</v>
      </c>
      <c r="Q107" s="225">
        <f t="shared" si="50"/>
        <v>0</v>
      </c>
      <c r="R107" s="225">
        <f t="shared" si="50"/>
        <v>0</v>
      </c>
      <c r="S107" s="126"/>
      <c r="T107" s="126"/>
      <c r="U107" s="126"/>
      <c r="V107" s="126"/>
      <c r="W107" s="126"/>
      <c r="X107" s="126"/>
      <c r="Y107" s="126"/>
      <c r="Z107" s="126"/>
    </row>
    <row r="108" spans="1:26" x14ac:dyDescent="0.25">
      <c r="E108" s="56" t="s">
        <v>266</v>
      </c>
      <c r="F108" s="295"/>
      <c r="G108" s="225" t="str">
        <f t="shared" si="50"/>
        <v>£m</v>
      </c>
      <c r="H108" s="295">
        <f>SUM(J108:R108)</f>
        <v>0</v>
      </c>
      <c r="I108" s="295"/>
      <c r="J108" s="295">
        <f t="shared" ref="J108:R108" si="51">SUM(J106:J107)</f>
        <v>0</v>
      </c>
      <c r="K108" s="295">
        <f t="shared" si="51"/>
        <v>0</v>
      </c>
      <c r="L108" s="295">
        <f t="shared" si="51"/>
        <v>0</v>
      </c>
      <c r="M108" s="295">
        <f t="shared" si="51"/>
        <v>0</v>
      </c>
      <c r="N108" s="295">
        <f t="shared" si="51"/>
        <v>0</v>
      </c>
      <c r="O108" s="295">
        <f t="shared" si="51"/>
        <v>0</v>
      </c>
      <c r="P108" s="295">
        <f t="shared" si="51"/>
        <v>0</v>
      </c>
      <c r="Q108" s="295">
        <f t="shared" si="51"/>
        <v>0</v>
      </c>
      <c r="R108" s="295">
        <f t="shared" si="51"/>
        <v>0</v>
      </c>
    </row>
    <row r="110" spans="1:26" x14ac:dyDescent="0.25">
      <c r="A110" s="344" t="s">
        <v>376</v>
      </c>
      <c r="B110" s="345"/>
      <c r="C110" s="346"/>
      <c r="D110" s="346"/>
      <c r="E110" s="346"/>
      <c r="F110" s="346"/>
      <c r="G110" s="346"/>
      <c r="H110" s="346"/>
      <c r="I110" s="346"/>
      <c r="J110" s="346"/>
      <c r="K110" s="346"/>
      <c r="L110" s="346"/>
      <c r="M110" s="346"/>
      <c r="N110" s="346"/>
      <c r="O110" s="346"/>
      <c r="P110" s="346"/>
      <c r="Q110" s="346"/>
      <c r="R110" s="346"/>
      <c r="S110" s="56"/>
      <c r="T110" s="56"/>
      <c r="U110" s="56"/>
      <c r="V110" s="56"/>
      <c r="W110" s="56"/>
      <c r="X110" s="56"/>
      <c r="Y110" s="56"/>
      <c r="Z110" s="56"/>
    </row>
    <row r="112" spans="1:26" x14ac:dyDescent="0.25">
      <c r="C112" s="144" t="s">
        <v>265</v>
      </c>
    </row>
    <row r="114" spans="1:26" x14ac:dyDescent="0.25">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0</v>
      </c>
      <c r="N114" s="225">
        <f t="shared" si="52"/>
        <v>0</v>
      </c>
      <c r="O114" s="225">
        <f t="shared" si="52"/>
        <v>0</v>
      </c>
      <c r="P114" s="225">
        <f t="shared" si="52"/>
        <v>0</v>
      </c>
      <c r="Q114" s="225">
        <f t="shared" si="52"/>
        <v>0</v>
      </c>
      <c r="R114" s="225">
        <f xml:space="preserve"> R$61</f>
        <v>0</v>
      </c>
    </row>
    <row r="115" spans="1:26" x14ac:dyDescent="0.25">
      <c r="E115" s="56" t="str">
        <f t="shared" ref="E115:R115" si="53" xml:space="preserve"> E$108</f>
        <v>Total nominal revenue company should have received</v>
      </c>
      <c r="F115" s="225">
        <f t="shared" si="53"/>
        <v>0</v>
      </c>
      <c r="G115" s="225" t="str">
        <f t="shared" si="53"/>
        <v>£m</v>
      </c>
      <c r="H115" s="225">
        <f t="shared" si="53"/>
        <v>0</v>
      </c>
      <c r="I115" s="225">
        <f t="shared" si="53"/>
        <v>0</v>
      </c>
      <c r="J115" s="225">
        <f t="shared" si="53"/>
        <v>0</v>
      </c>
      <c r="K115" s="225">
        <f t="shared" si="53"/>
        <v>0</v>
      </c>
      <c r="L115" s="225">
        <f t="shared" si="53"/>
        <v>0</v>
      </c>
      <c r="M115" s="225">
        <f t="shared" si="53"/>
        <v>0</v>
      </c>
      <c r="N115" s="225">
        <f t="shared" si="53"/>
        <v>0</v>
      </c>
      <c r="O115" s="225">
        <f t="shared" si="53"/>
        <v>0</v>
      </c>
      <c r="P115" s="225">
        <f t="shared" si="53"/>
        <v>0</v>
      </c>
      <c r="Q115" s="225">
        <f t="shared" si="53"/>
        <v>0</v>
      </c>
      <c r="R115" s="225">
        <f t="shared" si="53"/>
        <v>0</v>
      </c>
    </row>
    <row r="116" spans="1:26" s="225" customFormat="1" x14ac:dyDescent="0.25">
      <c r="A116" s="221"/>
      <c r="B116" s="222"/>
      <c r="C116" s="223"/>
      <c r="D116" s="224"/>
      <c r="E116" s="56" t="s">
        <v>267</v>
      </c>
      <c r="G116" s="225" t="str">
        <f t="shared" ref="G116" si="54" xml:space="preserve"> G$99</f>
        <v>£m</v>
      </c>
      <c r="H116" s="295">
        <f>SUM(J116:R116)</f>
        <v>0</v>
      </c>
      <c r="M116" s="225">
        <f>M115-M114</f>
        <v>0</v>
      </c>
      <c r="N116" s="225">
        <f t="shared" ref="N116:Q116" si="55">N115-N114</f>
        <v>0</v>
      </c>
      <c r="O116" s="225">
        <f t="shared" si="55"/>
        <v>0</v>
      </c>
      <c r="P116" s="225">
        <f t="shared" si="55"/>
        <v>0</v>
      </c>
      <c r="Q116" s="225">
        <f t="shared" si="55"/>
        <v>0</v>
      </c>
      <c r="S116" s="226"/>
      <c r="T116" s="226"/>
      <c r="U116" s="226"/>
      <c r="V116" s="226"/>
      <c r="W116" s="226"/>
      <c r="X116" s="226"/>
      <c r="Y116" s="226"/>
      <c r="Z116" s="226"/>
    </row>
    <row r="118" spans="1:26" x14ac:dyDescent="0.25">
      <c r="A118" s="344" t="s">
        <v>377</v>
      </c>
      <c r="B118" s="345"/>
      <c r="C118" s="346"/>
      <c r="D118" s="346"/>
      <c r="E118" s="346"/>
      <c r="F118" s="346"/>
      <c r="G118" s="346"/>
      <c r="H118" s="346"/>
      <c r="I118" s="346"/>
      <c r="J118" s="346"/>
      <c r="K118" s="346"/>
      <c r="L118" s="346"/>
      <c r="M118" s="346"/>
      <c r="N118" s="346"/>
      <c r="O118" s="346"/>
      <c r="P118" s="346"/>
      <c r="Q118" s="346"/>
      <c r="R118" s="346"/>
      <c r="S118" s="56"/>
      <c r="T118" s="56"/>
      <c r="U118" s="56"/>
      <c r="V118" s="56"/>
      <c r="W118" s="56"/>
      <c r="X118" s="56"/>
      <c r="Y118" s="56"/>
      <c r="Z118" s="56"/>
    </row>
    <row r="120" spans="1:26" x14ac:dyDescent="0.25">
      <c r="C120" s="144" t="s">
        <v>264</v>
      </c>
    </row>
    <row r="121" spans="1:26" x14ac:dyDescent="0.25">
      <c r="C121" s="144" t="s">
        <v>159</v>
      </c>
    </row>
    <row r="122" spans="1:26" x14ac:dyDescent="0.25">
      <c r="C122" s="144" t="s">
        <v>160</v>
      </c>
    </row>
    <row r="124" spans="1:26"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5">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5">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0</v>
      </c>
      <c r="N128" s="297">
        <f t="shared" si="58"/>
        <v>0</v>
      </c>
      <c r="O128" s="297">
        <f t="shared" si="58"/>
        <v>0</v>
      </c>
      <c r="P128" s="297">
        <f t="shared" si="58"/>
        <v>0</v>
      </c>
      <c r="Q128" s="297">
        <f t="shared" si="58"/>
        <v>0</v>
      </c>
      <c r="R128" s="297">
        <f t="shared" si="58"/>
        <v>0</v>
      </c>
    </row>
    <row r="129" spans="1:16383" x14ac:dyDescent="0.25">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5">
      <c r="A130" s="89"/>
      <c r="B130" s="95"/>
      <c r="C130" s="332"/>
      <c r="D130" s="91"/>
      <c r="E130" s="56" t="s">
        <v>162</v>
      </c>
      <c r="G130" s="125" t="s">
        <v>88</v>
      </c>
      <c r="J130" s="298">
        <f>J128*J129</f>
        <v>0</v>
      </c>
      <c r="K130" s="298">
        <f t="shared" ref="K130:L130" si="60">K128*K129</f>
        <v>0</v>
      </c>
      <c r="L130" s="298">
        <f t="shared" si="60"/>
        <v>0</v>
      </c>
      <c r="M130" s="298">
        <f>M128*M129</f>
        <v>0</v>
      </c>
      <c r="N130" s="298">
        <f t="shared" ref="N130:R130" si="61">N128*N129</f>
        <v>0</v>
      </c>
      <c r="O130" s="298">
        <f t="shared" si="61"/>
        <v>0</v>
      </c>
      <c r="P130" s="298">
        <f t="shared" si="61"/>
        <v>0</v>
      </c>
      <c r="Q130" s="298">
        <f t="shared" si="61"/>
        <v>0</v>
      </c>
      <c r="R130" s="298">
        <f t="shared" si="61"/>
        <v>0</v>
      </c>
    </row>
    <row r="132" spans="1:16383" s="253" customFormat="1" x14ac:dyDescent="0.25">
      <c r="A132" s="249"/>
      <c r="B132" s="250"/>
      <c r="C132" s="251"/>
      <c r="D132" s="252"/>
      <c r="E132" s="49" t="str">
        <f xml:space="preserve"> InpR!E$98</f>
        <v>Run-off rate - CPI(H) + RPI wedge - active - DMMY</v>
      </c>
      <c r="F132" s="253">
        <f xml:space="preserve"> InpR!F$98</f>
        <v>0</v>
      </c>
      <c r="G132" s="271" t="str">
        <f xml:space="preserve"> InpR!G$98</f>
        <v>%</v>
      </c>
      <c r="H132" s="253" t="str">
        <f xml:space="preserve"> InpR!I$98</f>
        <v>PR19 Financial model, 'F_OutputsMaster' sheet row 966, PR19FM2103POST</v>
      </c>
      <c r="I132" s="253" t="e">
        <f xml:space="preserve"> InpR!#REF!</f>
        <v>#REF!</v>
      </c>
      <c r="J132" s="253">
        <f xml:space="preserve"> InpR!J$98</f>
        <v>0</v>
      </c>
      <c r="K132" s="253">
        <f xml:space="preserve"> InpR!K$98</f>
        <v>0</v>
      </c>
      <c r="L132" s="253">
        <f xml:space="preserve"> InpR!L$98</f>
        <v>0</v>
      </c>
      <c r="M132" s="253">
        <f xml:space="preserve"> InpR!M$98</f>
        <v>0</v>
      </c>
      <c r="N132" s="253">
        <f xml:space="preserve"> InpR!N$98</f>
        <v>0</v>
      </c>
      <c r="O132" s="253">
        <f xml:space="preserve"> InpR!O$98</f>
        <v>0</v>
      </c>
      <c r="P132" s="253">
        <f xml:space="preserve"> InpR!P$98</f>
        <v>0</v>
      </c>
      <c r="Q132" s="253">
        <f xml:space="preserve"> InpR!Q$98</f>
        <v>0</v>
      </c>
      <c r="R132" s="253">
        <f xml:space="preserve"> InpR!R$98</f>
        <v>0</v>
      </c>
    </row>
    <row r="133" spans="1:16383" s="199" customFormat="1" x14ac:dyDescent="0.25">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0</v>
      </c>
      <c r="N133" s="297">
        <f t="shared" si="62"/>
        <v>0</v>
      </c>
      <c r="O133" s="297">
        <f t="shared" si="62"/>
        <v>0</v>
      </c>
      <c r="P133" s="297">
        <f t="shared" si="62"/>
        <v>0</v>
      </c>
      <c r="Q133" s="297">
        <f t="shared" si="62"/>
        <v>0</v>
      </c>
      <c r="R133" s="297">
        <f t="shared" si="62"/>
        <v>0</v>
      </c>
    </row>
    <row r="134" spans="1:16383" s="125" customFormat="1" x14ac:dyDescent="0.25">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0</v>
      </c>
      <c r="N134" s="298">
        <f t="shared" si="63"/>
        <v>0</v>
      </c>
      <c r="O134" s="298">
        <f t="shared" si="63"/>
        <v>0</v>
      </c>
      <c r="P134" s="298">
        <f t="shared" si="63"/>
        <v>0</v>
      </c>
      <c r="Q134" s="298">
        <f t="shared" si="63"/>
        <v>0</v>
      </c>
      <c r="R134" s="298">
        <f t="shared" si="63"/>
        <v>0</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0</v>
      </c>
      <c r="N135" s="298">
        <f t="shared" si="64"/>
        <v>0</v>
      </c>
      <c r="O135" s="298">
        <f t="shared" si="64"/>
        <v>0</v>
      </c>
      <c r="P135" s="298">
        <f t="shared" si="64"/>
        <v>0</v>
      </c>
      <c r="Q135" s="298">
        <f t="shared" si="64"/>
        <v>0</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F136" s="304"/>
      <c r="G136" s="304"/>
      <c r="H136" s="304"/>
    </row>
    <row r="137" spans="1:16383" s="242" customFormat="1" x14ac:dyDescent="0.25">
      <c r="A137" s="238"/>
      <c r="B137" s="239"/>
      <c r="C137" s="240"/>
      <c r="D137" s="241"/>
      <c r="E137" s="242" t="str">
        <f>InpR!$E$91</f>
        <v>RCV - CPI(H) + RPI wedge initial balance - nominal - DMMY</v>
      </c>
      <c r="F137" s="302">
        <f>InpR!$F$91</f>
        <v>0</v>
      </c>
      <c r="G137" s="301" t="str">
        <f>InpR!$G$91</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R140" si="65" xml:space="preserve"> I143</f>
        <v>0</v>
      </c>
      <c r="K140" s="293">
        <f t="shared" si="65"/>
        <v>0</v>
      </c>
      <c r="L140" s="293">
        <f t="shared" si="65"/>
        <v>0</v>
      </c>
      <c r="M140" s="293">
        <f t="shared" si="65"/>
        <v>0</v>
      </c>
      <c r="N140" s="293">
        <f t="shared" si="65"/>
        <v>0</v>
      </c>
      <c r="O140" s="293">
        <f t="shared" si="65"/>
        <v>0</v>
      </c>
      <c r="P140" s="293">
        <f t="shared" si="65"/>
        <v>0</v>
      </c>
      <c r="Q140" s="293">
        <f t="shared" si="65"/>
        <v>0</v>
      </c>
      <c r="R140" s="293">
        <f t="shared" si="65"/>
        <v>0</v>
      </c>
    </row>
    <row r="141" spans="1:16383" s="59" customFormat="1" x14ac:dyDescent="0.25">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0</v>
      </c>
      <c r="N141" s="293">
        <f t="shared" si="66"/>
        <v>0</v>
      </c>
      <c r="O141" s="293">
        <f t="shared" si="66"/>
        <v>0</v>
      </c>
      <c r="P141" s="293">
        <f t="shared" si="66"/>
        <v>0</v>
      </c>
      <c r="Q141" s="293">
        <f t="shared" si="66"/>
        <v>0</v>
      </c>
      <c r="R141" s="293">
        <f t="shared" si="66"/>
        <v>0</v>
      </c>
    </row>
    <row r="142" spans="1:16383" s="59" customFormat="1" x14ac:dyDescent="0.25">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0</v>
      </c>
      <c r="N142" s="293">
        <f t="shared" si="67"/>
        <v>0</v>
      </c>
      <c r="O142" s="293">
        <f t="shared" si="67"/>
        <v>0</v>
      </c>
      <c r="P142" s="293">
        <f t="shared" si="67"/>
        <v>0</v>
      </c>
      <c r="Q142" s="293">
        <f t="shared" si="67"/>
        <v>0</v>
      </c>
      <c r="R142" s="293">
        <f t="shared" si="67"/>
        <v>0</v>
      </c>
    </row>
    <row r="143" spans="1:16383" s="173" customFormat="1" x14ac:dyDescent="0.25">
      <c r="A143" s="333"/>
      <c r="B143" s="334"/>
      <c r="C143" s="335"/>
      <c r="D143" s="336"/>
      <c r="E143" s="173" t="s">
        <v>164</v>
      </c>
      <c r="G143" s="202" t="s">
        <v>88</v>
      </c>
      <c r="J143" s="294">
        <f t="shared" ref="J143:R143" si="68" xml:space="preserve"> IF( J138 = 1, $F137, J140 + J141 - J142)</f>
        <v>0</v>
      </c>
      <c r="K143" s="294">
        <f t="shared" si="68"/>
        <v>0</v>
      </c>
      <c r="L143" s="294">
        <f t="shared" si="68"/>
        <v>0</v>
      </c>
      <c r="M143" s="294">
        <f t="shared" si="68"/>
        <v>0</v>
      </c>
      <c r="N143" s="294">
        <f t="shared" si="68"/>
        <v>0</v>
      </c>
      <c r="O143" s="294">
        <f t="shared" si="68"/>
        <v>0</v>
      </c>
      <c r="P143" s="294">
        <f t="shared" si="68"/>
        <v>0</v>
      </c>
      <c r="Q143" s="294">
        <f t="shared" si="68"/>
        <v>0</v>
      </c>
      <c r="R143" s="294">
        <f t="shared" si="68"/>
        <v>0</v>
      </c>
    </row>
    <row r="145" spans="1:26" s="126" customFormat="1" x14ac:dyDescent="0.25">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0</v>
      </c>
      <c r="N145" s="226">
        <f t="shared" si="69"/>
        <v>0</v>
      </c>
      <c r="O145" s="226">
        <f t="shared" si="69"/>
        <v>0</v>
      </c>
      <c r="P145" s="226">
        <f t="shared" si="69"/>
        <v>0</v>
      </c>
      <c r="Q145" s="226">
        <f t="shared" si="69"/>
        <v>0</v>
      </c>
      <c r="R145" s="226">
        <f t="shared" si="69"/>
        <v>0</v>
      </c>
    </row>
    <row r="146" spans="1:26" s="125" customFormat="1" x14ac:dyDescent="0.25">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0</v>
      </c>
      <c r="N146" s="225">
        <f t="shared" si="70"/>
        <v>0</v>
      </c>
      <c r="O146" s="225">
        <f t="shared" si="70"/>
        <v>0</v>
      </c>
      <c r="P146" s="225">
        <f t="shared" si="70"/>
        <v>0</v>
      </c>
      <c r="Q146" s="225">
        <f t="shared" si="70"/>
        <v>0</v>
      </c>
      <c r="R146" s="225">
        <f t="shared" si="70"/>
        <v>0</v>
      </c>
      <c r="S146" s="126"/>
      <c r="T146" s="126"/>
      <c r="U146" s="126"/>
      <c r="V146" s="126"/>
      <c r="W146" s="126"/>
      <c r="X146" s="126"/>
      <c r="Y146" s="126"/>
      <c r="Z146" s="126"/>
    </row>
    <row r="147" spans="1:26" s="126" customFormat="1" x14ac:dyDescent="0.25">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0</v>
      </c>
      <c r="M147" s="226">
        <f t="shared" si="71"/>
        <v>0</v>
      </c>
      <c r="N147" s="226">
        <f t="shared" si="71"/>
        <v>0</v>
      </c>
      <c r="O147" s="226">
        <f t="shared" si="71"/>
        <v>0</v>
      </c>
      <c r="P147" s="226">
        <f t="shared" si="71"/>
        <v>0</v>
      </c>
      <c r="Q147" s="226">
        <f t="shared" si="71"/>
        <v>0</v>
      </c>
      <c r="R147" s="226">
        <f t="shared" si="71"/>
        <v>0</v>
      </c>
    </row>
    <row r="148" spans="1:26" s="60" customFormat="1" x14ac:dyDescent="0.25">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0</v>
      </c>
      <c r="M148" s="226">
        <f xml:space="preserve"> ( (M145+M146) + M147) / 2</f>
        <v>0</v>
      </c>
      <c r="N148" s="226">
        <f t="shared" ref="N148:R148" si="73" xml:space="preserve"> ( (N145+N146) + N147) / 2</f>
        <v>0</v>
      </c>
      <c r="O148" s="226">
        <f t="shared" si="73"/>
        <v>0</v>
      </c>
      <c r="P148" s="226">
        <f t="shared" si="73"/>
        <v>0</v>
      </c>
      <c r="Q148" s="226">
        <f t="shared" si="73"/>
        <v>0</v>
      </c>
      <c r="R148" s="226">
        <f t="shared" si="73"/>
        <v>0</v>
      </c>
    </row>
    <row r="150" spans="1:26" s="253" customFormat="1" x14ac:dyDescent="0.25">
      <c r="A150" s="249"/>
      <c r="B150" s="250"/>
      <c r="C150" s="251"/>
      <c r="D150" s="252"/>
      <c r="E150" s="253" t="str">
        <f xml:space="preserve"> InpR!E$105</f>
        <v>WACC on RCV - CPI(H) + RPI wedge bf and additions - DMMY</v>
      </c>
      <c r="F150" s="253">
        <f xml:space="preserve"> InpR!F$105</f>
        <v>0</v>
      </c>
      <c r="G150" s="271" t="str">
        <f xml:space="preserve"> InpR!G$105</f>
        <v>%</v>
      </c>
      <c r="H150" s="253" t="str">
        <f xml:space="preserve"> InpR!I$105</f>
        <v>PR19 Financial model, 'Dummy Control' sheet row 980</v>
      </c>
      <c r="I150" s="253" t="e">
        <f xml:space="preserve"> InpR!#REF!</f>
        <v>#REF!</v>
      </c>
      <c r="J150" s="253">
        <f xml:space="preserve"> InpR!J$105</f>
        <v>0</v>
      </c>
      <c r="K150" s="253">
        <f xml:space="preserve"> InpR!K$105</f>
        <v>0</v>
      </c>
      <c r="L150" s="253">
        <f xml:space="preserve"> InpR!L$105</f>
        <v>0</v>
      </c>
      <c r="M150" s="253">
        <f xml:space="preserve"> InpR!M$105</f>
        <v>1.920357193840716E-2</v>
      </c>
      <c r="N150" s="253">
        <f xml:space="preserve"> InpR!N$105</f>
        <v>1.920357193840716E-2</v>
      </c>
      <c r="O150" s="253">
        <f xml:space="preserve"> InpR!O$105</f>
        <v>1.920357193840716E-2</v>
      </c>
      <c r="P150" s="253">
        <f xml:space="preserve"> InpR!P$105</f>
        <v>1.920357193840716E-2</v>
      </c>
      <c r="Q150" s="253">
        <f xml:space="preserve"> InpR!Q$105</f>
        <v>1.920357193840716E-2</v>
      </c>
      <c r="R150" s="253">
        <f xml:space="preserve"> InpR!R$105</f>
        <v>1.920357193840716E-2</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0</v>
      </c>
      <c r="M152" s="298">
        <f t="shared" si="74"/>
        <v>0</v>
      </c>
      <c r="N152" s="298">
        <f t="shared" si="74"/>
        <v>0</v>
      </c>
      <c r="O152" s="298">
        <f t="shared" si="74"/>
        <v>0</v>
      </c>
      <c r="P152" s="298">
        <f t="shared" si="74"/>
        <v>0</v>
      </c>
      <c r="Q152" s="298">
        <f t="shared" si="74"/>
        <v>0</v>
      </c>
      <c r="R152" s="298">
        <f t="shared" si="74"/>
        <v>0</v>
      </c>
    </row>
    <row r="153" spans="1:26" x14ac:dyDescent="0.25">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0</v>
      </c>
      <c r="N153" s="298">
        <f t="shared" si="76"/>
        <v>0</v>
      </c>
      <c r="O153" s="298">
        <f t="shared" si="76"/>
        <v>0</v>
      </c>
      <c r="P153" s="298">
        <f t="shared" si="76"/>
        <v>0</v>
      </c>
      <c r="Q153" s="298">
        <f t="shared" si="76"/>
        <v>0</v>
      </c>
      <c r="R153" s="298">
        <f t="shared" si="76"/>
        <v>0</v>
      </c>
    </row>
    <row r="154" spans="1:26" x14ac:dyDescent="0.25">
      <c r="M154" s="228"/>
      <c r="N154" s="228"/>
      <c r="O154" s="228"/>
      <c r="P154" s="228"/>
      <c r="Q154" s="228"/>
    </row>
    <row r="155" spans="1:26" s="125" customFormat="1" x14ac:dyDescent="0.25">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0</v>
      </c>
      <c r="N155" s="225">
        <f t="shared" si="77"/>
        <v>0</v>
      </c>
      <c r="O155" s="225">
        <f t="shared" si="77"/>
        <v>0</v>
      </c>
      <c r="P155" s="225">
        <f t="shared" si="77"/>
        <v>0</v>
      </c>
      <c r="Q155" s="225">
        <f t="shared" si="77"/>
        <v>0</v>
      </c>
      <c r="R155" s="225">
        <f t="shared" si="77"/>
        <v>0</v>
      </c>
      <c r="S155" s="126"/>
      <c r="T155" s="126"/>
      <c r="U155" s="126"/>
      <c r="V155" s="126"/>
      <c r="W155" s="126"/>
      <c r="X155" s="126"/>
      <c r="Y155" s="126"/>
      <c r="Z155" s="126"/>
    </row>
    <row r="156" spans="1:26" x14ac:dyDescent="0.25">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0</v>
      </c>
      <c r="N156" s="225">
        <f t="shared" si="78"/>
        <v>0</v>
      </c>
      <c r="O156" s="225">
        <f t="shared" si="78"/>
        <v>0</v>
      </c>
      <c r="P156" s="225">
        <f t="shared" si="78"/>
        <v>0</v>
      </c>
      <c r="Q156" s="225">
        <f t="shared" si="78"/>
        <v>0</v>
      </c>
      <c r="R156" s="225">
        <f t="shared" si="78"/>
        <v>0</v>
      </c>
    </row>
    <row r="157" spans="1:26" x14ac:dyDescent="0.25">
      <c r="A157" s="89"/>
      <c r="B157" s="95"/>
      <c r="C157" s="332"/>
      <c r="D157" s="91"/>
      <c r="E157" s="56" t="s">
        <v>321</v>
      </c>
      <c r="F157" s="295"/>
      <c r="G157" s="225" t="str">
        <f t="shared" ref="G157" si="79">G$155</f>
        <v>£m</v>
      </c>
      <c r="H157" s="295">
        <f>SUM(J157:R157)</f>
        <v>0</v>
      </c>
      <c r="I157" s="295"/>
      <c r="J157" s="295">
        <f t="shared" ref="J157:R157" si="80">SUM(J155:J156)</f>
        <v>0</v>
      </c>
      <c r="K157" s="295">
        <f t="shared" si="80"/>
        <v>0</v>
      </c>
      <c r="L157" s="295">
        <f>SUM(L155:L156)</f>
        <v>0</v>
      </c>
      <c r="M157" s="295">
        <f t="shared" si="80"/>
        <v>0</v>
      </c>
      <c r="N157" s="295">
        <f t="shared" si="80"/>
        <v>0</v>
      </c>
      <c r="O157" s="295">
        <f t="shared" si="80"/>
        <v>0</v>
      </c>
      <c r="P157" s="295">
        <f t="shared" si="80"/>
        <v>0</v>
      </c>
      <c r="Q157" s="295">
        <f t="shared" si="80"/>
        <v>0</v>
      </c>
      <c r="R157" s="295">
        <f t="shared" si="80"/>
        <v>0</v>
      </c>
    </row>
    <row r="159" spans="1:26" x14ac:dyDescent="0.25">
      <c r="E159" s="60" t="str">
        <f t="shared" ref="E159:R159" si="81" xml:space="preserve"> E$157</f>
        <v>Total True up Nominal revenue to company</v>
      </c>
      <c r="F159" s="225">
        <f t="shared" si="81"/>
        <v>0</v>
      </c>
      <c r="G159" s="225" t="str">
        <f t="shared" si="81"/>
        <v>£m</v>
      </c>
      <c r="H159" s="225">
        <f t="shared" si="81"/>
        <v>0</v>
      </c>
      <c r="I159" s="225">
        <f t="shared" si="81"/>
        <v>0</v>
      </c>
      <c r="J159" s="225">
        <f t="shared" si="81"/>
        <v>0</v>
      </c>
      <c r="K159" s="225">
        <f t="shared" si="81"/>
        <v>0</v>
      </c>
      <c r="L159" s="225">
        <f t="shared" si="81"/>
        <v>0</v>
      </c>
      <c r="M159" s="225">
        <f t="shared" si="81"/>
        <v>0</v>
      </c>
      <c r="N159" s="225">
        <f t="shared" si="81"/>
        <v>0</v>
      </c>
      <c r="O159" s="225">
        <f t="shared" si="81"/>
        <v>0</v>
      </c>
      <c r="P159" s="225">
        <f t="shared" si="81"/>
        <v>0</v>
      </c>
      <c r="Q159" s="225">
        <f t="shared" si="81"/>
        <v>0</v>
      </c>
      <c r="R159" s="225">
        <f t="shared" si="81"/>
        <v>0</v>
      </c>
    </row>
    <row r="160" spans="1:26" x14ac:dyDescent="0.25">
      <c r="E160" s="60" t="str">
        <f t="shared" ref="E160:R160" si="82" xml:space="preserve"> E$108</f>
        <v>Total nominal revenue company should have received</v>
      </c>
      <c r="F160" s="225">
        <f t="shared" si="82"/>
        <v>0</v>
      </c>
      <c r="G160" s="225" t="str">
        <f t="shared" si="82"/>
        <v>£m</v>
      </c>
      <c r="H160" s="225">
        <f t="shared" si="82"/>
        <v>0</v>
      </c>
      <c r="I160" s="225">
        <f t="shared" si="82"/>
        <v>0</v>
      </c>
      <c r="J160" s="225">
        <f t="shared" si="82"/>
        <v>0</v>
      </c>
      <c r="K160" s="225">
        <f t="shared" si="82"/>
        <v>0</v>
      </c>
      <c r="L160" s="225">
        <f t="shared" si="82"/>
        <v>0</v>
      </c>
      <c r="M160" s="225">
        <f t="shared" si="82"/>
        <v>0</v>
      </c>
      <c r="N160" s="225">
        <f t="shared" si="82"/>
        <v>0</v>
      </c>
      <c r="O160" s="225">
        <f t="shared" si="82"/>
        <v>0</v>
      </c>
      <c r="P160" s="225">
        <f t="shared" si="82"/>
        <v>0</v>
      </c>
      <c r="Q160" s="225">
        <f t="shared" si="82"/>
        <v>0</v>
      </c>
      <c r="R160" s="225">
        <f t="shared" si="82"/>
        <v>0</v>
      </c>
    </row>
    <row r="161" spans="1:16383" s="226" customFormat="1" x14ac:dyDescent="0.25">
      <c r="A161" s="306"/>
      <c r="B161" s="222"/>
      <c r="C161" s="223"/>
      <c r="D161" s="307"/>
      <c r="E161" s="60" t="s">
        <v>268</v>
      </c>
      <c r="G161" s="226" t="str">
        <f t="shared" ref="G161" si="83" xml:space="preserve"> G$153</f>
        <v>£m</v>
      </c>
      <c r="H161" s="226">
        <f xml:space="preserve"> SUM(J161:R161)</f>
        <v>0</v>
      </c>
      <c r="J161" s="226">
        <f t="shared" ref="J161:K161" si="84">J160-J159</f>
        <v>0</v>
      </c>
      <c r="K161" s="226">
        <f t="shared" si="84"/>
        <v>0</v>
      </c>
      <c r="L161" s="226">
        <f>L160-L159</f>
        <v>0</v>
      </c>
      <c r="M161" s="226">
        <f>M160-M159</f>
        <v>0</v>
      </c>
      <c r="N161" s="226">
        <f t="shared" ref="N161:R161" si="85">N160-N159</f>
        <v>0</v>
      </c>
      <c r="O161" s="226">
        <f t="shared" si="85"/>
        <v>0</v>
      </c>
      <c r="P161" s="226">
        <f t="shared" si="85"/>
        <v>0</v>
      </c>
      <c r="Q161" s="226">
        <f t="shared" si="85"/>
        <v>0</v>
      </c>
      <c r="R161" s="226">
        <f t="shared" si="85"/>
        <v>0</v>
      </c>
    </row>
    <row r="163" spans="1:16383" s="125" customFormat="1" x14ac:dyDescent="0.25">
      <c r="A163" s="210"/>
      <c r="B163" s="204"/>
      <c r="C163" s="205"/>
      <c r="D163" s="211"/>
      <c r="E163" s="60" t="str">
        <f t="shared" ref="E163:R163" si="86" xml:space="preserve"> E$161</f>
        <v>Value of True up nominal</v>
      </c>
      <c r="F163" s="300">
        <f t="shared" si="86"/>
        <v>0</v>
      </c>
      <c r="G163" s="300" t="str">
        <f t="shared" si="86"/>
        <v>£m</v>
      </c>
      <c r="H163" s="300">
        <f t="shared" si="86"/>
        <v>0</v>
      </c>
      <c r="I163" s="300">
        <f t="shared" si="86"/>
        <v>0</v>
      </c>
      <c r="J163" s="300">
        <f t="shared" si="86"/>
        <v>0</v>
      </c>
      <c r="K163" s="300">
        <f t="shared" si="86"/>
        <v>0</v>
      </c>
      <c r="L163" s="300">
        <f t="shared" si="86"/>
        <v>0</v>
      </c>
      <c r="M163" s="300">
        <f t="shared" si="86"/>
        <v>0</v>
      </c>
      <c r="N163" s="300">
        <f t="shared" si="86"/>
        <v>0</v>
      </c>
      <c r="O163" s="300">
        <f t="shared" si="86"/>
        <v>0</v>
      </c>
      <c r="P163" s="300">
        <f t="shared" si="86"/>
        <v>0</v>
      </c>
      <c r="Q163" s="300">
        <f t="shared" si="86"/>
        <v>0</v>
      </c>
      <c r="R163" s="300">
        <f t="shared" si="86"/>
        <v>0</v>
      </c>
      <c r="S163" s="126"/>
      <c r="T163" s="126"/>
      <c r="U163" s="126"/>
      <c r="V163" s="126"/>
      <c r="W163" s="126"/>
      <c r="X163" s="126"/>
      <c r="Y163" s="126"/>
      <c r="Z163" s="126"/>
    </row>
    <row r="164" spans="1:16383" s="125" customFormat="1" x14ac:dyDescent="0.25">
      <c r="A164" s="210"/>
      <c r="B164" s="204"/>
      <c r="C164" s="205"/>
      <c r="D164" s="211"/>
      <c r="E164" s="60" t="str">
        <f t="shared" ref="E164:R164" si="87" xml:space="preserve"> E$116</f>
        <v>Difference in nominal revenue</v>
      </c>
      <c r="F164" s="300">
        <f t="shared" si="87"/>
        <v>0</v>
      </c>
      <c r="G164" s="300" t="str">
        <f t="shared" si="87"/>
        <v>£m</v>
      </c>
      <c r="H164" s="300">
        <f t="shared" si="87"/>
        <v>0</v>
      </c>
      <c r="I164" s="300">
        <f t="shared" si="87"/>
        <v>0</v>
      </c>
      <c r="J164" s="300">
        <f t="shared" si="87"/>
        <v>0</v>
      </c>
      <c r="K164" s="300">
        <f t="shared" si="87"/>
        <v>0</v>
      </c>
      <c r="L164" s="300">
        <f t="shared" si="87"/>
        <v>0</v>
      </c>
      <c r="M164" s="300">
        <f t="shared" si="87"/>
        <v>0</v>
      </c>
      <c r="N164" s="300">
        <f t="shared" si="87"/>
        <v>0</v>
      </c>
      <c r="O164" s="300">
        <f t="shared" si="87"/>
        <v>0</v>
      </c>
      <c r="P164" s="300">
        <f t="shared" si="87"/>
        <v>0</v>
      </c>
      <c r="Q164" s="300">
        <f t="shared" si="87"/>
        <v>0</v>
      </c>
      <c r="R164" s="300">
        <f t="shared" si="87"/>
        <v>0</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5">
      <c r="A167" s="69" t="s">
        <v>278</v>
      </c>
      <c r="B167" s="69"/>
    </row>
    <row r="169" spans="1:16383" x14ac:dyDescent="0.25">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0</v>
      </c>
      <c r="M169" s="226">
        <f t="shared" si="90"/>
        <v>0</v>
      </c>
      <c r="N169" s="225">
        <f t="shared" si="90"/>
        <v>0</v>
      </c>
      <c r="O169" s="225">
        <f t="shared" si="90"/>
        <v>0</v>
      </c>
      <c r="P169" s="225">
        <f t="shared" si="90"/>
        <v>0</v>
      </c>
      <c r="Q169" s="225">
        <f t="shared" si="90"/>
        <v>0</v>
      </c>
      <c r="R169" s="225">
        <f t="shared" si="90"/>
        <v>0</v>
      </c>
    </row>
    <row r="170" spans="1:16383" x14ac:dyDescent="0.25">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0</v>
      </c>
      <c r="M170" s="226">
        <f t="shared" si="91"/>
        <v>0</v>
      </c>
      <c r="N170" s="225">
        <f t="shared" si="91"/>
        <v>0</v>
      </c>
      <c r="O170" s="225">
        <f t="shared" si="91"/>
        <v>0</v>
      </c>
      <c r="P170" s="225">
        <f t="shared" si="91"/>
        <v>0</v>
      </c>
      <c r="Q170" s="225">
        <f t="shared" si="91"/>
        <v>0</v>
      </c>
      <c r="R170" s="225">
        <f t="shared" si="91"/>
        <v>0</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0</v>
      </c>
      <c r="M172" s="225">
        <f t="shared" si="92"/>
        <v>0</v>
      </c>
      <c r="N172" s="225">
        <f t="shared" si="92"/>
        <v>0</v>
      </c>
      <c r="O172" s="225">
        <f t="shared" si="92"/>
        <v>0</v>
      </c>
      <c r="P172" s="225">
        <f t="shared" si="92"/>
        <v>0</v>
      </c>
      <c r="Q172" s="225">
        <f t="shared" si="92"/>
        <v>0</v>
      </c>
      <c r="R172" s="225">
        <f t="shared" si="92"/>
        <v>0</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0</v>
      </c>
      <c r="M173" s="225">
        <f t="shared" si="92"/>
        <v>0</v>
      </c>
      <c r="N173" s="225">
        <f t="shared" si="92"/>
        <v>0</v>
      </c>
      <c r="O173" s="225">
        <f t="shared" si="92"/>
        <v>0</v>
      </c>
      <c r="P173" s="225">
        <f t="shared" si="92"/>
        <v>0</v>
      </c>
      <c r="Q173" s="225">
        <f t="shared" si="92"/>
        <v>0</v>
      </c>
      <c r="R173" s="225">
        <f t="shared" si="92"/>
        <v>0</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v>
      </c>
      <c r="N174" s="226">
        <f t="shared" si="93"/>
        <v>0</v>
      </c>
      <c r="O174" s="226">
        <f t="shared" si="93"/>
        <v>0</v>
      </c>
      <c r="P174" s="226">
        <f t="shared" si="93"/>
        <v>0</v>
      </c>
      <c r="Q174" s="226">
        <f t="shared" si="93"/>
        <v>0</v>
      </c>
      <c r="R174" s="226">
        <f t="shared" si="93"/>
        <v>0</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v>
      </c>
      <c r="N176" s="226">
        <f t="shared" si="94"/>
        <v>0</v>
      </c>
      <c r="O176" s="226">
        <f t="shared" si="94"/>
        <v>0</v>
      </c>
      <c r="P176" s="226">
        <f t="shared" si="94"/>
        <v>0</v>
      </c>
      <c r="Q176" s="226">
        <f t="shared" si="94"/>
        <v>0</v>
      </c>
      <c r="R176" s="226">
        <f t="shared" si="94"/>
        <v>0</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365</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0</v>
      </c>
      <c r="R178" s="325">
        <f t="shared" si="95"/>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0</v>
      </c>
      <c r="N182" s="225">
        <f t="shared" si="96"/>
        <v>0</v>
      </c>
      <c r="O182" s="225">
        <f t="shared" si="96"/>
        <v>0</v>
      </c>
      <c r="P182" s="225">
        <f t="shared" si="96"/>
        <v>0</v>
      </c>
      <c r="Q182" s="225">
        <f t="shared" si="96"/>
        <v>0</v>
      </c>
      <c r="R182" s="225">
        <f t="shared" si="96"/>
        <v>0</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0</v>
      </c>
      <c r="N183" s="225">
        <f t="shared" si="97"/>
        <v>0</v>
      </c>
      <c r="O183" s="225">
        <f t="shared" si="97"/>
        <v>0</v>
      </c>
      <c r="P183" s="225">
        <f t="shared" si="97"/>
        <v>0</v>
      </c>
      <c r="Q183" s="225">
        <f t="shared" si="97"/>
        <v>0</v>
      </c>
      <c r="R183" s="225">
        <f t="shared" si="97"/>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98">F$157</f>
        <v>0</v>
      </c>
      <c r="G184" s="225" t="str">
        <f t="shared" si="98"/>
        <v>£m</v>
      </c>
      <c r="H184" s="225">
        <f t="shared" si="98"/>
        <v>0</v>
      </c>
      <c r="I184" s="225">
        <f t="shared" si="98"/>
        <v>0</v>
      </c>
      <c r="J184" s="225">
        <f t="shared" si="98"/>
        <v>0</v>
      </c>
      <c r="K184" s="225">
        <f t="shared" si="98"/>
        <v>0</v>
      </c>
      <c r="L184" s="225">
        <f t="shared" si="98"/>
        <v>0</v>
      </c>
      <c r="M184" s="225">
        <f t="shared" si="98"/>
        <v>0</v>
      </c>
      <c r="N184" s="225">
        <f t="shared" si="98"/>
        <v>0</v>
      </c>
      <c r="O184" s="225">
        <f t="shared" si="98"/>
        <v>0</v>
      </c>
      <c r="P184" s="225">
        <f t="shared" si="98"/>
        <v>0</v>
      </c>
      <c r="Q184" s="225">
        <f t="shared" si="98"/>
        <v>0</v>
      </c>
      <c r="R184" s="225">
        <f t="shared" si="98"/>
        <v>0</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0</v>
      </c>
      <c r="N185" s="225">
        <f t="shared" si="99"/>
        <v>0</v>
      </c>
      <c r="O185" s="225">
        <f t="shared" si="99"/>
        <v>0</v>
      </c>
      <c r="P185" s="225">
        <f t="shared" si="99"/>
        <v>0</v>
      </c>
      <c r="Q185" s="225">
        <f t="shared" si="99"/>
        <v>0</v>
      </c>
      <c r="R185" s="225">
        <f t="shared" si="99"/>
        <v>0</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0</v>
      </c>
      <c r="N186" s="225">
        <f t="shared" si="100"/>
        <v>0</v>
      </c>
      <c r="O186" s="225">
        <f t="shared" si="100"/>
        <v>0</v>
      </c>
      <c r="P186" s="225">
        <f t="shared" si="100"/>
        <v>0</v>
      </c>
      <c r="Q186" s="225">
        <f t="shared" si="100"/>
        <v>0</v>
      </c>
      <c r="R186" s="225">
        <f t="shared" si="100"/>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101">F$108</f>
        <v>0</v>
      </c>
      <c r="G187" s="225" t="str">
        <f t="shared" si="101"/>
        <v>£m</v>
      </c>
      <c r="H187" s="225">
        <f t="shared" si="101"/>
        <v>0</v>
      </c>
      <c r="I187" s="225">
        <f t="shared" si="101"/>
        <v>0</v>
      </c>
      <c r="J187" s="225">
        <f t="shared" si="101"/>
        <v>0</v>
      </c>
      <c r="K187" s="225">
        <f t="shared" si="101"/>
        <v>0</v>
      </c>
      <c r="L187" s="225">
        <f t="shared" si="101"/>
        <v>0</v>
      </c>
      <c r="M187" s="225">
        <f t="shared" si="101"/>
        <v>0</v>
      </c>
      <c r="N187" s="225">
        <f t="shared" si="101"/>
        <v>0</v>
      </c>
      <c r="O187" s="225">
        <f t="shared" si="101"/>
        <v>0</v>
      </c>
      <c r="P187" s="225">
        <f t="shared" si="101"/>
        <v>0</v>
      </c>
      <c r="Q187" s="225">
        <f t="shared" si="101"/>
        <v>0</v>
      </c>
      <c r="R187" s="225">
        <f t="shared" si="101"/>
        <v>0</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0</v>
      </c>
      <c r="I189" s="225"/>
      <c r="J189" s="225">
        <f t="shared" ref="J189:R194" si="105" xml:space="preserve"> IF(J$188 = 0, 0, J182 / J$188)</f>
        <v>0</v>
      </c>
      <c r="K189" s="225">
        <f t="shared" si="105"/>
        <v>0</v>
      </c>
      <c r="L189" s="225">
        <f t="shared" si="105"/>
        <v>0</v>
      </c>
      <c r="M189" s="226">
        <f t="shared" si="105"/>
        <v>0</v>
      </c>
      <c r="N189" s="225">
        <f t="shared" si="105"/>
        <v>0</v>
      </c>
      <c r="O189" s="225">
        <f t="shared" si="105"/>
        <v>0</v>
      </c>
      <c r="P189" s="225">
        <f t="shared" si="105"/>
        <v>0</v>
      </c>
      <c r="Q189" s="225">
        <f t="shared" si="105"/>
        <v>0</v>
      </c>
      <c r="R189" s="225">
        <f t="shared" si="105"/>
        <v>0</v>
      </c>
      <c r="S189" s="126"/>
      <c r="T189" s="126"/>
      <c r="U189" s="126"/>
      <c r="V189" s="126"/>
      <c r="W189" s="126"/>
      <c r="X189" s="126"/>
      <c r="Y189" s="126"/>
      <c r="Z189" s="126"/>
    </row>
    <row r="190" spans="1:26" s="125" customFormat="1" x14ac:dyDescent="0.25">
      <c r="A190" s="210"/>
      <c r="B190" s="204"/>
      <c r="C190" s="205"/>
      <c r="D190" s="211"/>
      <c r="E190" s="60" t="str">
        <f t="shared" si="102"/>
        <v>True up Nominal return- real</v>
      </c>
      <c r="F190" s="225"/>
      <c r="G190" s="225" t="str">
        <f t="shared" si="103"/>
        <v>£m</v>
      </c>
      <c r="H190" s="295">
        <f t="shared" si="104"/>
        <v>0</v>
      </c>
      <c r="I190" s="225"/>
      <c r="J190" s="225">
        <f t="shared" si="105"/>
        <v>0</v>
      </c>
      <c r="K190" s="225">
        <f t="shared" si="105"/>
        <v>0</v>
      </c>
      <c r="L190" s="225">
        <f t="shared" si="105"/>
        <v>0</v>
      </c>
      <c r="M190" s="226">
        <f t="shared" si="105"/>
        <v>0</v>
      </c>
      <c r="N190" s="225">
        <f xml:space="preserve"> IF(N$188 = 0, 0, N183 / N$188)</f>
        <v>0</v>
      </c>
      <c r="O190" s="225">
        <f t="shared" si="105"/>
        <v>0</v>
      </c>
      <c r="P190" s="225">
        <f t="shared" si="105"/>
        <v>0</v>
      </c>
      <c r="Q190" s="225">
        <f t="shared" si="105"/>
        <v>0</v>
      </c>
      <c r="R190" s="225">
        <f t="shared" si="105"/>
        <v>0</v>
      </c>
      <c r="S190" s="126"/>
      <c r="T190" s="126"/>
      <c r="U190" s="126"/>
      <c r="V190" s="126"/>
      <c r="W190" s="126"/>
      <c r="X190" s="126"/>
      <c r="Y190" s="126"/>
      <c r="Z190" s="126"/>
    </row>
    <row r="191" spans="1:26" s="125" customFormat="1" x14ac:dyDescent="0.25">
      <c r="A191" s="210"/>
      <c r="B191" s="204"/>
      <c r="C191" s="205"/>
      <c r="D191" s="211"/>
      <c r="E191" s="60" t="str">
        <f t="shared" si="102"/>
        <v>Total True up Nominal revenue to company- real</v>
      </c>
      <c r="F191" s="225"/>
      <c r="G191" s="225" t="str">
        <f t="shared" si="103"/>
        <v>£m</v>
      </c>
      <c r="H191" s="295">
        <f t="shared" si="104"/>
        <v>0</v>
      </c>
      <c r="I191" s="225"/>
      <c r="J191" s="225">
        <f t="shared" si="105"/>
        <v>0</v>
      </c>
      <c r="K191" s="225">
        <f t="shared" si="105"/>
        <v>0</v>
      </c>
      <c r="L191" s="225">
        <f t="shared" si="105"/>
        <v>0</v>
      </c>
      <c r="M191" s="226">
        <f t="shared" si="105"/>
        <v>0</v>
      </c>
      <c r="N191" s="225">
        <f t="shared" si="105"/>
        <v>0</v>
      </c>
      <c r="O191" s="225">
        <f t="shared" si="105"/>
        <v>0</v>
      </c>
      <c r="P191" s="225">
        <f t="shared" si="105"/>
        <v>0</v>
      </c>
      <c r="Q191" s="225">
        <f t="shared" si="105"/>
        <v>0</v>
      </c>
      <c r="R191" s="225">
        <f t="shared" si="105"/>
        <v>0</v>
      </c>
      <c r="S191" s="126"/>
      <c r="T191" s="126"/>
      <c r="U191" s="126"/>
      <c r="V191" s="126"/>
      <c r="W191" s="126"/>
      <c r="X191" s="126"/>
      <c r="Y191" s="126"/>
      <c r="Z191" s="126"/>
    </row>
    <row r="192" spans="1:26" s="125" customFormat="1" x14ac:dyDescent="0.25">
      <c r="A192" s="210"/>
      <c r="B192" s="204"/>
      <c r="C192" s="205"/>
      <c r="D192" s="211"/>
      <c r="E192" s="60" t="str">
        <f t="shared" si="102"/>
        <v>RCV run-off company should have received- real</v>
      </c>
      <c r="F192" s="225"/>
      <c r="G192" s="225" t="str">
        <f t="shared" si="103"/>
        <v>£m</v>
      </c>
      <c r="H192" s="295">
        <f t="shared" si="104"/>
        <v>0</v>
      </c>
      <c r="I192" s="225"/>
      <c r="J192" s="225">
        <f t="shared" si="105"/>
        <v>0</v>
      </c>
      <c r="K192" s="225">
        <f t="shared" si="105"/>
        <v>0</v>
      </c>
      <c r="L192" s="225">
        <f t="shared" si="105"/>
        <v>0</v>
      </c>
      <c r="M192" s="226">
        <f t="shared" si="105"/>
        <v>0</v>
      </c>
      <c r="N192" s="225">
        <f t="shared" si="105"/>
        <v>0</v>
      </c>
      <c r="O192" s="225">
        <f t="shared" si="105"/>
        <v>0</v>
      </c>
      <c r="P192" s="225">
        <f t="shared" si="105"/>
        <v>0</v>
      </c>
      <c r="Q192" s="225">
        <f t="shared" si="105"/>
        <v>0</v>
      </c>
      <c r="R192" s="225">
        <f t="shared" si="105"/>
        <v>0</v>
      </c>
      <c r="S192" s="126"/>
      <c r="T192" s="126"/>
      <c r="U192" s="126"/>
      <c r="V192" s="126"/>
      <c r="W192" s="126"/>
      <c r="X192" s="126"/>
      <c r="Y192" s="126"/>
      <c r="Z192" s="126"/>
    </row>
    <row r="193" spans="1:26" s="125" customFormat="1" x14ac:dyDescent="0.25">
      <c r="A193" s="210"/>
      <c r="B193" s="204"/>
      <c r="C193" s="205"/>
      <c r="D193" s="211"/>
      <c r="E193" s="60" t="str">
        <f t="shared" si="102"/>
        <v>Nominal return company should have received- real</v>
      </c>
      <c r="F193" s="225"/>
      <c r="G193" s="225" t="str">
        <f t="shared" si="103"/>
        <v>£m</v>
      </c>
      <c r="H193" s="295">
        <f t="shared" si="104"/>
        <v>0</v>
      </c>
      <c r="I193" s="225"/>
      <c r="J193" s="225">
        <f t="shared" si="105"/>
        <v>0</v>
      </c>
      <c r="K193" s="225">
        <f t="shared" si="105"/>
        <v>0</v>
      </c>
      <c r="L193" s="225">
        <f t="shared" si="105"/>
        <v>0</v>
      </c>
      <c r="M193" s="226">
        <f t="shared" si="105"/>
        <v>0</v>
      </c>
      <c r="N193" s="225">
        <f t="shared" si="105"/>
        <v>0</v>
      </c>
      <c r="O193" s="225">
        <f t="shared" si="105"/>
        <v>0</v>
      </c>
      <c r="P193" s="225">
        <f t="shared" si="105"/>
        <v>0</v>
      </c>
      <c r="Q193" s="225">
        <f t="shared" si="105"/>
        <v>0</v>
      </c>
      <c r="R193" s="225">
        <f t="shared" si="105"/>
        <v>0</v>
      </c>
      <c r="S193" s="126"/>
      <c r="T193" s="126"/>
      <c r="U193" s="126"/>
      <c r="V193" s="126"/>
      <c r="W193" s="126"/>
      <c r="X193" s="126"/>
      <c r="Y193" s="126"/>
      <c r="Z193" s="126"/>
    </row>
    <row r="194" spans="1:26" s="125" customFormat="1" x14ac:dyDescent="0.25">
      <c r="A194" s="210"/>
      <c r="B194" s="204"/>
      <c r="C194" s="205"/>
      <c r="D194" s="211"/>
      <c r="E194" s="60" t="str">
        <f t="shared" si="102"/>
        <v>Total nominal revenue company should have received- real</v>
      </c>
      <c r="F194" s="225"/>
      <c r="G194" s="225" t="str">
        <f t="shared" si="103"/>
        <v>£m</v>
      </c>
      <c r="H194" s="295">
        <f t="shared" si="104"/>
        <v>0</v>
      </c>
      <c r="I194" s="225"/>
      <c r="J194" s="225">
        <f t="shared" si="105"/>
        <v>0</v>
      </c>
      <c r="K194" s="225">
        <f t="shared" si="105"/>
        <v>0</v>
      </c>
      <c r="L194" s="225">
        <f t="shared" si="105"/>
        <v>0</v>
      </c>
      <c r="M194" s="226">
        <f t="shared" si="105"/>
        <v>0</v>
      </c>
      <c r="N194" s="225">
        <f t="shared" si="105"/>
        <v>0</v>
      </c>
      <c r="O194" s="225">
        <f t="shared" si="105"/>
        <v>0</v>
      </c>
      <c r="P194" s="225">
        <f t="shared" si="105"/>
        <v>0</v>
      </c>
      <c r="Q194" s="225">
        <f t="shared" si="105"/>
        <v>0</v>
      </c>
      <c r="R194" s="225">
        <f t="shared" si="105"/>
        <v>0</v>
      </c>
      <c r="S194" s="126"/>
      <c r="T194" s="126"/>
      <c r="U194" s="126"/>
      <c r="V194" s="126"/>
      <c r="W194" s="126"/>
      <c r="X194" s="126"/>
      <c r="Y194" s="126"/>
      <c r="Z194" s="126"/>
    </row>
    <row r="196" spans="1:26" x14ac:dyDescent="0.25">
      <c r="E196" s="56" t="str">
        <f>E$189</f>
        <v>True up Nominal RCV run-off- real</v>
      </c>
      <c r="F196" s="225">
        <f t="shared" ref="F196:R196" si="106">F$189</f>
        <v>0</v>
      </c>
      <c r="G196" s="56" t="str">
        <f t="shared" si="106"/>
        <v>£m</v>
      </c>
      <c r="H196" s="299">
        <f t="shared" si="106"/>
        <v>0</v>
      </c>
      <c r="I196" s="299">
        <f t="shared" si="106"/>
        <v>0</v>
      </c>
      <c r="J196" s="225">
        <f t="shared" si="106"/>
        <v>0</v>
      </c>
      <c r="K196" s="225">
        <f t="shared" si="106"/>
        <v>0</v>
      </c>
      <c r="L196" s="225">
        <f t="shared" si="106"/>
        <v>0</v>
      </c>
      <c r="M196" s="226">
        <f t="shared" si="106"/>
        <v>0</v>
      </c>
      <c r="N196" s="225">
        <f t="shared" si="106"/>
        <v>0</v>
      </c>
      <c r="O196" s="225">
        <f t="shared" si="106"/>
        <v>0</v>
      </c>
      <c r="P196" s="225">
        <f t="shared" si="106"/>
        <v>0</v>
      </c>
      <c r="Q196" s="225">
        <f t="shared" si="106"/>
        <v>0</v>
      </c>
      <c r="R196" s="225">
        <f t="shared" si="106"/>
        <v>0</v>
      </c>
    </row>
    <row r="197" spans="1:26" x14ac:dyDescent="0.25">
      <c r="E197" s="56" t="str">
        <f>E$192</f>
        <v>RCV run-off company should have received- real</v>
      </c>
      <c r="F197" s="225">
        <f t="shared" ref="F197:R197" si="107">F$192</f>
        <v>0</v>
      </c>
      <c r="G197" s="56" t="str">
        <f t="shared" si="107"/>
        <v>£m</v>
      </c>
      <c r="H197" s="299">
        <f t="shared" si="107"/>
        <v>0</v>
      </c>
      <c r="I197" s="299">
        <f t="shared" si="107"/>
        <v>0</v>
      </c>
      <c r="J197" s="225">
        <f t="shared" si="107"/>
        <v>0</v>
      </c>
      <c r="K197" s="225">
        <f t="shared" si="107"/>
        <v>0</v>
      </c>
      <c r="L197" s="225">
        <f t="shared" si="107"/>
        <v>0</v>
      </c>
      <c r="M197" s="226">
        <f t="shared" si="107"/>
        <v>0</v>
      </c>
      <c r="N197" s="225">
        <f t="shared" si="107"/>
        <v>0</v>
      </c>
      <c r="O197" s="225">
        <f t="shared" si="107"/>
        <v>0</v>
      </c>
      <c r="P197" s="225">
        <f t="shared" si="107"/>
        <v>0</v>
      </c>
      <c r="Q197" s="225">
        <f t="shared" si="107"/>
        <v>0</v>
      </c>
      <c r="R197" s="225">
        <f t="shared" si="107"/>
        <v>0</v>
      </c>
    </row>
    <row r="198" spans="1:26" x14ac:dyDescent="0.25">
      <c r="A198" s="89"/>
      <c r="B198" s="95"/>
      <c r="C198" s="332"/>
      <c r="D198" s="91"/>
      <c r="E198" s="60" t="s">
        <v>269</v>
      </c>
      <c r="G198" s="56" t="s">
        <v>88</v>
      </c>
      <c r="H198" s="226">
        <f xml:space="preserve"> SUM(J198:R198)</f>
        <v>0</v>
      </c>
      <c r="I198" s="226"/>
      <c r="J198" s="225">
        <f t="shared" ref="J198:K198" si="108">J197-J196</f>
        <v>0</v>
      </c>
      <c r="K198" s="225">
        <f t="shared" si="108"/>
        <v>0</v>
      </c>
      <c r="L198" s="225">
        <f>L197-L196</f>
        <v>0</v>
      </c>
      <c r="M198" s="226">
        <f>M197-M196</f>
        <v>0</v>
      </c>
      <c r="N198" s="225">
        <f t="shared" ref="N198:R198" si="109">N197-N196</f>
        <v>0</v>
      </c>
      <c r="O198" s="225">
        <f t="shared" si="109"/>
        <v>0</v>
      </c>
      <c r="P198" s="225">
        <f t="shared" si="109"/>
        <v>0</v>
      </c>
      <c r="Q198" s="225">
        <f t="shared" si="109"/>
        <v>0</v>
      </c>
      <c r="R198" s="225">
        <f t="shared" si="109"/>
        <v>0</v>
      </c>
    </row>
    <row r="200" spans="1:26" x14ac:dyDescent="0.25">
      <c r="E200" s="56" t="str">
        <f>E$190</f>
        <v>True up Nominal return- real</v>
      </c>
      <c r="F200" s="225">
        <f t="shared" ref="F200:R200" si="110">F$190</f>
        <v>0</v>
      </c>
      <c r="G200" s="56" t="str">
        <f t="shared" si="110"/>
        <v>£m</v>
      </c>
      <c r="H200" s="299">
        <f t="shared" si="110"/>
        <v>0</v>
      </c>
      <c r="I200" s="299">
        <f t="shared" si="110"/>
        <v>0</v>
      </c>
      <c r="J200" s="225">
        <f t="shared" si="110"/>
        <v>0</v>
      </c>
      <c r="K200" s="225">
        <f t="shared" si="110"/>
        <v>0</v>
      </c>
      <c r="L200" s="225">
        <f t="shared" si="110"/>
        <v>0</v>
      </c>
      <c r="M200" s="226">
        <f t="shared" si="110"/>
        <v>0</v>
      </c>
      <c r="N200" s="225">
        <f t="shared" si="110"/>
        <v>0</v>
      </c>
      <c r="O200" s="225">
        <f t="shared" si="110"/>
        <v>0</v>
      </c>
      <c r="P200" s="225">
        <f t="shared" si="110"/>
        <v>0</v>
      </c>
      <c r="Q200" s="225">
        <f t="shared" si="110"/>
        <v>0</v>
      </c>
      <c r="R200" s="225">
        <f t="shared" si="110"/>
        <v>0</v>
      </c>
    </row>
    <row r="201" spans="1:26" x14ac:dyDescent="0.25">
      <c r="E201" s="56" t="str">
        <f>E$193</f>
        <v>Nominal return company should have received- real</v>
      </c>
      <c r="F201" s="225">
        <f t="shared" ref="F201:R201" si="111">F$193</f>
        <v>0</v>
      </c>
      <c r="G201" s="56" t="str">
        <f t="shared" si="111"/>
        <v>£m</v>
      </c>
      <c r="H201" s="299">
        <f t="shared" si="111"/>
        <v>0</v>
      </c>
      <c r="I201" s="299">
        <f t="shared" si="111"/>
        <v>0</v>
      </c>
      <c r="J201" s="225">
        <f t="shared" si="111"/>
        <v>0</v>
      </c>
      <c r="K201" s="225">
        <f t="shared" si="111"/>
        <v>0</v>
      </c>
      <c r="L201" s="225">
        <f t="shared" si="111"/>
        <v>0</v>
      </c>
      <c r="M201" s="226">
        <f t="shared" si="111"/>
        <v>0</v>
      </c>
      <c r="N201" s="225">
        <f t="shared" si="111"/>
        <v>0</v>
      </c>
      <c r="O201" s="225">
        <f t="shared" si="111"/>
        <v>0</v>
      </c>
      <c r="P201" s="225">
        <f t="shared" si="111"/>
        <v>0</v>
      </c>
      <c r="Q201" s="225">
        <f t="shared" si="111"/>
        <v>0</v>
      </c>
      <c r="R201" s="225">
        <f t="shared" si="111"/>
        <v>0</v>
      </c>
    </row>
    <row r="202" spans="1:26" x14ac:dyDescent="0.25">
      <c r="A202" s="89"/>
      <c r="B202" s="95"/>
      <c r="C202" s="332"/>
      <c r="D202" s="91"/>
      <c r="E202" s="60" t="s">
        <v>276</v>
      </c>
      <c r="G202" s="56" t="s">
        <v>88</v>
      </c>
      <c r="H202" s="226">
        <f xml:space="preserve"> SUM(J202:R202)</f>
        <v>0</v>
      </c>
      <c r="I202" s="226"/>
      <c r="J202" s="225">
        <f t="shared" ref="J202:K202" si="112">J201-J200</f>
        <v>0</v>
      </c>
      <c r="K202" s="225">
        <f t="shared" si="112"/>
        <v>0</v>
      </c>
      <c r="L202" s="225">
        <f>L201-L200</f>
        <v>0</v>
      </c>
      <c r="M202" s="226">
        <f>M201-M200</f>
        <v>0</v>
      </c>
      <c r="N202" s="225">
        <f t="shared" ref="N202:R202" si="113">N201-N200</f>
        <v>0</v>
      </c>
      <c r="O202" s="225">
        <f>O201-O200</f>
        <v>0</v>
      </c>
      <c r="P202" s="225">
        <f t="shared" si="113"/>
        <v>0</v>
      </c>
      <c r="Q202" s="225">
        <f t="shared" si="113"/>
        <v>0</v>
      </c>
      <c r="R202" s="225">
        <f t="shared" si="113"/>
        <v>0</v>
      </c>
    </row>
    <row r="204" spans="1:26" x14ac:dyDescent="0.25">
      <c r="E204" s="56" t="str">
        <f>E$191</f>
        <v>Total True up Nominal revenue to company- real</v>
      </c>
      <c r="F204" s="225">
        <f t="shared" ref="F204:R204" si="114">F$191</f>
        <v>0</v>
      </c>
      <c r="G204" s="56" t="str">
        <f t="shared" si="114"/>
        <v>£m</v>
      </c>
      <c r="H204" s="299">
        <f t="shared" si="114"/>
        <v>0</v>
      </c>
      <c r="I204" s="299"/>
      <c r="J204" s="225">
        <f t="shared" si="114"/>
        <v>0</v>
      </c>
      <c r="K204" s="225">
        <f t="shared" si="114"/>
        <v>0</v>
      </c>
      <c r="L204" s="225">
        <f t="shared" si="114"/>
        <v>0</v>
      </c>
      <c r="M204" s="226">
        <f t="shared" si="114"/>
        <v>0</v>
      </c>
      <c r="N204" s="225">
        <f t="shared" si="114"/>
        <v>0</v>
      </c>
      <c r="O204" s="225">
        <f t="shared" si="114"/>
        <v>0</v>
      </c>
      <c r="P204" s="225">
        <f t="shared" si="114"/>
        <v>0</v>
      </c>
      <c r="Q204" s="225">
        <f t="shared" si="114"/>
        <v>0</v>
      </c>
      <c r="R204" s="225">
        <f t="shared" si="114"/>
        <v>0</v>
      </c>
    </row>
    <row r="205" spans="1:26" x14ac:dyDescent="0.25">
      <c r="E205" s="56" t="str">
        <f>E$194</f>
        <v>Total nominal revenue company should have received- real</v>
      </c>
      <c r="F205" s="225">
        <f t="shared" ref="F205:R205" si="115">F$194</f>
        <v>0</v>
      </c>
      <c r="G205" s="56" t="str">
        <f t="shared" si="115"/>
        <v>£m</v>
      </c>
      <c r="H205" s="299">
        <f t="shared" si="115"/>
        <v>0</v>
      </c>
      <c r="I205" s="299"/>
      <c r="J205" s="225">
        <f t="shared" si="115"/>
        <v>0</v>
      </c>
      <c r="K205" s="225">
        <f t="shared" si="115"/>
        <v>0</v>
      </c>
      <c r="L205" s="225">
        <f t="shared" si="115"/>
        <v>0</v>
      </c>
      <c r="M205" s="226">
        <f t="shared" si="115"/>
        <v>0</v>
      </c>
      <c r="N205" s="225">
        <f t="shared" si="115"/>
        <v>0</v>
      </c>
      <c r="O205" s="225">
        <f t="shared" si="115"/>
        <v>0</v>
      </c>
      <c r="P205" s="225">
        <f t="shared" si="115"/>
        <v>0</v>
      </c>
      <c r="Q205" s="225">
        <f t="shared" si="115"/>
        <v>0</v>
      </c>
      <c r="R205" s="225">
        <f t="shared" si="115"/>
        <v>0</v>
      </c>
    </row>
    <row r="206" spans="1:26" x14ac:dyDescent="0.25">
      <c r="A206" s="89"/>
      <c r="B206" s="95"/>
      <c r="C206" s="332"/>
      <c r="D206" s="91"/>
      <c r="E206" s="60" t="s">
        <v>322</v>
      </c>
      <c r="G206" s="56" t="s">
        <v>88</v>
      </c>
      <c r="H206" s="226">
        <f xml:space="preserve"> SUM(J206:R206)</f>
        <v>0</v>
      </c>
      <c r="I206" s="226"/>
      <c r="J206" s="225">
        <f t="shared" ref="J206:K206" si="116">J205-J204</f>
        <v>0</v>
      </c>
      <c r="K206" s="225">
        <f t="shared" si="116"/>
        <v>0</v>
      </c>
      <c r="L206" s="225">
        <f>L205-L204</f>
        <v>0</v>
      </c>
      <c r="M206" s="226">
        <f>M205-M204</f>
        <v>0</v>
      </c>
      <c r="N206" s="225">
        <f t="shared" ref="N206:R206" si="117">N205-N204</f>
        <v>0</v>
      </c>
      <c r="O206" s="225">
        <f t="shared" si="117"/>
        <v>0</v>
      </c>
      <c r="P206" s="225">
        <f t="shared" si="117"/>
        <v>0</v>
      </c>
      <c r="Q206" s="225">
        <f t="shared" si="117"/>
        <v>0</v>
      </c>
      <c r="R206" s="225">
        <f t="shared" si="117"/>
        <v>0</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InpR!E$112</f>
        <v>WACC real on RCV - CPI(H) bf and additions - DMMY</v>
      </c>
      <c r="F210" s="253">
        <f>InpR!F$112</f>
        <v>0</v>
      </c>
      <c r="G210" s="271" t="str">
        <f>InpR!G$112</f>
        <v>%</v>
      </c>
      <c r="H210" s="253" t="str">
        <f>InpR!I$112</f>
        <v>PR19 Financial model, 'Dummy Control' sheet row 860</v>
      </c>
      <c r="I210" s="253" t="e">
        <f>InpR!#REF!</f>
        <v>#REF!</v>
      </c>
      <c r="J210" s="253">
        <f>InpR!J$112</f>
        <v>0</v>
      </c>
      <c r="K210" s="253">
        <f>InpR!K$112</f>
        <v>0</v>
      </c>
      <c r="L210" s="253">
        <f>InpR!L$112</f>
        <v>0</v>
      </c>
      <c r="M210" s="253">
        <f>InpR!M$112</f>
        <v>2.9195763820156317E-2</v>
      </c>
      <c r="N210" s="253">
        <f>InpR!N$112</f>
        <v>2.9195763820156317E-2</v>
      </c>
      <c r="O210" s="253">
        <f>InpR!O$112</f>
        <v>2.9195763820156317E-2</v>
      </c>
      <c r="P210" s="253">
        <f>InpR!P$112</f>
        <v>2.9195763820156317E-2</v>
      </c>
      <c r="Q210" s="253">
        <f>InpR!Q$112</f>
        <v>2.9195763820156317E-2</v>
      </c>
      <c r="R210" s="253">
        <f>InpR!R$112</f>
        <v>2.9195763820156317E-2</v>
      </c>
    </row>
    <row r="211" spans="1:26" x14ac:dyDescent="0.25">
      <c r="E211" s="60" t="s">
        <v>272</v>
      </c>
      <c r="G211" s="56" t="s">
        <v>273</v>
      </c>
      <c r="J211" s="309">
        <f xml:space="preserve"> (1 + J$210) ^ J$209</f>
        <v>1</v>
      </c>
      <c r="K211" s="309">
        <f t="shared" ref="K211:R211" si="118" xml:space="preserve"> (1 + K$210) ^ K$209</f>
        <v>1</v>
      </c>
      <c r="L211" s="309">
        <f t="shared" si="118"/>
        <v>1</v>
      </c>
      <c r="M211" s="309">
        <f t="shared" si="118"/>
        <v>1.1219976826191176</v>
      </c>
      <c r="N211" s="309">
        <f t="shared" si="118"/>
        <v>1.0901693555893588</v>
      </c>
      <c r="O211" s="309">
        <f t="shared" si="118"/>
        <v>1.059243920265355</v>
      </c>
      <c r="P211" s="309">
        <f t="shared" si="118"/>
        <v>1.0291957638201563</v>
      </c>
      <c r="Q211" s="309">
        <f t="shared" si="118"/>
        <v>1</v>
      </c>
      <c r="R211" s="309">
        <f t="shared" si="118"/>
        <v>1</v>
      </c>
    </row>
    <row r="213" spans="1:26" x14ac:dyDescent="0.25">
      <c r="B213" s="80" t="s">
        <v>274</v>
      </c>
    </row>
    <row r="214" spans="1:26" x14ac:dyDescent="0.25">
      <c r="E214" s="56" t="str">
        <f>E$198</f>
        <v>Value of True up run-off - real</v>
      </c>
      <c r="F214" s="225">
        <f t="shared" ref="F214:R214" si="119">F$198</f>
        <v>0</v>
      </c>
      <c r="G214" s="56" t="str">
        <f t="shared" si="119"/>
        <v>£m</v>
      </c>
      <c r="H214" s="299">
        <f t="shared" si="119"/>
        <v>0</v>
      </c>
      <c r="I214" s="299">
        <f t="shared" si="119"/>
        <v>0</v>
      </c>
      <c r="J214" s="225">
        <f t="shared" si="119"/>
        <v>0</v>
      </c>
      <c r="K214" s="225">
        <f t="shared" si="119"/>
        <v>0</v>
      </c>
      <c r="L214" s="225">
        <f t="shared" si="119"/>
        <v>0</v>
      </c>
      <c r="M214" s="226">
        <f t="shared" si="119"/>
        <v>0</v>
      </c>
      <c r="N214" s="225">
        <f t="shared" si="119"/>
        <v>0</v>
      </c>
      <c r="O214" s="225">
        <f t="shared" si="119"/>
        <v>0</v>
      </c>
      <c r="P214" s="225">
        <f t="shared" si="119"/>
        <v>0</v>
      </c>
      <c r="Q214" s="225">
        <f t="shared" si="119"/>
        <v>0</v>
      </c>
      <c r="R214" s="225">
        <f t="shared" si="119"/>
        <v>0</v>
      </c>
    </row>
    <row r="215" spans="1:26" x14ac:dyDescent="0.25">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1.1219976826191176</v>
      </c>
      <c r="N215" s="225">
        <f t="shared" si="120"/>
        <v>1.0901693555893588</v>
      </c>
      <c r="O215" s="225">
        <f t="shared" si="120"/>
        <v>1.059243920265355</v>
      </c>
      <c r="P215" s="225">
        <f t="shared" si="120"/>
        <v>1.0291957638201563</v>
      </c>
      <c r="Q215" s="225">
        <f t="shared" si="120"/>
        <v>1</v>
      </c>
      <c r="R215" s="225">
        <f t="shared" si="120"/>
        <v>1</v>
      </c>
    </row>
    <row r="216" spans="1:26" s="44" customFormat="1" x14ac:dyDescent="0.25">
      <c r="A216" s="319"/>
      <c r="B216" s="320"/>
      <c r="C216" s="321"/>
      <c r="D216" s="322"/>
      <c r="E216" s="44" t="s">
        <v>366</v>
      </c>
      <c r="G216" s="44" t="s">
        <v>88</v>
      </c>
      <c r="H216" s="325">
        <f xml:space="preserve"> SUM(J216:R216)</f>
        <v>0</v>
      </c>
      <c r="J216" s="325">
        <f xml:space="preserve"> J214 * J215</f>
        <v>0</v>
      </c>
      <c r="K216" s="325">
        <f t="shared" ref="K216:R216" si="121" xml:space="preserve"> K214 * K215</f>
        <v>0</v>
      </c>
      <c r="L216" s="325">
        <f t="shared" si="121"/>
        <v>0</v>
      </c>
      <c r="M216" s="331">
        <f t="shared" si="121"/>
        <v>0</v>
      </c>
      <c r="N216" s="325">
        <f t="shared" si="121"/>
        <v>0</v>
      </c>
      <c r="O216" s="325">
        <f t="shared" si="121"/>
        <v>0</v>
      </c>
      <c r="P216" s="325">
        <f t="shared" si="121"/>
        <v>0</v>
      </c>
      <c r="Q216" s="325">
        <f t="shared" si="121"/>
        <v>0</v>
      </c>
      <c r="R216" s="325">
        <f t="shared" si="121"/>
        <v>0</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122">F202</f>
        <v>0</v>
      </c>
      <c r="G219" s="56" t="str">
        <f t="shared" si="122"/>
        <v>£m</v>
      </c>
      <c r="H219" s="299">
        <f t="shared" si="122"/>
        <v>0</v>
      </c>
      <c r="I219" s="299">
        <f t="shared" si="122"/>
        <v>0</v>
      </c>
      <c r="J219" s="225">
        <f t="shared" si="122"/>
        <v>0</v>
      </c>
      <c r="K219" s="225">
        <f t="shared" si="122"/>
        <v>0</v>
      </c>
      <c r="L219" s="225">
        <f t="shared" si="122"/>
        <v>0</v>
      </c>
      <c r="M219" s="226">
        <f t="shared" si="122"/>
        <v>0</v>
      </c>
      <c r="N219" s="225">
        <f t="shared" si="122"/>
        <v>0</v>
      </c>
      <c r="O219" s="225">
        <f t="shared" si="122"/>
        <v>0</v>
      </c>
      <c r="P219" s="225">
        <f t="shared" si="122"/>
        <v>0</v>
      </c>
      <c r="Q219" s="225">
        <f t="shared" si="122"/>
        <v>0</v>
      </c>
      <c r="R219" s="225">
        <f t="shared" si="122"/>
        <v>0</v>
      </c>
    </row>
    <row r="220" spans="1:26" x14ac:dyDescent="0.25">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1.1219976826191176</v>
      </c>
      <c r="N220" s="225">
        <f t="shared" si="123"/>
        <v>1.0901693555893588</v>
      </c>
      <c r="O220" s="225">
        <f t="shared" si="123"/>
        <v>1.059243920265355</v>
      </c>
      <c r="P220" s="225">
        <f t="shared" si="123"/>
        <v>1.0291957638201563</v>
      </c>
      <c r="Q220" s="225">
        <f t="shared" si="123"/>
        <v>1</v>
      </c>
      <c r="R220" s="225">
        <f t="shared" si="123"/>
        <v>1</v>
      </c>
    </row>
    <row r="221" spans="1:26" s="44" customFormat="1" x14ac:dyDescent="0.25">
      <c r="A221" s="319"/>
      <c r="B221" s="320"/>
      <c r="C221" s="321"/>
      <c r="D221" s="322"/>
      <c r="E221" s="44" t="s">
        <v>367</v>
      </c>
      <c r="G221" s="44" t="s">
        <v>88</v>
      </c>
      <c r="H221" s="325">
        <f xml:space="preserve"> SUM(J221:R221)</f>
        <v>0</v>
      </c>
      <c r="J221" s="325">
        <f xml:space="preserve"> J219 * J220</f>
        <v>0</v>
      </c>
      <c r="K221" s="325">
        <f t="shared" ref="K221:M221" si="124" xml:space="preserve"> K219 * K220</f>
        <v>0</v>
      </c>
      <c r="L221" s="325">
        <f t="shared" si="124"/>
        <v>0</v>
      </c>
      <c r="M221" s="331">
        <f t="shared" si="124"/>
        <v>0</v>
      </c>
      <c r="N221" s="325">
        <f xml:space="preserve"> N219 * N220</f>
        <v>0</v>
      </c>
      <c r="O221" s="325">
        <f t="shared" ref="O221:R221" si="125" xml:space="preserve"> O219 * O220</f>
        <v>0</v>
      </c>
      <c r="P221" s="325">
        <f t="shared" si="125"/>
        <v>0</v>
      </c>
      <c r="Q221" s="325">
        <f t="shared" si="125"/>
        <v>0</v>
      </c>
      <c r="R221" s="325">
        <f t="shared" si="125"/>
        <v>0</v>
      </c>
      <c r="S221" s="46"/>
      <c r="T221" s="46"/>
      <c r="U221" s="46"/>
      <c r="V221" s="46"/>
      <c r="W221" s="46"/>
      <c r="X221" s="46"/>
      <c r="Y221" s="46"/>
      <c r="Z221" s="46"/>
    </row>
    <row r="223" spans="1:26" x14ac:dyDescent="0.25">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26" priority="6" stopIfTrue="1" operator="notEqual">
      <formula>0</formula>
    </cfRule>
    <cfRule type="cellIs" dxfId="25" priority="7" stopIfTrue="1" operator="equal">
      <formula>""</formula>
    </cfRule>
  </conditionalFormatting>
  <conditionalFormatting sqref="J3:Z3">
    <cfRule type="cellIs" dxfId="24" priority="8" operator="equal">
      <formula>"Post-Fcst"</formula>
    </cfRule>
    <cfRule type="cellIs" dxfId="23" priority="9" operator="equal">
      <formula>"Forecast"</formula>
    </cfRule>
    <cfRule type="cellIs" dxfId="22" priority="10" operator="equal">
      <formula>"Pre Fcst"</formula>
    </cfRule>
  </conditionalFormatting>
  <conditionalFormatting sqref="F2">
    <cfRule type="cellIs" dxfId="21" priority="4" stopIfTrue="1" operator="notEqual">
      <formula>0</formula>
    </cfRule>
    <cfRule type="cellIs" dxfId="20" priority="5" stopIfTrue="1" operator="equal">
      <formula>""</formula>
    </cfRule>
  </conditionalFormatting>
  <conditionalFormatting sqref="F165">
    <cfRule type="cellIs" dxfId="19" priority="2" stopIfTrue="1" operator="notEqual">
      <formula>0</formula>
    </cfRule>
    <cfRule type="cellIs" dxfId="18"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zoomScaleNormal="100" workbookViewId="0">
      <selection activeCell="F4" sqref="F4"/>
    </sheetView>
  </sheetViews>
  <sheetFormatPr defaultColWidth="0" defaultRowHeight="13.2" x14ac:dyDescent="0.25"/>
  <cols>
    <col min="1" max="1" width="1.88671875" style="69" customWidth="1"/>
    <col min="2" max="2" width="1.88671875" style="80" customWidth="1"/>
    <col min="3" max="3" width="1.88671875" style="144" customWidth="1"/>
    <col min="4" max="4" width="1.88671875" style="74" customWidth="1"/>
    <col min="5" max="5" width="53.33203125" style="56" customWidth="1"/>
    <col min="6" max="6" width="12.5546875" style="56" customWidth="1"/>
    <col min="7" max="7" width="10.88671875" style="56" bestFit="1" customWidth="1"/>
    <col min="8" max="8" width="11.5546875" style="56" customWidth="1"/>
    <col min="9" max="9" width="2.5546875" style="56" customWidth="1"/>
    <col min="10" max="18" width="11.5546875" style="56" customWidth="1"/>
    <col min="19" max="26" width="11.5546875" style="60" hidden="1" customWidth="1"/>
    <col min="27" max="16384" width="0" style="56" hidden="1"/>
  </cols>
  <sheetData>
    <row r="1" spans="1:26" s="156" customFormat="1" ht="25.2" x14ac:dyDescent="0.4">
      <c r="A1" s="152" t="str">
        <f ca="1" xml:space="preserve"> RIGHT(CELL("filename", $A$1), LEN(CELL("filename", $A$1)) - SEARCH("]", CELL("filename", $A$1)))</f>
        <v>Adjustments</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7" spans="1:26" x14ac:dyDescent="0.25">
      <c r="B7" s="80" t="s">
        <v>348</v>
      </c>
    </row>
    <row r="8" spans="1:26" s="126" customFormat="1" x14ac:dyDescent="0.25">
      <c r="A8" s="203"/>
      <c r="B8" s="204"/>
      <c r="C8" s="205"/>
      <c r="D8" s="206"/>
      <c r="E8" s="236" t="str">
        <f>'Calcs-WR'!E$178</f>
        <v>RCV adjustment at end of period - real - WR</v>
      </c>
      <c r="F8" s="301"/>
      <c r="G8" s="301" t="str">
        <f>'Calcs-WR'!G$178</f>
        <v>£m</v>
      </c>
      <c r="H8" s="340">
        <f>'Calcs-WR'!H$178</f>
        <v>0</v>
      </c>
      <c r="I8" s="340"/>
      <c r="J8" s="340">
        <f>'Calcs-WR'!J$178</f>
        <v>0</v>
      </c>
      <c r="K8" s="340">
        <f>'Calcs-WR'!K$178</f>
        <v>0</v>
      </c>
      <c r="L8" s="340">
        <f>'Calcs-WR'!L$178</f>
        <v>0</v>
      </c>
      <c r="M8" s="340">
        <f>'Calcs-WR'!M$178</f>
        <v>0</v>
      </c>
      <c r="N8" s="340">
        <f>'Calcs-WR'!N$178</f>
        <v>0</v>
      </c>
      <c r="O8" s="340">
        <f>'Calcs-WR'!O$178</f>
        <v>0</v>
      </c>
      <c r="P8" s="340">
        <f>'Calcs-WR'!P$178</f>
        <v>0</v>
      </c>
      <c r="Q8" s="340">
        <f>'Calcs-WR'!Q$178</f>
        <v>1.3308557741523188</v>
      </c>
      <c r="R8" s="340">
        <f>'Calcs-WR'!R$178</f>
        <v>0</v>
      </c>
    </row>
    <row r="9" spans="1:26" s="126" customFormat="1" x14ac:dyDescent="0.25">
      <c r="A9" s="203"/>
      <c r="B9" s="204"/>
      <c r="C9" s="205"/>
      <c r="D9" s="206"/>
      <c r="E9" s="236" t="str">
        <f>'Calcs-WR'!E$216</f>
        <v>Revenue adjustment for RCV run-off - real - WR</v>
      </c>
      <c r="F9" s="301"/>
      <c r="G9" s="301" t="str">
        <f>'Calcs-WR'!G$216</f>
        <v>£m</v>
      </c>
      <c r="H9" s="340">
        <f>'Calcs-WR'!H$216</f>
        <v>0.33545054785630746</v>
      </c>
      <c r="I9" s="340"/>
      <c r="J9" s="340">
        <f>'Calcs-WR'!J$216</f>
        <v>0</v>
      </c>
      <c r="K9" s="340">
        <f>'Calcs-WR'!K$216</f>
        <v>0</v>
      </c>
      <c r="L9" s="340">
        <f>'Calcs-WR'!L$216</f>
        <v>0</v>
      </c>
      <c r="M9" s="340">
        <f>'Calcs-WR'!M$216</f>
        <v>-8.3305199006153876E-3</v>
      </c>
      <c r="N9" s="340">
        <f>'Calcs-WR'!N$216</f>
        <v>1.5270409465614206E-2</v>
      </c>
      <c r="O9" s="340">
        <f>'Calcs-WR'!O$216</f>
        <v>7.1675672707050914E-2</v>
      </c>
      <c r="P9" s="340">
        <f>'Calcs-WR'!P$216</f>
        <v>8.8351894016408236E-2</v>
      </c>
      <c r="Q9" s="340">
        <f>'Calcs-WR'!Q$216</f>
        <v>8.6570897027977045E-2</v>
      </c>
      <c r="R9" s="340">
        <f>'Calcs-WR'!R$216</f>
        <v>8.1912194539872418E-2</v>
      </c>
    </row>
    <row r="10" spans="1:26" s="126" customFormat="1" x14ac:dyDescent="0.25">
      <c r="A10" s="203"/>
      <c r="B10" s="204"/>
      <c r="C10" s="205"/>
      <c r="D10" s="206"/>
      <c r="E10" s="236" t="str">
        <f>'Calcs-WR'!E$221</f>
        <v>Revenue adjustment for return - real -WR</v>
      </c>
      <c r="F10" s="301"/>
      <c r="G10" s="301" t="str">
        <f>'Calcs-WR'!G$221</f>
        <v>£m</v>
      </c>
      <c r="H10" s="340">
        <f>'Calcs-WR'!H$221</f>
        <v>7.5916719207652694E-2</v>
      </c>
      <c r="I10" s="340"/>
      <c r="J10" s="340">
        <f>'Calcs-WR'!J$221</f>
        <v>0</v>
      </c>
      <c r="K10" s="340">
        <f>'Calcs-WR'!K$221</f>
        <v>0</v>
      </c>
      <c r="L10" s="340">
        <f>'Calcs-WR'!L$221</f>
        <v>0</v>
      </c>
      <c r="M10" s="340">
        <f>'Calcs-WR'!M$221</f>
        <v>-2.5044343957776475E-3</v>
      </c>
      <c r="N10" s="340">
        <f>'Calcs-WR'!N$221</f>
        <v>4.6924264121912772E-3</v>
      </c>
      <c r="O10" s="340">
        <f>'Calcs-WR'!O$221</f>
        <v>2.1476502714456818E-2</v>
      </c>
      <c r="P10" s="340">
        <f>'Calcs-WR'!P$221</f>
        <v>2.6695039878203722E-2</v>
      </c>
      <c r="Q10" s="340">
        <f>'Calcs-WR'!Q$221</f>
        <v>2.5557184598578531E-2</v>
      </c>
      <c r="R10" s="340">
        <f>'Calcs-WR'!R$221</f>
        <v>0</v>
      </c>
    </row>
    <row r="11" spans="1:26" s="126" customFormat="1" x14ac:dyDescent="0.25">
      <c r="A11" s="203"/>
      <c r="B11" s="204"/>
      <c r="C11" s="205"/>
      <c r="D11" s="206"/>
      <c r="E11" s="236"/>
      <c r="F11" s="301"/>
      <c r="G11" s="301"/>
      <c r="H11" s="340"/>
      <c r="I11" s="340"/>
      <c r="J11" s="340"/>
      <c r="K11" s="340"/>
      <c r="L11" s="340"/>
      <c r="M11" s="340"/>
      <c r="N11" s="340"/>
      <c r="O11" s="340"/>
      <c r="P11" s="340"/>
      <c r="Q11" s="340"/>
      <c r="R11" s="340"/>
    </row>
    <row r="12" spans="1:26" x14ac:dyDescent="0.25">
      <c r="B12" s="80" t="s">
        <v>349</v>
      </c>
    </row>
    <row r="13" spans="1:26" s="126" customFormat="1" x14ac:dyDescent="0.25">
      <c r="A13" s="203"/>
      <c r="B13" s="204"/>
      <c r="C13" s="205"/>
      <c r="D13" s="206"/>
      <c r="E13" s="236" t="str">
        <f>'Calcs-WN'!E$178</f>
        <v>RCV adjustment at end of period - real -WN</v>
      </c>
      <c r="F13" s="301"/>
      <c r="G13" s="301" t="str">
        <f>'Calcs-WN'!G$178</f>
        <v>£m</v>
      </c>
      <c r="H13" s="340">
        <f>'Calcs-WN'!H$178</f>
        <v>0</v>
      </c>
      <c r="I13" s="340"/>
      <c r="J13" s="340">
        <f>'Calcs-WN'!J$178</f>
        <v>0</v>
      </c>
      <c r="K13" s="340">
        <f>'Calcs-WN'!K$178</f>
        <v>0</v>
      </c>
      <c r="L13" s="340">
        <f>'Calcs-WN'!L$178</f>
        <v>0</v>
      </c>
      <c r="M13" s="340">
        <f>'Calcs-WN'!M$178</f>
        <v>0</v>
      </c>
      <c r="N13" s="340">
        <f>'Calcs-WN'!N$178</f>
        <v>0</v>
      </c>
      <c r="O13" s="340">
        <f>'Calcs-WN'!O$178</f>
        <v>0</v>
      </c>
      <c r="P13" s="340">
        <f>'Calcs-WN'!P$178</f>
        <v>0</v>
      </c>
      <c r="Q13" s="340">
        <f>'Calcs-WN'!Q$178</f>
        <v>23.515527005396905</v>
      </c>
      <c r="R13" s="340">
        <f>'Calcs-WN'!R$178</f>
        <v>0</v>
      </c>
    </row>
    <row r="14" spans="1:26" s="126" customFormat="1" x14ac:dyDescent="0.25">
      <c r="A14" s="203"/>
      <c r="B14" s="204"/>
      <c r="C14" s="205"/>
      <c r="D14" s="206"/>
      <c r="E14" s="236" t="str">
        <f>'Calcs-WN'!E$216</f>
        <v>Revenue adjustment for RCV run-off - real - WN</v>
      </c>
      <c r="F14" s="301"/>
      <c r="G14" s="301" t="str">
        <f>'Calcs-WN'!G$216</f>
        <v>£m</v>
      </c>
      <c r="H14" s="340">
        <f>'Calcs-WN'!H$216</f>
        <v>3.4629488058908828</v>
      </c>
      <c r="I14" s="340"/>
      <c r="J14" s="340">
        <f>'Calcs-WN'!J$216</f>
        <v>0</v>
      </c>
      <c r="K14" s="340">
        <f>'Calcs-WN'!K$216</f>
        <v>0</v>
      </c>
      <c r="L14" s="340">
        <f>'Calcs-WN'!L$216</f>
        <v>0</v>
      </c>
      <c r="M14" s="340">
        <f>'Calcs-WN'!M$216</f>
        <v>-8.5860480807291098E-2</v>
      </c>
      <c r="N14" s="340">
        <f>'Calcs-WN'!N$216</f>
        <v>0.15630788255862699</v>
      </c>
      <c r="O14" s="340">
        <f>'Calcs-WN'!O$216</f>
        <v>0.71569328296569013</v>
      </c>
      <c r="P14" s="340">
        <f>'Calcs-WN'!P$216</f>
        <v>0.88835738004684561</v>
      </c>
      <c r="Q14" s="340">
        <f>'Calcs-WN'!Q$216</f>
        <v>0.85232413092255044</v>
      </c>
      <c r="R14" s="340">
        <f>'Calcs-WN'!R$216</f>
        <v>0.93612661020446097</v>
      </c>
    </row>
    <row r="15" spans="1:26" s="126" customFormat="1" x14ac:dyDescent="0.25">
      <c r="A15" s="203"/>
      <c r="B15" s="204"/>
      <c r="C15" s="205"/>
      <c r="D15" s="206"/>
      <c r="E15" s="236" t="str">
        <f>'Calcs-WN'!E$221</f>
        <v>Revenue adjustment for return - real - WN</v>
      </c>
      <c r="F15" s="301"/>
      <c r="G15" s="301" t="str">
        <f>'Calcs-WN'!G$221</f>
        <v>£m</v>
      </c>
      <c r="H15" s="340">
        <f>'Calcs-WN'!H$221</f>
        <v>1.3067502393067323</v>
      </c>
      <c r="I15" s="340"/>
      <c r="J15" s="340">
        <f>'Calcs-WN'!J$221</f>
        <v>0</v>
      </c>
      <c r="K15" s="340">
        <f>'Calcs-WN'!K$221</f>
        <v>0</v>
      </c>
      <c r="L15" s="340">
        <f>'Calcs-WN'!L$221</f>
        <v>0</v>
      </c>
      <c r="M15" s="340">
        <f>'Calcs-WN'!M$221</f>
        <v>-3.9988158313566571E-2</v>
      </c>
      <c r="N15" s="340">
        <f>'Calcs-WN'!N$221</f>
        <v>7.6667646084465566E-2</v>
      </c>
      <c r="O15" s="340">
        <f>'Calcs-WN'!O$221</f>
        <v>0.35963119815113626</v>
      </c>
      <c r="P15" s="340">
        <f>'Calcs-WN'!P$221</f>
        <v>0.4588574388670002</v>
      </c>
      <c r="Q15" s="340">
        <f>'Calcs-WN'!Q$221</f>
        <v>0.45158211451769681</v>
      </c>
      <c r="R15" s="340">
        <f>'Calcs-WN'!R$221</f>
        <v>0</v>
      </c>
    </row>
    <row r="16" spans="1:26" s="126" customFormat="1" x14ac:dyDescent="0.25">
      <c r="A16" s="203"/>
      <c r="B16" s="204"/>
      <c r="C16" s="205"/>
      <c r="D16" s="206"/>
      <c r="E16" s="236"/>
      <c r="F16" s="301"/>
      <c r="G16" s="301"/>
      <c r="H16" s="340"/>
      <c r="I16" s="340"/>
      <c r="J16" s="340"/>
      <c r="K16" s="340"/>
      <c r="L16" s="340"/>
      <c r="M16" s="340"/>
      <c r="N16" s="340"/>
      <c r="O16" s="340"/>
      <c r="P16" s="340"/>
      <c r="Q16" s="340"/>
      <c r="R16" s="340"/>
    </row>
    <row r="17" spans="1:26" x14ac:dyDescent="0.25">
      <c r="B17" s="80" t="s">
        <v>350</v>
      </c>
    </row>
    <row r="18" spans="1:26" s="126" customFormat="1" x14ac:dyDescent="0.25">
      <c r="A18" s="203"/>
      <c r="B18" s="204"/>
      <c r="C18" s="205"/>
      <c r="D18" s="206"/>
      <c r="E18" s="236" t="str">
        <f>'Calcs-WWN'!E$178</f>
        <v>RCV adjustment at end of period - real - WWN</v>
      </c>
      <c r="F18" s="301"/>
      <c r="G18" s="301" t="str">
        <f>'Calcs-WWN'!G$178</f>
        <v>£m</v>
      </c>
      <c r="H18" s="340">
        <f>'Calcs-WWN'!H$178</f>
        <v>0</v>
      </c>
      <c r="I18" s="340"/>
      <c r="J18" s="340">
        <f>'Calcs-WWN'!J$178</f>
        <v>0</v>
      </c>
      <c r="K18" s="340">
        <f>'Calcs-WWN'!K$178</f>
        <v>0</v>
      </c>
      <c r="L18" s="340">
        <f>'Calcs-WWN'!L$178</f>
        <v>0</v>
      </c>
      <c r="M18" s="340">
        <f>'Calcs-WWN'!M$178</f>
        <v>0</v>
      </c>
      <c r="N18" s="340">
        <f>'Calcs-WWN'!N$178</f>
        <v>0</v>
      </c>
      <c r="O18" s="340">
        <f>'Calcs-WWN'!O$178</f>
        <v>0</v>
      </c>
      <c r="P18" s="340">
        <f>'Calcs-WWN'!P$178</f>
        <v>0</v>
      </c>
      <c r="Q18" s="340">
        <f>'Calcs-WWN'!Q$178</f>
        <v>42.428334203229952</v>
      </c>
      <c r="R18" s="340">
        <f>'Calcs-WWN'!R$178</f>
        <v>0</v>
      </c>
    </row>
    <row r="19" spans="1:26" s="126" customFormat="1" x14ac:dyDescent="0.25">
      <c r="A19" s="203"/>
      <c r="B19" s="204"/>
      <c r="C19" s="205"/>
      <c r="D19" s="206"/>
      <c r="E19" s="236" t="str">
        <f>'Calcs-WWN'!E$216</f>
        <v>Revenue adjustment for RCV run-off - real - WWN</v>
      </c>
      <c r="F19" s="301"/>
      <c r="G19" s="301" t="str">
        <f>'Calcs-WWN'!G$216</f>
        <v>£m</v>
      </c>
      <c r="H19" s="340">
        <f>'Calcs-WWN'!H$216</f>
        <v>6.0155794684859814</v>
      </c>
      <c r="I19" s="340"/>
      <c r="J19" s="340">
        <f>'Calcs-WWN'!J$216</f>
        <v>0</v>
      </c>
      <c r="K19" s="340">
        <f>'Calcs-WWN'!K$216</f>
        <v>0</v>
      </c>
      <c r="L19" s="340">
        <f>'Calcs-WWN'!L$216</f>
        <v>0</v>
      </c>
      <c r="M19" s="340">
        <f>'Calcs-WWN'!M$216</f>
        <v>-0.14695090264617119</v>
      </c>
      <c r="N19" s="340">
        <f>'Calcs-WWN'!N$216</f>
        <v>0.26956462716224078</v>
      </c>
      <c r="O19" s="340">
        <f>'Calcs-WWN'!O$216</f>
        <v>1.2418468873321376</v>
      </c>
      <c r="P19" s="340">
        <f>'Calcs-WWN'!P$216</f>
        <v>1.5332496963527025</v>
      </c>
      <c r="Q19" s="340">
        <f>'Calcs-WWN'!Q$216</f>
        <v>1.4631204206189885</v>
      </c>
      <c r="R19" s="340">
        <f>'Calcs-WWN'!R$216</f>
        <v>1.6547487396660827</v>
      </c>
    </row>
    <row r="20" spans="1:26" s="126" customFormat="1" x14ac:dyDescent="0.25">
      <c r="A20" s="203"/>
      <c r="B20" s="204"/>
      <c r="C20" s="205"/>
      <c r="D20" s="206"/>
      <c r="E20" s="236" t="str">
        <f>'Calcs-WWN'!E$221</f>
        <v>Revenue adjustment for return - real - WWN</v>
      </c>
      <c r="F20" s="301"/>
      <c r="G20" s="301" t="str">
        <f>'Calcs-WWN'!G$221</f>
        <v>£m</v>
      </c>
      <c r="H20" s="340">
        <f>'Calcs-WWN'!H$221</f>
        <v>2.3541665005501184</v>
      </c>
      <c r="I20" s="340"/>
      <c r="J20" s="340">
        <f>'Calcs-WWN'!J$221</f>
        <v>0</v>
      </c>
      <c r="K20" s="340">
        <f>'Calcs-WWN'!K$221</f>
        <v>0</v>
      </c>
      <c r="L20" s="340">
        <f>'Calcs-WWN'!L$221</f>
        <v>0</v>
      </c>
      <c r="M20" s="340">
        <f>'Calcs-WWN'!M$221</f>
        <v>-7.1697356822101418E-2</v>
      </c>
      <c r="N20" s="340">
        <f>'Calcs-WWN'!N$221</f>
        <v>0.1376990615532421</v>
      </c>
      <c r="O20" s="340">
        <f>'Calcs-WWN'!O$221</f>
        <v>0.64685771047219243</v>
      </c>
      <c r="P20" s="340">
        <f>'Calcs-WWN'!P$221</f>
        <v>0.82653151724827578</v>
      </c>
      <c r="Q20" s="340">
        <f>'Calcs-WWN'!Q$221</f>
        <v>0.81477556809850959</v>
      </c>
      <c r="R20" s="340">
        <f>'Calcs-WWN'!R$221</f>
        <v>0</v>
      </c>
    </row>
    <row r="21" spans="1:26" s="126" customFormat="1" x14ac:dyDescent="0.25">
      <c r="A21" s="203"/>
      <c r="B21" s="204"/>
      <c r="C21" s="205"/>
      <c r="D21" s="206"/>
      <c r="E21" s="236"/>
      <c r="F21" s="301"/>
      <c r="G21" s="301"/>
      <c r="H21" s="340"/>
      <c r="I21" s="340"/>
      <c r="J21" s="340"/>
      <c r="K21" s="340"/>
      <c r="L21" s="340"/>
      <c r="M21" s="340"/>
      <c r="N21" s="340"/>
      <c r="O21" s="340"/>
      <c r="P21" s="340"/>
      <c r="Q21" s="340"/>
      <c r="R21" s="340"/>
    </row>
    <row r="22" spans="1:26" x14ac:dyDescent="0.25">
      <c r="B22" s="80" t="s">
        <v>351</v>
      </c>
    </row>
    <row r="23" spans="1:26" s="126" customFormat="1" x14ac:dyDescent="0.25">
      <c r="A23" s="203"/>
      <c r="B23" s="204"/>
      <c r="C23" s="205"/>
      <c r="D23" s="206"/>
      <c r="E23" s="236" t="str">
        <f>'Calcs-BR'!E$178</f>
        <v>RCV adjustment at end of period - real - BR</v>
      </c>
      <c r="F23" s="301"/>
      <c r="G23" s="301" t="str">
        <f>'Calcs-BR'!G$178</f>
        <v>£m</v>
      </c>
      <c r="H23" s="340">
        <f>'Calcs-BR'!H$178</f>
        <v>0</v>
      </c>
      <c r="I23" s="340"/>
      <c r="J23" s="340">
        <f>'Calcs-BR'!J$178</f>
        <v>0</v>
      </c>
      <c r="K23" s="340">
        <f>'Calcs-BR'!K$178</f>
        <v>0</v>
      </c>
      <c r="L23" s="340">
        <f>'Calcs-BR'!L$178</f>
        <v>0</v>
      </c>
      <c r="M23" s="340">
        <f>'Calcs-BR'!M$178</f>
        <v>0</v>
      </c>
      <c r="N23" s="340">
        <f>'Calcs-BR'!N$178</f>
        <v>0</v>
      </c>
      <c r="O23" s="340">
        <f>'Calcs-BR'!O$178</f>
        <v>0</v>
      </c>
      <c r="P23" s="340">
        <f>'Calcs-BR'!P$178</f>
        <v>0</v>
      </c>
      <c r="Q23" s="340">
        <f>'Calcs-BR'!Q$178</f>
        <v>1.9426820425091407</v>
      </c>
      <c r="R23" s="340">
        <f>'Calcs-BR'!R$178</f>
        <v>0</v>
      </c>
    </row>
    <row r="24" spans="1:26" s="126" customFormat="1" x14ac:dyDescent="0.25">
      <c r="A24" s="203"/>
      <c r="B24" s="204"/>
      <c r="C24" s="205"/>
      <c r="D24" s="206"/>
      <c r="E24" s="236" t="str">
        <f>'Calcs-BR'!E$216</f>
        <v>Revenue adjustment for RCV run-off - real - BR</v>
      </c>
      <c r="F24" s="301"/>
      <c r="G24" s="301" t="str">
        <f>'Calcs-BR'!G$216</f>
        <v>£m</v>
      </c>
      <c r="H24" s="340">
        <f>'Calcs-BR'!H$216</f>
        <v>0.8770975075876466</v>
      </c>
      <c r="I24" s="340"/>
      <c r="J24" s="340">
        <f>'Calcs-BR'!J$216</f>
        <v>0</v>
      </c>
      <c r="K24" s="340">
        <f>'Calcs-BR'!K$216</f>
        <v>0</v>
      </c>
      <c r="L24" s="340">
        <f>'Calcs-BR'!L$216</f>
        <v>0</v>
      </c>
      <c r="M24" s="340">
        <f>'Calcs-BR'!M$216</f>
        <v>-2.3487634443928443E-2</v>
      </c>
      <c r="N24" s="340">
        <f>'Calcs-BR'!N$216</f>
        <v>4.3289721287240429E-2</v>
      </c>
      <c r="O24" s="340">
        <f>'Calcs-BR'!O$216</f>
        <v>0.19450035248872621</v>
      </c>
      <c r="P24" s="340">
        <f>'Calcs-BR'!P$216</f>
        <v>0.24121656476831724</v>
      </c>
      <c r="Q24" s="340">
        <f>'Calcs-BR'!Q$216</f>
        <v>0.22961588216905415</v>
      </c>
      <c r="R24" s="340">
        <f>'Calcs-BR'!R$216</f>
        <v>0.19196262131823705</v>
      </c>
    </row>
    <row r="25" spans="1:26" s="126" customFormat="1" x14ac:dyDescent="0.25">
      <c r="A25" s="203"/>
      <c r="B25" s="204"/>
      <c r="C25" s="205"/>
      <c r="D25" s="206"/>
      <c r="E25" s="236" t="str">
        <f>'Calcs-BR'!E$221</f>
        <v>Revenue adjustment for return - real - BR</v>
      </c>
      <c r="F25" s="301"/>
      <c r="G25" s="301" t="str">
        <f>'Calcs-BR'!G$221</f>
        <v>£m</v>
      </c>
      <c r="H25" s="340">
        <f>'Calcs-BR'!H$221</f>
        <v>0.11639786376136547</v>
      </c>
      <c r="I25" s="340"/>
      <c r="J25" s="340">
        <f>'Calcs-BR'!J$221</f>
        <v>0</v>
      </c>
      <c r="K25" s="340">
        <f>'Calcs-BR'!K$221</f>
        <v>0</v>
      </c>
      <c r="L25" s="340">
        <f>'Calcs-BR'!L$221</f>
        <v>0</v>
      </c>
      <c r="M25" s="340">
        <f>'Calcs-BR'!M$221</f>
        <v>-4.386403936064401E-3</v>
      </c>
      <c r="N25" s="340">
        <f>'Calcs-BR'!N$221</f>
        <v>7.8892092629635081E-3</v>
      </c>
      <c r="O25" s="340">
        <f>'Calcs-BR'!O$221</f>
        <v>3.4572463986544733E-2</v>
      </c>
      <c r="P25" s="340">
        <f>'Calcs-BR'!P$221</f>
        <v>4.1016160091145469E-2</v>
      </c>
      <c r="Q25" s="340">
        <f>'Calcs-BR'!Q$221</f>
        <v>3.7306434356776164E-2</v>
      </c>
      <c r="R25" s="340">
        <f>'Calcs-BR'!R$221</f>
        <v>0</v>
      </c>
    </row>
    <row r="26" spans="1:26" s="126" customFormat="1" x14ac:dyDescent="0.25">
      <c r="A26" s="203"/>
      <c r="B26" s="204"/>
      <c r="C26" s="205"/>
      <c r="D26" s="206"/>
      <c r="E26" s="236"/>
      <c r="F26" s="301"/>
      <c r="G26" s="301"/>
      <c r="H26" s="340"/>
      <c r="I26" s="340"/>
      <c r="J26" s="340"/>
      <c r="K26" s="340"/>
      <c r="L26" s="340"/>
      <c r="M26" s="340"/>
      <c r="N26" s="340"/>
      <c r="O26" s="340"/>
      <c r="P26" s="340"/>
      <c r="Q26" s="340"/>
      <c r="R26" s="340"/>
    </row>
    <row r="27" spans="1:26" x14ac:dyDescent="0.25">
      <c r="B27" s="80" t="s">
        <v>352</v>
      </c>
    </row>
    <row r="28" spans="1:26" s="126" customFormat="1" x14ac:dyDescent="0.25">
      <c r="A28" s="203"/>
      <c r="B28" s="204"/>
      <c r="C28" s="205"/>
      <c r="D28" s="206"/>
      <c r="E28" s="236" t="str">
        <f>'Calcs-DMMY'!E$178</f>
        <v>RCV adjustment at end of period - real - DMMY</v>
      </c>
      <c r="F28" s="301"/>
      <c r="G28" s="301" t="str">
        <f>'Calcs-DMMY'!G$178</f>
        <v>£m</v>
      </c>
      <c r="H28" s="340">
        <f>'Calcs-DMMY'!H$178</f>
        <v>0</v>
      </c>
      <c r="I28" s="340"/>
      <c r="J28" s="340">
        <f>'Calcs-DMMY'!J$178</f>
        <v>0</v>
      </c>
      <c r="K28" s="340">
        <f>'Calcs-DMMY'!K$178</f>
        <v>0</v>
      </c>
      <c r="L28" s="340">
        <f>'Calcs-DMMY'!L$178</f>
        <v>0</v>
      </c>
      <c r="M28" s="340">
        <f>'Calcs-DMMY'!M$178</f>
        <v>0</v>
      </c>
      <c r="N28" s="340">
        <f>'Calcs-DMMY'!N$178</f>
        <v>0</v>
      </c>
      <c r="O28" s="340">
        <f>'Calcs-DMMY'!O$178</f>
        <v>0</v>
      </c>
      <c r="P28" s="340">
        <f>'Calcs-DMMY'!P$178</f>
        <v>0</v>
      </c>
      <c r="Q28" s="340">
        <f>'Calcs-DMMY'!Q$178</f>
        <v>0</v>
      </c>
      <c r="R28" s="340">
        <f>'Calcs-DMMY'!R$178</f>
        <v>0</v>
      </c>
    </row>
    <row r="29" spans="1:26" s="126" customFormat="1" x14ac:dyDescent="0.25">
      <c r="A29" s="203"/>
      <c r="B29" s="204"/>
      <c r="C29" s="205"/>
      <c r="D29" s="206"/>
      <c r="E29" s="236" t="str">
        <f>'Calcs-DMMY'!E$216</f>
        <v>Revenue adjustment for RCV run-off - real - DMMY</v>
      </c>
      <c r="F29" s="301"/>
      <c r="G29" s="301" t="str">
        <f>'Calcs-DMMY'!G$216</f>
        <v>£m</v>
      </c>
      <c r="H29" s="340">
        <f>'Calcs-DMMY'!H$216</f>
        <v>0</v>
      </c>
      <c r="I29" s="340"/>
      <c r="J29" s="340">
        <f>'Calcs-DMMY'!J$216</f>
        <v>0</v>
      </c>
      <c r="K29" s="340">
        <f>'Calcs-DMMY'!K$216</f>
        <v>0</v>
      </c>
      <c r="L29" s="340">
        <f>'Calcs-DMMY'!L$216</f>
        <v>0</v>
      </c>
      <c r="M29" s="340">
        <f>'Calcs-DMMY'!M$216</f>
        <v>0</v>
      </c>
      <c r="N29" s="340">
        <f>'Calcs-DMMY'!N$216</f>
        <v>0</v>
      </c>
      <c r="O29" s="340">
        <f>'Calcs-DMMY'!O$216</f>
        <v>0</v>
      </c>
      <c r="P29" s="340">
        <f>'Calcs-DMMY'!P$216</f>
        <v>0</v>
      </c>
      <c r="Q29" s="340">
        <f>'Calcs-DMMY'!Q$216</f>
        <v>0</v>
      </c>
      <c r="R29" s="340">
        <f>'Calcs-DMMY'!R$216</f>
        <v>0</v>
      </c>
    </row>
    <row r="30" spans="1:26" s="126" customFormat="1" x14ac:dyDescent="0.25">
      <c r="A30" s="203"/>
      <c r="B30" s="204"/>
      <c r="C30" s="205"/>
      <c r="D30" s="206"/>
      <c r="E30" s="236" t="str">
        <f>'Calcs-DMMY'!E$221</f>
        <v>Revenue adjustment for return - real - DMMY</v>
      </c>
      <c r="F30" s="301"/>
      <c r="G30" s="301" t="str">
        <f>'Calcs-DMMY'!G$221</f>
        <v>£m</v>
      </c>
      <c r="H30" s="340">
        <f>'Calcs-DMMY'!H$221</f>
        <v>0</v>
      </c>
      <c r="I30" s="340"/>
      <c r="J30" s="340">
        <f>'Calcs-DMMY'!J$221</f>
        <v>0</v>
      </c>
      <c r="K30" s="340">
        <f>'Calcs-DMMY'!K$221</f>
        <v>0</v>
      </c>
      <c r="L30" s="340">
        <f>'Calcs-DMMY'!L$221</f>
        <v>0</v>
      </c>
      <c r="M30" s="340">
        <f>'Calcs-DMMY'!M$221</f>
        <v>0</v>
      </c>
      <c r="N30" s="340">
        <f>'Calcs-DMMY'!N$221</f>
        <v>0</v>
      </c>
      <c r="O30" s="340">
        <f>'Calcs-DMMY'!O$221</f>
        <v>0</v>
      </c>
      <c r="P30" s="340">
        <f>'Calcs-DMMY'!P$221</f>
        <v>0</v>
      </c>
      <c r="Q30" s="340">
        <f>'Calcs-DMMY'!Q$221</f>
        <v>0</v>
      </c>
      <c r="R30" s="340">
        <f>'Calcs-DMMY'!R$221</f>
        <v>0</v>
      </c>
    </row>
    <row r="31" spans="1:26" s="126" customFormat="1" x14ac:dyDescent="0.25">
      <c r="A31" s="203"/>
      <c r="B31" s="204"/>
      <c r="C31" s="205"/>
      <c r="D31" s="206"/>
      <c r="E31" s="236"/>
      <c r="F31" s="301"/>
      <c r="G31" s="301"/>
      <c r="H31" s="340"/>
      <c r="I31" s="340"/>
      <c r="J31" s="340"/>
      <c r="K31" s="340"/>
      <c r="L31" s="340"/>
      <c r="M31" s="340"/>
      <c r="N31" s="340"/>
      <c r="O31" s="340"/>
      <c r="P31" s="340"/>
      <c r="Q31" s="340"/>
      <c r="R31" s="340"/>
    </row>
    <row r="32" spans="1:26" x14ac:dyDescent="0.25">
      <c r="A32" s="14" t="s">
        <v>62</v>
      </c>
      <c r="B32" s="1"/>
      <c r="C32" s="1"/>
      <c r="D32" s="1"/>
      <c r="E32" s="1"/>
      <c r="F32" s="1"/>
      <c r="G32" s="1"/>
      <c r="H32" s="1"/>
      <c r="I32" s="1"/>
      <c r="J32" s="1"/>
      <c r="K32" s="1"/>
      <c r="L32" s="1"/>
      <c r="M32" s="1"/>
      <c r="N32" s="1"/>
      <c r="O32" s="1"/>
      <c r="P32" s="1"/>
      <c r="Q32" s="1"/>
      <c r="R32" s="1"/>
      <c r="S32" s="56"/>
      <c r="T32" s="56"/>
      <c r="U32" s="56"/>
      <c r="V32" s="56"/>
      <c r="W32" s="56"/>
      <c r="X32" s="56"/>
      <c r="Y32" s="56"/>
      <c r="Z32" s="56"/>
    </row>
    <row r="34" spans="10:18" x14ac:dyDescent="0.25">
      <c r="J34" s="340"/>
      <c r="K34" s="340"/>
      <c r="L34" s="340"/>
      <c r="M34" s="340"/>
      <c r="N34" s="340"/>
      <c r="O34" s="340"/>
      <c r="P34" s="340"/>
      <c r="Q34" s="340"/>
      <c r="R34" s="340"/>
    </row>
    <row r="35" spans="10:18" x14ac:dyDescent="0.25">
      <c r="J35" s="340"/>
      <c r="K35" s="340"/>
      <c r="L35" s="340"/>
      <c r="M35" s="340"/>
      <c r="N35" s="340"/>
      <c r="O35" s="340"/>
      <c r="P35" s="340"/>
      <c r="Q35" s="340"/>
      <c r="R35" s="340"/>
    </row>
    <row r="36" spans="10:18" x14ac:dyDescent="0.25">
      <c r="J36" s="340"/>
      <c r="K36" s="340"/>
      <c r="L36" s="340"/>
      <c r="M36" s="340"/>
      <c r="N36" s="340"/>
      <c r="O36" s="340"/>
      <c r="P36" s="340"/>
      <c r="Q36" s="340"/>
      <c r="R36" s="340"/>
    </row>
  </sheetData>
  <conditionalFormatting sqref="J3:Z3">
    <cfRule type="cellIs" dxfId="17" priority="8" operator="equal">
      <formula>"Post-Fcst"</formula>
    </cfRule>
    <cfRule type="cellIs" dxfId="16" priority="9" operator="equal">
      <formula>"Forecast"</formula>
    </cfRule>
    <cfRule type="cellIs" dxfId="15" priority="10" operator="equal">
      <formula>"Pre Fcst"</formula>
    </cfRule>
  </conditionalFormatting>
  <conditionalFormatting sqref="F2">
    <cfRule type="cellIs" dxfId="14" priority="4" stopIfTrue="1" operator="notEqual">
      <formula>0</formula>
    </cfRule>
    <cfRule type="cellIs" dxfId="13" priority="5" stopIfTrue="1" operator="equal">
      <formula>""</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election activeCell="F14" sqref="F14"/>
    </sheetView>
  </sheetViews>
  <sheetFormatPr defaultColWidth="0" defaultRowHeight="13.2" x14ac:dyDescent="0.25"/>
  <cols>
    <col min="1" max="1" width="1.44140625" style="13" customWidth="1"/>
    <col min="2" max="3" width="1.44140625" style="10" customWidth="1"/>
    <col min="4" max="4" width="1.44140625" style="11" customWidth="1"/>
    <col min="5" max="5" width="48" style="8" bestFit="1" customWidth="1"/>
    <col min="6" max="6" width="12.5546875" style="8" customWidth="1"/>
    <col min="7" max="8" width="11.5546875" style="8" customWidth="1"/>
    <col min="9" max="9" width="2.5546875" style="8" customWidth="1"/>
    <col min="10" max="18" width="11.5546875" style="8" customWidth="1"/>
    <col min="19" max="79" width="11.5546875" style="8" hidden="1" customWidth="1"/>
    <col min="80" max="16384" width="0" style="8" hidden="1"/>
  </cols>
  <sheetData>
    <row r="1" spans="1:26" s="156" customFormat="1" ht="25.2" x14ac:dyDescent="0.4">
      <c r="A1" s="152" t="str">
        <f ca="1" xml:space="preserve"> RIGHT(CELL("filename", $A$1), LEN(CELL("filename", $A$1)) - SEARCH("]", CELL("filename", $A$1)))</f>
        <v>Checks</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t="str">
        <f>Time!E$11</f>
        <v>Model column counter</v>
      </c>
      <c r="F5" s="31" t="s">
        <v>72</v>
      </c>
      <c r="G5" s="31" t="s">
        <v>73</v>
      </c>
      <c r="H5" s="31" t="s">
        <v>93</v>
      </c>
      <c r="I5" s="32"/>
      <c r="J5" s="32">
        <f>Time!J$11</f>
        <v>1</v>
      </c>
      <c r="K5" s="32">
        <f>Time!K$11</f>
        <v>2</v>
      </c>
      <c r="L5" s="32">
        <f>Time!L$11</f>
        <v>3</v>
      </c>
      <c r="M5" s="32">
        <f>Time!M$11</f>
        <v>4</v>
      </c>
      <c r="N5" s="32">
        <f>Time!N$11</f>
        <v>5</v>
      </c>
      <c r="O5" s="32">
        <f>Time!O$11</f>
        <v>6</v>
      </c>
      <c r="P5" s="32">
        <f>Time!P$11</f>
        <v>7</v>
      </c>
      <c r="Q5" s="32">
        <f>Time!Q$11</f>
        <v>8</v>
      </c>
      <c r="R5" s="32">
        <f>Time!R$11</f>
        <v>9</v>
      </c>
      <c r="S5" s="35"/>
      <c r="T5" s="35"/>
      <c r="U5" s="35"/>
      <c r="V5" s="35"/>
      <c r="W5" s="35"/>
      <c r="X5" s="35"/>
      <c r="Y5" s="35"/>
      <c r="Z5" s="35"/>
    </row>
    <row r="7" spans="1:26" x14ac:dyDescent="0.25">
      <c r="A7" s="13" t="s">
        <v>166</v>
      </c>
      <c r="B7" s="58"/>
      <c r="C7" s="58"/>
      <c r="D7" s="57"/>
      <c r="E7" s="56"/>
      <c r="F7" s="56"/>
      <c r="G7" s="56"/>
      <c r="H7" s="56"/>
      <c r="I7" s="56"/>
      <c r="J7" s="56"/>
      <c r="K7" s="56"/>
      <c r="L7" s="56"/>
      <c r="M7" s="56"/>
      <c r="N7" s="56"/>
      <c r="O7" s="56"/>
      <c r="P7" s="56"/>
      <c r="Q7" s="56"/>
      <c r="R7" s="56"/>
      <c r="S7" s="56"/>
      <c r="T7" s="56"/>
      <c r="U7" s="56"/>
      <c r="V7" s="56"/>
      <c r="W7" s="56"/>
      <c r="X7" s="56"/>
      <c r="Y7" s="56"/>
      <c r="Z7" s="56"/>
    </row>
    <row r="9" spans="1:26" x14ac:dyDescent="0.25">
      <c r="B9" s="58"/>
      <c r="C9" s="58"/>
      <c r="D9" s="57"/>
      <c r="E9" s="56" t="s">
        <v>167</v>
      </c>
      <c r="F9" s="38">
        <f>SUM(F11:F20)</f>
        <v>0</v>
      </c>
      <c r="G9" s="56" t="s">
        <v>168</v>
      </c>
      <c r="H9" s="56"/>
      <c r="I9" s="56"/>
      <c r="J9" s="56"/>
      <c r="K9" s="56"/>
      <c r="L9" s="56"/>
      <c r="M9" s="56"/>
      <c r="N9" s="56"/>
      <c r="O9" s="56"/>
      <c r="P9" s="56"/>
      <c r="Q9" s="56"/>
      <c r="R9" s="56"/>
      <c r="S9" s="56"/>
      <c r="T9" s="56"/>
      <c r="U9" s="56"/>
      <c r="V9" s="56"/>
      <c r="W9" s="56"/>
      <c r="X9" s="56"/>
      <c r="Y9" s="56"/>
      <c r="Z9" s="56"/>
    </row>
    <row r="11" spans="1:26" s="17" customFormat="1" x14ac:dyDescent="0.25">
      <c r="A11" s="20"/>
      <c r="B11" s="19"/>
      <c r="C11" s="19"/>
      <c r="D11" s="18"/>
      <c r="E11" s="17" t="s">
        <v>169</v>
      </c>
      <c r="F11" s="17" t="s">
        <v>170</v>
      </c>
    </row>
    <row r="13" spans="1:26" x14ac:dyDescent="0.25">
      <c r="B13" s="58"/>
      <c r="C13" s="58"/>
      <c r="D13" s="57"/>
      <c r="E13" s="56" t="str">
        <f xml:space="preserve"> Time!E$78</f>
        <v>Modelling Period Check</v>
      </c>
      <c r="F13" s="43">
        <f xml:space="preserve"> Time!F$78</f>
        <v>0</v>
      </c>
      <c r="G13" s="56" t="str">
        <f xml:space="preserve"> Time!G$78</f>
        <v>check</v>
      </c>
      <c r="H13" s="56"/>
      <c r="I13" s="56"/>
      <c r="J13" s="56"/>
      <c r="K13" s="56"/>
      <c r="L13" s="56"/>
      <c r="M13" s="56"/>
      <c r="N13" s="56"/>
      <c r="O13" s="56"/>
      <c r="P13" s="56"/>
      <c r="Q13" s="56"/>
      <c r="R13" s="56"/>
      <c r="S13" s="56"/>
      <c r="T13" s="56"/>
      <c r="U13" s="56"/>
      <c r="V13" s="56"/>
      <c r="W13" s="56"/>
      <c r="X13" s="56"/>
      <c r="Y13" s="56"/>
      <c r="Z13" s="56"/>
    </row>
    <row r="14" spans="1:26" s="56" customFormat="1" x14ac:dyDescent="0.25">
      <c r="A14" s="13"/>
      <c r="B14" s="58"/>
      <c r="C14" s="58"/>
      <c r="D14" s="57"/>
      <c r="E14" s="56" t="str">
        <f>'Calcs-WR'!E$165 &amp; "-WR"</f>
        <v>True-up correctly calculates revenue adjustment-WR</v>
      </c>
      <c r="F14" s="43">
        <f>'Calcs-WR'!F$165</f>
        <v>0</v>
      </c>
      <c r="G14" s="56" t="str">
        <f>'Calcs-WR'!G$165</f>
        <v>check</v>
      </c>
    </row>
    <row r="15" spans="1:26" s="56" customFormat="1" x14ac:dyDescent="0.25">
      <c r="A15" s="13"/>
      <c r="B15" s="58"/>
      <c r="C15" s="58"/>
      <c r="D15" s="57"/>
      <c r="E15" s="56" t="str">
        <f>'Calcs-WN'!E$165 &amp; "-WN"</f>
        <v>True-up correctly calculates revenue adjustment-WN</v>
      </c>
      <c r="F15" s="43">
        <f>'Calcs-WN'!F$165</f>
        <v>0</v>
      </c>
      <c r="G15" s="56" t="str">
        <f>'Calcs-WN'!G$165</f>
        <v>check</v>
      </c>
    </row>
    <row r="16" spans="1:26" s="56" customFormat="1" x14ac:dyDescent="0.25">
      <c r="A16" s="13"/>
      <c r="B16" s="58"/>
      <c r="C16" s="58"/>
      <c r="D16" s="57"/>
      <c r="E16" s="56" t="str">
        <f>'Calcs-WWN'!E$165 &amp; "-WWN"</f>
        <v>True-up correctly calculates revenue adjustment-WWN</v>
      </c>
      <c r="F16" s="43">
        <f>'Calcs-WWN'!F$165</f>
        <v>0</v>
      </c>
      <c r="G16" s="56" t="str">
        <f>'Calcs-WWN'!G$165</f>
        <v>check</v>
      </c>
    </row>
    <row r="17" spans="1:7" s="56" customFormat="1" x14ac:dyDescent="0.25">
      <c r="A17" s="13"/>
      <c r="B17" s="58"/>
      <c r="C17" s="58"/>
      <c r="D17" s="57"/>
      <c r="E17" s="56" t="str">
        <f>'Calcs-BR'!E$165 &amp; "-BR"</f>
        <v>True-up correctly calculates revenue adjustment-BR</v>
      </c>
      <c r="F17" s="43">
        <f>'Calcs-BR'!F$165</f>
        <v>0</v>
      </c>
      <c r="G17" s="56" t="str">
        <f>'Calcs-BR'!G$165</f>
        <v>check</v>
      </c>
    </row>
    <row r="18" spans="1:7" s="56" customFormat="1" x14ac:dyDescent="0.25">
      <c r="A18" s="13"/>
      <c r="B18" s="58"/>
      <c r="C18" s="58"/>
      <c r="D18" s="57"/>
      <c r="E18" s="56" t="str">
        <f>'Calcs-DMMY'!E$165 &amp; "-DMMY"</f>
        <v>True-up correctly calculates revenue adjustment-DMMY</v>
      </c>
      <c r="F18" s="43">
        <f>'Calcs-DMMY'!F$165</f>
        <v>0</v>
      </c>
      <c r="G18" s="56" t="str">
        <f>'Calcs-DMMY'!G$165</f>
        <v>check</v>
      </c>
    </row>
    <row r="20" spans="1:7" s="17" customFormat="1" x14ac:dyDescent="0.25">
      <c r="A20" s="20"/>
      <c r="B20" s="19"/>
      <c r="C20" s="19"/>
      <c r="D20" s="18"/>
      <c r="E20" s="17" t="s">
        <v>169</v>
      </c>
      <c r="F20" s="17" t="s">
        <v>171</v>
      </c>
    </row>
    <row r="22" spans="1:7" s="1" customFormat="1" x14ac:dyDescent="0.25">
      <c r="A22" s="14" t="s">
        <v>62</v>
      </c>
    </row>
  </sheetData>
  <conditionalFormatting sqref="F13 F15">
    <cfRule type="cellIs" dxfId="12" priority="28" stopIfTrue="1" operator="notEqual">
      <formula>0</formula>
    </cfRule>
    <cfRule type="cellIs" dxfId="11" priority="29" stopIfTrue="1" operator="equal">
      <formula>""</formula>
    </cfRule>
  </conditionalFormatting>
  <conditionalFormatting sqref="F9">
    <cfRule type="cellIs" dxfId="10" priority="26" stopIfTrue="1" operator="notEqual">
      <formula>0</formula>
    </cfRule>
    <cfRule type="cellIs" dxfId="9" priority="27" stopIfTrue="1" operator="equal">
      <formula>""</formula>
    </cfRule>
  </conditionalFormatting>
  <conditionalFormatting sqref="J3:Z3">
    <cfRule type="cellIs" dxfId="8" priority="16" operator="equal">
      <formula>"Post-Fcst"</formula>
    </cfRule>
    <cfRule type="cellIs" dxfId="7" priority="17" operator="equal">
      <formula>"Forecast"</formula>
    </cfRule>
    <cfRule type="cellIs" dxfId="6" priority="18" operator="equal">
      <formula>"Pre Fcst"</formula>
    </cfRule>
  </conditionalFormatting>
  <conditionalFormatting sqref="F2">
    <cfRule type="cellIs" dxfId="5" priority="12" stopIfTrue="1" operator="notEqual">
      <formula>0</formula>
    </cfRule>
    <cfRule type="cellIs" dxfId="4" priority="13" stopIfTrue="1" operator="equal">
      <formula>""</formula>
    </cfRule>
  </conditionalFormatting>
  <conditionalFormatting sqref="F14">
    <cfRule type="cellIs" dxfId="3" priority="3" stopIfTrue="1" operator="notEqual">
      <formula>0</formula>
    </cfRule>
    <cfRule type="cellIs" dxfId="2" priority="4" stopIfTrue="1" operator="equal">
      <formula>""</formula>
    </cfRule>
  </conditionalFormatting>
  <conditionalFormatting sqref="F16:F18">
    <cfRule type="cellIs" dxfId="1" priority="1" stopIfTrue="1" operator="notEqual">
      <formula>0</formula>
    </cfRule>
    <cfRule type="cellIs" dxfId="0" priority="2" stopIfTrue="1" operator="equal">
      <formula>""</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3.2" zeroHeight="1" x14ac:dyDescent="0.25"/>
  <cols>
    <col min="1" max="4" width="2.5546875" customWidth="1"/>
    <col min="5" max="5" width="36.88671875" bestFit="1" customWidth="1"/>
    <col min="6" max="6" width="5.5546875" customWidth="1"/>
    <col min="7" max="8" width="9.109375" customWidth="1"/>
    <col min="9" max="9" width="94.109375" customWidth="1"/>
    <col min="10" max="16383" width="9.109375" hidden="1"/>
    <col min="16384" max="16384" width="12.44140625" hidden="1" customWidth="1"/>
  </cols>
  <sheetData>
    <row r="1" spans="1:9" s="156" customFormat="1" ht="24.6" x14ac:dyDescent="0.4">
      <c r="A1" s="152" t="str">
        <f ca="1" xml:space="preserve"> RIGHT(CELL("filename", $A$1), LEN(CELL("filename", $A$1)) - SEARCH("]", CELL("filename", $A$1)))</f>
        <v>Style Guide</v>
      </c>
    </row>
    <row r="2" spans="1:9" s="63" customFormat="1" x14ac:dyDescent="0.25"/>
    <row r="3" spans="1:9" s="63" customFormat="1" x14ac:dyDescent="0.25"/>
    <row r="4" spans="1:9" s="63" customFormat="1" x14ac:dyDescent="0.25">
      <c r="A4" s="174" t="s">
        <v>3</v>
      </c>
      <c r="B4" s="174"/>
      <c r="C4" s="175"/>
      <c r="D4" s="176"/>
      <c r="E4" s="174"/>
      <c r="F4" s="174"/>
      <c r="G4" s="174"/>
      <c r="H4" s="174"/>
      <c r="I4" s="174"/>
    </row>
    <row r="5" spans="1:9" s="63" customFormat="1" x14ac:dyDescent="0.25">
      <c r="A5" s="13"/>
      <c r="B5" s="13"/>
      <c r="C5" s="12"/>
      <c r="D5" s="57"/>
      <c r="E5" s="59"/>
      <c r="F5" s="59"/>
      <c r="G5" s="59"/>
      <c r="H5" s="59"/>
      <c r="I5" s="59"/>
    </row>
    <row r="6" spans="1:9" s="63" customFormat="1" x14ac:dyDescent="0.25">
      <c r="A6" s="13"/>
      <c r="B6" s="13"/>
      <c r="C6" s="12"/>
      <c r="D6" s="57"/>
      <c r="E6" s="177" t="s">
        <v>4</v>
      </c>
      <c r="F6" s="56"/>
      <c r="G6" s="56" t="s">
        <v>5</v>
      </c>
      <c r="H6" s="59"/>
      <c r="I6" s="59"/>
    </row>
    <row r="7" spans="1:9" s="63" customFormat="1" x14ac:dyDescent="0.25">
      <c r="A7" s="13"/>
      <c r="B7" s="13"/>
      <c r="C7" s="12"/>
      <c r="D7" s="57"/>
      <c r="E7" s="178"/>
      <c r="F7" s="56"/>
      <c r="G7" s="56"/>
      <c r="H7" s="59"/>
      <c r="I7" s="59"/>
    </row>
    <row r="8" spans="1:9" s="63" customFormat="1" x14ac:dyDescent="0.25">
      <c r="A8" s="13"/>
      <c r="B8" s="13"/>
      <c r="C8" s="12"/>
      <c r="D8" s="57"/>
      <c r="E8" s="179" t="s">
        <v>6</v>
      </c>
      <c r="F8" s="56"/>
      <c r="G8" s="56" t="s">
        <v>7</v>
      </c>
      <c r="H8" s="59"/>
      <c r="I8" s="59"/>
    </row>
    <row r="9" spans="1:9" s="63" customFormat="1" x14ac:dyDescent="0.25">
      <c r="A9" s="13"/>
      <c r="B9" s="13"/>
      <c r="C9" s="12"/>
      <c r="D9" s="57"/>
      <c r="E9" s="178"/>
      <c r="F9" s="56"/>
      <c r="G9" s="56"/>
      <c r="H9" s="59"/>
      <c r="I9" s="59"/>
    </row>
    <row r="10" spans="1:9" s="63" customFormat="1" x14ac:dyDescent="0.25">
      <c r="A10" s="13"/>
      <c r="B10" s="13"/>
      <c r="C10" s="12"/>
      <c r="D10" s="57"/>
      <c r="E10" s="180" t="s">
        <v>8</v>
      </c>
      <c r="F10" s="56"/>
      <c r="G10" s="56" t="s">
        <v>9</v>
      </c>
      <c r="H10" s="59"/>
      <c r="I10" s="59"/>
    </row>
    <row r="11" spans="1:9" s="63" customFormat="1" x14ac:dyDescent="0.25">
      <c r="A11" s="13"/>
      <c r="B11" s="13"/>
      <c r="C11" s="12"/>
      <c r="D11" s="57"/>
      <c r="E11" s="178"/>
      <c r="F11" s="56"/>
      <c r="G11" s="56"/>
      <c r="H11" s="59"/>
      <c r="I11" s="59"/>
    </row>
    <row r="12" spans="1:9" s="63" customFormat="1" x14ac:dyDescent="0.25">
      <c r="A12" s="13"/>
      <c r="B12" s="13"/>
      <c r="C12" s="12"/>
      <c r="D12" s="57"/>
      <c r="E12" s="181" t="s">
        <v>10</v>
      </c>
      <c r="F12" s="56"/>
      <c r="G12" s="56" t="s">
        <v>11</v>
      </c>
      <c r="H12" s="59"/>
      <c r="I12" s="59"/>
    </row>
    <row r="13" spans="1:9" s="63" customFormat="1" x14ac:dyDescent="0.25">
      <c r="A13" s="13"/>
      <c r="B13" s="13"/>
      <c r="C13" s="12"/>
      <c r="D13" s="57"/>
      <c r="E13" s="178"/>
      <c r="F13" s="56"/>
      <c r="G13" s="56"/>
      <c r="H13" s="59"/>
      <c r="I13" s="59"/>
    </row>
    <row r="14" spans="1:9" s="63" customFormat="1" x14ac:dyDescent="0.25">
      <c r="A14" s="13"/>
      <c r="B14" s="13"/>
      <c r="C14" s="12"/>
      <c r="D14" s="57"/>
      <c r="E14" s="182" t="s">
        <v>12</v>
      </c>
      <c r="F14" s="56"/>
      <c r="G14" s="56" t="s">
        <v>13</v>
      </c>
      <c r="H14" s="56"/>
      <c r="I14" s="56"/>
    </row>
    <row r="15" spans="1:9" s="63" customFormat="1" x14ac:dyDescent="0.25">
      <c r="A15" s="13"/>
      <c r="B15" s="13"/>
      <c r="C15" s="12"/>
      <c r="D15" s="57"/>
      <c r="E15" s="56"/>
      <c r="F15" s="56"/>
      <c r="G15" s="56"/>
      <c r="H15" s="56"/>
      <c r="I15" s="56"/>
    </row>
    <row r="16" spans="1:9" s="63" customFormat="1" x14ac:dyDescent="0.25">
      <c r="A16" s="13"/>
      <c r="B16" s="13"/>
      <c r="C16" s="12"/>
      <c r="D16" s="57"/>
      <c r="E16" s="56"/>
      <c r="F16" s="56"/>
      <c r="G16" s="56"/>
      <c r="H16" s="56"/>
      <c r="I16" s="56"/>
    </row>
    <row r="17" spans="1:9" x14ac:dyDescent="0.25">
      <c r="A17" s="174" t="s">
        <v>14</v>
      </c>
      <c r="B17" s="174"/>
      <c r="C17" s="175"/>
      <c r="D17" s="176"/>
      <c r="E17" s="174"/>
      <c r="F17" s="174"/>
      <c r="G17" s="174"/>
      <c r="H17" s="174"/>
      <c r="I17" s="174"/>
    </row>
    <row r="18" spans="1:9" x14ac:dyDescent="0.25">
      <c r="A18" s="31"/>
      <c r="B18" s="31"/>
      <c r="C18" s="40"/>
      <c r="D18" s="6"/>
      <c r="E18" s="59"/>
      <c r="F18" s="59"/>
      <c r="G18" s="59"/>
      <c r="H18" s="59"/>
      <c r="I18" s="59"/>
    </row>
    <row r="19" spans="1:9" x14ac:dyDescent="0.25">
      <c r="A19" s="31"/>
      <c r="B19" s="31" t="s">
        <v>15</v>
      </c>
      <c r="C19" s="40"/>
      <c r="D19" s="6"/>
      <c r="E19" s="59"/>
      <c r="F19" s="59"/>
      <c r="G19" s="59"/>
      <c r="H19" s="59"/>
      <c r="I19" s="59"/>
    </row>
    <row r="20" spans="1:9" x14ac:dyDescent="0.25">
      <c r="A20" s="31"/>
      <c r="B20" s="31"/>
      <c r="C20" s="40"/>
      <c r="D20" s="6"/>
      <c r="E20" s="49" t="s">
        <v>16</v>
      </c>
      <c r="F20" s="56"/>
      <c r="G20" s="7" t="s">
        <v>17</v>
      </c>
      <c r="H20" s="59"/>
      <c r="I20" s="59"/>
    </row>
    <row r="21" spans="1:9" x14ac:dyDescent="0.25">
      <c r="A21" s="31"/>
      <c r="B21" s="31"/>
      <c r="C21" s="40"/>
      <c r="D21" s="6"/>
      <c r="E21" s="7"/>
      <c r="F21" s="56"/>
      <c r="G21" s="56"/>
      <c r="H21" s="59"/>
      <c r="I21" s="59"/>
    </row>
    <row r="22" spans="1:9" x14ac:dyDescent="0.25">
      <c r="A22" s="31"/>
      <c r="B22" s="31"/>
      <c r="C22" s="40"/>
      <c r="D22" s="6"/>
      <c r="E22" s="2" t="s">
        <v>18</v>
      </c>
      <c r="F22" s="56"/>
      <c r="G22" s="7" t="s">
        <v>19</v>
      </c>
      <c r="H22" s="59"/>
      <c r="I22" s="59"/>
    </row>
    <row r="23" spans="1:9" x14ac:dyDescent="0.25">
      <c r="A23" s="31"/>
      <c r="B23" s="31"/>
      <c r="C23" s="40"/>
      <c r="D23" s="6"/>
      <c r="E23" s="7"/>
      <c r="F23" s="56"/>
      <c r="G23" s="7"/>
      <c r="H23" s="59"/>
      <c r="I23" s="59"/>
    </row>
    <row r="24" spans="1:9" x14ac:dyDescent="0.25">
      <c r="A24" s="31"/>
      <c r="B24" s="31"/>
      <c r="C24" s="40"/>
      <c r="D24" s="6"/>
      <c r="E24" s="7" t="s">
        <v>20</v>
      </c>
      <c r="F24" s="56"/>
      <c r="G24" s="59" t="s">
        <v>21</v>
      </c>
      <c r="H24" s="59"/>
      <c r="I24" s="59"/>
    </row>
    <row r="25" spans="1:9" x14ac:dyDescent="0.25">
      <c r="A25" s="31"/>
      <c r="B25" s="31"/>
      <c r="C25" s="40"/>
      <c r="D25" s="6"/>
      <c r="E25" s="7"/>
      <c r="F25" s="56"/>
      <c r="G25" s="59"/>
      <c r="H25" s="59"/>
      <c r="I25" s="59"/>
    </row>
    <row r="26" spans="1:9" x14ac:dyDescent="0.25">
      <c r="A26" s="31"/>
      <c r="B26" s="31" t="s">
        <v>22</v>
      </c>
      <c r="C26" s="40"/>
      <c r="D26" s="6"/>
      <c r="E26" s="7"/>
      <c r="F26" s="56"/>
      <c r="G26" s="7"/>
      <c r="H26" s="59"/>
      <c r="I26" s="59"/>
    </row>
    <row r="27" spans="1:9" x14ac:dyDescent="0.25">
      <c r="A27" s="31"/>
      <c r="B27" s="31"/>
      <c r="C27" s="40"/>
      <c r="D27" s="6"/>
      <c r="E27" s="183" t="s">
        <v>23</v>
      </c>
      <c r="F27" s="56"/>
      <c r="G27" s="7" t="s">
        <v>24</v>
      </c>
      <c r="H27" s="59"/>
      <c r="I27" s="59"/>
    </row>
    <row r="28" spans="1:9" x14ac:dyDescent="0.25">
      <c r="A28" s="31"/>
      <c r="B28" s="31"/>
      <c r="C28" s="40"/>
      <c r="D28" s="6"/>
      <c r="E28" s="7"/>
      <c r="F28" s="56"/>
      <c r="G28" s="7"/>
      <c r="H28" s="59"/>
      <c r="I28" s="59"/>
    </row>
    <row r="29" spans="1:9" x14ac:dyDescent="0.25">
      <c r="A29" s="31"/>
      <c r="B29" s="31"/>
      <c r="C29" s="40"/>
      <c r="D29" s="6"/>
      <c r="E29" s="184" t="s">
        <v>25</v>
      </c>
      <c r="F29" s="56"/>
      <c r="G29" s="7" t="s">
        <v>26</v>
      </c>
      <c r="H29" s="59"/>
      <c r="I29" s="59"/>
    </row>
    <row r="30" spans="1:9" x14ac:dyDescent="0.25">
      <c r="A30" s="31"/>
      <c r="B30" s="31"/>
      <c r="C30" s="40"/>
      <c r="D30" s="6"/>
      <c r="E30" s="7"/>
      <c r="F30" s="56"/>
      <c r="G30" s="59"/>
      <c r="H30" s="59"/>
      <c r="I30" s="59"/>
    </row>
    <row r="31" spans="1:9" x14ac:dyDescent="0.25">
      <c r="A31" s="31"/>
      <c r="B31" s="31"/>
      <c r="C31" s="40"/>
      <c r="D31" s="6"/>
      <c r="E31" s="185" t="s">
        <v>27</v>
      </c>
      <c r="F31" s="56"/>
      <c r="G31" s="7" t="s">
        <v>28</v>
      </c>
      <c r="H31" s="59"/>
      <c r="I31" s="59"/>
    </row>
    <row r="32" spans="1:9" x14ac:dyDescent="0.25">
      <c r="A32" s="31"/>
      <c r="B32" s="31"/>
      <c r="C32" s="40"/>
      <c r="D32" s="6"/>
      <c r="E32" s="7"/>
      <c r="F32" s="56"/>
      <c r="G32" s="7"/>
      <c r="H32" s="59"/>
      <c r="I32" s="59"/>
    </row>
    <row r="33" spans="1:9" x14ac:dyDescent="0.25">
      <c r="A33" s="31"/>
      <c r="B33" s="31"/>
      <c r="C33" s="40"/>
      <c r="D33" s="6"/>
      <c r="E33" s="184" t="s">
        <v>29</v>
      </c>
      <c r="F33" s="56"/>
      <c r="G33" s="7" t="s">
        <v>30</v>
      </c>
      <c r="H33" s="59"/>
      <c r="I33" s="59"/>
    </row>
    <row r="34" spans="1:9" x14ac:dyDescent="0.25">
      <c r="A34" s="31"/>
      <c r="B34" s="31"/>
      <c r="C34" s="40"/>
      <c r="D34" s="6"/>
      <c r="E34" s="56"/>
      <c r="F34" s="56"/>
      <c r="G34" s="7"/>
      <c r="H34" s="59"/>
      <c r="I34" s="59"/>
    </row>
    <row r="35" spans="1:9" x14ac:dyDescent="0.25">
      <c r="A35" s="31"/>
      <c r="B35" s="31" t="s">
        <v>31</v>
      </c>
      <c r="C35" s="40"/>
      <c r="D35" s="6"/>
      <c r="E35" s="7"/>
      <c r="F35" s="56"/>
      <c r="G35" s="7"/>
      <c r="H35" s="59"/>
      <c r="I35" s="59"/>
    </row>
    <row r="36" spans="1:9" x14ac:dyDescent="0.25">
      <c r="A36" s="31"/>
      <c r="B36" s="31"/>
      <c r="C36" s="40"/>
      <c r="D36" s="6"/>
      <c r="E36" s="186" t="s">
        <v>32</v>
      </c>
      <c r="F36" s="56"/>
      <c r="G36" s="7" t="s">
        <v>33</v>
      </c>
      <c r="H36" s="59"/>
      <c r="I36" s="59"/>
    </row>
    <row r="37" spans="1:9" x14ac:dyDescent="0.25">
      <c r="A37" s="31"/>
      <c r="B37" s="31"/>
      <c r="C37" s="40"/>
      <c r="D37" s="6"/>
      <c r="E37" s="59"/>
      <c r="F37" s="56"/>
      <c r="G37" s="7"/>
      <c r="H37" s="59"/>
      <c r="I37" s="59"/>
    </row>
    <row r="38" spans="1:9" x14ac:dyDescent="0.25">
      <c r="A38" s="31"/>
      <c r="B38" s="31"/>
      <c r="C38" s="40"/>
      <c r="D38" s="6"/>
      <c r="E38" s="3" t="s">
        <v>34</v>
      </c>
      <c r="F38" s="7"/>
      <c r="G38" s="56" t="s">
        <v>35</v>
      </c>
      <c r="H38" s="59"/>
      <c r="I38" s="59"/>
    </row>
    <row r="39" spans="1:9" x14ac:dyDescent="0.25">
      <c r="A39" s="31"/>
      <c r="B39" s="31"/>
      <c r="C39" s="40"/>
      <c r="D39" s="6"/>
      <c r="E39" s="7"/>
      <c r="F39" s="56"/>
      <c r="G39" s="7"/>
      <c r="H39" s="59"/>
      <c r="I39" s="59"/>
    </row>
    <row r="40" spans="1:9" x14ac:dyDescent="0.25">
      <c r="A40" s="31"/>
      <c r="B40" s="31"/>
      <c r="C40" s="40"/>
      <c r="D40" s="6"/>
      <c r="E40" s="187" t="s">
        <v>36</v>
      </c>
      <c r="F40" s="56"/>
      <c r="G40" s="7" t="s">
        <v>37</v>
      </c>
      <c r="H40" s="59"/>
      <c r="I40" s="59"/>
    </row>
    <row r="41" spans="1:9" x14ac:dyDescent="0.25">
      <c r="A41" s="31"/>
      <c r="B41" s="31"/>
      <c r="C41" s="40"/>
      <c r="D41" s="6"/>
      <c r="E41" s="59"/>
      <c r="F41" s="56"/>
      <c r="G41" s="7"/>
      <c r="H41" s="59"/>
      <c r="I41" s="59"/>
    </row>
    <row r="42" spans="1:9" x14ac:dyDescent="0.25">
      <c r="A42" s="31"/>
      <c r="B42" s="31"/>
      <c r="C42" s="40"/>
      <c r="D42" s="6"/>
      <c r="E42" s="9" t="s">
        <v>38</v>
      </c>
      <c r="F42" s="56"/>
      <c r="G42" s="7" t="s">
        <v>39</v>
      </c>
      <c r="H42" s="59"/>
      <c r="I42" s="59"/>
    </row>
    <row r="43" spans="1:9" x14ac:dyDescent="0.25">
      <c r="A43" s="13"/>
      <c r="B43" s="188"/>
      <c r="C43" s="58"/>
      <c r="D43" s="57"/>
      <c r="E43" s="59"/>
      <c r="F43" s="56"/>
      <c r="G43" s="56"/>
      <c r="H43" s="56"/>
      <c r="I43" s="56"/>
    </row>
    <row r="44" spans="1:9" x14ac:dyDescent="0.25">
      <c r="A44" s="13"/>
      <c r="B44" s="188"/>
      <c r="C44" s="58"/>
      <c r="D44" s="57"/>
      <c r="E44" s="189" t="s">
        <v>40</v>
      </c>
      <c r="F44" s="56"/>
      <c r="G44" s="7" t="s">
        <v>41</v>
      </c>
      <c r="H44" s="56"/>
      <c r="I44" s="56"/>
    </row>
    <row r="45" spans="1:9" x14ac:dyDescent="0.25">
      <c r="A45" s="13"/>
      <c r="B45" s="188"/>
      <c r="C45" s="58"/>
      <c r="D45" s="57"/>
      <c r="E45" s="59"/>
      <c r="F45" s="56"/>
      <c r="G45" s="56"/>
      <c r="H45" s="56"/>
      <c r="I45" s="56"/>
    </row>
    <row r="46" spans="1:9" x14ac:dyDescent="0.25">
      <c r="A46" s="31"/>
      <c r="B46" s="31" t="s">
        <v>42</v>
      </c>
      <c r="C46" s="40"/>
      <c r="D46" s="6"/>
      <c r="E46" s="7"/>
      <c r="F46" s="56"/>
      <c r="G46" s="7"/>
      <c r="H46" s="59"/>
      <c r="I46" s="59"/>
    </row>
    <row r="47" spans="1:9" x14ac:dyDescent="0.25">
      <c r="A47" s="31"/>
      <c r="B47" s="31"/>
      <c r="C47" s="40"/>
      <c r="D47" s="6"/>
      <c r="E47" s="190" t="s">
        <v>43</v>
      </c>
      <c r="F47" s="56"/>
      <c r="G47" s="7" t="s">
        <v>44</v>
      </c>
      <c r="H47" s="59"/>
      <c r="I47" s="59"/>
    </row>
    <row r="48" spans="1:9" x14ac:dyDescent="0.25">
      <c r="A48" s="31"/>
      <c r="B48" s="31"/>
      <c r="C48" s="40"/>
      <c r="D48" s="6"/>
      <c r="E48" s="59"/>
      <c r="F48" s="56"/>
      <c r="G48" s="7"/>
      <c r="H48" s="59"/>
      <c r="I48" s="59"/>
    </row>
    <row r="49" spans="1:9" x14ac:dyDescent="0.25">
      <c r="A49" s="31"/>
      <c r="B49" s="31"/>
      <c r="C49" s="40"/>
      <c r="D49" s="6"/>
      <c r="E49" s="191" t="s">
        <v>45</v>
      </c>
      <c r="F49" s="56"/>
      <c r="G49" s="7" t="s">
        <v>46</v>
      </c>
      <c r="H49" s="59"/>
      <c r="I49" s="59"/>
    </row>
    <row r="50" spans="1:9" x14ac:dyDescent="0.25">
      <c r="A50" s="31"/>
      <c r="B50" s="31"/>
      <c r="C50" s="40"/>
      <c r="D50" s="6"/>
      <c r="E50" s="7"/>
      <c r="F50" s="56"/>
      <c r="G50" s="7"/>
      <c r="H50" s="59"/>
      <c r="I50" s="59"/>
    </row>
    <row r="51" spans="1:9" x14ac:dyDescent="0.25">
      <c r="A51" s="31"/>
      <c r="B51" s="31"/>
      <c r="C51" s="40"/>
      <c r="D51" s="6"/>
      <c r="E51" s="192" t="s">
        <v>47</v>
      </c>
      <c r="F51" s="56"/>
      <c r="G51" s="7" t="s">
        <v>48</v>
      </c>
      <c r="H51" s="59"/>
      <c r="I51" s="59"/>
    </row>
    <row r="52" spans="1:9" x14ac:dyDescent="0.25">
      <c r="A52" s="31"/>
      <c r="B52" s="31"/>
      <c r="C52" s="40"/>
      <c r="D52" s="6"/>
      <c r="E52" s="59"/>
      <c r="F52" s="59"/>
      <c r="G52" s="59"/>
      <c r="H52" s="59"/>
      <c r="I52" s="59"/>
    </row>
    <row r="53" spans="1:9" x14ac:dyDescent="0.25">
      <c r="A53" s="13"/>
      <c r="B53" s="13"/>
      <c r="C53" s="12"/>
      <c r="D53" s="56"/>
      <c r="E53" s="56"/>
      <c r="F53" s="56"/>
      <c r="G53" s="56"/>
      <c r="H53" s="56"/>
      <c r="I53" s="56"/>
    </row>
    <row r="54" spans="1:9" x14ac:dyDescent="0.25">
      <c r="A54" s="174" t="s">
        <v>49</v>
      </c>
      <c r="B54" s="174"/>
      <c r="C54" s="175"/>
      <c r="D54" s="176"/>
      <c r="E54" s="174"/>
      <c r="F54" s="174"/>
      <c r="G54" s="174"/>
      <c r="H54" s="174"/>
      <c r="I54" s="174"/>
    </row>
    <row r="55" spans="1:9" x14ac:dyDescent="0.25">
      <c r="A55" s="13"/>
      <c r="B55" s="188"/>
      <c r="C55" s="58"/>
      <c r="D55" s="57"/>
      <c r="E55" s="56"/>
      <c r="F55" s="56"/>
      <c r="G55" s="56"/>
      <c r="H55" s="56"/>
      <c r="I55" s="56"/>
    </row>
    <row r="56" spans="1:9" x14ac:dyDescent="0.25">
      <c r="A56" s="13"/>
      <c r="B56" s="188"/>
      <c r="C56" s="58"/>
      <c r="D56" s="57"/>
      <c r="E56" s="56" t="s">
        <v>50</v>
      </c>
      <c r="F56" s="56"/>
      <c r="G56" s="56" t="s">
        <v>51</v>
      </c>
      <c r="H56" s="56"/>
      <c r="I56" s="56"/>
    </row>
    <row r="57" spans="1:9" x14ac:dyDescent="0.25">
      <c r="A57" s="13"/>
      <c r="B57" s="188"/>
      <c r="C57" s="58"/>
      <c r="D57" s="57"/>
      <c r="E57" s="56" t="s">
        <v>52</v>
      </c>
      <c r="F57" s="56"/>
      <c r="G57" s="56" t="s">
        <v>53</v>
      </c>
      <c r="H57" s="56"/>
      <c r="I57" s="56"/>
    </row>
    <row r="58" spans="1:9" x14ac:dyDescent="0.25">
      <c r="A58" s="13"/>
      <c r="B58" s="188"/>
      <c r="C58" s="58"/>
      <c r="D58" s="57"/>
      <c r="E58" s="56" t="s">
        <v>54</v>
      </c>
      <c r="F58" s="56"/>
      <c r="G58" s="56" t="s">
        <v>55</v>
      </c>
      <c r="H58" s="56"/>
      <c r="I58" s="56"/>
    </row>
    <row r="59" spans="1:9" x14ac:dyDescent="0.25">
      <c r="A59" s="13"/>
      <c r="B59" s="188"/>
      <c r="C59" s="58"/>
      <c r="D59" s="57"/>
      <c r="E59" s="56" t="s">
        <v>56</v>
      </c>
      <c r="F59" s="56"/>
      <c r="G59" s="56" t="s">
        <v>57</v>
      </c>
      <c r="H59" s="56"/>
      <c r="I59" s="56"/>
    </row>
    <row r="60" spans="1:9" x14ac:dyDescent="0.25">
      <c r="A60" s="13"/>
      <c r="B60" s="188"/>
      <c r="C60" s="58"/>
      <c r="D60" s="57"/>
      <c r="E60" s="56" t="s">
        <v>58</v>
      </c>
      <c r="F60" s="56"/>
      <c r="G60" s="56" t="s">
        <v>59</v>
      </c>
      <c r="H60" s="56"/>
      <c r="I60" s="56"/>
    </row>
    <row r="61" spans="1:9" x14ac:dyDescent="0.25">
      <c r="A61" s="13"/>
      <c r="B61" s="188"/>
      <c r="C61" s="58"/>
      <c r="D61" s="57"/>
      <c r="E61" s="56" t="s">
        <v>60</v>
      </c>
      <c r="F61" s="60"/>
      <c r="G61" s="60" t="s">
        <v>61</v>
      </c>
      <c r="H61" s="56"/>
      <c r="I61" s="56"/>
    </row>
    <row r="62" spans="1:9" x14ac:dyDescent="0.25">
      <c r="A62" s="13"/>
      <c r="B62" s="188"/>
      <c r="C62" s="58"/>
      <c r="D62" s="57"/>
      <c r="E62" s="56"/>
      <c r="F62" s="56"/>
      <c r="G62" s="56"/>
      <c r="H62" s="56"/>
      <c r="I62" s="56"/>
    </row>
    <row r="63" spans="1:9" x14ac:dyDescent="0.25">
      <c r="A63" s="13"/>
      <c r="B63" s="188"/>
      <c r="C63" s="58"/>
      <c r="D63" s="57"/>
      <c r="E63" s="56"/>
      <c r="F63" s="56"/>
      <c r="G63" s="56"/>
      <c r="H63" s="56"/>
      <c r="I63" s="56"/>
    </row>
    <row r="64" spans="1:9" s="1" customFormat="1" x14ac:dyDescent="0.25">
      <c r="A64" s="14" t="s">
        <v>62</v>
      </c>
    </row>
    <row r="65" spans="1:9" x14ac:dyDescent="0.25">
      <c r="A65" s="63"/>
      <c r="B65" s="63"/>
      <c r="C65" s="63"/>
      <c r="D65" s="63"/>
      <c r="E65" s="63"/>
      <c r="F65" s="63"/>
      <c r="G65" s="63"/>
      <c r="H65" s="63"/>
      <c r="I65" s="63"/>
    </row>
    <row r="66" spans="1:9" x14ac:dyDescent="0.25">
      <c r="A66" s="63"/>
      <c r="B66" s="63"/>
      <c r="C66" s="63"/>
      <c r="D66" s="63"/>
      <c r="E66" s="63"/>
      <c r="F66" s="63"/>
      <c r="G66" s="63"/>
      <c r="H66" s="63"/>
      <c r="I66" s="63"/>
    </row>
    <row r="67" spans="1:9" x14ac:dyDescent="0.25">
      <c r="A67" s="63"/>
      <c r="B67" s="63"/>
      <c r="C67" s="63"/>
      <c r="D67" s="63"/>
      <c r="E67" s="63"/>
      <c r="F67" s="63"/>
      <c r="G67" s="63"/>
      <c r="H67" s="63"/>
      <c r="I67" s="63"/>
    </row>
    <row r="68" spans="1:9" x14ac:dyDescent="0.25">
      <c r="A68" s="63"/>
      <c r="B68" s="63"/>
      <c r="C68" s="63"/>
      <c r="D68" s="63"/>
      <c r="E68" s="63"/>
      <c r="F68" s="63"/>
      <c r="G68" s="63"/>
      <c r="H68" s="63"/>
      <c r="I68" s="63"/>
    </row>
    <row r="69" spans="1:9" x14ac:dyDescent="0.25">
      <c r="A69" s="63"/>
      <c r="B69" s="63"/>
      <c r="C69" s="63"/>
      <c r="D69" s="63"/>
      <c r="E69" s="63"/>
      <c r="F69" s="63"/>
      <c r="G69" s="63"/>
      <c r="H69" s="63"/>
      <c r="I69" s="63"/>
    </row>
    <row r="70" spans="1:9" x14ac:dyDescent="0.25">
      <c r="A70" s="63"/>
      <c r="B70" s="63"/>
      <c r="C70" s="63"/>
      <c r="D70" s="63"/>
      <c r="E70" s="63"/>
      <c r="F70" s="63"/>
      <c r="G70" s="63"/>
      <c r="H70" s="63"/>
      <c r="I70" s="63"/>
    </row>
    <row r="71" spans="1:9" x14ac:dyDescent="0.25">
      <c r="A71" s="63"/>
      <c r="B71" s="63"/>
      <c r="C71" s="63"/>
      <c r="D71" s="63"/>
      <c r="E71" s="63"/>
      <c r="F71" s="63"/>
      <c r="G71" s="63"/>
      <c r="H71" s="63"/>
      <c r="I71" s="63"/>
    </row>
    <row r="72" spans="1:9" x14ac:dyDescent="0.25"/>
    <row r="73" spans="1:9" x14ac:dyDescent="0.25"/>
    <row r="74" spans="1:9" x14ac:dyDescent="0.25"/>
    <row r="75" spans="1:9" x14ac:dyDescent="0.25"/>
    <row r="76" spans="1:9" x14ac:dyDescent="0.25"/>
    <row r="77" spans="1:9" x14ac:dyDescent="0.25"/>
    <row r="78" spans="1:9" x14ac:dyDescent="0.25"/>
    <row r="79" spans="1:9" x14ac:dyDescent="0.25"/>
    <row r="80" spans="1: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3.2" zeroHeight="1" x14ac:dyDescent="0.25"/>
  <cols>
    <col min="1" max="1" width="2.5546875" style="63" customWidth="1"/>
    <col min="2" max="2" width="36.5546875" style="63" bestFit="1" customWidth="1"/>
    <col min="3" max="3" width="3.44140625" style="63" customWidth="1"/>
    <col min="4" max="4" width="54.88671875" style="63" customWidth="1"/>
    <col min="5" max="5" width="3.109375" style="63" customWidth="1"/>
    <col min="6" max="6" width="40.5546875" style="63" customWidth="1"/>
    <col min="7" max="7" width="3.109375" style="63" customWidth="1"/>
    <col min="8" max="8" width="40.5546875" style="63" customWidth="1"/>
    <col min="9" max="9" width="27.88671875" style="63" customWidth="1"/>
    <col min="10" max="10" width="63.109375" style="63" hidden="1" customWidth="1"/>
    <col min="11" max="16384" width="9.109375" style="63" hidden="1"/>
  </cols>
  <sheetData>
    <row r="1" spans="1:11" s="165" customFormat="1" ht="24.6" x14ac:dyDescent="0.4">
      <c r="A1" s="152" t="str">
        <f ca="1" xml:space="preserve"> RIGHT(CELL("filename", $A$1), LEN(CELL("filename", $A$1)) - SEARCH("]", CELL("filename", $A$1)))</f>
        <v>ToC</v>
      </c>
      <c r="B1" s="156"/>
      <c r="C1" s="156"/>
      <c r="D1" s="156"/>
      <c r="E1" s="156"/>
      <c r="F1" s="156"/>
      <c r="G1" s="156"/>
      <c r="H1" s="156"/>
      <c r="I1" s="156"/>
      <c r="J1" s="156"/>
      <c r="K1" s="156"/>
    </row>
    <row r="2" spans="1:11" x14ac:dyDescent="0.25"/>
    <row r="3" spans="1:11" x14ac:dyDescent="0.25">
      <c r="B3" s="63" t="s">
        <v>63</v>
      </c>
      <c r="D3" s="63" t="s">
        <v>64</v>
      </c>
      <c r="F3" s="63" t="s">
        <v>65</v>
      </c>
      <c r="H3" s="63" t="s">
        <v>295</v>
      </c>
    </row>
    <row r="4" spans="1:11" x14ac:dyDescent="0.25"/>
    <row r="5" spans="1:11" x14ac:dyDescent="0.25">
      <c r="B5" s="138" t="str">
        <f ca="1">Cover!$A$1</f>
        <v>Cover</v>
      </c>
      <c r="D5" s="138" t="str">
        <f ca="1">Time!A$1</f>
        <v>Time</v>
      </c>
      <c r="F5" s="318" t="str">
        <f ca="1">Adjustments!$A$1</f>
        <v>Adjustments</v>
      </c>
      <c r="H5" s="139" t="str">
        <f ca="1">Checks!$A$1</f>
        <v>Checks</v>
      </c>
    </row>
    <row r="6" spans="1:11" x14ac:dyDescent="0.25">
      <c r="B6" s="63" t="s">
        <v>66</v>
      </c>
      <c r="D6" s="63" t="s">
        <v>67</v>
      </c>
      <c r="F6" s="63" t="s">
        <v>296</v>
      </c>
      <c r="H6" s="63" t="s">
        <v>51</v>
      </c>
    </row>
    <row r="7" spans="1:11" x14ac:dyDescent="0.25">
      <c r="D7" s="49"/>
    </row>
    <row r="8" spans="1:11" x14ac:dyDescent="0.25">
      <c r="B8" s="138" t="str">
        <f ca="1">'Style Guide'!$A$1</f>
        <v>Style Guide</v>
      </c>
      <c r="D8" s="138" t="str">
        <f ca="1">Index!$A$1</f>
        <v>Index</v>
      </c>
    </row>
    <row r="9" spans="1:11" x14ac:dyDescent="0.25">
      <c r="B9" s="63" t="s">
        <v>68</v>
      </c>
      <c r="D9" s="63" t="s">
        <v>283</v>
      </c>
    </row>
    <row r="10" spans="1:11" x14ac:dyDescent="0.25"/>
    <row r="11" spans="1:11" x14ac:dyDescent="0.25">
      <c r="B11" s="140" t="str">
        <f ca="1">$A$1</f>
        <v>ToC</v>
      </c>
      <c r="D11" s="138" t="str">
        <f ca="1">'Calcs-WR'!$A$1</f>
        <v>Calcs-WR</v>
      </c>
    </row>
    <row r="12" spans="1:11" x14ac:dyDescent="0.25">
      <c r="B12" s="63" t="s">
        <v>69</v>
      </c>
      <c r="D12" s="63" t="s">
        <v>369</v>
      </c>
    </row>
    <row r="13" spans="1:11" x14ac:dyDescent="0.25"/>
    <row r="14" spans="1:11" x14ac:dyDescent="0.25">
      <c r="B14" s="137" t="str">
        <f ca="1">InpR!$A$1</f>
        <v>InpR</v>
      </c>
      <c r="D14" s="138" t="str">
        <f ca="1">'Calcs-WN'!$A$1</f>
        <v>Calcs-WN</v>
      </c>
    </row>
    <row r="15" spans="1:11" x14ac:dyDescent="0.25">
      <c r="B15" s="63" t="s">
        <v>70</v>
      </c>
      <c r="D15" s="63" t="s">
        <v>370</v>
      </c>
    </row>
    <row r="16" spans="1:11" x14ac:dyDescent="0.25"/>
    <row r="17" spans="1:4" x14ac:dyDescent="0.25">
      <c r="D17" s="138" t="str">
        <f ca="1">'Calcs-WWN'!$A$1</f>
        <v>Calcs-WWN</v>
      </c>
    </row>
    <row r="18" spans="1:4" x14ac:dyDescent="0.25">
      <c r="D18" s="63" t="s">
        <v>371</v>
      </c>
    </row>
    <row r="19" spans="1:4" x14ac:dyDescent="0.25"/>
    <row r="20" spans="1:4" x14ac:dyDescent="0.25">
      <c r="D20" s="138" t="str">
        <f ca="1">'Calcs-BR'!$A$1</f>
        <v>Calcs-BR</v>
      </c>
    </row>
    <row r="21" spans="1:4" x14ac:dyDescent="0.25">
      <c r="D21" s="63" t="s">
        <v>372</v>
      </c>
    </row>
    <row r="22" spans="1:4" x14ac:dyDescent="0.25"/>
    <row r="23" spans="1:4" x14ac:dyDescent="0.25">
      <c r="D23" s="138" t="str">
        <f ca="1">'Calcs-DMMY'!$A$1</f>
        <v>Calcs-DMMY</v>
      </c>
    </row>
    <row r="24" spans="1:4" x14ac:dyDescent="0.25">
      <c r="D24" s="63" t="s">
        <v>373</v>
      </c>
    </row>
    <row r="25" spans="1:4" x14ac:dyDescent="0.25"/>
    <row r="26" spans="1:4" x14ac:dyDescent="0.25"/>
    <row r="27" spans="1:4" x14ac:dyDescent="0.25"/>
    <row r="28" spans="1:4" x14ac:dyDescent="0.25"/>
    <row r="29" spans="1:4" s="1" customFormat="1" x14ac:dyDescent="0.25">
      <c r="A29" s="14" t="s">
        <v>62</v>
      </c>
    </row>
    <row r="30" spans="1:4"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tabSelected="1" zoomScale="145" zoomScaleNormal="145" workbookViewId="0">
      <pane xSplit="9" ySplit="7" topLeftCell="K35" activePane="bottomRight" state="frozen"/>
      <selection pane="topRight"/>
      <selection pane="bottomLeft"/>
      <selection pane="bottomRight" activeCell="I12" sqref="I12"/>
    </sheetView>
  </sheetViews>
  <sheetFormatPr defaultColWidth="0" defaultRowHeight="13.2" zeroHeight="1" x14ac:dyDescent="0.25"/>
  <cols>
    <col min="1" max="1" width="1.44140625" style="13" customWidth="1"/>
    <col min="2" max="2" width="1.44140625" style="10" customWidth="1"/>
    <col min="3" max="3" width="1.44140625" style="151" customWidth="1"/>
    <col min="4" max="4" width="1.44140625" style="11" customWidth="1"/>
    <col min="5" max="5" width="32.21875" style="8" customWidth="1"/>
    <col min="6" max="6" width="11.21875" style="8" customWidth="1"/>
    <col min="7" max="7" width="9.5546875" style="8" bestFit="1" customWidth="1"/>
    <col min="8" max="8" width="5" style="8" bestFit="1" customWidth="1"/>
    <col min="9" max="9" width="29" style="178" customWidth="1"/>
    <col min="10" max="17" width="9.88671875" style="8" bestFit="1" customWidth="1"/>
    <col min="18" max="18" width="10.44140625" style="8" bestFit="1" customWidth="1"/>
    <col min="19" max="82" width="11.5546875" style="8" hidden="1" customWidth="1"/>
    <col min="83" max="109" width="0" style="8" hidden="1" customWidth="1"/>
    <col min="110" max="16384" width="9.109375" style="8" hidden="1"/>
  </cols>
  <sheetData>
    <row r="1" spans="1:82" s="156" customFormat="1" ht="25.2" x14ac:dyDescent="0.45">
      <c r="A1" s="152" t="str">
        <f ca="1" xml:space="preserve"> RIGHT(CELL("filename", $A$1), LEN(CELL("filename", $A$1)) - SEARCH("]", CELL("filename", $A$1)))</f>
        <v>InpR</v>
      </c>
      <c r="C1" s="167"/>
      <c r="I1" s="355"/>
    </row>
    <row r="2" spans="1:82" s="33" customFormat="1" x14ac:dyDescent="0.25">
      <c r="A2" s="81"/>
      <c r="B2" s="77"/>
      <c r="C2" s="147"/>
      <c r="D2" s="71"/>
      <c r="E2" s="33" t="str">
        <f>Time!E$22</f>
        <v>Model Period BEG</v>
      </c>
      <c r="F2" s="38">
        <f xml:space="preserve"> Checks!$F$9</f>
        <v>0</v>
      </c>
      <c r="G2" s="56" t="s">
        <v>71</v>
      </c>
      <c r="I2" s="356"/>
      <c r="J2" s="33">
        <f>Time!J$22</f>
        <v>42826</v>
      </c>
      <c r="K2" s="33">
        <f>Time!K$22</f>
        <v>43191</v>
      </c>
      <c r="L2" s="33">
        <f>Time!L$22</f>
        <v>43556</v>
      </c>
      <c r="M2" s="33">
        <f>Time!M$22</f>
        <v>43922</v>
      </c>
      <c r="N2" s="33">
        <f>Time!N$22</f>
        <v>44287</v>
      </c>
      <c r="O2" s="33">
        <f>Time!O$22</f>
        <v>44652</v>
      </c>
      <c r="P2" s="33">
        <f>Time!P$22</f>
        <v>45017</v>
      </c>
      <c r="Q2" s="33">
        <f>Time!Q$22</f>
        <v>45383</v>
      </c>
      <c r="R2" s="33">
        <f>Time!R$22</f>
        <v>45748</v>
      </c>
    </row>
    <row r="3" spans="1:82" s="37" customFormat="1" x14ac:dyDescent="0.25">
      <c r="A3" s="81"/>
      <c r="B3" s="77"/>
      <c r="C3" s="147"/>
      <c r="D3" s="71"/>
      <c r="E3" s="33" t="str">
        <f>Time!E$23</f>
        <v>Model Period END</v>
      </c>
      <c r="F3" s="32"/>
      <c r="G3" s="274"/>
      <c r="H3" s="33"/>
      <c r="I3" s="356"/>
      <c r="J3" s="33">
        <f>Time!J$23</f>
        <v>43190</v>
      </c>
      <c r="K3" s="33">
        <f>Time!K$23</f>
        <v>43555</v>
      </c>
      <c r="L3" s="33">
        <f>Time!L$23</f>
        <v>43921</v>
      </c>
      <c r="M3" s="33">
        <f>Time!M$23</f>
        <v>44286</v>
      </c>
      <c r="N3" s="33">
        <f>Time!N$23</f>
        <v>44651</v>
      </c>
      <c r="O3" s="33">
        <f>Time!O$23</f>
        <v>45016</v>
      </c>
      <c r="P3" s="33">
        <f>Time!P$23</f>
        <v>45382</v>
      </c>
      <c r="Q3" s="33">
        <f>Time!Q$23</f>
        <v>45747</v>
      </c>
      <c r="R3" s="33">
        <f>Time!R$23</f>
        <v>46112</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row>
    <row r="4" spans="1:82" s="31" customFormat="1" x14ac:dyDescent="0.25">
      <c r="A4" s="67"/>
      <c r="B4" s="78"/>
      <c r="C4" s="148"/>
      <c r="D4" s="72"/>
      <c r="E4" s="33"/>
      <c r="F4" s="32"/>
      <c r="G4" s="274"/>
      <c r="H4" s="33"/>
      <c r="I4" s="356"/>
      <c r="J4" s="33" t="str">
        <f>Time!J$59</f>
        <v>Pre Fcst</v>
      </c>
      <c r="K4" s="33" t="str">
        <f>Time!K$59</f>
        <v>Pre Fcst</v>
      </c>
      <c r="L4" s="33" t="str">
        <f>Time!L$59</f>
        <v>Pre Fcst</v>
      </c>
      <c r="M4" s="33" t="str">
        <f>Time!M$59</f>
        <v>Forecast</v>
      </c>
      <c r="N4" s="33" t="str">
        <f>Time!N$59</f>
        <v>Forecast</v>
      </c>
      <c r="O4" s="33" t="str">
        <f>Time!O$59</f>
        <v>Forecast</v>
      </c>
      <c r="P4" s="33" t="str">
        <f>Time!P$59</f>
        <v>Forecast</v>
      </c>
      <c r="Q4" s="33" t="str">
        <f>Time!Q$59</f>
        <v>Forecast</v>
      </c>
      <c r="R4" s="33" t="str">
        <f>Time!R$59</f>
        <v>Post-Fcst</v>
      </c>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row>
    <row r="5" spans="1:82" s="34" customFormat="1" x14ac:dyDescent="0.25">
      <c r="A5" s="82"/>
      <c r="B5" s="79"/>
      <c r="C5" s="149"/>
      <c r="D5" s="73"/>
      <c r="E5" s="32" t="str">
        <f>Time!E$86</f>
        <v>Financial Year Ending</v>
      </c>
      <c r="F5" s="32"/>
      <c r="G5" s="32"/>
      <c r="H5" s="32"/>
      <c r="I5" s="357"/>
      <c r="J5" s="63">
        <f>Time!J$86</f>
        <v>2018</v>
      </c>
      <c r="K5" s="63">
        <f>Time!K$86</f>
        <v>2019</v>
      </c>
      <c r="L5" s="63">
        <f>Time!L$86</f>
        <v>2020</v>
      </c>
      <c r="M5" s="63">
        <f>Time!M$86</f>
        <v>2021</v>
      </c>
      <c r="N5" s="63">
        <f>Time!N$86</f>
        <v>2022</v>
      </c>
      <c r="O5" s="63">
        <f>Time!O$86</f>
        <v>2023</v>
      </c>
      <c r="P5" s="63">
        <f>Time!P$86</f>
        <v>2024</v>
      </c>
      <c r="Q5" s="63">
        <f>Time!Q$86</f>
        <v>2025</v>
      </c>
      <c r="R5" s="63">
        <f>Time!R$86</f>
        <v>2026</v>
      </c>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row>
    <row r="6" spans="1:82" s="34" customFormat="1" x14ac:dyDescent="0.25">
      <c r="A6" s="82"/>
      <c r="B6" s="79"/>
      <c r="C6" s="149"/>
      <c r="D6" s="73"/>
      <c r="E6" s="32" t="str">
        <f>Time!E$11</f>
        <v>Model column counter</v>
      </c>
      <c r="F6" s="32"/>
      <c r="G6" s="32"/>
      <c r="H6" s="32"/>
      <c r="I6" s="357"/>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row>
    <row r="7" spans="1:82" s="36" customFormat="1" x14ac:dyDescent="0.25">
      <c r="A7" s="67"/>
      <c r="B7" s="78"/>
      <c r="C7" s="148"/>
      <c r="D7" s="72"/>
      <c r="E7" s="40"/>
      <c r="F7" s="31" t="s">
        <v>72</v>
      </c>
      <c r="G7" s="31" t="s">
        <v>73</v>
      </c>
      <c r="H7" s="31" t="s">
        <v>93</v>
      </c>
      <c r="I7" s="358" t="s">
        <v>368</v>
      </c>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row>
    <row r="8" spans="1:82" s="56" customFormat="1" x14ac:dyDescent="0.25">
      <c r="A8" s="69"/>
      <c r="B8" s="80"/>
      <c r="C8" s="150"/>
      <c r="D8" s="74"/>
      <c r="I8" s="178"/>
    </row>
    <row r="9" spans="1:82" s="56" customFormat="1" x14ac:dyDescent="0.25">
      <c r="A9" s="344" t="s">
        <v>74</v>
      </c>
      <c r="B9" s="345"/>
      <c r="C9" s="346"/>
      <c r="D9" s="346"/>
      <c r="E9" s="346"/>
      <c r="F9" s="346"/>
      <c r="G9" s="346"/>
      <c r="H9" s="346"/>
      <c r="I9" s="359"/>
      <c r="J9" s="346"/>
      <c r="K9" s="346"/>
      <c r="L9" s="346"/>
      <c r="M9" s="346"/>
      <c r="N9" s="346"/>
      <c r="O9" s="346"/>
      <c r="P9" s="346"/>
      <c r="Q9" s="346"/>
      <c r="R9" s="346"/>
    </row>
    <row r="10" spans="1:82" s="56" customFormat="1" x14ac:dyDescent="0.25">
      <c r="A10" s="13"/>
      <c r="B10" s="58"/>
      <c r="C10" s="58"/>
      <c r="D10" s="57"/>
      <c r="E10" s="125"/>
      <c r="I10" s="178"/>
    </row>
    <row r="11" spans="1:82" s="56" customFormat="1" x14ac:dyDescent="0.25">
      <c r="A11" s="13"/>
      <c r="B11" s="58"/>
      <c r="C11" s="58"/>
      <c r="D11" s="57"/>
      <c r="E11" s="125" t="s">
        <v>75</v>
      </c>
      <c r="F11" s="21">
        <v>42826</v>
      </c>
      <c r="G11" s="30" t="s">
        <v>76</v>
      </c>
      <c r="I11" s="178"/>
    </row>
    <row r="12" spans="1:82" s="56" customFormat="1" x14ac:dyDescent="0.25">
      <c r="A12" s="13"/>
      <c r="B12" s="58"/>
      <c r="C12" s="58"/>
      <c r="D12" s="57"/>
      <c r="E12" s="125"/>
      <c r="F12" s="22"/>
      <c r="I12" s="178"/>
    </row>
    <row r="13" spans="1:82" s="56" customFormat="1" x14ac:dyDescent="0.25">
      <c r="A13" s="13"/>
      <c r="B13" s="58"/>
      <c r="C13" s="58"/>
      <c r="D13" s="57"/>
      <c r="E13" s="125" t="s">
        <v>77</v>
      </c>
      <c r="F13" s="21">
        <v>43921</v>
      </c>
      <c r="G13" s="30" t="s">
        <v>76</v>
      </c>
      <c r="I13" s="178"/>
    </row>
    <row r="14" spans="1:82" s="56" customFormat="1" x14ac:dyDescent="0.25">
      <c r="A14" s="13"/>
      <c r="B14" s="58"/>
      <c r="C14" s="58"/>
      <c r="D14" s="57"/>
      <c r="E14" s="126"/>
      <c r="F14" s="22"/>
      <c r="G14" s="23"/>
      <c r="I14" s="178"/>
    </row>
    <row r="15" spans="1:82" s="56" customFormat="1" x14ac:dyDescent="0.25">
      <c r="A15" s="13"/>
      <c r="B15" s="58"/>
      <c r="C15" s="58"/>
      <c r="D15" s="57"/>
      <c r="E15" s="125" t="s">
        <v>78</v>
      </c>
      <c r="F15" s="21">
        <v>43921</v>
      </c>
      <c r="G15" s="30" t="s">
        <v>76</v>
      </c>
      <c r="I15" s="178"/>
    </row>
    <row r="16" spans="1:82" s="56" customFormat="1" x14ac:dyDescent="0.25">
      <c r="A16" s="29"/>
      <c r="B16" s="28"/>
      <c r="C16" s="28"/>
      <c r="D16" s="27"/>
      <c r="E16" s="126" t="s">
        <v>79</v>
      </c>
      <c r="F16" s="24">
        <v>5</v>
      </c>
      <c r="G16" s="25" t="s">
        <v>80</v>
      </c>
      <c r="I16" s="178"/>
    </row>
    <row r="17" spans="1:19" s="56" customFormat="1" x14ac:dyDescent="0.25">
      <c r="A17" s="13"/>
      <c r="B17" s="58"/>
      <c r="C17" s="58"/>
      <c r="D17" s="57"/>
      <c r="E17" s="126" t="s">
        <v>81</v>
      </c>
      <c r="F17" s="22">
        <f>DATE(YEAR(F15)+F16,MONTH(F15),DAY(F15))</f>
        <v>45747</v>
      </c>
      <c r="G17" s="23" t="s">
        <v>76</v>
      </c>
      <c r="I17" s="178"/>
    </row>
    <row r="18" spans="1:19" s="56" customFormat="1" x14ac:dyDescent="0.25">
      <c r="A18" s="13"/>
      <c r="B18" s="58"/>
      <c r="C18" s="58"/>
      <c r="D18" s="57"/>
      <c r="E18" s="125"/>
      <c r="F18" s="22"/>
      <c r="I18" s="178"/>
    </row>
    <row r="19" spans="1:19" s="56" customFormat="1" x14ac:dyDescent="0.25">
      <c r="A19" s="13"/>
      <c r="B19" s="58"/>
      <c r="C19" s="58"/>
      <c r="D19" s="57"/>
      <c r="E19" s="125"/>
      <c r="F19" s="22"/>
      <c r="I19" s="178"/>
    </row>
    <row r="20" spans="1:19" s="56" customFormat="1" x14ac:dyDescent="0.25">
      <c r="A20" s="13"/>
      <c r="B20" s="58"/>
      <c r="C20" s="58"/>
      <c r="D20" s="57"/>
      <c r="E20" s="125" t="s">
        <v>82</v>
      </c>
      <c r="F20" s="21">
        <v>44286</v>
      </c>
      <c r="G20" s="56" t="s">
        <v>76</v>
      </c>
      <c r="I20" s="178"/>
    </row>
    <row r="21" spans="1:19" s="56" customFormat="1" x14ac:dyDescent="0.25">
      <c r="A21" s="13"/>
      <c r="B21" s="58"/>
      <c r="C21" s="58"/>
      <c r="D21" s="57"/>
      <c r="E21" s="125" t="s">
        <v>83</v>
      </c>
      <c r="F21" s="21">
        <v>45747</v>
      </c>
      <c r="G21" s="56" t="s">
        <v>76</v>
      </c>
      <c r="I21" s="178"/>
    </row>
    <row r="22" spans="1:19" s="56" customFormat="1" x14ac:dyDescent="0.25">
      <c r="A22" s="13"/>
      <c r="B22" s="58"/>
      <c r="C22" s="58"/>
      <c r="D22" s="57"/>
      <c r="E22" s="125" t="s">
        <v>84</v>
      </c>
      <c r="F22" s="61">
        <v>2018</v>
      </c>
      <c r="G22" s="56" t="s">
        <v>85</v>
      </c>
      <c r="I22" s="178"/>
    </row>
    <row r="23" spans="1:19" s="56" customFormat="1" x14ac:dyDescent="0.25">
      <c r="A23" s="13"/>
      <c r="B23" s="58"/>
      <c r="C23" s="58"/>
      <c r="D23" s="57"/>
      <c r="E23" s="125" t="s">
        <v>86</v>
      </c>
      <c r="F23" s="24">
        <v>3</v>
      </c>
      <c r="G23" s="56" t="s">
        <v>87</v>
      </c>
      <c r="I23" s="178"/>
    </row>
    <row r="24" spans="1:19" s="56" customFormat="1" x14ac:dyDescent="0.25">
      <c r="A24" s="69"/>
      <c r="B24" s="80"/>
      <c r="C24" s="150"/>
      <c r="D24" s="74"/>
      <c r="I24" s="178"/>
    </row>
    <row r="25" spans="1:19" s="56" customFormat="1" x14ac:dyDescent="0.25">
      <c r="A25" s="344" t="s">
        <v>181</v>
      </c>
      <c r="B25" s="345"/>
      <c r="C25" s="346"/>
      <c r="D25" s="346"/>
      <c r="E25" s="346"/>
      <c r="F25" s="346"/>
      <c r="G25" s="346"/>
      <c r="H25" s="346"/>
      <c r="I25" s="359"/>
      <c r="J25" s="346"/>
      <c r="K25" s="346"/>
      <c r="L25" s="346"/>
      <c r="M25" s="346"/>
      <c r="N25" s="346"/>
      <c r="O25" s="346"/>
      <c r="P25" s="346"/>
      <c r="Q25" s="346"/>
      <c r="R25" s="346"/>
    </row>
    <row r="26" spans="1:19" s="56" customFormat="1" x14ac:dyDescent="0.25">
      <c r="A26" s="69"/>
      <c r="B26" s="80" t="s">
        <v>182</v>
      </c>
      <c r="C26" s="150"/>
      <c r="D26" s="74"/>
      <c r="I26" s="178"/>
    </row>
    <row r="27" spans="1:19" s="56" customFormat="1" x14ac:dyDescent="0.25">
      <c r="A27" s="69"/>
      <c r="B27" s="80"/>
      <c r="C27" s="150"/>
      <c r="D27" s="74"/>
      <c r="E27" s="125" t="s">
        <v>187</v>
      </c>
      <c r="G27" s="125" t="s">
        <v>188</v>
      </c>
      <c r="I27" s="360" t="s">
        <v>383</v>
      </c>
      <c r="J27" s="39"/>
      <c r="K27" s="278">
        <v>279.7</v>
      </c>
      <c r="L27" s="278">
        <v>288.2</v>
      </c>
      <c r="M27" s="278">
        <v>296.81994379694203</v>
      </c>
      <c r="N27" s="278">
        <v>305.32865399748601</v>
      </c>
      <c r="O27" s="278">
        <v>314.691934446201</v>
      </c>
      <c r="P27" s="278">
        <v>324.76207634847901</v>
      </c>
      <c r="Q27" s="278">
        <v>335.15446279163098</v>
      </c>
      <c r="R27" s="278">
        <v>345.20909667538001</v>
      </c>
      <c r="S27" s="279"/>
    </row>
    <row r="28" spans="1:19" s="56" customFormat="1" x14ac:dyDescent="0.25">
      <c r="A28" s="69"/>
      <c r="B28" s="80"/>
      <c r="C28" s="150"/>
      <c r="D28" s="74"/>
      <c r="E28" s="125" t="s">
        <v>189</v>
      </c>
      <c r="G28" s="125" t="s">
        <v>188</v>
      </c>
      <c r="I28" s="360" t="s">
        <v>384</v>
      </c>
      <c r="J28" s="39"/>
      <c r="K28" s="278">
        <v>280.7</v>
      </c>
      <c r="L28" s="278">
        <v>289.2</v>
      </c>
      <c r="M28" s="278">
        <v>297.50379137925398</v>
      </c>
      <c r="N28" s="278">
        <v>306.08167682745898</v>
      </c>
      <c r="O28" s="278">
        <v>315.51905088813697</v>
      </c>
      <c r="P28" s="278">
        <v>325.61566051655802</v>
      </c>
      <c r="Q28" s="278">
        <v>336.03536165308702</v>
      </c>
      <c r="R28" s="278">
        <v>346.11642250268</v>
      </c>
      <c r="S28" s="279"/>
    </row>
    <row r="29" spans="1:19" s="56" customFormat="1" x14ac:dyDescent="0.25">
      <c r="A29" s="69"/>
      <c r="B29" s="80"/>
      <c r="C29" s="150"/>
      <c r="D29" s="74"/>
      <c r="E29" s="125" t="s">
        <v>190</v>
      </c>
      <c r="G29" s="125" t="s">
        <v>188</v>
      </c>
      <c r="I29" s="360" t="s">
        <v>385</v>
      </c>
      <c r="J29" s="39"/>
      <c r="K29" s="278">
        <v>281.5</v>
      </c>
      <c r="L29" s="278">
        <v>289.60000000000002</v>
      </c>
      <c r="M29" s="278">
        <v>298.18921448748898</v>
      </c>
      <c r="N29" s="278">
        <v>306.83655681487397</v>
      </c>
      <c r="O29" s="278">
        <v>316.34834127078699</v>
      </c>
      <c r="P29" s="278">
        <v>326.47148819145201</v>
      </c>
      <c r="Q29" s="278">
        <v>336.91857581357903</v>
      </c>
      <c r="R29" s="278">
        <v>347.02613308798601</v>
      </c>
      <c r="S29" s="279"/>
    </row>
    <row r="30" spans="1:19" s="56" customFormat="1" x14ac:dyDescent="0.25">
      <c r="A30" s="69"/>
      <c r="B30" s="80"/>
      <c r="C30" s="150"/>
      <c r="D30" s="74"/>
      <c r="E30" s="125" t="s">
        <v>191</v>
      </c>
      <c r="G30" s="125" t="s">
        <v>188</v>
      </c>
      <c r="I30" s="360" t="s">
        <v>386</v>
      </c>
      <c r="J30" s="39"/>
      <c r="K30" s="278">
        <v>281.7</v>
      </c>
      <c r="L30" s="278">
        <v>289.5</v>
      </c>
      <c r="M30" s="278">
        <v>298.87621675152297</v>
      </c>
      <c r="N30" s="278">
        <v>307.593298539984</v>
      </c>
      <c r="O30" s="278">
        <v>317.17981130799899</v>
      </c>
      <c r="P30" s="278">
        <v>327.32956526985498</v>
      </c>
      <c r="Q30" s="278">
        <v>337.80411135849101</v>
      </c>
      <c r="R30" s="278">
        <v>347.93823469924502</v>
      </c>
      <c r="S30" s="279"/>
    </row>
    <row r="31" spans="1:19" s="56" customFormat="1" x14ac:dyDescent="0.25">
      <c r="A31" s="69"/>
      <c r="B31" s="80"/>
      <c r="C31" s="150"/>
      <c r="D31" s="74"/>
      <c r="E31" s="125" t="s">
        <v>192</v>
      </c>
      <c r="G31" s="125" t="s">
        <v>188</v>
      </c>
      <c r="I31" s="360" t="s">
        <v>387</v>
      </c>
      <c r="J31" s="39"/>
      <c r="K31" s="278">
        <v>284.2</v>
      </c>
      <c r="L31" s="278">
        <v>291.5</v>
      </c>
      <c r="M31" s="278">
        <v>299.56480180959397</v>
      </c>
      <c r="N31" s="278">
        <v>308.35190659433698</v>
      </c>
      <c r="O31" s="278">
        <v>318.01346672864003</v>
      </c>
      <c r="P31" s="278">
        <v>328.18989766395703</v>
      </c>
      <c r="Q31" s="278">
        <v>338.69197438920298</v>
      </c>
      <c r="R31" s="278">
        <v>348.85273362087997</v>
      </c>
      <c r="S31" s="279"/>
    </row>
    <row r="32" spans="1:19" s="56" customFormat="1" x14ac:dyDescent="0.25">
      <c r="A32" s="69"/>
      <c r="B32" s="80"/>
      <c r="C32" s="150"/>
      <c r="D32" s="74"/>
      <c r="E32" s="125" t="s">
        <v>193</v>
      </c>
      <c r="G32" s="125" t="s">
        <v>188</v>
      </c>
      <c r="I32" s="360" t="s">
        <v>388</v>
      </c>
      <c r="J32" s="39"/>
      <c r="K32" s="278">
        <v>284.10000000000002</v>
      </c>
      <c r="L32" s="278">
        <v>292.14789585630501</v>
      </c>
      <c r="M32" s="278">
        <v>300.254973308324</v>
      </c>
      <c r="N32" s="278">
        <v>309.11238558080299</v>
      </c>
      <c r="O32" s="278">
        <v>318.84931327663401</v>
      </c>
      <c r="P32" s="278">
        <v>329.05249130148701</v>
      </c>
      <c r="Q32" s="278">
        <v>339.58217102313398</v>
      </c>
      <c r="R32" s="278">
        <v>349.769636153828</v>
      </c>
      <c r="S32" s="279"/>
    </row>
    <row r="33" spans="1:19" s="56" customFormat="1" x14ac:dyDescent="0.25">
      <c r="A33" s="69"/>
      <c r="B33" s="80"/>
      <c r="C33" s="150"/>
      <c r="D33" s="74"/>
      <c r="E33" s="125" t="s">
        <v>194</v>
      </c>
      <c r="G33" s="125" t="s">
        <v>188</v>
      </c>
      <c r="I33" s="360" t="s">
        <v>389</v>
      </c>
      <c r="J33" s="39"/>
      <c r="K33" s="278">
        <v>284.5</v>
      </c>
      <c r="L33" s="278">
        <v>292.79723174362402</v>
      </c>
      <c r="M33" s="278">
        <v>300.94673490273601</v>
      </c>
      <c r="N33" s="278">
        <v>309.87474011360501</v>
      </c>
      <c r="O33" s="278">
        <v>319.687356711002</v>
      </c>
      <c r="P33" s="278">
        <v>329.91735212575401</v>
      </c>
      <c r="Q33" s="278">
        <v>340.474707393779</v>
      </c>
      <c r="R33" s="278">
        <v>350.68894861559198</v>
      </c>
      <c r="S33" s="279"/>
    </row>
    <row r="34" spans="1:19" s="56" customFormat="1" x14ac:dyDescent="0.25">
      <c r="A34" s="69"/>
      <c r="B34" s="80"/>
      <c r="C34" s="150"/>
      <c r="D34" s="74"/>
      <c r="E34" s="125" t="s">
        <v>195</v>
      </c>
      <c r="G34" s="125" t="s">
        <v>188</v>
      </c>
      <c r="I34" s="360" t="s">
        <v>390</v>
      </c>
      <c r="J34" s="39"/>
      <c r="K34" s="278">
        <v>284.60000000000002</v>
      </c>
      <c r="L34" s="278">
        <v>293.44801086260998</v>
      </c>
      <c r="M34" s="278">
        <v>301.640090256272</v>
      </c>
      <c r="N34" s="278">
        <v>310.638974818348</v>
      </c>
      <c r="O34" s="278">
        <v>320.52760280590201</v>
      </c>
      <c r="P34" s="278">
        <v>330.78448609569102</v>
      </c>
      <c r="Q34" s="278">
        <v>341.36958965075303</v>
      </c>
      <c r="R34" s="278">
        <v>351.61067734027603</v>
      </c>
      <c r="S34" s="279"/>
    </row>
    <row r="35" spans="1:19" s="56" customFormat="1" x14ac:dyDescent="0.25">
      <c r="A35" s="69"/>
      <c r="B35" s="80"/>
      <c r="C35" s="150"/>
      <c r="D35" s="74"/>
      <c r="E35" s="125" t="s">
        <v>196</v>
      </c>
      <c r="G35" s="125" t="s">
        <v>188</v>
      </c>
      <c r="I35" s="360" t="s">
        <v>391</v>
      </c>
      <c r="J35" s="39"/>
      <c r="K35" s="278">
        <v>285.60000000000002</v>
      </c>
      <c r="L35" s="278">
        <v>294.100236421028</v>
      </c>
      <c r="M35" s="278">
        <v>302.33504304081703</v>
      </c>
      <c r="N35" s="278">
        <v>311.40509433204198</v>
      </c>
      <c r="O35" s="278">
        <v>321.37005735066703</v>
      </c>
      <c r="P35" s="278">
        <v>331.65389918588897</v>
      </c>
      <c r="Q35" s="278">
        <v>342.26682395983698</v>
      </c>
      <c r="R35" s="278">
        <v>352.53482867863198</v>
      </c>
      <c r="S35" s="279"/>
    </row>
    <row r="36" spans="1:19" s="56" customFormat="1" x14ac:dyDescent="0.25">
      <c r="A36" s="69"/>
      <c r="B36" s="80"/>
      <c r="C36" s="150"/>
      <c r="D36" s="74"/>
      <c r="E36" s="125" t="s">
        <v>197</v>
      </c>
      <c r="G36" s="125" t="s">
        <v>188</v>
      </c>
      <c r="I36" s="360" t="s">
        <v>392</v>
      </c>
      <c r="J36" s="39"/>
      <c r="K36" s="278">
        <v>283</v>
      </c>
      <c r="L36" s="278">
        <v>294.77781803182302</v>
      </c>
      <c r="M36" s="278">
        <v>303.08068281857697</v>
      </c>
      <c r="N36" s="278">
        <v>312.22357185062901</v>
      </c>
      <c r="O36" s="278">
        <v>322.21472614984901</v>
      </c>
      <c r="P36" s="278">
        <v>332.52559738664399</v>
      </c>
      <c r="Q36" s="278">
        <v>343.16641650301699</v>
      </c>
      <c r="R36" s="278">
        <v>353.461408998107</v>
      </c>
      <c r="S36" s="279"/>
    </row>
    <row r="37" spans="1:19" s="56" customFormat="1" x14ac:dyDescent="0.25">
      <c r="A37" s="69"/>
      <c r="B37" s="80"/>
      <c r="C37" s="150"/>
      <c r="D37" s="74"/>
      <c r="E37" s="125" t="s">
        <v>198</v>
      </c>
      <c r="G37" s="125" t="s">
        <v>188</v>
      </c>
      <c r="I37" s="360" t="s">
        <v>393</v>
      </c>
      <c r="J37" s="39"/>
      <c r="K37" s="278">
        <v>285</v>
      </c>
      <c r="L37" s="278">
        <v>295.45696073228203</v>
      </c>
      <c r="M37" s="278">
        <v>303.82816154518099</v>
      </c>
      <c r="N37" s="278">
        <v>313.04420060392698</v>
      </c>
      <c r="O37" s="278">
        <v>323.06161502325301</v>
      </c>
      <c r="P37" s="278">
        <v>333.39958670399699</v>
      </c>
      <c r="Q37" s="278">
        <v>344.06837347852502</v>
      </c>
      <c r="R37" s="278">
        <v>354.39042468288102</v>
      </c>
      <c r="S37" s="279"/>
    </row>
    <row r="38" spans="1:19" s="56" customFormat="1" x14ac:dyDescent="0.25">
      <c r="A38" s="69"/>
      <c r="B38" s="80"/>
      <c r="C38" s="150"/>
      <c r="D38" s="74"/>
      <c r="E38" s="125" t="s">
        <v>199</v>
      </c>
      <c r="G38" s="125" t="s">
        <v>188</v>
      </c>
      <c r="I38" s="360" t="s">
        <v>394</v>
      </c>
      <c r="J38" s="39"/>
      <c r="K38" s="278">
        <v>285.10000000000002</v>
      </c>
      <c r="L38" s="278">
        <v>296.13766811902099</v>
      </c>
      <c r="M38" s="278">
        <v>304.57748375597498</v>
      </c>
      <c r="N38" s="278">
        <v>313.86698624610801</v>
      </c>
      <c r="O38" s="278">
        <v>323.91072980598301</v>
      </c>
      <c r="P38" s="278">
        <v>334.27587315977502</v>
      </c>
      <c r="Q38" s="278">
        <v>344.972701100888</v>
      </c>
      <c r="R38" s="278">
        <v>355.32188213391402</v>
      </c>
      <c r="S38" s="279"/>
    </row>
    <row r="39" spans="1:19" s="60" customFormat="1" x14ac:dyDescent="0.25">
      <c r="A39" s="68"/>
      <c r="B39" s="80"/>
      <c r="C39" s="150"/>
      <c r="D39" s="76"/>
      <c r="E39" s="126"/>
      <c r="F39" s="126"/>
      <c r="G39" s="126"/>
      <c r="I39" s="361"/>
      <c r="K39" s="280"/>
      <c r="L39" s="280"/>
      <c r="M39" s="280"/>
      <c r="N39" s="280"/>
      <c r="O39" s="280"/>
      <c r="P39" s="280"/>
      <c r="Q39" s="280"/>
      <c r="R39" s="280"/>
    </row>
    <row r="40" spans="1:19" s="56" customFormat="1" x14ac:dyDescent="0.25">
      <c r="A40" s="69"/>
      <c r="B40" s="80" t="s">
        <v>183</v>
      </c>
      <c r="C40" s="150"/>
      <c r="D40" s="74"/>
      <c r="I40" s="178"/>
    </row>
    <row r="41" spans="1:19" s="56" customFormat="1" x14ac:dyDescent="0.25">
      <c r="A41" s="69"/>
      <c r="B41" s="80"/>
      <c r="C41" s="150"/>
      <c r="D41" s="74"/>
      <c r="E41" s="125" t="s">
        <v>200</v>
      </c>
      <c r="G41" s="125" t="s">
        <v>188</v>
      </c>
      <c r="I41" s="360" t="s">
        <v>395</v>
      </c>
      <c r="J41" s="278">
        <v>103.2</v>
      </c>
      <c r="K41" s="278">
        <v>105.5</v>
      </c>
      <c r="L41" s="278">
        <v>107.6</v>
      </c>
      <c r="M41" s="278">
        <v>109.703354739972</v>
      </c>
      <c r="N41" s="278">
        <v>111.897421834771</v>
      </c>
      <c r="O41" s="278">
        <v>114.172657229451</v>
      </c>
      <c r="P41" s="278">
        <v>116.57028303126999</v>
      </c>
      <c r="Q41" s="278">
        <v>119.01825897492699</v>
      </c>
      <c r="R41" s="278">
        <v>121.39862415442499</v>
      </c>
      <c r="S41" s="279"/>
    </row>
    <row r="42" spans="1:19" s="56" customFormat="1" x14ac:dyDescent="0.25">
      <c r="A42" s="69"/>
      <c r="B42" s="80"/>
      <c r="C42" s="150"/>
      <c r="D42" s="74"/>
      <c r="E42" s="125" t="s">
        <v>201</v>
      </c>
      <c r="G42" s="125" t="s">
        <v>188</v>
      </c>
      <c r="I42" s="360" t="s">
        <v>396</v>
      </c>
      <c r="J42" s="278">
        <v>103.5</v>
      </c>
      <c r="K42" s="278">
        <v>105.9</v>
      </c>
      <c r="L42" s="278">
        <v>107.9</v>
      </c>
      <c r="M42" s="278">
        <v>109.884538749418</v>
      </c>
      <c r="N42" s="278">
        <v>112.082229524407</v>
      </c>
      <c r="O42" s="278">
        <v>114.370561696745</v>
      </c>
      <c r="P42" s="278">
        <v>116.772343492377</v>
      </c>
      <c r="Q42" s="278">
        <v>119.22456270571701</v>
      </c>
      <c r="R42" s="278">
        <v>121.609053959831</v>
      </c>
      <c r="S42" s="279"/>
    </row>
    <row r="43" spans="1:19" s="56" customFormat="1" x14ac:dyDescent="0.25">
      <c r="A43" s="69"/>
      <c r="B43" s="80"/>
      <c r="C43" s="150"/>
      <c r="D43" s="74"/>
      <c r="E43" s="125" t="s">
        <v>202</v>
      </c>
      <c r="G43" s="125" t="s">
        <v>188</v>
      </c>
      <c r="I43" s="360" t="s">
        <v>397</v>
      </c>
      <c r="J43" s="278">
        <v>103.5</v>
      </c>
      <c r="K43" s="278">
        <v>105.9</v>
      </c>
      <c r="L43" s="278">
        <v>107.9</v>
      </c>
      <c r="M43" s="278">
        <v>110.066021998987</v>
      </c>
      <c r="N43" s="278">
        <v>112.26734243896701</v>
      </c>
      <c r="O43" s="278">
        <v>114.568809207453</v>
      </c>
      <c r="P43" s="278">
        <v>116.97475420081</v>
      </c>
      <c r="Q43" s="278">
        <v>119.431224039027</v>
      </c>
      <c r="R43" s="278">
        <v>121.819848519807</v>
      </c>
      <c r="S43" s="279"/>
    </row>
    <row r="44" spans="1:19" s="56" customFormat="1" x14ac:dyDescent="0.25">
      <c r="A44" s="69"/>
      <c r="B44" s="80"/>
      <c r="C44" s="150"/>
      <c r="D44" s="74"/>
      <c r="E44" s="125" t="s">
        <v>203</v>
      </c>
      <c r="G44" s="125" t="s">
        <v>188</v>
      </c>
      <c r="I44" s="360" t="s">
        <v>398</v>
      </c>
      <c r="J44" s="278">
        <v>103.5</v>
      </c>
      <c r="K44" s="278">
        <v>105.9</v>
      </c>
      <c r="L44" s="278">
        <v>108</v>
      </c>
      <c r="M44" s="278">
        <v>110.24780498289699</v>
      </c>
      <c r="N44" s="278">
        <v>112.452761082555</v>
      </c>
      <c r="O44" s="278">
        <v>114.7674003562</v>
      </c>
      <c r="P44" s="278">
        <v>117.17751576368001</v>
      </c>
      <c r="Q44" s="278">
        <v>119.638243594717</v>
      </c>
      <c r="R44" s="278">
        <v>122.03100846661199</v>
      </c>
      <c r="S44" s="279"/>
    </row>
    <row r="45" spans="1:19" s="56" customFormat="1" x14ac:dyDescent="0.25">
      <c r="A45" s="69"/>
      <c r="B45" s="80"/>
      <c r="C45" s="150"/>
      <c r="D45" s="74"/>
      <c r="E45" s="125" t="s">
        <v>204</v>
      </c>
      <c r="G45" s="125" t="s">
        <v>188</v>
      </c>
      <c r="I45" s="360" t="s">
        <v>399</v>
      </c>
      <c r="J45" s="278">
        <v>104</v>
      </c>
      <c r="K45" s="278">
        <v>106.5</v>
      </c>
      <c r="L45" s="278">
        <v>108.3</v>
      </c>
      <c r="M45" s="278">
        <v>110.429888196185</v>
      </c>
      <c r="N45" s="278">
        <v>112.638485960108</v>
      </c>
      <c r="O45" s="278">
        <v>114.96633573864</v>
      </c>
      <c r="P45" s="278">
        <v>117.380628789151</v>
      </c>
      <c r="Q45" s="278">
        <v>119.845621993724</v>
      </c>
      <c r="R45" s="278">
        <v>122.242534433598</v>
      </c>
      <c r="S45" s="279"/>
    </row>
    <row r="46" spans="1:19" s="56" customFormat="1" x14ac:dyDescent="0.25">
      <c r="A46" s="69"/>
      <c r="B46" s="80"/>
      <c r="C46" s="150"/>
      <c r="D46" s="74"/>
      <c r="E46" s="125" t="s">
        <v>205</v>
      </c>
      <c r="G46" s="125" t="s">
        <v>188</v>
      </c>
      <c r="I46" s="360" t="s">
        <v>400</v>
      </c>
      <c r="J46" s="278">
        <v>104.3</v>
      </c>
      <c r="K46" s="278">
        <v>106.6</v>
      </c>
      <c r="L46" s="278">
        <v>108.469999617629</v>
      </c>
      <c r="M46" s="278">
        <v>110.61227213470301</v>
      </c>
      <c r="N46" s="278">
        <v>112.824517577397</v>
      </c>
      <c r="O46" s="278">
        <v>115.16561595146101</v>
      </c>
      <c r="P46" s="278">
        <v>117.58409388644201</v>
      </c>
      <c r="Q46" s="278">
        <v>120.05335985805699</v>
      </c>
      <c r="R46" s="278">
        <v>122.45442705521801</v>
      </c>
      <c r="S46" s="279"/>
    </row>
    <row r="47" spans="1:19" s="56" customFormat="1" x14ac:dyDescent="0.25">
      <c r="A47" s="69"/>
      <c r="B47" s="80"/>
      <c r="C47" s="150"/>
      <c r="D47" s="74"/>
      <c r="E47" s="125" t="s">
        <v>206</v>
      </c>
      <c r="G47" s="125" t="s">
        <v>188</v>
      </c>
      <c r="I47" s="360" t="s">
        <v>401</v>
      </c>
      <c r="J47" s="278">
        <v>104.4</v>
      </c>
      <c r="K47" s="278">
        <v>106.7</v>
      </c>
      <c r="L47" s="278">
        <v>108.64026608539599</v>
      </c>
      <c r="M47" s="278">
        <v>110.794957295123</v>
      </c>
      <c r="N47" s="278">
        <v>113.01085644102599</v>
      </c>
      <c r="O47" s="278">
        <v>115.365241592385</v>
      </c>
      <c r="P47" s="278">
        <v>117.78791166582501</v>
      </c>
      <c r="Q47" s="278">
        <v>120.261457810807</v>
      </c>
      <c r="R47" s="278">
        <v>122.66668696702401</v>
      </c>
      <c r="S47" s="279"/>
    </row>
    <row r="48" spans="1:19" s="56" customFormat="1" x14ac:dyDescent="0.25">
      <c r="A48" s="69"/>
      <c r="B48" s="80"/>
      <c r="C48" s="150"/>
      <c r="D48" s="74"/>
      <c r="E48" s="125" t="s">
        <v>207</v>
      </c>
      <c r="G48" s="125" t="s">
        <v>188</v>
      </c>
      <c r="I48" s="360" t="s">
        <v>402</v>
      </c>
      <c r="J48" s="278">
        <v>104.7</v>
      </c>
      <c r="K48" s="278">
        <v>106.9</v>
      </c>
      <c r="L48" s="278">
        <v>108.81079982217901</v>
      </c>
      <c r="M48" s="278">
        <v>110.977944174939</v>
      </c>
      <c r="N48" s="278">
        <v>113.197503058438</v>
      </c>
      <c r="O48" s="278">
        <v>115.565213260169</v>
      </c>
      <c r="P48" s="278">
        <v>117.992082738633</v>
      </c>
      <c r="Q48" s="278">
        <v>120.46991647614399</v>
      </c>
      <c r="R48" s="278">
        <v>122.87931480566699</v>
      </c>
      <c r="S48" s="279"/>
    </row>
    <row r="49" spans="1:19" s="56" customFormat="1" x14ac:dyDescent="0.25">
      <c r="A49" s="69"/>
      <c r="B49" s="80"/>
      <c r="C49" s="150"/>
      <c r="D49" s="74"/>
      <c r="E49" s="125" t="s">
        <v>208</v>
      </c>
      <c r="G49" s="125" t="s">
        <v>188</v>
      </c>
      <c r="I49" s="360" t="s">
        <v>403</v>
      </c>
      <c r="J49" s="278">
        <v>105</v>
      </c>
      <c r="K49" s="278">
        <v>107.1</v>
      </c>
      <c r="L49" s="278">
        <v>108.981601247513</v>
      </c>
      <c r="M49" s="278">
        <v>111.161233272464</v>
      </c>
      <c r="N49" s="278">
        <v>113.384457937913</v>
      </c>
      <c r="O49" s="278">
        <v>115.765531554609</v>
      </c>
      <c r="P49" s="278">
        <v>118.196607717256</v>
      </c>
      <c r="Q49" s="278">
        <v>120.678736479319</v>
      </c>
      <c r="R49" s="278">
        <v>123.092311208905</v>
      </c>
      <c r="S49" s="279"/>
    </row>
    <row r="50" spans="1:19" s="56" customFormat="1" x14ac:dyDescent="0.25">
      <c r="A50" s="69"/>
      <c r="B50" s="80"/>
      <c r="C50" s="150"/>
      <c r="D50" s="74"/>
      <c r="E50" s="125" t="s">
        <v>209</v>
      </c>
      <c r="G50" s="125" t="s">
        <v>188</v>
      </c>
      <c r="I50" s="360" t="s">
        <v>404</v>
      </c>
      <c r="J50" s="278">
        <v>104.5</v>
      </c>
      <c r="K50" s="278">
        <v>106.4</v>
      </c>
      <c r="L50" s="278">
        <v>109.161593222387</v>
      </c>
      <c r="M50" s="278">
        <v>111.344825086835</v>
      </c>
      <c r="N50" s="278">
        <v>113.580996157239</v>
      </c>
      <c r="O50" s="278">
        <v>115.96619707654099</v>
      </c>
      <c r="P50" s="278">
        <v>118.40148721514799</v>
      </c>
      <c r="Q50" s="278">
        <v>120.887918446667</v>
      </c>
      <c r="R50" s="278">
        <v>123.30567681559999</v>
      </c>
      <c r="S50" s="279"/>
    </row>
    <row r="51" spans="1:19" s="56" customFormat="1" x14ac:dyDescent="0.25">
      <c r="A51" s="69"/>
      <c r="B51" s="80"/>
      <c r="C51" s="150"/>
      <c r="D51" s="74"/>
      <c r="E51" s="125" t="s">
        <v>210</v>
      </c>
      <c r="G51" s="125" t="s">
        <v>188</v>
      </c>
      <c r="I51" s="360" t="s">
        <v>405</v>
      </c>
      <c r="J51" s="278">
        <v>104.9</v>
      </c>
      <c r="K51" s="278">
        <v>106.8</v>
      </c>
      <c r="L51" s="278">
        <v>109.341882468641</v>
      </c>
      <c r="M51" s="278">
        <v>111.52872011801399</v>
      </c>
      <c r="N51" s="278">
        <v>113.77787505175399</v>
      </c>
      <c r="O51" s="278">
        <v>116.167210427841</v>
      </c>
      <c r="P51" s="278">
        <v>118.606721846825</v>
      </c>
      <c r="Q51" s="278">
        <v>121.097463005609</v>
      </c>
      <c r="R51" s="278">
        <v>123.519412265721</v>
      </c>
      <c r="S51" s="279"/>
    </row>
    <row r="52" spans="1:19" s="56" customFormat="1" x14ac:dyDescent="0.25">
      <c r="A52" s="69"/>
      <c r="B52" s="80"/>
      <c r="C52" s="150"/>
      <c r="D52" s="74"/>
      <c r="E52" s="125" t="s">
        <v>211</v>
      </c>
      <c r="F52" s="125"/>
      <c r="G52" s="125" t="s">
        <v>188</v>
      </c>
      <c r="I52" s="360" t="s">
        <v>406</v>
      </c>
      <c r="J52" s="278">
        <v>105.1</v>
      </c>
      <c r="K52" s="278">
        <v>107</v>
      </c>
      <c r="L52" s="278">
        <v>109.52246947724301</v>
      </c>
      <c r="M52" s="278">
        <v>111.712918866788</v>
      </c>
      <c r="N52" s="278">
        <v>113.97509521197701</v>
      </c>
      <c r="O52" s="278">
        <v>116.368572211429</v>
      </c>
      <c r="P52" s="278">
        <v>118.812312227869</v>
      </c>
      <c r="Q52" s="278">
        <v>121.307370784654</v>
      </c>
      <c r="R52" s="278">
        <v>123.73351820034701</v>
      </c>
      <c r="S52" s="279"/>
    </row>
    <row r="53" spans="1:19" s="56" customFormat="1" x14ac:dyDescent="0.25">
      <c r="A53" s="69"/>
      <c r="B53" s="80"/>
      <c r="C53" s="150"/>
      <c r="D53" s="74"/>
      <c r="I53" s="178"/>
    </row>
    <row r="54" spans="1:19" s="56" customFormat="1" x14ac:dyDescent="0.25">
      <c r="A54" s="344" t="s">
        <v>184</v>
      </c>
      <c r="B54" s="345"/>
      <c r="C54" s="346"/>
      <c r="D54" s="346"/>
      <c r="E54" s="346"/>
      <c r="F54" s="346"/>
      <c r="G54" s="346"/>
      <c r="H54" s="346"/>
      <c r="I54" s="359"/>
      <c r="J54" s="346"/>
      <c r="K54" s="346"/>
      <c r="L54" s="346"/>
      <c r="M54" s="346"/>
      <c r="N54" s="346"/>
      <c r="O54" s="346"/>
      <c r="P54" s="346"/>
      <c r="Q54" s="346"/>
      <c r="R54" s="346"/>
    </row>
    <row r="55" spans="1:19" s="56" customFormat="1" x14ac:dyDescent="0.25">
      <c r="A55" s="69"/>
      <c r="B55" s="80" t="s">
        <v>185</v>
      </c>
      <c r="C55" s="150"/>
      <c r="D55" s="74"/>
      <c r="I55" s="178"/>
    </row>
    <row r="56" spans="1:19" s="56" customFormat="1" x14ac:dyDescent="0.25">
      <c r="A56" s="69"/>
      <c r="B56" s="80"/>
      <c r="C56" s="150"/>
      <c r="D56" s="74"/>
      <c r="E56" s="125" t="s">
        <v>212</v>
      </c>
      <c r="G56" s="125" t="s">
        <v>188</v>
      </c>
      <c r="I56" s="178" t="s">
        <v>433</v>
      </c>
      <c r="J56" s="39"/>
      <c r="K56" s="278">
        <v>279.7</v>
      </c>
      <c r="L56" s="278">
        <v>288.2</v>
      </c>
      <c r="M56" s="278">
        <v>292.60000000000002</v>
      </c>
      <c r="N56" s="278">
        <v>301.10000000000002</v>
      </c>
      <c r="O56" s="278">
        <v>334.6</v>
      </c>
      <c r="P56" s="278">
        <v>372.8</v>
      </c>
      <c r="Q56" s="278">
        <v>389.57600000000002</v>
      </c>
      <c r="R56" s="278">
        <v>401.26328000000001</v>
      </c>
    </row>
    <row r="57" spans="1:19" s="56" customFormat="1" x14ac:dyDescent="0.25">
      <c r="A57" s="69"/>
      <c r="B57" s="80"/>
      <c r="C57" s="150"/>
      <c r="D57" s="74"/>
      <c r="E57" s="125" t="s">
        <v>213</v>
      </c>
      <c r="G57" s="125" t="s">
        <v>188</v>
      </c>
      <c r="I57" s="178" t="s">
        <v>433</v>
      </c>
      <c r="J57" s="39"/>
      <c r="K57" s="278">
        <v>280.7</v>
      </c>
      <c r="L57" s="278">
        <v>289.2</v>
      </c>
      <c r="M57" s="278">
        <v>292.2</v>
      </c>
      <c r="N57" s="278">
        <v>301.89999999999998</v>
      </c>
      <c r="O57" s="278">
        <v>337.1</v>
      </c>
      <c r="P57" s="278">
        <v>375.3</v>
      </c>
      <c r="Q57" s="278">
        <v>391.06260000000003</v>
      </c>
      <c r="R57" s="278">
        <v>402.79447800000003</v>
      </c>
    </row>
    <row r="58" spans="1:19" s="56" customFormat="1" x14ac:dyDescent="0.25">
      <c r="A58" s="69"/>
      <c r="B58" s="80"/>
      <c r="C58" s="150"/>
      <c r="D58" s="74"/>
      <c r="E58" s="125" t="s">
        <v>214</v>
      </c>
      <c r="G58" s="125" t="s">
        <v>188</v>
      </c>
      <c r="I58" s="178" t="s">
        <v>433</v>
      </c>
      <c r="J58" s="39"/>
      <c r="K58" s="278">
        <v>281.5</v>
      </c>
      <c r="L58" s="278">
        <v>289.60000000000002</v>
      </c>
      <c r="M58" s="278">
        <v>292.7</v>
      </c>
      <c r="N58" s="278">
        <v>304</v>
      </c>
      <c r="O58" s="278">
        <v>340</v>
      </c>
      <c r="P58" s="278">
        <v>377.17333333333335</v>
      </c>
      <c r="Q58" s="278">
        <v>392.13454222222225</v>
      </c>
      <c r="R58" s="278">
        <v>403.89857848888892</v>
      </c>
    </row>
    <row r="59" spans="1:19" s="56" customFormat="1" x14ac:dyDescent="0.25">
      <c r="A59" s="69"/>
      <c r="B59" s="80"/>
      <c r="C59" s="150"/>
      <c r="D59" s="74"/>
      <c r="E59" s="125" t="s">
        <v>215</v>
      </c>
      <c r="G59" s="125" t="s">
        <v>188</v>
      </c>
      <c r="I59" s="178" t="s">
        <v>433</v>
      </c>
      <c r="J59" s="39"/>
      <c r="K59" s="278">
        <v>281.7</v>
      </c>
      <c r="L59" s="278">
        <v>289.5</v>
      </c>
      <c r="M59" s="278">
        <v>294.2</v>
      </c>
      <c r="N59" s="278">
        <v>305.5</v>
      </c>
      <c r="O59" s="278">
        <v>343.2</v>
      </c>
      <c r="P59" s="278">
        <v>374.63953800000002</v>
      </c>
      <c r="Q59" s="278">
        <v>391.62319705600004</v>
      </c>
      <c r="R59" s="278">
        <v>403.37189296768003</v>
      </c>
    </row>
    <row r="60" spans="1:19" s="56" customFormat="1" x14ac:dyDescent="0.25">
      <c r="A60" s="69"/>
      <c r="B60" s="80"/>
      <c r="C60" s="150"/>
      <c r="D60" s="74"/>
      <c r="E60" s="125" t="s">
        <v>216</v>
      </c>
      <c r="G60" s="125" t="s">
        <v>188</v>
      </c>
      <c r="I60" s="178" t="s">
        <v>433</v>
      </c>
      <c r="J60" s="39"/>
      <c r="K60" s="278">
        <v>284.2</v>
      </c>
      <c r="L60" s="278">
        <v>291.7</v>
      </c>
      <c r="M60" s="278">
        <v>293.3</v>
      </c>
      <c r="N60" s="278">
        <v>307.39999999999998</v>
      </c>
      <c r="O60" s="278">
        <v>345.2</v>
      </c>
      <c r="P60" s="278">
        <v>377.18853333333328</v>
      </c>
      <c r="Q60" s="278">
        <v>393.28191075555549</v>
      </c>
      <c r="R60" s="278">
        <v>405.08036807822214</v>
      </c>
    </row>
    <row r="61" spans="1:19" s="56" customFormat="1" x14ac:dyDescent="0.25">
      <c r="A61" s="69"/>
      <c r="B61" s="80"/>
      <c r="C61" s="150"/>
      <c r="D61" s="74"/>
      <c r="E61" s="125" t="s">
        <v>217</v>
      </c>
      <c r="G61" s="125" t="s">
        <v>188</v>
      </c>
      <c r="I61" s="178" t="s">
        <v>433</v>
      </c>
      <c r="J61" s="39"/>
      <c r="K61" s="278">
        <v>284.10000000000002</v>
      </c>
      <c r="L61" s="278">
        <v>291</v>
      </c>
      <c r="M61" s="278">
        <v>294.3</v>
      </c>
      <c r="N61" s="278">
        <v>308.60000000000002</v>
      </c>
      <c r="O61" s="278">
        <v>347.6</v>
      </c>
      <c r="P61" s="278">
        <v>378.88400000000001</v>
      </c>
      <c r="Q61" s="278">
        <v>394.54453866666665</v>
      </c>
      <c r="R61" s="278">
        <v>406.38087482666663</v>
      </c>
    </row>
    <row r="62" spans="1:19" s="56" customFormat="1" x14ac:dyDescent="0.25">
      <c r="A62" s="69"/>
      <c r="B62" s="80"/>
      <c r="C62" s="150"/>
      <c r="D62" s="74"/>
      <c r="E62" s="125" t="s">
        <v>218</v>
      </c>
      <c r="G62" s="125" t="s">
        <v>188</v>
      </c>
      <c r="I62" s="178" t="s">
        <v>433</v>
      </c>
      <c r="J62" s="39"/>
      <c r="K62" s="278">
        <v>284.5</v>
      </c>
      <c r="L62" s="278">
        <v>290.39999999999998</v>
      </c>
      <c r="M62" s="278">
        <v>294.3</v>
      </c>
      <c r="N62" s="278">
        <v>312</v>
      </c>
      <c r="O62" s="278">
        <v>356.2</v>
      </c>
      <c r="P62" s="278">
        <v>380.42160000000001</v>
      </c>
      <c r="Q62" s="278">
        <v>395.76527120000003</v>
      </c>
      <c r="R62" s="278">
        <v>407.63822933600005</v>
      </c>
    </row>
    <row r="63" spans="1:19" s="56" customFormat="1" x14ac:dyDescent="0.25">
      <c r="A63" s="69"/>
      <c r="B63" s="80"/>
      <c r="C63" s="150"/>
      <c r="D63" s="74"/>
      <c r="E63" s="125" t="s">
        <v>219</v>
      </c>
      <c r="G63" s="125" t="s">
        <v>188</v>
      </c>
      <c r="I63" s="178" t="s">
        <v>433</v>
      </c>
      <c r="J63" s="39"/>
      <c r="K63" s="278">
        <v>284.60000000000002</v>
      </c>
      <c r="L63" s="278">
        <v>291</v>
      </c>
      <c r="M63" s="278">
        <v>293.5</v>
      </c>
      <c r="N63" s="278">
        <v>314.3</v>
      </c>
      <c r="O63" s="278">
        <v>358.3</v>
      </c>
      <c r="P63" s="278">
        <v>381.4700666666667</v>
      </c>
      <c r="Q63" s="278">
        <v>396.34739926666668</v>
      </c>
      <c r="R63" s="278">
        <v>408.23782124466669</v>
      </c>
    </row>
    <row r="64" spans="1:19" s="56" customFormat="1" x14ac:dyDescent="0.25">
      <c r="A64" s="69"/>
      <c r="B64" s="80"/>
      <c r="C64" s="150"/>
      <c r="D64" s="74"/>
      <c r="E64" s="125" t="s">
        <v>220</v>
      </c>
      <c r="G64" s="125" t="s">
        <v>188</v>
      </c>
      <c r="I64" s="178" t="s">
        <v>433</v>
      </c>
      <c r="J64" s="39"/>
      <c r="K64" s="278">
        <v>285.60000000000002</v>
      </c>
      <c r="L64" s="278">
        <v>291.89999999999998</v>
      </c>
      <c r="M64" s="278">
        <v>295.39999999999998</v>
      </c>
      <c r="N64" s="278">
        <v>317.7</v>
      </c>
      <c r="O64" s="278">
        <v>360.4</v>
      </c>
      <c r="P64" s="278">
        <v>383.22533333333331</v>
      </c>
      <c r="Q64" s="278">
        <v>398.29886311111107</v>
      </c>
      <c r="R64" s="278">
        <v>410.24782900444438</v>
      </c>
    </row>
    <row r="65" spans="1:18" s="56" customFormat="1" x14ac:dyDescent="0.25">
      <c r="A65" s="69"/>
      <c r="B65" s="80"/>
      <c r="C65" s="150"/>
      <c r="D65" s="74"/>
      <c r="E65" s="125" t="s">
        <v>221</v>
      </c>
      <c r="G65" s="125" t="s">
        <v>188</v>
      </c>
      <c r="I65" s="178" t="s">
        <v>433</v>
      </c>
      <c r="J65" s="39"/>
      <c r="K65" s="278">
        <v>283</v>
      </c>
      <c r="L65" s="278">
        <v>290.60000000000002</v>
      </c>
      <c r="M65" s="278">
        <v>294.60000000000002</v>
      </c>
      <c r="N65" s="278">
        <v>317.7</v>
      </c>
      <c r="O65" s="278">
        <v>360.3</v>
      </c>
      <c r="P65" s="278">
        <v>382.87880000000001</v>
      </c>
      <c r="Q65" s="278">
        <v>394.36516399999999</v>
      </c>
      <c r="R65" s="278">
        <v>406.19611892</v>
      </c>
    </row>
    <row r="66" spans="1:18" s="56" customFormat="1" x14ac:dyDescent="0.25">
      <c r="A66" s="69"/>
      <c r="B66" s="80"/>
      <c r="C66" s="150"/>
      <c r="D66" s="74"/>
      <c r="E66" s="125" t="s">
        <v>222</v>
      </c>
      <c r="G66" s="125" t="s">
        <v>188</v>
      </c>
      <c r="I66" s="178" t="s">
        <v>433</v>
      </c>
      <c r="J66" s="39"/>
      <c r="K66" s="278">
        <v>285</v>
      </c>
      <c r="L66" s="278">
        <v>292</v>
      </c>
      <c r="M66" s="278">
        <v>296</v>
      </c>
      <c r="N66" s="278">
        <v>320.2</v>
      </c>
      <c r="O66" s="278">
        <v>364.5</v>
      </c>
      <c r="P66" s="278">
        <v>385.15499999999997</v>
      </c>
      <c r="Q66" s="278">
        <v>396.70964999999995</v>
      </c>
      <c r="R66" s="278">
        <v>408.61093949999997</v>
      </c>
    </row>
    <row r="67" spans="1:18" s="56" customFormat="1" x14ac:dyDescent="0.25">
      <c r="A67" s="69"/>
      <c r="B67" s="80"/>
      <c r="C67" s="150"/>
      <c r="D67" s="74"/>
      <c r="E67" s="125" t="s">
        <v>223</v>
      </c>
      <c r="G67" s="125" t="s">
        <v>188</v>
      </c>
      <c r="I67" s="178" t="s">
        <v>433</v>
      </c>
      <c r="J67" s="39"/>
      <c r="K67" s="278">
        <v>285.10000000000002</v>
      </c>
      <c r="L67" s="278">
        <v>292.60000000000002</v>
      </c>
      <c r="M67" s="278">
        <v>296.89999999999998</v>
      </c>
      <c r="N67" s="278">
        <v>323.5</v>
      </c>
      <c r="O67" s="278">
        <v>367.2</v>
      </c>
      <c r="P67" s="278">
        <v>386.2944</v>
      </c>
      <c r="Q67" s="278">
        <v>397.88323200000002</v>
      </c>
      <c r="R67" s="278">
        <v>409.81972896000002</v>
      </c>
    </row>
    <row r="68" spans="1:18" s="56" customFormat="1" x14ac:dyDescent="0.25">
      <c r="A68" s="69"/>
      <c r="B68" s="80"/>
      <c r="C68" s="150"/>
      <c r="D68" s="74"/>
      <c r="E68" s="125"/>
      <c r="F68" s="125"/>
      <c r="G68" s="125"/>
      <c r="I68" s="362"/>
    </row>
    <row r="69" spans="1:18" s="56" customFormat="1" x14ac:dyDescent="0.25">
      <c r="A69" s="69"/>
      <c r="B69" s="80" t="s">
        <v>186</v>
      </c>
      <c r="C69" s="150"/>
      <c r="D69" s="74"/>
      <c r="I69" s="178"/>
    </row>
    <row r="70" spans="1:18" s="56" customFormat="1" x14ac:dyDescent="0.25">
      <c r="A70" s="69"/>
      <c r="B70" s="80"/>
      <c r="C70" s="150"/>
      <c r="D70" s="74"/>
      <c r="E70" s="125" t="s">
        <v>224</v>
      </c>
      <c r="G70" s="125" t="s">
        <v>188</v>
      </c>
      <c r="I70" s="178" t="s">
        <v>434</v>
      </c>
      <c r="J70" s="278">
        <v>103.2</v>
      </c>
      <c r="K70" s="278">
        <v>105.5</v>
      </c>
      <c r="L70" s="278">
        <v>107.6</v>
      </c>
      <c r="M70" s="278">
        <v>108.6</v>
      </c>
      <c r="N70" s="278">
        <v>110.4</v>
      </c>
      <c r="O70" s="278">
        <v>119</v>
      </c>
      <c r="P70" s="278">
        <v>128.30000000000001</v>
      </c>
      <c r="Q70" s="278">
        <v>132.19176666666667</v>
      </c>
      <c r="R70" s="278">
        <v>134.83560199999999</v>
      </c>
    </row>
    <row r="71" spans="1:18" s="56" customFormat="1" x14ac:dyDescent="0.25">
      <c r="A71" s="69"/>
      <c r="B71" s="80"/>
      <c r="C71" s="150"/>
      <c r="D71" s="74"/>
      <c r="E71" s="125" t="s">
        <v>225</v>
      </c>
      <c r="G71" s="125" t="s">
        <v>188</v>
      </c>
      <c r="I71" s="178" t="s">
        <v>434</v>
      </c>
      <c r="J71" s="278">
        <v>103.5</v>
      </c>
      <c r="K71" s="278">
        <v>105.9</v>
      </c>
      <c r="L71" s="278">
        <v>107.9</v>
      </c>
      <c r="M71" s="278">
        <v>108.6</v>
      </c>
      <c r="N71" s="278">
        <v>111</v>
      </c>
      <c r="O71" s="278">
        <v>119.7</v>
      </c>
      <c r="P71" s="278">
        <v>129.1</v>
      </c>
      <c r="Q71" s="278">
        <v>132.62873333333332</v>
      </c>
      <c r="R71" s="278">
        <v>135.28130799999997</v>
      </c>
    </row>
    <row r="72" spans="1:18" s="56" customFormat="1" x14ac:dyDescent="0.25">
      <c r="A72" s="69"/>
      <c r="B72" s="80"/>
      <c r="C72" s="150"/>
      <c r="D72" s="74"/>
      <c r="E72" s="125" t="s">
        <v>226</v>
      </c>
      <c r="G72" s="125" t="s">
        <v>188</v>
      </c>
      <c r="I72" s="178" t="s">
        <v>434</v>
      </c>
      <c r="J72" s="278">
        <v>103.5</v>
      </c>
      <c r="K72" s="278">
        <v>105.9</v>
      </c>
      <c r="L72" s="278">
        <v>107.9</v>
      </c>
      <c r="M72" s="278">
        <v>108.8</v>
      </c>
      <c r="N72" s="278">
        <v>111.4</v>
      </c>
      <c r="O72" s="278">
        <v>120.5</v>
      </c>
      <c r="P72" s="278">
        <v>129.41699999999997</v>
      </c>
      <c r="Q72" s="278">
        <v>132.78184199999998</v>
      </c>
      <c r="R72" s="278">
        <v>135.43747883999998</v>
      </c>
    </row>
    <row r="73" spans="1:18" s="56" customFormat="1" x14ac:dyDescent="0.25">
      <c r="A73" s="69"/>
      <c r="B73" s="80"/>
      <c r="C73" s="150"/>
      <c r="D73" s="74"/>
      <c r="E73" s="125" t="s">
        <v>227</v>
      </c>
      <c r="G73" s="125" t="s">
        <v>188</v>
      </c>
      <c r="I73" s="178" t="s">
        <v>434</v>
      </c>
      <c r="J73" s="278">
        <v>103.5</v>
      </c>
      <c r="K73" s="278">
        <v>105.9</v>
      </c>
      <c r="L73" s="278">
        <v>108</v>
      </c>
      <c r="M73" s="278">
        <v>109.2</v>
      </c>
      <c r="N73" s="278">
        <v>111.4</v>
      </c>
      <c r="O73" s="278">
        <v>121.2</v>
      </c>
      <c r="P73" s="278">
        <v>128.95679999999999</v>
      </c>
      <c r="Q73" s="278">
        <v>132.825504</v>
      </c>
      <c r="R73" s="278">
        <v>135.48201408</v>
      </c>
    </row>
    <row r="74" spans="1:18" s="56" customFormat="1" x14ac:dyDescent="0.25">
      <c r="A74" s="69"/>
      <c r="B74" s="80"/>
      <c r="C74" s="150"/>
      <c r="D74" s="74"/>
      <c r="E74" s="125" t="s">
        <v>228</v>
      </c>
      <c r="G74" s="125" t="s">
        <v>188</v>
      </c>
      <c r="I74" s="178" t="s">
        <v>434</v>
      </c>
      <c r="J74" s="278">
        <v>104</v>
      </c>
      <c r="K74" s="278">
        <v>106.5</v>
      </c>
      <c r="L74" s="278">
        <v>108.3</v>
      </c>
      <c r="M74" s="278">
        <v>108.8</v>
      </c>
      <c r="N74" s="278">
        <v>112.1</v>
      </c>
      <c r="O74" s="278">
        <v>121.8</v>
      </c>
      <c r="P74" s="278">
        <v>129.71699999999998</v>
      </c>
      <c r="Q74" s="278">
        <v>133.392315</v>
      </c>
      <c r="R74" s="278">
        <v>136.0601613</v>
      </c>
    </row>
    <row r="75" spans="1:18" s="56" customFormat="1" x14ac:dyDescent="0.25">
      <c r="A75" s="69"/>
      <c r="B75" s="80"/>
      <c r="C75" s="150"/>
      <c r="D75" s="74"/>
      <c r="E75" s="125" t="s">
        <v>229</v>
      </c>
      <c r="G75" s="125" t="s">
        <v>188</v>
      </c>
      <c r="I75" s="178" t="s">
        <v>434</v>
      </c>
      <c r="J75" s="278">
        <v>104.3</v>
      </c>
      <c r="K75" s="278">
        <v>106.6</v>
      </c>
      <c r="L75" s="278">
        <v>108.4</v>
      </c>
      <c r="M75" s="278">
        <v>109.2</v>
      </c>
      <c r="N75" s="278">
        <v>112.4</v>
      </c>
      <c r="O75" s="278">
        <v>122.3</v>
      </c>
      <c r="P75" s="278">
        <v>130.04566666666668</v>
      </c>
      <c r="Q75" s="278">
        <v>133.60024822222223</v>
      </c>
      <c r="R75" s="278">
        <v>136.27225318666669</v>
      </c>
    </row>
    <row r="76" spans="1:18" s="56" customFormat="1" x14ac:dyDescent="0.25">
      <c r="A76" s="69"/>
      <c r="B76" s="80"/>
      <c r="C76" s="150"/>
      <c r="D76" s="74"/>
      <c r="E76" s="125" t="s">
        <v>230</v>
      </c>
      <c r="G76" s="125" t="s">
        <v>188</v>
      </c>
      <c r="I76" s="178" t="s">
        <v>434</v>
      </c>
      <c r="J76" s="278">
        <v>104.4</v>
      </c>
      <c r="K76" s="278">
        <v>106.7</v>
      </c>
      <c r="L76" s="278">
        <v>108.3</v>
      </c>
      <c r="M76" s="278">
        <v>109.2</v>
      </c>
      <c r="N76" s="278">
        <v>113.4</v>
      </c>
      <c r="O76" s="278">
        <v>124.3</v>
      </c>
      <c r="P76" s="278">
        <v>130.34926666666664</v>
      </c>
      <c r="Q76" s="278">
        <v>133.86869686666662</v>
      </c>
      <c r="R76" s="278">
        <v>136.54607080399995</v>
      </c>
    </row>
    <row r="77" spans="1:18" s="56" customFormat="1" x14ac:dyDescent="0.25">
      <c r="A77" s="69"/>
      <c r="B77" s="80"/>
      <c r="C77" s="150"/>
      <c r="D77" s="74"/>
      <c r="E77" s="125" t="s">
        <v>231</v>
      </c>
      <c r="G77" s="125" t="s">
        <v>188</v>
      </c>
      <c r="I77" s="178" t="s">
        <v>434</v>
      </c>
      <c r="J77" s="278">
        <v>104.7</v>
      </c>
      <c r="K77" s="278">
        <v>106.9</v>
      </c>
      <c r="L77" s="278">
        <v>108.5</v>
      </c>
      <c r="M77" s="278">
        <v>109.1</v>
      </c>
      <c r="N77" s="278">
        <v>114.1</v>
      </c>
      <c r="O77" s="278">
        <v>124.8</v>
      </c>
      <c r="P77" s="278">
        <v>130.7072</v>
      </c>
      <c r="Q77" s="278">
        <v>134.19272533333333</v>
      </c>
      <c r="R77" s="278">
        <v>136.87657984000001</v>
      </c>
    </row>
    <row r="78" spans="1:18" s="56" customFormat="1" x14ac:dyDescent="0.25">
      <c r="A78" s="69"/>
      <c r="B78" s="80"/>
      <c r="C78" s="150"/>
      <c r="D78" s="74"/>
      <c r="E78" s="125" t="s">
        <v>232</v>
      </c>
      <c r="G78" s="125" t="s">
        <v>188</v>
      </c>
      <c r="I78" s="178" t="s">
        <v>434</v>
      </c>
      <c r="J78" s="278">
        <v>105</v>
      </c>
      <c r="K78" s="278">
        <v>107.1</v>
      </c>
      <c r="L78" s="278">
        <v>108.5</v>
      </c>
      <c r="M78" s="278">
        <v>109.4</v>
      </c>
      <c r="N78" s="278">
        <v>114.7</v>
      </c>
      <c r="O78" s="278">
        <v>125.3</v>
      </c>
      <c r="P78" s="278">
        <v>130.9385</v>
      </c>
      <c r="Q78" s="278">
        <v>134.34290100000001</v>
      </c>
      <c r="R78" s="278">
        <v>137.02975902</v>
      </c>
    </row>
    <row r="79" spans="1:18" s="56" customFormat="1" x14ac:dyDescent="0.25">
      <c r="A79" s="69"/>
      <c r="B79" s="80"/>
      <c r="C79" s="150"/>
      <c r="D79" s="74"/>
      <c r="E79" s="125" t="s">
        <v>233</v>
      </c>
      <c r="G79" s="125" t="s">
        <v>188</v>
      </c>
      <c r="I79" s="178" t="s">
        <v>434</v>
      </c>
      <c r="J79" s="278">
        <v>104.5</v>
      </c>
      <c r="K79" s="278">
        <v>106.4</v>
      </c>
      <c r="L79" s="278">
        <v>108.3</v>
      </c>
      <c r="M79" s="278">
        <v>109.3</v>
      </c>
      <c r="N79" s="278">
        <v>114.6</v>
      </c>
      <c r="O79" s="278">
        <v>124.8</v>
      </c>
      <c r="P79" s="278">
        <v>130.54079999999999</v>
      </c>
      <c r="Q79" s="278">
        <v>133.15161599999999</v>
      </c>
      <c r="R79" s="278">
        <v>135.81464832</v>
      </c>
    </row>
    <row r="80" spans="1:18" s="56" customFormat="1" x14ac:dyDescent="0.25">
      <c r="A80" s="69"/>
      <c r="B80" s="80"/>
      <c r="C80" s="150"/>
      <c r="D80" s="74"/>
      <c r="E80" s="125" t="s">
        <v>234</v>
      </c>
      <c r="G80" s="125" t="s">
        <v>188</v>
      </c>
      <c r="I80" s="178" t="s">
        <v>434</v>
      </c>
      <c r="J80" s="278">
        <v>104.9</v>
      </c>
      <c r="K80" s="278">
        <v>106.8</v>
      </c>
      <c r="L80" s="278">
        <v>108.6</v>
      </c>
      <c r="M80" s="278">
        <v>109.4</v>
      </c>
      <c r="N80" s="278">
        <v>115.4</v>
      </c>
      <c r="O80" s="278">
        <v>126</v>
      </c>
      <c r="P80" s="278">
        <v>131.124</v>
      </c>
      <c r="Q80" s="278">
        <v>133.74647999999999</v>
      </c>
      <c r="R80" s="278">
        <v>136.4214096</v>
      </c>
    </row>
    <row r="81" spans="1:82" s="56" customFormat="1" x14ac:dyDescent="0.25">
      <c r="A81" s="69"/>
      <c r="B81" s="80"/>
      <c r="C81" s="150"/>
      <c r="D81" s="74"/>
      <c r="E81" s="125" t="s">
        <v>235</v>
      </c>
      <c r="F81" s="125"/>
      <c r="G81" s="125" t="s">
        <v>188</v>
      </c>
      <c r="I81" s="178" t="s">
        <v>434</v>
      </c>
      <c r="J81" s="278">
        <v>105.1</v>
      </c>
      <c r="K81" s="278">
        <v>107</v>
      </c>
      <c r="L81" s="278">
        <v>108.6</v>
      </c>
      <c r="M81" s="278">
        <v>109.7</v>
      </c>
      <c r="N81" s="278">
        <v>116.5</v>
      </c>
      <c r="O81" s="278">
        <v>126.8</v>
      </c>
      <c r="P81" s="278">
        <v>131.49159999999998</v>
      </c>
      <c r="Q81" s="278">
        <v>134.12143199999997</v>
      </c>
      <c r="R81" s="278">
        <v>136.80386063999998</v>
      </c>
    </row>
    <row r="82" spans="1:82" s="56" customFormat="1" x14ac:dyDescent="0.25">
      <c r="A82" s="69"/>
      <c r="B82" s="80"/>
      <c r="C82" s="150"/>
      <c r="D82" s="74"/>
      <c r="E82" s="125"/>
      <c r="F82" s="125"/>
      <c r="G82" s="125"/>
      <c r="I82" s="362"/>
    </row>
    <row r="83" spans="1:82" s="39" customFormat="1" x14ac:dyDescent="0.25">
      <c r="A83" s="69"/>
      <c r="B83" s="80"/>
      <c r="C83" s="150"/>
      <c r="D83" s="74"/>
      <c r="E83" s="125" t="s">
        <v>271</v>
      </c>
      <c r="F83" s="125"/>
      <c r="G83" s="125" t="s">
        <v>188</v>
      </c>
      <c r="I83" s="362"/>
      <c r="K83" s="308"/>
      <c r="L83" s="308"/>
      <c r="M83" s="308">
        <v>4</v>
      </c>
      <c r="N83" s="308">
        <v>3</v>
      </c>
      <c r="O83" s="308">
        <v>2</v>
      </c>
      <c r="P83" s="308">
        <v>1</v>
      </c>
      <c r="Q83" s="308">
        <v>0</v>
      </c>
      <c r="R83" s="308"/>
    </row>
    <row r="84" spans="1:82" x14ac:dyDescent="0.25">
      <c r="A84" s="69"/>
      <c r="B84" s="80"/>
      <c r="C84" s="150"/>
      <c r="D84" s="74"/>
      <c r="E84" s="56"/>
      <c r="F84" s="56"/>
      <c r="G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row>
    <row r="85" spans="1:82" s="56" customFormat="1" x14ac:dyDescent="0.25">
      <c r="A85" s="344" t="s">
        <v>380</v>
      </c>
      <c r="B85" s="345"/>
      <c r="C85" s="346"/>
      <c r="D85" s="346"/>
      <c r="E85" s="346"/>
      <c r="F85" s="346"/>
      <c r="G85" s="346"/>
      <c r="H85" s="346"/>
      <c r="I85" s="359"/>
      <c r="J85" s="346"/>
      <c r="K85" s="346"/>
      <c r="L85" s="346"/>
      <c r="M85" s="346"/>
      <c r="N85" s="346"/>
      <c r="O85" s="346"/>
      <c r="P85" s="346"/>
      <c r="Q85" s="346"/>
      <c r="R85" s="346"/>
    </row>
    <row r="86" spans="1:82" s="56" customFormat="1" x14ac:dyDescent="0.25">
      <c r="A86" s="89"/>
      <c r="B86" s="95" t="s">
        <v>344</v>
      </c>
      <c r="C86" s="342"/>
      <c r="D86" s="91"/>
      <c r="I86" s="178"/>
    </row>
    <row r="87" spans="1:82" s="56" customFormat="1" x14ac:dyDescent="0.25">
      <c r="A87" s="89"/>
      <c r="B87" s="95"/>
      <c r="C87" s="342"/>
      <c r="D87" s="91"/>
      <c r="E87" s="56" t="s">
        <v>325</v>
      </c>
      <c r="F87" s="353">
        <v>33.989041389145022</v>
      </c>
      <c r="G87" s="56" t="s">
        <v>88</v>
      </c>
      <c r="I87" s="178" t="s">
        <v>407</v>
      </c>
    </row>
    <row r="88" spans="1:82" s="56" customFormat="1" x14ac:dyDescent="0.25">
      <c r="A88" s="89"/>
      <c r="B88" s="95"/>
      <c r="C88" s="342"/>
      <c r="D88" s="91"/>
      <c r="E88" s="56" t="s">
        <v>340</v>
      </c>
      <c r="F88" s="353">
        <v>536.74673332378848</v>
      </c>
      <c r="G88" s="56" t="s">
        <v>88</v>
      </c>
      <c r="I88" s="178" t="s">
        <v>408</v>
      </c>
    </row>
    <row r="89" spans="1:82" s="56" customFormat="1" x14ac:dyDescent="0.25">
      <c r="A89" s="89"/>
      <c r="B89" s="95"/>
      <c r="C89" s="342"/>
      <c r="D89" s="91"/>
      <c r="E89" s="56" t="s">
        <v>341</v>
      </c>
      <c r="F89" s="353">
        <v>961.48477658014474</v>
      </c>
      <c r="G89" s="56" t="s">
        <v>88</v>
      </c>
      <c r="I89" s="178" t="s">
        <v>409</v>
      </c>
    </row>
    <row r="90" spans="1:82" s="56" customFormat="1" x14ac:dyDescent="0.25">
      <c r="A90" s="89"/>
      <c r="B90" s="95"/>
      <c r="C90" s="342"/>
      <c r="D90" s="91"/>
      <c r="E90" s="56" t="s">
        <v>342</v>
      </c>
      <c r="F90" s="353">
        <v>60.653781606219432</v>
      </c>
      <c r="G90" s="56" t="s">
        <v>88</v>
      </c>
      <c r="I90" s="178" t="s">
        <v>410</v>
      </c>
    </row>
    <row r="91" spans="1:82" s="56" customFormat="1" x14ac:dyDescent="0.25">
      <c r="A91" s="89"/>
      <c r="B91" s="95"/>
      <c r="C91" s="342"/>
      <c r="D91" s="91"/>
      <c r="E91" s="56" t="s">
        <v>343</v>
      </c>
      <c r="F91" s="353">
        <v>0</v>
      </c>
      <c r="G91" s="56" t="s">
        <v>88</v>
      </c>
      <c r="I91" s="178" t="s">
        <v>411</v>
      </c>
    </row>
    <row r="92" spans="1:82" s="60" customFormat="1" x14ac:dyDescent="0.25">
      <c r="A92" s="69"/>
      <c r="B92" s="80"/>
      <c r="C92" s="150"/>
      <c r="D92" s="74"/>
      <c r="E92" s="56"/>
      <c r="F92" s="56"/>
      <c r="G92" s="56"/>
      <c r="I92" s="363"/>
      <c r="M92" s="255"/>
      <c r="N92" s="255"/>
      <c r="O92" s="255"/>
      <c r="P92" s="255"/>
      <c r="Q92" s="255"/>
      <c r="R92" s="255"/>
    </row>
    <row r="93" spans="1:82" x14ac:dyDescent="0.25">
      <c r="A93" s="69"/>
      <c r="B93" s="80" t="s">
        <v>345</v>
      </c>
      <c r="C93" s="150"/>
      <c r="D93" s="74"/>
      <c r="E93" s="56"/>
      <c r="F93" s="56"/>
      <c r="G93" s="56"/>
      <c r="I93" s="363"/>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row>
    <row r="94" spans="1:82" s="56" customFormat="1" x14ac:dyDescent="0.25">
      <c r="A94" s="69"/>
      <c r="B94" s="80"/>
      <c r="C94" s="150"/>
      <c r="D94" s="74"/>
      <c r="E94" s="56" t="s">
        <v>326</v>
      </c>
      <c r="G94" s="56" t="s">
        <v>94</v>
      </c>
      <c r="I94" s="363" t="s">
        <v>412</v>
      </c>
      <c r="M94" s="291">
        <v>6.1899999999999997E-2</v>
      </c>
      <c r="N94" s="291">
        <v>6.0600000000000008E-2</v>
      </c>
      <c r="O94" s="291">
        <v>6.2100000000000002E-2</v>
      </c>
      <c r="P94" s="291">
        <v>6.1600000000000002E-2</v>
      </c>
      <c r="Q94" s="291">
        <v>6.3E-2</v>
      </c>
      <c r="R94" s="291">
        <v>6.3E-2</v>
      </c>
      <c r="S94" s="56">
        <v>6.3E-2</v>
      </c>
      <c r="T94" s="56">
        <v>6.3E-2</v>
      </c>
      <c r="U94" s="56">
        <v>6.3E-2</v>
      </c>
      <c r="V94" s="56">
        <v>6.3E-2</v>
      </c>
    </row>
    <row r="95" spans="1:82" s="56" customFormat="1" x14ac:dyDescent="0.25">
      <c r="A95" s="69"/>
      <c r="B95" s="80"/>
      <c r="C95" s="150"/>
      <c r="D95" s="74"/>
      <c r="E95" s="56" t="s">
        <v>324</v>
      </c>
      <c r="G95" s="56" t="s">
        <v>94</v>
      </c>
      <c r="I95" s="363" t="s">
        <v>413</v>
      </c>
      <c r="M95" s="291">
        <v>4.0399999999999998E-2</v>
      </c>
      <c r="N95" s="291">
        <v>3.8399999999999997E-2</v>
      </c>
      <c r="O95" s="291">
        <v>3.7499999999999999E-2</v>
      </c>
      <c r="P95" s="291">
        <v>3.6499999999999998E-2</v>
      </c>
      <c r="Q95" s="291">
        <v>3.56E-2</v>
      </c>
      <c r="R95" s="291">
        <v>4.0149999999999998E-2</v>
      </c>
      <c r="S95" s="56">
        <v>4.0149999999999998E-2</v>
      </c>
      <c r="T95" s="56">
        <v>4.0149999999999998E-2</v>
      </c>
      <c r="U95" s="56">
        <v>4.0149999999999998E-2</v>
      </c>
      <c r="V95" s="56">
        <v>4.0149999999999998E-2</v>
      </c>
    </row>
    <row r="96" spans="1:82" s="56" customFormat="1" x14ac:dyDescent="0.25">
      <c r="A96" s="69"/>
      <c r="B96" s="80"/>
      <c r="C96" s="150"/>
      <c r="D96" s="74"/>
      <c r="E96" s="56" t="s">
        <v>327</v>
      </c>
      <c r="G96" s="56" t="s">
        <v>94</v>
      </c>
      <c r="I96" s="363" t="s">
        <v>414</v>
      </c>
      <c r="M96" s="291">
        <v>3.8600000000000002E-2</v>
      </c>
      <c r="N96" s="291">
        <v>3.6900000000000002E-2</v>
      </c>
      <c r="O96" s="291">
        <v>3.6200000000000003E-2</v>
      </c>
      <c r="P96" s="291">
        <v>3.5000000000000003E-2</v>
      </c>
      <c r="Q96" s="291">
        <v>3.39E-2</v>
      </c>
      <c r="R96" s="291">
        <v>3.9300000000000002E-2</v>
      </c>
      <c r="S96" s="56">
        <v>3.9300000000000002E-2</v>
      </c>
      <c r="T96" s="56">
        <v>3.9300000000000002E-2</v>
      </c>
      <c r="U96" s="56">
        <v>3.9300000000000002E-2</v>
      </c>
      <c r="V96" s="56">
        <v>3.9300000000000002E-2</v>
      </c>
    </row>
    <row r="97" spans="1:26" s="56" customFormat="1" x14ac:dyDescent="0.25">
      <c r="A97" s="69"/>
      <c r="B97" s="80"/>
      <c r="C97" s="150"/>
      <c r="D97" s="74"/>
      <c r="E97" s="56" t="s">
        <v>328</v>
      </c>
      <c r="G97" s="56" t="s">
        <v>94</v>
      </c>
      <c r="I97" s="363" t="s">
        <v>415</v>
      </c>
      <c r="M97" s="291">
        <v>9.7799999999999998E-2</v>
      </c>
      <c r="N97" s="291">
        <v>0.10009999999999999</v>
      </c>
      <c r="O97" s="291">
        <v>0.10249999999999999</v>
      </c>
      <c r="P97" s="291">
        <v>0.1069</v>
      </c>
      <c r="Q97" s="291">
        <v>0.1116</v>
      </c>
      <c r="R97" s="291">
        <v>0.10400000000000001</v>
      </c>
      <c r="S97" s="56">
        <v>0.10400000000000001</v>
      </c>
      <c r="T97" s="56">
        <v>0.10400000000000001</v>
      </c>
      <c r="U97" s="56">
        <v>0.10400000000000001</v>
      </c>
      <c r="V97" s="56">
        <v>0.10400000000000001</v>
      </c>
    </row>
    <row r="98" spans="1:26" s="56" customFormat="1" x14ac:dyDescent="0.25">
      <c r="A98" s="69"/>
      <c r="B98" s="80"/>
      <c r="C98" s="150"/>
      <c r="D98" s="74"/>
      <c r="E98" s="56" t="s">
        <v>329</v>
      </c>
      <c r="G98" s="56" t="s">
        <v>94</v>
      </c>
      <c r="I98" s="363" t="s">
        <v>416</v>
      </c>
      <c r="M98" s="291">
        <v>0</v>
      </c>
      <c r="N98" s="291">
        <v>0</v>
      </c>
      <c r="O98" s="291">
        <v>0</v>
      </c>
      <c r="P98" s="291">
        <v>0</v>
      </c>
      <c r="Q98" s="291">
        <v>0</v>
      </c>
      <c r="R98" s="291">
        <v>0</v>
      </c>
      <c r="S98" s="56">
        <v>0</v>
      </c>
      <c r="T98" s="56">
        <v>0</v>
      </c>
      <c r="U98" s="56">
        <v>0</v>
      </c>
      <c r="V98" s="56">
        <v>0</v>
      </c>
    </row>
    <row r="99" spans="1:26" s="60" customFormat="1" x14ac:dyDescent="0.25">
      <c r="A99" s="69"/>
      <c r="B99" s="80"/>
      <c r="C99" s="150"/>
      <c r="D99" s="74"/>
      <c r="E99" s="56"/>
      <c r="F99" s="56"/>
      <c r="G99" s="56"/>
      <c r="I99" s="363"/>
      <c r="M99" s="255"/>
      <c r="N99" s="255"/>
      <c r="O99" s="255"/>
      <c r="P99" s="255"/>
      <c r="Q99" s="255"/>
      <c r="R99" s="255"/>
    </row>
    <row r="100" spans="1:26" s="60" customFormat="1" x14ac:dyDescent="0.25">
      <c r="A100" s="89"/>
      <c r="B100" s="95" t="s">
        <v>346</v>
      </c>
      <c r="C100" s="342"/>
      <c r="D100" s="91"/>
      <c r="E100" s="56"/>
      <c r="F100" s="56"/>
      <c r="G100" s="56"/>
      <c r="I100" s="363"/>
      <c r="J100" s="56"/>
      <c r="M100" s="255"/>
      <c r="N100" s="255"/>
      <c r="O100" s="255"/>
      <c r="P100" s="255"/>
      <c r="Q100" s="255"/>
      <c r="R100" s="255"/>
    </row>
    <row r="101" spans="1:26" s="60" customFormat="1" x14ac:dyDescent="0.25">
      <c r="A101" s="89"/>
      <c r="B101" s="95"/>
      <c r="C101" s="342"/>
      <c r="D101" s="91"/>
      <c r="E101" s="56" t="s">
        <v>331</v>
      </c>
      <c r="F101" s="56"/>
      <c r="G101" s="56" t="s">
        <v>94</v>
      </c>
      <c r="I101" s="363" t="s">
        <v>417</v>
      </c>
      <c r="J101" s="56"/>
      <c r="M101" s="291">
        <v>1.920357193840716E-2</v>
      </c>
      <c r="N101" s="291">
        <v>1.920357193840716E-2</v>
      </c>
      <c r="O101" s="291">
        <v>1.920357193840716E-2</v>
      </c>
      <c r="P101" s="291">
        <v>1.920357193840716E-2</v>
      </c>
      <c r="Q101" s="291">
        <v>1.920357193840716E-2</v>
      </c>
      <c r="R101" s="291">
        <v>1.920357193840716E-2</v>
      </c>
      <c r="T101" s="60">
        <v>2.9195763820156317E-2</v>
      </c>
      <c r="U101" s="60">
        <v>2.9195763820156317E-2</v>
      </c>
      <c r="V101" s="60">
        <v>2.9195763820156317E-2</v>
      </c>
      <c r="W101" s="60">
        <v>2.9195763820156317E-2</v>
      </c>
      <c r="X101" s="60">
        <v>2.9195763820156317E-2</v>
      </c>
      <c r="Y101" s="60">
        <v>2.9195763820156317E-2</v>
      </c>
      <c r="Z101" s="60">
        <v>2.9195763820156317E-2</v>
      </c>
    </row>
    <row r="102" spans="1:26" s="60" customFormat="1" x14ac:dyDescent="0.25">
      <c r="A102" s="89"/>
      <c r="B102" s="95"/>
      <c r="C102" s="342"/>
      <c r="D102" s="91"/>
      <c r="E102" s="56" t="s">
        <v>333</v>
      </c>
      <c r="F102" s="56"/>
      <c r="G102" s="56" t="s">
        <v>94</v>
      </c>
      <c r="I102" s="363" t="s">
        <v>418</v>
      </c>
      <c r="J102" s="56"/>
      <c r="M102" s="291">
        <v>1.920357193840716E-2</v>
      </c>
      <c r="N102" s="291">
        <v>1.920357193840716E-2</v>
      </c>
      <c r="O102" s="291">
        <v>1.920357193840716E-2</v>
      </c>
      <c r="P102" s="291">
        <v>1.920357193840716E-2</v>
      </c>
      <c r="Q102" s="291">
        <v>1.920357193840716E-2</v>
      </c>
      <c r="R102" s="291">
        <v>1.920357193840716E-2</v>
      </c>
    </row>
    <row r="103" spans="1:26" s="60" customFormat="1" x14ac:dyDescent="0.25">
      <c r="A103" s="89"/>
      <c r="B103" s="95"/>
      <c r="C103" s="342"/>
      <c r="D103" s="91"/>
      <c r="E103" s="56" t="s">
        <v>335</v>
      </c>
      <c r="F103" s="56"/>
      <c r="G103" s="56" t="s">
        <v>94</v>
      </c>
      <c r="I103" s="363" t="s">
        <v>419</v>
      </c>
      <c r="J103" s="56"/>
      <c r="M103" s="291">
        <v>1.920357193840716E-2</v>
      </c>
      <c r="N103" s="291">
        <v>1.920357193840716E-2</v>
      </c>
      <c r="O103" s="291">
        <v>1.920357193840716E-2</v>
      </c>
      <c r="P103" s="291">
        <v>1.920357193840716E-2</v>
      </c>
      <c r="Q103" s="291">
        <v>1.920357193840716E-2</v>
      </c>
      <c r="R103" s="291">
        <v>1.920357193840716E-2</v>
      </c>
    </row>
    <row r="104" spans="1:26" s="60" customFormat="1" x14ac:dyDescent="0.25">
      <c r="A104" s="89"/>
      <c r="B104" s="95"/>
      <c r="C104" s="342"/>
      <c r="D104" s="91"/>
      <c r="E104" s="56" t="s">
        <v>337</v>
      </c>
      <c r="F104" s="56"/>
      <c r="G104" s="56" t="s">
        <v>94</v>
      </c>
      <c r="I104" s="363" t="s">
        <v>420</v>
      </c>
      <c r="J104" s="56"/>
      <c r="M104" s="291">
        <v>1.920357193840716E-2</v>
      </c>
      <c r="N104" s="291">
        <v>1.920357193840716E-2</v>
      </c>
      <c r="O104" s="291">
        <v>1.920357193840716E-2</v>
      </c>
      <c r="P104" s="291">
        <v>1.920357193840716E-2</v>
      </c>
      <c r="Q104" s="291">
        <v>1.920357193840716E-2</v>
      </c>
      <c r="R104" s="291">
        <v>1.920357193840716E-2</v>
      </c>
    </row>
    <row r="105" spans="1:26" s="60" customFormat="1" x14ac:dyDescent="0.25">
      <c r="A105" s="89"/>
      <c r="B105" s="95"/>
      <c r="C105" s="342"/>
      <c r="D105" s="91"/>
      <c r="E105" s="56" t="s">
        <v>339</v>
      </c>
      <c r="F105" s="56"/>
      <c r="G105" s="56" t="s">
        <v>94</v>
      </c>
      <c r="I105" s="363" t="s">
        <v>421</v>
      </c>
      <c r="J105" s="56"/>
      <c r="M105" s="291">
        <v>1.920357193840716E-2</v>
      </c>
      <c r="N105" s="291">
        <v>1.920357193840716E-2</v>
      </c>
      <c r="O105" s="291">
        <v>1.920357193840716E-2</v>
      </c>
      <c r="P105" s="291">
        <v>1.920357193840716E-2</v>
      </c>
      <c r="Q105" s="291">
        <v>1.920357193840716E-2</v>
      </c>
      <c r="R105" s="291">
        <v>1.920357193840716E-2</v>
      </c>
    </row>
    <row r="106" spans="1:26" s="60" customFormat="1" x14ac:dyDescent="0.25">
      <c r="A106" s="69"/>
      <c r="B106" s="80"/>
      <c r="C106" s="150"/>
      <c r="D106" s="74"/>
      <c r="E106" s="56"/>
      <c r="F106" s="56"/>
      <c r="G106" s="56"/>
      <c r="I106" s="363"/>
      <c r="M106" s="255"/>
      <c r="N106" s="255"/>
      <c r="O106" s="255"/>
      <c r="P106" s="255"/>
      <c r="Q106" s="255"/>
      <c r="R106" s="255"/>
    </row>
    <row r="107" spans="1:26" s="60" customFormat="1" x14ac:dyDescent="0.25">
      <c r="A107" s="69"/>
      <c r="B107" s="95" t="s">
        <v>347</v>
      </c>
      <c r="C107" s="150"/>
      <c r="D107" s="74"/>
      <c r="E107" s="56"/>
      <c r="F107" s="56"/>
      <c r="G107" s="56"/>
      <c r="I107" s="363"/>
      <c r="M107" s="255"/>
      <c r="N107" s="255"/>
      <c r="O107" s="255"/>
      <c r="P107" s="255"/>
      <c r="Q107" s="255"/>
      <c r="R107" s="255"/>
    </row>
    <row r="108" spans="1:26" s="60" customFormat="1" x14ac:dyDescent="0.25">
      <c r="A108" s="69"/>
      <c r="B108" s="95"/>
      <c r="C108" s="150"/>
      <c r="D108" s="74"/>
      <c r="E108" s="56" t="s">
        <v>330</v>
      </c>
      <c r="F108" s="56"/>
      <c r="G108" s="56" t="s">
        <v>94</v>
      </c>
      <c r="I108" s="363" t="s">
        <v>422</v>
      </c>
      <c r="M108" s="291">
        <v>2.9195763820156317E-2</v>
      </c>
      <c r="N108" s="291">
        <v>2.9195763820156317E-2</v>
      </c>
      <c r="O108" s="291">
        <v>2.9195763820156317E-2</v>
      </c>
      <c r="P108" s="291">
        <v>2.9195763820156317E-2</v>
      </c>
      <c r="Q108" s="291">
        <v>2.9195763820156317E-2</v>
      </c>
      <c r="R108" s="291">
        <v>2.9195763820156317E-2</v>
      </c>
      <c r="T108" s="60">
        <v>2.9195763820156317E-2</v>
      </c>
      <c r="U108" s="60">
        <v>2.9195763820156317E-2</v>
      </c>
      <c r="V108" s="60">
        <v>2.9195763820156317E-2</v>
      </c>
      <c r="W108" s="60">
        <v>2.9195763820156317E-2</v>
      </c>
      <c r="X108" s="60">
        <v>2.9195763820156317E-2</v>
      </c>
      <c r="Y108" s="60">
        <v>2.9195763820156317E-2</v>
      </c>
      <c r="Z108" s="60">
        <v>2.9195763820156317E-2</v>
      </c>
    </row>
    <row r="109" spans="1:26" s="60" customFormat="1" x14ac:dyDescent="0.25">
      <c r="A109" s="69"/>
      <c r="B109" s="95"/>
      <c r="C109" s="150"/>
      <c r="D109" s="74"/>
      <c r="E109" s="56" t="s">
        <v>332</v>
      </c>
      <c r="F109" s="56"/>
      <c r="G109" s="56" t="s">
        <v>94</v>
      </c>
      <c r="I109" s="363" t="s">
        <v>423</v>
      </c>
      <c r="M109" s="291">
        <v>2.9195763820156317E-2</v>
      </c>
      <c r="N109" s="291">
        <v>2.9195763820156317E-2</v>
      </c>
      <c r="O109" s="291">
        <v>2.9195763820156317E-2</v>
      </c>
      <c r="P109" s="291">
        <v>2.9195763820156317E-2</v>
      </c>
      <c r="Q109" s="291">
        <v>2.9195763820156317E-2</v>
      </c>
      <c r="R109" s="291">
        <v>2.9195763820156317E-2</v>
      </c>
    </row>
    <row r="110" spans="1:26" s="60" customFormat="1" x14ac:dyDescent="0.25">
      <c r="A110" s="69"/>
      <c r="B110" s="95"/>
      <c r="C110" s="150"/>
      <c r="D110" s="74"/>
      <c r="E110" s="56" t="s">
        <v>334</v>
      </c>
      <c r="F110" s="56"/>
      <c r="G110" s="56" t="s">
        <v>94</v>
      </c>
      <c r="I110" s="363" t="s">
        <v>424</v>
      </c>
      <c r="M110" s="291">
        <v>2.9195763820156317E-2</v>
      </c>
      <c r="N110" s="291">
        <v>2.9195763820156317E-2</v>
      </c>
      <c r="O110" s="291">
        <v>2.9195763820156317E-2</v>
      </c>
      <c r="P110" s="291">
        <v>2.9195763820156317E-2</v>
      </c>
      <c r="Q110" s="291">
        <v>2.9195763820156317E-2</v>
      </c>
      <c r="R110" s="291">
        <v>2.9195763820156317E-2</v>
      </c>
    </row>
    <row r="111" spans="1:26" s="60" customFormat="1" x14ac:dyDescent="0.25">
      <c r="A111" s="69"/>
      <c r="B111" s="95"/>
      <c r="C111" s="150"/>
      <c r="D111" s="74"/>
      <c r="E111" s="56" t="s">
        <v>336</v>
      </c>
      <c r="F111" s="56"/>
      <c r="G111" s="56" t="s">
        <v>94</v>
      </c>
      <c r="I111" s="363" t="s">
        <v>425</v>
      </c>
      <c r="M111" s="291">
        <v>2.9195763820156317E-2</v>
      </c>
      <c r="N111" s="291">
        <v>2.9195763820156317E-2</v>
      </c>
      <c r="O111" s="291">
        <v>2.9195763820156317E-2</v>
      </c>
      <c r="P111" s="291">
        <v>2.9195763820156317E-2</v>
      </c>
      <c r="Q111" s="291">
        <v>2.9195763820156317E-2</v>
      </c>
      <c r="R111" s="291">
        <v>2.9195763820156317E-2</v>
      </c>
    </row>
    <row r="112" spans="1:26" s="60" customFormat="1" x14ac:dyDescent="0.25">
      <c r="A112" s="69"/>
      <c r="B112" s="95"/>
      <c r="C112" s="150"/>
      <c r="D112" s="74"/>
      <c r="E112" s="56" t="s">
        <v>338</v>
      </c>
      <c r="F112" s="56"/>
      <c r="G112" s="56" t="s">
        <v>94</v>
      </c>
      <c r="I112" s="363" t="s">
        <v>426</v>
      </c>
      <c r="M112" s="291">
        <v>2.9195763820156317E-2</v>
      </c>
      <c r="N112" s="291">
        <v>2.9195763820156317E-2</v>
      </c>
      <c r="O112" s="291">
        <v>2.9195763820156317E-2</v>
      </c>
      <c r="P112" s="291">
        <v>2.9195763820156317E-2</v>
      </c>
      <c r="Q112" s="291">
        <v>2.9195763820156317E-2</v>
      </c>
      <c r="R112" s="291">
        <v>2.9195763820156317E-2</v>
      </c>
    </row>
    <row r="113" spans="1:27" s="56" customFormat="1" x14ac:dyDescent="0.25">
      <c r="A113" s="69"/>
      <c r="B113" s="80"/>
      <c r="C113" s="150"/>
      <c r="D113" s="74"/>
      <c r="I113" s="178"/>
    </row>
    <row r="114" spans="1:27" s="56" customFormat="1" x14ac:dyDescent="0.25">
      <c r="A114" s="344" t="s">
        <v>89</v>
      </c>
      <c r="B114" s="345"/>
      <c r="C114" s="346"/>
      <c r="D114" s="346"/>
      <c r="E114" s="346"/>
      <c r="F114" s="346"/>
      <c r="G114" s="346"/>
      <c r="H114" s="346"/>
      <c r="I114" s="359"/>
      <c r="J114" s="346"/>
      <c r="K114" s="346"/>
      <c r="L114" s="346"/>
      <c r="M114" s="346"/>
      <c r="N114" s="346"/>
      <c r="O114" s="346"/>
      <c r="P114" s="346"/>
      <c r="Q114" s="346"/>
      <c r="R114" s="346"/>
    </row>
    <row r="115" spans="1:27" s="56" customFormat="1" x14ac:dyDescent="0.25">
      <c r="A115" s="69"/>
      <c r="B115" s="80"/>
      <c r="C115" s="150"/>
      <c r="D115" s="74"/>
      <c r="I115" s="178"/>
    </row>
    <row r="116" spans="1:27" s="56" customFormat="1" x14ac:dyDescent="0.25">
      <c r="A116" s="69"/>
      <c r="B116" s="80" t="s">
        <v>90</v>
      </c>
      <c r="C116" s="150"/>
      <c r="D116" s="74"/>
      <c r="I116" s="178"/>
    </row>
    <row r="117" spans="1:27" s="56" customFormat="1" x14ac:dyDescent="0.25">
      <c r="A117" s="69"/>
      <c r="B117" s="80"/>
      <c r="C117" s="150"/>
      <c r="D117" s="74"/>
      <c r="E117" s="56" t="s">
        <v>91</v>
      </c>
      <c r="F117" s="134">
        <v>1E-3</v>
      </c>
      <c r="G117" s="56" t="s">
        <v>92</v>
      </c>
      <c r="I117" s="178"/>
    </row>
    <row r="118" spans="1:27" s="56" customFormat="1" x14ac:dyDescent="0.25">
      <c r="A118" s="69"/>
      <c r="B118" s="80"/>
      <c r="C118" s="150"/>
      <c r="D118" s="74"/>
      <c r="E118" s="56" t="s">
        <v>172</v>
      </c>
      <c r="F118" s="134">
        <v>1E-3</v>
      </c>
      <c r="G118" s="56" t="s">
        <v>92</v>
      </c>
      <c r="I118" s="178"/>
    </row>
    <row r="119" spans="1:27" s="56" customFormat="1" x14ac:dyDescent="0.25">
      <c r="A119" s="69"/>
      <c r="B119" s="80"/>
      <c r="C119" s="150"/>
      <c r="D119" s="74"/>
      <c r="I119" s="178"/>
    </row>
    <row r="120" spans="1:27" s="56" customFormat="1" x14ac:dyDescent="0.25">
      <c r="A120" s="69"/>
      <c r="B120" s="80"/>
      <c r="C120" s="150"/>
      <c r="D120" s="74"/>
      <c r="I120" s="178"/>
    </row>
    <row r="121" spans="1:27" s="199" customFormat="1" x14ac:dyDescent="0.25">
      <c r="A121" s="194" t="s">
        <v>62</v>
      </c>
      <c r="B121" s="195"/>
      <c r="C121" s="196"/>
      <c r="D121" s="197"/>
      <c r="I121" s="364"/>
    </row>
    <row r="122" spans="1:27" ht="12.6" customHeight="1" x14ac:dyDescent="0.25">
      <c r="B122" s="80"/>
      <c r="C122" s="150"/>
      <c r="D122" s="74"/>
      <c r="E122" s="56"/>
      <c r="F122" s="56"/>
      <c r="G122" s="56"/>
      <c r="H122" s="56"/>
      <c r="J122" s="56"/>
      <c r="K122" s="56"/>
      <c r="L122" s="56"/>
      <c r="M122" s="56"/>
      <c r="N122" s="56"/>
      <c r="O122" s="56"/>
      <c r="P122" s="56"/>
      <c r="Q122" s="56"/>
      <c r="R122" s="56"/>
      <c r="S122" s="56"/>
      <c r="T122" s="56"/>
      <c r="U122" s="56"/>
      <c r="V122" s="56"/>
      <c r="W122" s="56"/>
      <c r="X122" s="56"/>
      <c r="Y122" s="56"/>
      <c r="Z122" s="56"/>
      <c r="AA122" s="56"/>
    </row>
    <row r="123" spans="1:27" s="193" customFormat="1" hidden="1" x14ac:dyDescent="0.25">
      <c r="A123" s="69"/>
      <c r="B123" s="229"/>
      <c r="C123" s="230"/>
      <c r="D123" s="231"/>
      <c r="I123" s="365"/>
      <c r="T123" s="212"/>
      <c r="U123" s="212"/>
      <c r="V123" s="212"/>
      <c r="W123" s="212"/>
      <c r="X123" s="212"/>
      <c r="Y123" s="212"/>
      <c r="Z123" s="212"/>
      <c r="AA123" s="212"/>
    </row>
    <row r="124" spans="1:27" hidden="1" x14ac:dyDescent="0.25">
      <c r="B124" s="80"/>
      <c r="C124" s="150"/>
      <c r="D124" s="74"/>
      <c r="E124" s="56"/>
      <c r="F124" s="56"/>
      <c r="G124" s="56"/>
      <c r="H124" s="56"/>
      <c r="J124" s="56"/>
      <c r="K124" s="56"/>
      <c r="L124" s="56"/>
      <c r="M124" s="56"/>
      <c r="N124" s="56"/>
      <c r="O124" s="56"/>
      <c r="P124" s="56"/>
      <c r="Q124" s="56"/>
      <c r="R124" s="56"/>
      <c r="S124" s="56"/>
      <c r="T124" s="56"/>
      <c r="U124" s="56"/>
      <c r="V124" s="56"/>
      <c r="W124" s="56"/>
      <c r="X124" s="56"/>
      <c r="Y124" s="56"/>
      <c r="Z124" s="56"/>
      <c r="AA124" s="56"/>
    </row>
    <row r="125" spans="1:27" s="193" customFormat="1" hidden="1" x14ac:dyDescent="0.25">
      <c r="A125" s="69"/>
      <c r="B125" s="229"/>
      <c r="C125" s="230"/>
      <c r="D125" s="231"/>
      <c r="I125" s="365"/>
      <c r="T125" s="212"/>
      <c r="U125" s="212"/>
      <c r="V125" s="212"/>
      <c r="W125" s="212"/>
      <c r="X125" s="212"/>
      <c r="Y125" s="212"/>
      <c r="Z125" s="212"/>
      <c r="AA125" s="212"/>
    </row>
    <row r="126" spans="1:27" hidden="1" x14ac:dyDescent="0.25">
      <c r="B126" s="80"/>
      <c r="C126" s="150"/>
      <c r="D126" s="74"/>
      <c r="E126" s="56"/>
      <c r="F126" s="56"/>
      <c r="G126" s="56"/>
      <c r="H126" s="56"/>
      <c r="J126" s="56"/>
      <c r="K126" s="56"/>
      <c r="L126" s="56"/>
      <c r="M126" s="254"/>
      <c r="N126" s="254"/>
      <c r="O126" s="254"/>
      <c r="P126" s="254"/>
      <c r="Q126" s="254"/>
      <c r="R126" s="56"/>
      <c r="S126" s="56"/>
      <c r="T126" s="56"/>
      <c r="U126" s="56"/>
      <c r="V126" s="56"/>
      <c r="W126" s="56"/>
      <c r="X126" s="56"/>
      <c r="Y126" s="56"/>
      <c r="Z126" s="56"/>
      <c r="AA126" s="56"/>
    </row>
    <row r="127" spans="1:27" s="247" customFormat="1" hidden="1" x14ac:dyDescent="0.25">
      <c r="A127" s="243"/>
      <c r="B127" s="244"/>
      <c r="C127" s="245"/>
      <c r="D127" s="246"/>
      <c r="I127" s="366"/>
      <c r="T127" s="248"/>
      <c r="U127" s="248"/>
      <c r="V127" s="248"/>
      <c r="W127" s="248"/>
      <c r="X127" s="248"/>
      <c r="Y127" s="248"/>
      <c r="Z127" s="248"/>
      <c r="AA127" s="248"/>
    </row>
    <row r="128" spans="1:27" hidden="1" x14ac:dyDescent="0.25">
      <c r="B128" s="80"/>
      <c r="C128" s="150"/>
      <c r="D128" s="74"/>
      <c r="E128" s="56"/>
      <c r="F128" s="56"/>
      <c r="G128" s="56"/>
      <c r="H128" s="56"/>
      <c r="J128" s="56"/>
      <c r="K128" s="56"/>
      <c r="L128" s="56"/>
      <c r="M128" s="56"/>
      <c r="N128" s="56"/>
      <c r="O128" s="56"/>
      <c r="P128" s="56"/>
      <c r="Q128" s="56"/>
      <c r="R128" s="56"/>
      <c r="S128" s="56"/>
      <c r="T128" s="56"/>
      <c r="U128" s="56"/>
      <c r="V128" s="56"/>
      <c r="W128" s="56"/>
      <c r="X128" s="56"/>
      <c r="Y128" s="56"/>
      <c r="Z128" s="56"/>
      <c r="AA128" s="56"/>
    </row>
    <row r="129" spans="2:27" hidden="1" x14ac:dyDescent="0.25">
      <c r="B129" s="80"/>
      <c r="C129" s="150"/>
      <c r="D129" s="74"/>
      <c r="E129" s="56"/>
      <c r="F129" s="56"/>
      <c r="G129" s="56"/>
      <c r="H129" s="56"/>
      <c r="J129" s="56"/>
      <c r="K129" s="56"/>
      <c r="L129" s="56"/>
      <c r="M129" s="56"/>
      <c r="N129" s="56"/>
      <c r="O129" s="56"/>
      <c r="P129" s="56"/>
      <c r="Q129" s="56"/>
      <c r="R129" s="56"/>
      <c r="S129" s="56"/>
      <c r="T129" s="56"/>
      <c r="U129" s="56"/>
      <c r="V129" s="56"/>
      <c r="W129" s="56"/>
      <c r="X129" s="56"/>
      <c r="Y129" s="56"/>
      <c r="Z129" s="56"/>
      <c r="AA129" s="56"/>
    </row>
    <row r="130" spans="2:27" hidden="1" x14ac:dyDescent="0.25">
      <c r="B130" s="80"/>
      <c r="C130" s="150"/>
      <c r="D130" s="74"/>
      <c r="E130" s="56"/>
      <c r="F130" s="56"/>
      <c r="G130" s="56"/>
      <c r="H130" s="56"/>
      <c r="J130" s="56"/>
      <c r="K130" s="56"/>
      <c r="L130" s="56"/>
      <c r="M130" s="56"/>
      <c r="N130" s="56"/>
      <c r="O130" s="56"/>
      <c r="P130" s="56"/>
      <c r="Q130" s="56"/>
      <c r="R130" s="56"/>
      <c r="S130" s="56"/>
      <c r="T130" s="56"/>
      <c r="U130" s="56"/>
      <c r="V130" s="56"/>
      <c r="W130" s="56"/>
      <c r="X130" s="56"/>
      <c r="Y130" s="56"/>
      <c r="Z130" s="56"/>
      <c r="AA130" s="56"/>
    </row>
    <row r="131" spans="2:27" hidden="1" x14ac:dyDescent="0.25">
      <c r="B131" s="80"/>
      <c r="C131" s="150"/>
      <c r="D131" s="74"/>
      <c r="E131" s="56"/>
      <c r="F131" s="56"/>
      <c r="G131" s="56"/>
      <c r="H131" s="56"/>
      <c r="J131" s="56"/>
      <c r="K131" s="56"/>
      <c r="L131" s="56"/>
      <c r="M131" s="56"/>
      <c r="N131" s="56"/>
      <c r="O131" s="56"/>
      <c r="P131" s="56"/>
      <c r="Q131" s="56"/>
      <c r="R131" s="56"/>
      <c r="S131" s="56"/>
      <c r="T131" s="56"/>
      <c r="U131" s="56"/>
      <c r="V131" s="56"/>
      <c r="W131" s="56"/>
      <c r="X131" s="56"/>
      <c r="Y131" s="56"/>
      <c r="Z131" s="56"/>
      <c r="AA131" s="56"/>
    </row>
    <row r="132" spans="2:27" hidden="1" x14ac:dyDescent="0.25">
      <c r="B132" s="80"/>
      <c r="C132" s="150"/>
      <c r="D132" s="74"/>
      <c r="E132" s="56"/>
      <c r="F132" s="56"/>
      <c r="G132" s="56"/>
      <c r="H132" s="56"/>
      <c r="J132" s="56"/>
      <c r="K132" s="56"/>
      <c r="L132" s="56"/>
      <c r="M132" s="56"/>
      <c r="N132" s="56"/>
      <c r="O132" s="56"/>
      <c r="P132" s="56"/>
      <c r="Q132" s="56"/>
      <c r="R132" s="56"/>
      <c r="S132" s="56"/>
      <c r="T132" s="56"/>
      <c r="U132" s="56"/>
      <c r="V132" s="56"/>
      <c r="W132" s="56"/>
      <c r="X132" s="56"/>
      <c r="Y132" s="56"/>
      <c r="Z132" s="56"/>
      <c r="AA132" s="56"/>
    </row>
    <row r="133" spans="2:27" hidden="1" x14ac:dyDescent="0.25">
      <c r="B133" s="80"/>
      <c r="C133" s="150"/>
      <c r="D133" s="74"/>
      <c r="E133" s="56"/>
      <c r="F133" s="56"/>
      <c r="G133" s="56"/>
      <c r="H133" s="56"/>
      <c r="J133" s="56"/>
      <c r="K133" s="56"/>
      <c r="L133" s="56"/>
      <c r="M133" s="56"/>
      <c r="N133" s="56"/>
      <c r="O133" s="56"/>
      <c r="P133" s="56"/>
      <c r="Q133" s="56"/>
      <c r="R133" s="56"/>
      <c r="S133" s="56"/>
      <c r="T133" s="56"/>
      <c r="U133" s="56"/>
      <c r="V133" s="56"/>
      <c r="W133" s="56"/>
      <c r="X133" s="56"/>
      <c r="Y133" s="56"/>
      <c r="Z133" s="56"/>
      <c r="AA133" s="56"/>
    </row>
    <row r="134" spans="2:27" hidden="1" x14ac:dyDescent="0.25">
      <c r="B134" s="80"/>
      <c r="C134" s="150"/>
      <c r="D134" s="74"/>
      <c r="E134" s="56"/>
      <c r="F134" s="56"/>
      <c r="G134" s="56"/>
      <c r="H134" s="56"/>
      <c r="J134" s="56"/>
      <c r="K134" s="56"/>
      <c r="L134" s="56"/>
      <c r="M134" s="56"/>
      <c r="N134" s="56"/>
      <c r="O134" s="56"/>
      <c r="P134" s="56"/>
      <c r="Q134" s="56"/>
      <c r="R134" s="56"/>
      <c r="S134" s="56"/>
      <c r="T134" s="56"/>
      <c r="U134" s="56"/>
      <c r="V134" s="56"/>
      <c r="W134" s="56"/>
      <c r="X134" s="56"/>
      <c r="Y134" s="56"/>
      <c r="Z134" s="56"/>
      <c r="AA134" s="56"/>
    </row>
    <row r="135" spans="2:27" hidden="1" x14ac:dyDescent="0.25">
      <c r="B135" s="80"/>
      <c r="C135" s="150"/>
      <c r="D135" s="74"/>
      <c r="E135" s="56"/>
      <c r="F135" s="56"/>
      <c r="G135" s="56"/>
      <c r="H135" s="56"/>
      <c r="J135" s="56"/>
      <c r="K135" s="56"/>
      <c r="L135" s="56"/>
      <c r="M135" s="56"/>
      <c r="N135" s="56"/>
      <c r="O135" s="56"/>
      <c r="P135" s="56"/>
      <c r="Q135" s="56"/>
      <c r="R135" s="56"/>
      <c r="S135" s="56"/>
      <c r="T135" s="56"/>
      <c r="U135" s="56"/>
      <c r="V135" s="56"/>
      <c r="W135" s="56"/>
      <c r="X135" s="56"/>
      <c r="Y135" s="56"/>
      <c r="Z135" s="56"/>
      <c r="AA135" s="56"/>
    </row>
    <row r="136" spans="2:27" hidden="1" x14ac:dyDescent="0.25">
      <c r="B136" s="80"/>
      <c r="C136" s="150"/>
      <c r="D136" s="74"/>
      <c r="E136" s="56"/>
      <c r="F136" s="56"/>
      <c r="G136" s="56"/>
      <c r="H136" s="56"/>
      <c r="J136" s="56"/>
      <c r="K136" s="56"/>
      <c r="L136" s="56"/>
      <c r="M136" s="56"/>
      <c r="N136" s="56"/>
      <c r="O136" s="56"/>
      <c r="P136" s="56"/>
      <c r="Q136" s="56"/>
      <c r="R136" s="56"/>
      <c r="S136" s="56"/>
      <c r="T136" s="56"/>
      <c r="U136" s="56"/>
      <c r="V136" s="56"/>
      <c r="W136" s="56"/>
      <c r="X136" s="56"/>
      <c r="Y136" s="56"/>
      <c r="Z136" s="56"/>
      <c r="AA136" s="56"/>
    </row>
    <row r="137" spans="2:27" hidden="1" x14ac:dyDescent="0.25">
      <c r="B137" s="80"/>
      <c r="C137" s="150"/>
      <c r="D137" s="74"/>
      <c r="E137" s="56"/>
      <c r="F137" s="56"/>
      <c r="G137" s="56"/>
      <c r="H137" s="56"/>
      <c r="J137" s="56"/>
      <c r="K137" s="56"/>
      <c r="L137" s="56"/>
      <c r="M137" s="56"/>
      <c r="N137" s="56"/>
      <c r="O137" s="56"/>
      <c r="P137" s="56"/>
      <c r="Q137" s="56"/>
      <c r="R137" s="56"/>
      <c r="S137" s="56"/>
      <c r="T137" s="56"/>
      <c r="U137" s="56"/>
      <c r="V137" s="56"/>
      <c r="W137" s="56"/>
      <c r="X137" s="56"/>
      <c r="Y137" s="56"/>
      <c r="Z137" s="56"/>
      <c r="AA137" s="56"/>
    </row>
    <row r="138" spans="2:27" hidden="1" x14ac:dyDescent="0.25">
      <c r="B138" s="80"/>
      <c r="C138" s="150"/>
      <c r="D138" s="74"/>
    </row>
    <row r="139" spans="2:27" hidden="1" x14ac:dyDescent="0.25">
      <c r="B139" s="80"/>
      <c r="C139" s="150"/>
      <c r="D139" s="74"/>
    </row>
    <row r="140" spans="2:27" hidden="1" x14ac:dyDescent="0.25">
      <c r="B140" s="80"/>
      <c r="C140" s="150"/>
      <c r="D140" s="74"/>
    </row>
    <row r="141" spans="2:27" hidden="1" x14ac:dyDescent="0.25">
      <c r="B141" s="80"/>
      <c r="C141" s="150"/>
      <c r="D141" s="74"/>
    </row>
    <row r="142" spans="2:27" hidden="1" x14ac:dyDescent="0.25">
      <c r="B142" s="80"/>
      <c r="C142" s="150"/>
      <c r="D142" s="74"/>
    </row>
    <row r="143" spans="2:27" hidden="1" x14ac:dyDescent="0.25">
      <c r="B143" s="80"/>
      <c r="C143" s="150"/>
      <c r="D143" s="74"/>
    </row>
    <row r="144" spans="2:27" hidden="1" x14ac:dyDescent="0.25">
      <c r="B144" s="80"/>
      <c r="C144" s="150"/>
      <c r="D144" s="74"/>
    </row>
    <row r="145" spans="2:4" hidden="1" x14ac:dyDescent="0.25">
      <c r="B145" s="80"/>
      <c r="C145" s="150"/>
      <c r="D145" s="74"/>
    </row>
    <row r="146" spans="2:4" hidden="1" x14ac:dyDescent="0.25">
      <c r="B146" s="80"/>
      <c r="C146" s="150"/>
      <c r="D146" s="74"/>
    </row>
    <row r="147" spans="2:4" hidden="1" x14ac:dyDescent="0.25">
      <c r="B147" s="80"/>
      <c r="C147" s="150"/>
      <c r="D147" s="74"/>
    </row>
    <row r="148" spans="2:4" hidden="1" x14ac:dyDescent="0.25">
      <c r="B148" s="80"/>
      <c r="C148" s="150"/>
      <c r="D148" s="74"/>
    </row>
    <row r="149" spans="2:4" hidden="1" x14ac:dyDescent="0.25">
      <c r="B149" s="80"/>
      <c r="C149" s="150"/>
      <c r="D149" s="74"/>
    </row>
    <row r="150" spans="2:4" hidden="1" x14ac:dyDescent="0.25">
      <c r="B150" s="80"/>
      <c r="C150" s="150"/>
      <c r="D150" s="74"/>
    </row>
    <row r="151" spans="2:4" hidden="1" x14ac:dyDescent="0.25">
      <c r="B151" s="80"/>
      <c r="C151" s="150"/>
      <c r="D151" s="74"/>
    </row>
    <row r="152" spans="2:4" hidden="1" x14ac:dyDescent="0.25">
      <c r="B152" s="80"/>
      <c r="C152" s="150"/>
      <c r="D152" s="74"/>
    </row>
    <row r="153" spans="2:4" hidden="1" x14ac:dyDescent="0.25">
      <c r="B153" s="80"/>
      <c r="C153" s="150"/>
      <c r="D153" s="74"/>
    </row>
    <row r="154" spans="2:4" hidden="1" x14ac:dyDescent="0.25">
      <c r="B154" s="80"/>
      <c r="C154" s="150"/>
      <c r="D154" s="74"/>
    </row>
    <row r="155" spans="2:4" hidden="1" x14ac:dyDescent="0.25">
      <c r="B155" s="80"/>
      <c r="C155" s="150"/>
      <c r="D155" s="74"/>
    </row>
    <row r="156" spans="2:4" hidden="1" x14ac:dyDescent="0.25">
      <c r="B156" s="80"/>
      <c r="C156" s="150"/>
      <c r="D156" s="74"/>
    </row>
    <row r="157" spans="2:4" hidden="1" x14ac:dyDescent="0.25">
      <c r="B157" s="80"/>
      <c r="C157" s="150"/>
      <c r="D157" s="74"/>
    </row>
    <row r="158" spans="2:4" hidden="1" x14ac:dyDescent="0.25">
      <c r="B158" s="80"/>
      <c r="C158" s="150"/>
      <c r="D158" s="74"/>
    </row>
    <row r="159" spans="2:4" hidden="1" x14ac:dyDescent="0.25">
      <c r="B159" s="80"/>
      <c r="C159" s="150"/>
      <c r="D159" s="74"/>
    </row>
    <row r="160" spans="2:4" hidden="1" x14ac:dyDescent="0.25">
      <c r="B160" s="80"/>
      <c r="C160" s="150"/>
      <c r="D160" s="74"/>
    </row>
    <row r="161" spans="2:4" hidden="1" x14ac:dyDescent="0.25">
      <c r="B161" s="80"/>
      <c r="C161" s="150"/>
      <c r="D161" s="74"/>
    </row>
    <row r="162" spans="2:4" hidden="1" x14ac:dyDescent="0.25">
      <c r="B162" s="80"/>
      <c r="C162" s="150"/>
      <c r="D162" s="74"/>
    </row>
    <row r="163" spans="2:4" hidden="1" x14ac:dyDescent="0.25">
      <c r="B163" s="80"/>
      <c r="C163" s="150"/>
      <c r="D163" s="74"/>
    </row>
    <row r="164" spans="2:4" hidden="1" x14ac:dyDescent="0.25">
      <c r="B164" s="80"/>
      <c r="C164" s="150"/>
      <c r="D164" s="74"/>
    </row>
    <row r="165" spans="2:4" hidden="1" x14ac:dyDescent="0.25">
      <c r="B165" s="80"/>
      <c r="C165" s="150"/>
      <c r="D165" s="74"/>
    </row>
    <row r="166" spans="2:4" hidden="1" x14ac:dyDescent="0.25">
      <c r="B166" s="80"/>
      <c r="C166" s="150"/>
      <c r="D166" s="74"/>
    </row>
    <row r="167" spans="2:4" hidden="1" x14ac:dyDescent="0.25">
      <c r="B167" s="80"/>
      <c r="C167" s="150"/>
      <c r="D167" s="74"/>
    </row>
    <row r="168" spans="2:4" hidden="1" x14ac:dyDescent="0.25">
      <c r="B168" s="80"/>
      <c r="C168" s="150"/>
      <c r="D168" s="74"/>
    </row>
    <row r="169" spans="2:4" hidden="1" x14ac:dyDescent="0.25">
      <c r="B169" s="80"/>
      <c r="C169" s="150"/>
      <c r="D169" s="74"/>
    </row>
    <row r="170" spans="2:4" hidden="1" x14ac:dyDescent="0.25">
      <c r="B170" s="80"/>
      <c r="C170" s="150"/>
      <c r="D170" s="74"/>
    </row>
    <row r="171" spans="2:4" hidden="1" x14ac:dyDescent="0.25">
      <c r="B171" s="80"/>
      <c r="C171" s="150"/>
      <c r="D171" s="74"/>
    </row>
    <row r="172" spans="2:4" hidden="1" x14ac:dyDescent="0.25">
      <c r="B172" s="80"/>
      <c r="C172" s="150"/>
      <c r="D172" s="74"/>
    </row>
    <row r="173" spans="2:4" hidden="1" x14ac:dyDescent="0.25">
      <c r="B173" s="80"/>
      <c r="C173" s="150"/>
      <c r="D173" s="74"/>
    </row>
    <row r="174" spans="2:4" hidden="1" x14ac:dyDescent="0.25">
      <c r="B174" s="80"/>
      <c r="C174" s="150"/>
      <c r="D174" s="74"/>
    </row>
    <row r="175" spans="2:4" hidden="1" x14ac:dyDescent="0.25">
      <c r="B175" s="80"/>
      <c r="C175" s="150"/>
      <c r="D175" s="74"/>
    </row>
    <row r="176" spans="2:4" hidden="1" x14ac:dyDescent="0.25">
      <c r="B176" s="80"/>
      <c r="C176" s="150"/>
      <c r="D176" s="74"/>
    </row>
    <row r="177" spans="2:4" hidden="1" x14ac:dyDescent="0.25">
      <c r="B177" s="80"/>
      <c r="C177" s="150"/>
      <c r="D177" s="74"/>
    </row>
    <row r="178" spans="2:4" hidden="1" x14ac:dyDescent="0.25">
      <c r="B178" s="80"/>
      <c r="C178" s="150"/>
      <c r="D178" s="74"/>
    </row>
    <row r="179" spans="2:4" hidden="1" x14ac:dyDescent="0.25">
      <c r="B179" s="80"/>
      <c r="C179" s="150"/>
      <c r="D179" s="74"/>
    </row>
    <row r="180" spans="2:4" hidden="1" x14ac:dyDescent="0.25">
      <c r="B180" s="80"/>
      <c r="C180" s="150"/>
      <c r="D180" s="74"/>
    </row>
    <row r="181" spans="2:4" hidden="1" x14ac:dyDescent="0.25">
      <c r="B181" s="80"/>
      <c r="C181" s="150"/>
      <c r="D181" s="74"/>
    </row>
    <row r="182" spans="2:4" hidden="1" x14ac:dyDescent="0.25">
      <c r="B182" s="80"/>
      <c r="C182" s="150"/>
      <c r="D182" s="74"/>
    </row>
    <row r="183" spans="2:4" hidden="1" x14ac:dyDescent="0.25">
      <c r="B183" s="80"/>
      <c r="C183" s="150"/>
      <c r="D183" s="74"/>
    </row>
    <row r="184" spans="2:4" hidden="1" x14ac:dyDescent="0.25">
      <c r="B184" s="80"/>
      <c r="C184" s="150"/>
      <c r="D184" s="74"/>
    </row>
    <row r="185" spans="2:4" hidden="1" x14ac:dyDescent="0.25">
      <c r="B185" s="80"/>
      <c r="C185" s="150"/>
      <c r="D185" s="74"/>
    </row>
    <row r="186" spans="2:4" hidden="1" x14ac:dyDescent="0.25">
      <c r="B186" s="80"/>
      <c r="C186" s="150"/>
      <c r="D186" s="74"/>
    </row>
    <row r="187" spans="2:4" hidden="1" x14ac:dyDescent="0.25">
      <c r="B187" s="80"/>
      <c r="C187" s="150"/>
      <c r="D187" s="74"/>
    </row>
    <row r="188" spans="2:4" hidden="1" x14ac:dyDescent="0.25">
      <c r="B188" s="80"/>
      <c r="C188" s="150"/>
      <c r="D188" s="74"/>
    </row>
    <row r="189" spans="2:4" hidden="1" x14ac:dyDescent="0.25">
      <c r="B189" s="80"/>
      <c r="C189" s="150"/>
      <c r="D189" s="74"/>
    </row>
    <row r="190" spans="2:4" hidden="1" x14ac:dyDescent="0.25">
      <c r="B190" s="80"/>
      <c r="C190" s="150"/>
      <c r="D190" s="74"/>
    </row>
    <row r="191" spans="2:4" hidden="1" x14ac:dyDescent="0.25">
      <c r="B191" s="80"/>
      <c r="C191" s="150"/>
      <c r="D191" s="74"/>
    </row>
    <row r="192" spans="2:4" hidden="1" x14ac:dyDescent="0.25">
      <c r="B192" s="80"/>
      <c r="C192" s="150"/>
      <c r="D192" s="74"/>
    </row>
    <row r="193" spans="2:5" hidden="1" x14ac:dyDescent="0.25">
      <c r="B193" s="80"/>
      <c r="C193" s="150"/>
      <c r="D193" s="74"/>
    </row>
    <row r="194" spans="2:5" hidden="1" x14ac:dyDescent="0.25">
      <c r="B194" s="80"/>
      <c r="C194" s="150"/>
      <c r="D194" s="74"/>
    </row>
    <row r="195" spans="2:5" hidden="1" x14ac:dyDescent="0.25">
      <c r="B195" s="80"/>
      <c r="C195" s="150"/>
      <c r="D195" s="74"/>
    </row>
    <row r="196" spans="2:5" hidden="1" x14ac:dyDescent="0.25">
      <c r="B196" s="80"/>
      <c r="C196" s="150"/>
      <c r="D196" s="74"/>
    </row>
    <row r="197" spans="2:5" hidden="1" x14ac:dyDescent="0.25">
      <c r="B197" s="80"/>
      <c r="C197" s="150"/>
      <c r="D197" s="74"/>
    </row>
    <row r="198" spans="2:5" hidden="1" x14ac:dyDescent="0.25">
      <c r="B198" s="80"/>
      <c r="C198" s="150"/>
      <c r="D198" s="74"/>
    </row>
    <row r="199" spans="2:5" hidden="1" x14ac:dyDescent="0.25">
      <c r="B199" s="80"/>
      <c r="C199" s="150"/>
      <c r="D199" s="74"/>
    </row>
    <row r="200" spans="2:5" hidden="1" x14ac:dyDescent="0.25">
      <c r="B200" s="80"/>
      <c r="C200" s="150"/>
      <c r="D200" s="74"/>
    </row>
    <row r="201" spans="2:5" hidden="1" x14ac:dyDescent="0.25">
      <c r="B201" s="80"/>
      <c r="C201" s="150"/>
      <c r="D201" s="74"/>
    </row>
    <row r="202" spans="2:5" hidden="1" x14ac:dyDescent="0.25">
      <c r="B202" s="80"/>
      <c r="C202" s="150"/>
      <c r="D202" s="74"/>
      <c r="E202" s="56"/>
    </row>
    <row r="203" spans="2:5" hidden="1" x14ac:dyDescent="0.25">
      <c r="B203" s="80"/>
      <c r="C203" s="150"/>
      <c r="D203" s="74"/>
      <c r="E203" s="56"/>
    </row>
    <row r="204" spans="2:5" hidden="1" x14ac:dyDescent="0.25">
      <c r="B204" s="80"/>
      <c r="C204" s="150"/>
      <c r="D204" s="74"/>
      <c r="E204" s="56"/>
    </row>
    <row r="205" spans="2:5" hidden="1" x14ac:dyDescent="0.25">
      <c r="B205" s="80"/>
      <c r="C205" s="150"/>
      <c r="D205" s="74"/>
      <c r="E205" s="56"/>
    </row>
    <row r="206" spans="2:5" hidden="1" x14ac:dyDescent="0.25">
      <c r="B206" s="80"/>
      <c r="C206" s="150"/>
      <c r="D206" s="74"/>
      <c r="E206" s="56"/>
    </row>
    <row r="207" spans="2:5" hidden="1" x14ac:dyDescent="0.25">
      <c r="B207" s="80"/>
      <c r="C207" s="150"/>
      <c r="D207" s="74"/>
      <c r="E207" s="56"/>
    </row>
    <row r="208" spans="2:5" hidden="1" x14ac:dyDescent="0.25">
      <c r="B208" s="80"/>
      <c r="C208" s="150"/>
      <c r="D208" s="74"/>
      <c r="E208" s="56"/>
    </row>
    <row r="209" spans="2:5" hidden="1" x14ac:dyDescent="0.25">
      <c r="B209" s="80"/>
      <c r="C209" s="150"/>
      <c r="D209" s="74"/>
      <c r="E209" s="56"/>
    </row>
    <row r="210" spans="2:5" hidden="1" x14ac:dyDescent="0.25">
      <c r="B210" s="80"/>
      <c r="C210" s="150"/>
      <c r="D210" s="74"/>
      <c r="E210" s="56"/>
    </row>
    <row r="211" spans="2:5" hidden="1" x14ac:dyDescent="0.25">
      <c r="B211" s="80"/>
      <c r="C211" s="150"/>
      <c r="D211" s="74"/>
      <c r="E211" s="56"/>
    </row>
    <row r="212" spans="2:5" hidden="1" x14ac:dyDescent="0.25">
      <c r="B212" s="80"/>
      <c r="C212" s="150"/>
      <c r="D212" s="74"/>
      <c r="E212" s="56"/>
    </row>
    <row r="213" spans="2:5" hidden="1" x14ac:dyDescent="0.25">
      <c r="B213" s="80"/>
      <c r="C213" s="150"/>
      <c r="D213" s="74"/>
      <c r="E213" s="136"/>
    </row>
    <row r="214" spans="2:5" hidden="1" x14ac:dyDescent="0.25">
      <c r="B214" s="80"/>
      <c r="C214" s="150"/>
      <c r="D214" s="74"/>
      <c r="E214" s="56"/>
    </row>
    <row r="215" spans="2:5" hidden="1" x14ac:dyDescent="0.25">
      <c r="B215" s="80"/>
      <c r="C215" s="150"/>
      <c r="D215" s="74"/>
      <c r="E215" s="56"/>
    </row>
    <row r="216" spans="2:5" hidden="1" x14ac:dyDescent="0.25">
      <c r="B216" s="80"/>
      <c r="C216" s="150"/>
      <c r="D216" s="74"/>
      <c r="E216" s="56"/>
    </row>
    <row r="217" spans="2:5" hidden="1" x14ac:dyDescent="0.25">
      <c r="B217" s="80"/>
      <c r="C217" s="150"/>
      <c r="D217" s="74"/>
      <c r="E217" s="56"/>
    </row>
    <row r="218" spans="2:5" hidden="1" x14ac:dyDescent="0.25">
      <c r="B218" s="80"/>
      <c r="C218" s="150"/>
      <c r="D218" s="74"/>
    </row>
    <row r="219" spans="2:5" hidden="1" x14ac:dyDescent="0.25">
      <c r="B219" s="80"/>
      <c r="C219" s="150"/>
      <c r="D219" s="74"/>
    </row>
    <row r="220" spans="2:5" hidden="1" x14ac:dyDescent="0.25">
      <c r="B220" s="80"/>
      <c r="C220" s="150"/>
      <c r="D220" s="74"/>
    </row>
    <row r="221" spans="2:5" hidden="1" x14ac:dyDescent="0.25">
      <c r="B221" s="80"/>
      <c r="C221" s="150"/>
      <c r="D221" s="74"/>
    </row>
    <row r="222" spans="2:5" hidden="1" x14ac:dyDescent="0.25">
      <c r="B222" s="80"/>
      <c r="C222" s="150"/>
      <c r="D222" s="74"/>
    </row>
    <row r="223" spans="2:5" hidden="1" x14ac:dyDescent="0.25">
      <c r="B223" s="80"/>
      <c r="C223" s="150"/>
      <c r="D223" s="74"/>
    </row>
    <row r="224" spans="2:5" hidden="1" x14ac:dyDescent="0.25">
      <c r="B224" s="80"/>
      <c r="C224" s="150"/>
      <c r="D224" s="74"/>
    </row>
    <row r="225" spans="2:4" hidden="1" x14ac:dyDescent="0.25">
      <c r="B225" s="80"/>
      <c r="C225" s="150"/>
      <c r="D225" s="74"/>
    </row>
    <row r="226" spans="2:4" hidden="1" x14ac:dyDescent="0.25">
      <c r="B226" s="80"/>
      <c r="C226" s="150"/>
      <c r="D226" s="74"/>
    </row>
    <row r="227" spans="2:4" hidden="1" x14ac:dyDescent="0.25">
      <c r="B227" s="80"/>
      <c r="C227" s="150"/>
      <c r="D227" s="74"/>
    </row>
    <row r="228" spans="2:4" hidden="1" x14ac:dyDescent="0.25">
      <c r="B228" s="80"/>
      <c r="C228" s="150"/>
      <c r="D228" s="74"/>
    </row>
    <row r="229" spans="2:4" hidden="1" x14ac:dyDescent="0.25">
      <c r="B229" s="80"/>
      <c r="C229" s="150"/>
      <c r="D229" s="74"/>
    </row>
    <row r="230" spans="2:4" hidden="1" x14ac:dyDescent="0.25">
      <c r="B230" s="80"/>
      <c r="C230" s="150"/>
      <c r="D230" s="74"/>
    </row>
    <row r="231" spans="2:4" hidden="1" x14ac:dyDescent="0.25">
      <c r="B231" s="80"/>
      <c r="C231" s="150"/>
      <c r="D231" s="74"/>
    </row>
    <row r="232" spans="2:4" hidden="1" x14ac:dyDescent="0.25">
      <c r="B232" s="80"/>
      <c r="C232" s="150"/>
      <c r="D232" s="74"/>
    </row>
    <row r="233" spans="2:4" hidden="1" x14ac:dyDescent="0.25">
      <c r="B233" s="80"/>
      <c r="C233" s="150"/>
      <c r="D233" s="74"/>
    </row>
    <row r="234" spans="2:4" hidden="1" x14ac:dyDescent="0.25">
      <c r="B234" s="80"/>
      <c r="C234" s="150"/>
      <c r="D234" s="74"/>
    </row>
    <row r="235" spans="2:4" hidden="1" x14ac:dyDescent="0.25">
      <c r="B235" s="80"/>
      <c r="C235" s="150"/>
      <c r="D235" s="74"/>
    </row>
    <row r="236" spans="2:4" hidden="1" x14ac:dyDescent="0.25">
      <c r="B236" s="80"/>
      <c r="C236" s="150"/>
      <c r="D236" s="74"/>
    </row>
    <row r="237" spans="2:4" hidden="1" x14ac:dyDescent="0.25">
      <c r="B237" s="80"/>
      <c r="C237" s="150"/>
      <c r="D237" s="74"/>
    </row>
    <row r="238" spans="2:4" hidden="1" x14ac:dyDescent="0.25">
      <c r="B238" s="80"/>
      <c r="C238" s="150"/>
      <c r="D238" s="74"/>
    </row>
    <row r="239" spans="2:4" hidden="1" x14ac:dyDescent="0.25">
      <c r="B239" s="80"/>
      <c r="C239" s="150"/>
      <c r="D239" s="74"/>
    </row>
    <row r="240" spans="2:4" hidden="1" x14ac:dyDescent="0.25">
      <c r="B240" s="80"/>
      <c r="C240" s="150"/>
      <c r="D240" s="74"/>
    </row>
    <row r="241" spans="2:4" hidden="1" x14ac:dyDescent="0.25">
      <c r="B241" s="80"/>
      <c r="C241" s="150"/>
      <c r="D241" s="74"/>
    </row>
    <row r="242" spans="2:4" hidden="1" x14ac:dyDescent="0.25">
      <c r="B242" s="80"/>
      <c r="C242" s="150"/>
      <c r="D242" s="74"/>
    </row>
    <row r="243" spans="2:4" hidden="1" x14ac:dyDescent="0.25">
      <c r="B243" s="80"/>
      <c r="C243" s="150"/>
      <c r="D243" s="74"/>
    </row>
    <row r="244" spans="2:4" hidden="1" x14ac:dyDescent="0.25">
      <c r="B244" s="80"/>
      <c r="C244" s="150"/>
      <c r="D244" s="74"/>
    </row>
    <row r="245" spans="2:4" hidden="1" x14ac:dyDescent="0.25">
      <c r="B245" s="80"/>
      <c r="C245" s="150"/>
      <c r="D245" s="74"/>
    </row>
    <row r="246" spans="2:4" hidden="1" x14ac:dyDescent="0.25">
      <c r="B246" s="80"/>
      <c r="C246" s="150"/>
      <c r="D246" s="74"/>
    </row>
    <row r="247" spans="2:4" hidden="1" x14ac:dyDescent="0.25">
      <c r="B247" s="80"/>
      <c r="C247" s="150"/>
      <c r="D247" s="74"/>
    </row>
    <row r="248" spans="2:4" hidden="1" x14ac:dyDescent="0.25">
      <c r="B248" s="80"/>
      <c r="C248" s="150"/>
      <c r="D248" s="74"/>
    </row>
    <row r="249" spans="2:4" hidden="1" x14ac:dyDescent="0.25">
      <c r="B249" s="80"/>
      <c r="C249" s="150"/>
      <c r="D249" s="74"/>
    </row>
    <row r="250" spans="2:4" hidden="1" x14ac:dyDescent="0.25">
      <c r="B250" s="80"/>
      <c r="C250" s="150"/>
      <c r="D250" s="74"/>
    </row>
    <row r="251" spans="2:4" hidden="1" x14ac:dyDescent="0.25">
      <c r="B251" s="80"/>
      <c r="C251" s="150"/>
      <c r="D251" s="74"/>
    </row>
    <row r="252" spans="2:4" hidden="1" x14ac:dyDescent="0.25">
      <c r="B252" s="80"/>
      <c r="C252" s="150"/>
      <c r="D252" s="74"/>
    </row>
    <row r="253" spans="2:4" hidden="1" x14ac:dyDescent="0.25">
      <c r="B253" s="80"/>
      <c r="C253" s="150"/>
      <c r="D253" s="74"/>
    </row>
    <row r="254" spans="2:4" hidden="1" x14ac:dyDescent="0.25">
      <c r="B254" s="80"/>
      <c r="C254" s="150"/>
      <c r="D254" s="74"/>
    </row>
    <row r="255" spans="2:4" hidden="1" x14ac:dyDescent="0.25">
      <c r="B255" s="80"/>
      <c r="C255" s="150"/>
      <c r="D255" s="74"/>
    </row>
    <row r="256" spans="2:4" hidden="1" x14ac:dyDescent="0.25">
      <c r="B256" s="80"/>
      <c r="C256" s="150"/>
      <c r="D256" s="74"/>
    </row>
    <row r="257" spans="2:4" hidden="1" x14ac:dyDescent="0.25">
      <c r="B257" s="80"/>
      <c r="C257" s="150"/>
      <c r="D257" s="74"/>
    </row>
    <row r="258" spans="2:4" hidden="1" x14ac:dyDescent="0.25">
      <c r="B258" s="80"/>
      <c r="C258" s="150"/>
      <c r="D258" s="74"/>
    </row>
    <row r="259" spans="2:4" hidden="1" x14ac:dyDescent="0.25">
      <c r="B259" s="80"/>
      <c r="C259" s="150"/>
      <c r="D259" s="74"/>
    </row>
    <row r="260" spans="2:4" hidden="1" x14ac:dyDescent="0.25">
      <c r="B260" s="80"/>
      <c r="C260" s="150"/>
      <c r="D260" s="74"/>
    </row>
    <row r="261" spans="2:4" hidden="1" x14ac:dyDescent="0.25">
      <c r="B261" s="80"/>
      <c r="C261" s="150"/>
      <c r="D261" s="74"/>
    </row>
    <row r="262" spans="2:4" hidden="1" x14ac:dyDescent="0.25">
      <c r="B262" s="80"/>
      <c r="C262" s="150"/>
      <c r="D262" s="74"/>
    </row>
    <row r="263" spans="2:4" hidden="1" x14ac:dyDescent="0.25">
      <c r="B263" s="80"/>
      <c r="C263" s="150"/>
      <c r="D263" s="74"/>
    </row>
    <row r="264" spans="2:4" hidden="1" x14ac:dyDescent="0.25">
      <c r="B264" s="80"/>
      <c r="C264" s="150"/>
      <c r="D264" s="74"/>
    </row>
    <row r="265" spans="2:4" hidden="1" x14ac:dyDescent="0.25">
      <c r="B265" s="80"/>
      <c r="C265" s="150"/>
      <c r="D265" s="74"/>
    </row>
    <row r="266" spans="2:4" hidden="1" x14ac:dyDescent="0.25">
      <c r="B266" s="80"/>
      <c r="C266" s="150"/>
      <c r="D266" s="74"/>
    </row>
    <row r="267" spans="2:4" hidden="1" x14ac:dyDescent="0.25">
      <c r="B267" s="80"/>
      <c r="C267" s="150"/>
      <c r="D267" s="74"/>
    </row>
    <row r="268" spans="2:4" hidden="1" x14ac:dyDescent="0.25">
      <c r="B268" s="80"/>
      <c r="C268" s="150"/>
      <c r="D268" s="74"/>
    </row>
    <row r="269" spans="2:4" hidden="1" x14ac:dyDescent="0.25">
      <c r="B269" s="80"/>
      <c r="C269" s="150"/>
      <c r="D269" s="74"/>
    </row>
    <row r="270" spans="2:4" hidden="1" x14ac:dyDescent="0.25">
      <c r="B270" s="80"/>
      <c r="C270" s="150"/>
      <c r="D270" s="74"/>
    </row>
    <row r="271" spans="2:4" hidden="1" x14ac:dyDescent="0.25">
      <c r="B271" s="80"/>
      <c r="C271" s="150"/>
      <c r="D271" s="74"/>
    </row>
    <row r="272" spans="2:4" hidden="1" x14ac:dyDescent="0.25">
      <c r="B272" s="80"/>
      <c r="C272" s="150"/>
      <c r="D272" s="74"/>
    </row>
    <row r="273" spans="2:4" hidden="1" x14ac:dyDescent="0.25">
      <c r="B273" s="80"/>
      <c r="C273" s="150"/>
      <c r="D273" s="74"/>
    </row>
    <row r="274" spans="2:4" hidden="1" x14ac:dyDescent="0.25">
      <c r="B274" s="80"/>
      <c r="C274" s="150"/>
      <c r="D274" s="74"/>
    </row>
    <row r="275" spans="2:4" hidden="1" x14ac:dyDescent="0.25">
      <c r="B275" s="80"/>
      <c r="C275" s="150"/>
      <c r="D275" s="74"/>
    </row>
    <row r="276" spans="2:4" hidden="1" x14ac:dyDescent="0.25">
      <c r="B276" s="80"/>
      <c r="C276" s="150"/>
      <c r="D276" s="74"/>
    </row>
    <row r="277" spans="2:4" hidden="1" x14ac:dyDescent="0.25">
      <c r="B277" s="80"/>
      <c r="C277" s="150"/>
      <c r="D277" s="74"/>
    </row>
    <row r="278" spans="2:4" hidden="1" x14ac:dyDescent="0.25">
      <c r="B278" s="80"/>
      <c r="C278" s="150"/>
      <c r="D278" s="74"/>
    </row>
    <row r="279" spans="2:4" hidden="1" x14ac:dyDescent="0.25">
      <c r="B279" s="80"/>
      <c r="C279" s="150"/>
      <c r="D279" s="74"/>
    </row>
    <row r="280" spans="2:4" hidden="1" x14ac:dyDescent="0.25">
      <c r="B280" s="80"/>
      <c r="C280" s="150"/>
      <c r="D280" s="74"/>
    </row>
    <row r="281" spans="2:4" hidden="1" x14ac:dyDescent="0.25">
      <c r="B281" s="80"/>
      <c r="C281" s="150"/>
      <c r="D281" s="74"/>
    </row>
    <row r="282" spans="2:4" hidden="1" x14ac:dyDescent="0.25">
      <c r="B282" s="80"/>
      <c r="C282" s="150"/>
      <c r="D282" s="74"/>
    </row>
    <row r="283" spans="2:4" hidden="1" x14ac:dyDescent="0.25">
      <c r="B283" s="80"/>
      <c r="C283" s="150"/>
      <c r="D283" s="74"/>
    </row>
    <row r="284" spans="2:4" hidden="1" x14ac:dyDescent="0.25">
      <c r="B284" s="80"/>
      <c r="C284" s="150"/>
      <c r="D284" s="74"/>
    </row>
    <row r="285" spans="2:4" hidden="1" x14ac:dyDescent="0.25">
      <c r="B285" s="80"/>
      <c r="C285" s="150"/>
      <c r="D285" s="74"/>
    </row>
    <row r="286" spans="2:4" hidden="1" x14ac:dyDescent="0.25">
      <c r="B286" s="80"/>
      <c r="C286" s="150"/>
      <c r="D286" s="74"/>
    </row>
    <row r="287" spans="2:4" hidden="1" x14ac:dyDescent="0.25">
      <c r="B287" s="80"/>
      <c r="C287" s="150"/>
      <c r="D287" s="74"/>
    </row>
    <row r="288" spans="2:4" hidden="1" x14ac:dyDescent="0.25">
      <c r="B288" s="80"/>
      <c r="C288" s="150"/>
      <c r="D288" s="74"/>
    </row>
    <row r="289" spans="2:4" hidden="1" x14ac:dyDescent="0.25">
      <c r="B289" s="80"/>
      <c r="C289" s="150"/>
      <c r="D289" s="74"/>
    </row>
    <row r="290" spans="2:4" hidden="1" x14ac:dyDescent="0.25">
      <c r="B290" s="80"/>
      <c r="C290" s="150"/>
      <c r="D290" s="74"/>
    </row>
    <row r="291" spans="2:4" hidden="1" x14ac:dyDescent="0.25">
      <c r="B291" s="80"/>
      <c r="C291" s="150"/>
      <c r="D291" s="74"/>
    </row>
    <row r="292" spans="2:4" hidden="1" x14ac:dyDescent="0.25">
      <c r="B292" s="80"/>
      <c r="C292" s="150"/>
      <c r="D292" s="74"/>
    </row>
    <row r="293" spans="2:4" hidden="1" x14ac:dyDescent="0.25">
      <c r="B293" s="80"/>
      <c r="C293" s="150"/>
      <c r="D293" s="74"/>
    </row>
    <row r="294" spans="2:4" hidden="1" x14ac:dyDescent="0.25">
      <c r="B294" s="80"/>
      <c r="C294" s="150"/>
      <c r="D294" s="74"/>
    </row>
    <row r="295" spans="2:4" hidden="1" x14ac:dyDescent="0.25">
      <c r="B295" s="80"/>
      <c r="C295" s="150"/>
      <c r="D295" s="74"/>
    </row>
    <row r="296" spans="2:4" hidden="1" x14ac:dyDescent="0.25">
      <c r="B296" s="80"/>
      <c r="C296" s="150"/>
      <c r="D296" s="74"/>
    </row>
    <row r="297" spans="2:4" hidden="1" x14ac:dyDescent="0.25">
      <c r="B297" s="80"/>
      <c r="C297" s="150"/>
      <c r="D297" s="74"/>
    </row>
    <row r="298" spans="2:4" hidden="1" x14ac:dyDescent="0.25">
      <c r="B298" s="80"/>
      <c r="C298" s="150"/>
      <c r="D298" s="74"/>
    </row>
    <row r="299" spans="2:4" hidden="1" x14ac:dyDescent="0.25">
      <c r="B299" s="80"/>
      <c r="C299" s="150"/>
      <c r="D299" s="74"/>
    </row>
    <row r="300" spans="2:4" hidden="1" x14ac:dyDescent="0.25">
      <c r="B300" s="80"/>
      <c r="C300" s="150"/>
      <c r="D300" s="74"/>
    </row>
    <row r="301" spans="2:4" hidden="1" x14ac:dyDescent="0.25">
      <c r="B301" s="80"/>
      <c r="C301" s="150"/>
      <c r="D301" s="74"/>
    </row>
    <row r="302" spans="2:4" hidden="1" x14ac:dyDescent="0.25">
      <c r="B302" s="80"/>
      <c r="C302" s="150"/>
      <c r="D302" s="74"/>
    </row>
    <row r="303" spans="2:4" hidden="1" x14ac:dyDescent="0.25">
      <c r="B303" s="80"/>
      <c r="C303" s="150"/>
      <c r="D303" s="74"/>
    </row>
    <row r="304" spans="2:4" hidden="1" x14ac:dyDescent="0.25">
      <c r="B304" s="80"/>
      <c r="C304" s="150"/>
      <c r="D304" s="74"/>
    </row>
    <row r="305" spans="2:4" hidden="1" x14ac:dyDescent="0.25">
      <c r="B305" s="80"/>
      <c r="C305" s="150"/>
      <c r="D305" s="74"/>
    </row>
    <row r="306" spans="2:4" hidden="1" x14ac:dyDescent="0.25">
      <c r="B306" s="80"/>
      <c r="C306" s="150"/>
      <c r="D306" s="74"/>
    </row>
    <row r="307" spans="2:4" hidden="1" x14ac:dyDescent="0.25">
      <c r="B307" s="80"/>
      <c r="C307" s="150"/>
      <c r="D307" s="74"/>
    </row>
    <row r="308" spans="2:4" hidden="1" x14ac:dyDescent="0.25">
      <c r="B308" s="80"/>
      <c r="C308" s="150"/>
      <c r="D308" s="74"/>
    </row>
    <row r="309" spans="2:4" hidden="1" x14ac:dyDescent="0.25">
      <c r="B309" s="58"/>
      <c r="D309" s="57"/>
    </row>
    <row r="310" spans="2:4" hidden="1" x14ac:dyDescent="0.25">
      <c r="B310" s="58"/>
      <c r="D310" s="57"/>
    </row>
    <row r="311" spans="2:4" hidden="1" x14ac:dyDescent="0.25">
      <c r="B311" s="58"/>
      <c r="D311" s="57"/>
    </row>
    <row r="312" spans="2:4" hidden="1" x14ac:dyDescent="0.25">
      <c r="B312" s="58"/>
      <c r="D312" s="57"/>
    </row>
    <row r="313" spans="2:4" hidden="1" x14ac:dyDescent="0.25">
      <c r="B313" s="58"/>
      <c r="D313" s="57"/>
    </row>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sheetData>
  <phoneticPr fontId="48" type="noConversion"/>
  <conditionalFormatting sqref="F2">
    <cfRule type="cellIs" dxfId="82" priority="8" stopIfTrue="1" operator="notEqual">
      <formula>0</formula>
    </cfRule>
    <cfRule type="cellIs" dxfId="81" priority="9" stopIfTrue="1" operator="equal">
      <formula>""</formula>
    </cfRule>
  </conditionalFormatting>
  <conditionalFormatting sqref="J4:CA4">
    <cfRule type="cellIs" dxfId="80" priority="10" operator="equal">
      <formula>"Post-Fcst"</formula>
    </cfRule>
    <cfRule type="cellIs" dxfId="79" priority="11" operator="equal">
      <formula>"Forecast"</formula>
    </cfRule>
    <cfRule type="cellIs" dxfId="78"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44140625" style="69" customWidth="1"/>
    <col min="2" max="2" width="1.44140625" style="80" customWidth="1"/>
    <col min="3" max="3" width="1.44140625" style="144" customWidth="1"/>
    <col min="4" max="4" width="1.44140625" style="74" customWidth="1"/>
    <col min="5" max="5" width="40.5546875" style="125" customWidth="1"/>
    <col min="6" max="6" width="12.5546875" style="8" customWidth="1"/>
    <col min="7" max="8" width="11.5546875" style="8" customWidth="1"/>
    <col min="9" max="9" width="2.5546875" style="8" customWidth="1"/>
    <col min="10" max="18" width="11.5546875" style="8" customWidth="1"/>
    <col min="19" max="78" width="11.5546875" style="8" hidden="1" customWidth="1"/>
    <col min="79" max="106" width="0" style="8" hidden="1" customWidth="1"/>
    <col min="107" max="16384" width="9.109375" style="8" hidden="1"/>
  </cols>
  <sheetData>
    <row r="1" spans="1:78" s="156" customFormat="1" ht="25.2" x14ac:dyDescent="0.45">
      <c r="A1" s="152" t="str">
        <f ca="1" xml:space="preserve"> RIGHT(CELL("filename", $A$1), LEN(CELL("filename", $A$1)) - SEARCH("]", CELL("filename", $A$1)))</f>
        <v>Time</v>
      </c>
      <c r="C1" s="167"/>
      <c r="E1" s="166"/>
    </row>
    <row r="2" spans="1:78" s="37" customFormat="1" x14ac:dyDescent="0.25">
      <c r="A2" s="83"/>
      <c r="B2" s="84"/>
      <c r="C2" s="141"/>
      <c r="D2" s="85"/>
      <c r="E2" s="62"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row>
    <row r="3" spans="1:78" s="5" customFormat="1" x14ac:dyDescent="0.25">
      <c r="A3" s="86"/>
      <c r="B3" s="87"/>
      <c r="C3" s="142"/>
      <c r="D3" s="88"/>
      <c r="E3" s="62" t="str">
        <f>Time!E$59</f>
        <v>Pre Forecast vs Forecast</v>
      </c>
      <c r="F3" s="124"/>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row>
    <row r="4" spans="1:78" s="15" customFormat="1" x14ac:dyDescent="0.25">
      <c r="A4" s="89"/>
      <c r="B4" s="90"/>
      <c r="C4" s="158"/>
      <c r="D4" s="91"/>
      <c r="E4" s="124"/>
      <c r="F4" s="124"/>
      <c r="G4" s="274"/>
      <c r="H4" s="32"/>
      <c r="J4" s="15">
        <f>Time!J$86</f>
        <v>2018</v>
      </c>
      <c r="K4" s="15">
        <f>Time!K$86</f>
        <v>2019</v>
      </c>
      <c r="L4" s="15">
        <f>Time!L$86</f>
        <v>2020</v>
      </c>
      <c r="M4" s="15">
        <f>Time!M$86</f>
        <v>2021</v>
      </c>
      <c r="N4" s="15">
        <f>Time!N$86</f>
        <v>2022</v>
      </c>
      <c r="O4" s="15">
        <f>Time!O$86</f>
        <v>2023</v>
      </c>
      <c r="P4" s="15">
        <f>Time!P$86</f>
        <v>2024</v>
      </c>
      <c r="Q4" s="15">
        <f>Time!Q$86</f>
        <v>2025</v>
      </c>
      <c r="R4" s="15">
        <f>Time!R$86</f>
        <v>2026</v>
      </c>
    </row>
    <row r="5" spans="1:78" s="15" customFormat="1" x14ac:dyDescent="0.25">
      <c r="A5" s="89"/>
      <c r="B5" s="90"/>
      <c r="C5" s="158"/>
      <c r="D5" s="91"/>
      <c r="E5" s="124"/>
      <c r="F5" s="124"/>
      <c r="G5" s="274"/>
      <c r="H5" s="32"/>
    </row>
    <row r="6" spans="1:78" s="34" customFormat="1" x14ac:dyDescent="0.25">
      <c r="A6" s="92"/>
      <c r="B6" s="93"/>
      <c r="C6" s="143"/>
      <c r="D6" s="94"/>
      <c r="E6" s="6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row>
    <row r="7" spans="1:78" s="56" customFormat="1" x14ac:dyDescent="0.25">
      <c r="A7" s="89"/>
      <c r="B7" s="95"/>
      <c r="C7" s="144"/>
      <c r="D7" s="91"/>
      <c r="E7" s="125"/>
    </row>
    <row r="8" spans="1:78" s="60" customFormat="1" x14ac:dyDescent="0.25">
      <c r="A8" s="96" t="s">
        <v>95</v>
      </c>
      <c r="B8" s="95"/>
      <c r="C8" s="144"/>
      <c r="D8" s="97"/>
      <c r="E8" s="126"/>
    </row>
    <row r="9" spans="1:78" s="60" customFormat="1" x14ac:dyDescent="0.25">
      <c r="A9" s="96"/>
      <c r="B9" s="95"/>
      <c r="C9" s="144"/>
      <c r="D9" s="97"/>
      <c r="E9" s="126"/>
    </row>
    <row r="10" spans="1:78" s="98" customFormat="1" x14ac:dyDescent="0.25">
      <c r="A10" s="86"/>
      <c r="B10" s="87" t="s">
        <v>96</v>
      </c>
      <c r="C10" s="142"/>
      <c r="D10" s="88"/>
      <c r="E10" s="127"/>
      <c r="G10" s="49"/>
    </row>
    <row r="11" spans="1:78" s="54" customFormat="1" x14ac:dyDescent="0.25">
      <c r="A11" s="99"/>
      <c r="B11" s="100"/>
      <c r="C11" s="159"/>
      <c r="D11" s="101"/>
      <c r="E11" s="125" t="s">
        <v>97</v>
      </c>
      <c r="G11" s="54" t="s">
        <v>98</v>
      </c>
      <c r="I11" s="55"/>
      <c r="J11" s="54">
        <f t="shared" ref="J11:R11" si="0" xml:space="preserve"> I11 + 1</f>
        <v>1</v>
      </c>
      <c r="K11" s="54">
        <f t="shared" si="0"/>
        <v>2</v>
      </c>
      <c r="L11" s="54">
        <f t="shared" si="0"/>
        <v>3</v>
      </c>
      <c r="M11" s="54">
        <f t="shared" si="0"/>
        <v>4</v>
      </c>
      <c r="N11" s="54">
        <f t="shared" si="0"/>
        <v>5</v>
      </c>
      <c r="O11" s="54">
        <f t="shared" si="0"/>
        <v>6</v>
      </c>
      <c r="P11" s="54">
        <f t="shared" si="0"/>
        <v>7</v>
      </c>
      <c r="Q11" s="54">
        <f t="shared" si="0"/>
        <v>8</v>
      </c>
      <c r="R11" s="54">
        <f t="shared" si="0"/>
        <v>9</v>
      </c>
    </row>
    <row r="12" spans="1:78" s="60" customFormat="1" x14ac:dyDescent="0.25">
      <c r="A12" s="96"/>
      <c r="B12" s="95"/>
      <c r="C12" s="144"/>
      <c r="D12" s="97"/>
      <c r="E12" s="126" t="s">
        <v>99</v>
      </c>
      <c r="F12" s="60">
        <f xml:space="preserve"> MAX(J11:BZ11)</f>
        <v>9</v>
      </c>
      <c r="G12" s="60" t="s">
        <v>100</v>
      </c>
    </row>
    <row r="13" spans="1:78" s="60" customFormat="1" x14ac:dyDescent="0.25">
      <c r="A13" s="96"/>
      <c r="B13" s="95"/>
      <c r="C13" s="144"/>
      <c r="D13" s="97"/>
      <c r="E13" s="126"/>
    </row>
    <row r="14" spans="1:78" s="53" customFormat="1" x14ac:dyDescent="0.25">
      <c r="A14" s="102"/>
      <c r="B14" s="103"/>
      <c r="C14" s="146"/>
      <c r="D14" s="104"/>
      <c r="E14" s="126" t="str">
        <f t="shared" ref="E14:R14" si="1" xml:space="preserve"> E$11</f>
        <v>Model column counter</v>
      </c>
      <c r="F14" s="53">
        <f t="shared" si="1"/>
        <v>0</v>
      </c>
      <c r="G14" s="53" t="str">
        <f t="shared" si="1"/>
        <v>counter</v>
      </c>
      <c r="H14" s="53">
        <f t="shared" si="1"/>
        <v>0</v>
      </c>
      <c r="I14" s="53">
        <f t="shared" si="1"/>
        <v>0</v>
      </c>
      <c r="J14" s="53">
        <f t="shared" si="1"/>
        <v>1</v>
      </c>
      <c r="K14" s="53">
        <f t="shared" si="1"/>
        <v>2</v>
      </c>
      <c r="L14" s="53">
        <f t="shared" si="1"/>
        <v>3</v>
      </c>
      <c r="M14" s="53">
        <f t="shared" si="1"/>
        <v>4</v>
      </c>
      <c r="N14" s="53">
        <f t="shared" si="1"/>
        <v>5</v>
      </c>
      <c r="O14" s="53">
        <f t="shared" si="1"/>
        <v>6</v>
      </c>
      <c r="P14" s="53">
        <f t="shared" si="1"/>
        <v>7</v>
      </c>
      <c r="Q14" s="53">
        <f t="shared" si="1"/>
        <v>8</v>
      </c>
      <c r="R14" s="53">
        <f t="shared" si="1"/>
        <v>9</v>
      </c>
    </row>
    <row r="15" spans="1:78" s="56" customFormat="1" x14ac:dyDescent="0.25">
      <c r="A15" s="96"/>
      <c r="B15" s="90"/>
      <c r="C15" s="158"/>
      <c r="D15" s="91"/>
      <c r="E15" s="125" t="s">
        <v>101</v>
      </c>
      <c r="G15" s="56" t="s">
        <v>102</v>
      </c>
      <c r="H15" s="56">
        <f xml:space="preserve"> SUM(J15:BZ15)</f>
        <v>1</v>
      </c>
      <c r="J15" s="56">
        <f t="shared" ref="J15:R15" si="2" xml:space="preserve"> IF( J14 = 1, 1, 0)</f>
        <v>1</v>
      </c>
      <c r="K15" s="56">
        <f t="shared" si="2"/>
        <v>0</v>
      </c>
      <c r="L15" s="56">
        <f t="shared" si="2"/>
        <v>0</v>
      </c>
      <c r="M15" s="56">
        <f t="shared" si="2"/>
        <v>0</v>
      </c>
      <c r="N15" s="56">
        <f t="shared" si="2"/>
        <v>0</v>
      </c>
      <c r="O15" s="56">
        <f t="shared" si="2"/>
        <v>0</v>
      </c>
      <c r="P15" s="56">
        <f t="shared" si="2"/>
        <v>0</v>
      </c>
      <c r="Q15" s="56">
        <f t="shared" si="2"/>
        <v>0</v>
      </c>
      <c r="R15" s="56">
        <f t="shared" si="2"/>
        <v>0</v>
      </c>
    </row>
    <row r="16" spans="1:78" s="56" customFormat="1" x14ac:dyDescent="0.25">
      <c r="A16" s="96"/>
      <c r="B16" s="90"/>
      <c r="C16" s="158"/>
      <c r="D16" s="91"/>
      <c r="E16" s="125"/>
    </row>
    <row r="17" spans="1:78" s="48" customFormat="1" x14ac:dyDescent="0.25">
      <c r="A17" s="105"/>
      <c r="B17" s="106"/>
      <c r="C17" s="160"/>
      <c r="D17" s="107"/>
      <c r="E17" s="128" t="str">
        <f xml:space="preserve"> InpR!E$11</f>
        <v>First date of time ruler</v>
      </c>
      <c r="F17" s="48">
        <f xml:space="preserve"> InpR!F$11</f>
        <v>42826</v>
      </c>
      <c r="G17" s="48" t="str">
        <f xml:space="preserve"> InpR!G$11</f>
        <v>date</v>
      </c>
      <c r="I17" s="42"/>
    </row>
    <row r="18" spans="1:78" s="30" customFormat="1" x14ac:dyDescent="0.25">
      <c r="A18" s="105"/>
      <c r="B18" s="106"/>
      <c r="C18" s="160"/>
      <c r="D18" s="107"/>
      <c r="E18" s="125" t="s">
        <v>103</v>
      </c>
      <c r="F18" s="30">
        <f xml:space="preserve"> DATE(YEAR(F17), MONTH(F17), 1)</f>
        <v>42826</v>
      </c>
      <c r="G18" s="30" t="s">
        <v>104</v>
      </c>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row>
    <row r="19" spans="1:78" s="48" customFormat="1" x14ac:dyDescent="0.25">
      <c r="A19" s="105"/>
      <c r="B19" s="106"/>
      <c r="C19" s="160"/>
      <c r="D19" s="107"/>
      <c r="E19" s="128"/>
      <c r="I19" s="42"/>
    </row>
    <row r="20" spans="1:78" s="30" customFormat="1" x14ac:dyDescent="0.25">
      <c r="A20" s="105"/>
      <c r="B20" s="106"/>
      <c r="C20" s="160"/>
      <c r="D20" s="107"/>
      <c r="E20" s="125" t="str">
        <f xml:space="preserve"> E$18</f>
        <v>First model period BEG</v>
      </c>
      <c r="F20" s="30">
        <f xml:space="preserve"> F$18</f>
        <v>42826</v>
      </c>
      <c r="G20" s="30" t="str">
        <f xml:space="preserve"> G$18</f>
        <v>month</v>
      </c>
      <c r="I20" s="23"/>
    </row>
    <row r="21" spans="1:78" s="56" customFormat="1" x14ac:dyDescent="0.25">
      <c r="A21" s="96"/>
      <c r="B21" s="90"/>
      <c r="C21" s="158"/>
      <c r="D21" s="91"/>
      <c r="E21" s="125" t="str">
        <f t="shared" ref="E21:R21" si="3" xml:space="preserve"> E$15</f>
        <v>First model column flag</v>
      </c>
      <c r="F21" s="56">
        <f t="shared" si="3"/>
        <v>0</v>
      </c>
      <c r="G21" s="56" t="str">
        <f t="shared" si="3"/>
        <v>flag</v>
      </c>
      <c r="H21" s="56">
        <f t="shared" si="3"/>
        <v>1</v>
      </c>
      <c r="I21" s="56">
        <f t="shared" si="3"/>
        <v>0</v>
      </c>
      <c r="J21" s="56">
        <f t="shared" si="3"/>
        <v>1</v>
      </c>
      <c r="K21" s="56">
        <f t="shared" si="3"/>
        <v>0</v>
      </c>
      <c r="L21" s="56">
        <f t="shared" si="3"/>
        <v>0</v>
      </c>
      <c r="M21" s="56">
        <f t="shared" si="3"/>
        <v>0</v>
      </c>
      <c r="N21" s="56">
        <f t="shared" si="3"/>
        <v>0</v>
      </c>
      <c r="O21" s="56">
        <f t="shared" si="3"/>
        <v>0</v>
      </c>
      <c r="P21" s="56">
        <f t="shared" si="3"/>
        <v>0</v>
      </c>
      <c r="Q21" s="56">
        <f t="shared" si="3"/>
        <v>0</v>
      </c>
      <c r="R21" s="56">
        <f t="shared" si="3"/>
        <v>0</v>
      </c>
    </row>
    <row r="22" spans="1:78" s="22" customFormat="1" x14ac:dyDescent="0.25">
      <c r="A22" s="108"/>
      <c r="B22" s="109"/>
      <c r="C22" s="161"/>
      <c r="D22" s="110"/>
      <c r="E22" s="125" t="s">
        <v>105</v>
      </c>
      <c r="G22" s="22" t="s">
        <v>76</v>
      </c>
      <c r="J22" s="22">
        <f t="shared" ref="J22:R22" si="4" xml:space="preserve"> IF( J21 = 1, $F20, I23 + 1)</f>
        <v>42826</v>
      </c>
      <c r="K22" s="22">
        <f t="shared" si="4"/>
        <v>43191</v>
      </c>
      <c r="L22" s="22">
        <f t="shared" si="4"/>
        <v>43556</v>
      </c>
      <c r="M22" s="22">
        <f t="shared" si="4"/>
        <v>43922</v>
      </c>
      <c r="N22" s="22">
        <f t="shared" si="4"/>
        <v>44287</v>
      </c>
      <c r="O22" s="22">
        <f t="shared" si="4"/>
        <v>44652</v>
      </c>
      <c r="P22" s="22">
        <f t="shared" si="4"/>
        <v>45017</v>
      </c>
      <c r="Q22" s="22">
        <f t="shared" si="4"/>
        <v>45383</v>
      </c>
      <c r="R22" s="22">
        <f t="shared" si="4"/>
        <v>45748</v>
      </c>
    </row>
    <row r="23" spans="1:78" s="51" customFormat="1" x14ac:dyDescent="0.25">
      <c r="A23" s="108"/>
      <c r="B23" s="111"/>
      <c r="C23" s="162"/>
      <c r="D23" s="112"/>
      <c r="E23" s="129" t="s">
        <v>106</v>
      </c>
      <c r="F23" s="46"/>
      <c r="G23" s="51" t="s">
        <v>76</v>
      </c>
      <c r="I23" s="52"/>
      <c r="J23" s="51">
        <f t="shared" ref="J23:R23" si="5" xml:space="preserve"> DATE(YEAR(J22), MONTH(J22) + 12, DAY(1) - 1)</f>
        <v>43190</v>
      </c>
      <c r="K23" s="51">
        <f t="shared" si="5"/>
        <v>43555</v>
      </c>
      <c r="L23" s="51">
        <f t="shared" si="5"/>
        <v>43921</v>
      </c>
      <c r="M23" s="51">
        <f t="shared" si="5"/>
        <v>44286</v>
      </c>
      <c r="N23" s="51">
        <f t="shared" si="5"/>
        <v>44651</v>
      </c>
      <c r="O23" s="51">
        <f t="shared" si="5"/>
        <v>45016</v>
      </c>
      <c r="P23" s="51">
        <f t="shared" si="5"/>
        <v>45382</v>
      </c>
      <c r="Q23" s="51">
        <f t="shared" si="5"/>
        <v>45747</v>
      </c>
      <c r="R23" s="51">
        <f t="shared" si="5"/>
        <v>46112</v>
      </c>
    </row>
    <row r="24" spans="1:78" s="41" customFormat="1" x14ac:dyDescent="0.25">
      <c r="A24" s="108"/>
      <c r="B24" s="111"/>
      <c r="C24" s="162"/>
      <c r="D24" s="112"/>
      <c r="E24" s="126"/>
    </row>
    <row r="25" spans="1:78" s="41" customFormat="1" x14ac:dyDescent="0.25">
      <c r="A25" s="108"/>
      <c r="B25" s="111"/>
      <c r="C25" s="162"/>
      <c r="D25" s="112"/>
      <c r="E25" s="126" t="str">
        <f t="shared" ref="E25:R25" si="6" xml:space="preserve"> E$23</f>
        <v>Model Period END</v>
      </c>
      <c r="F25" s="41">
        <f t="shared" si="6"/>
        <v>0</v>
      </c>
      <c r="G25" s="41" t="str">
        <f t="shared" si="6"/>
        <v>date</v>
      </c>
      <c r="H25" s="41">
        <f t="shared" si="6"/>
        <v>0</v>
      </c>
      <c r="I25" s="41">
        <f t="shared" si="6"/>
        <v>0</v>
      </c>
      <c r="J25" s="41">
        <f t="shared" si="6"/>
        <v>43190</v>
      </c>
      <c r="K25" s="41">
        <f t="shared" si="6"/>
        <v>43555</v>
      </c>
      <c r="L25" s="41">
        <f t="shared" si="6"/>
        <v>43921</v>
      </c>
      <c r="M25" s="41">
        <f t="shared" si="6"/>
        <v>44286</v>
      </c>
      <c r="N25" s="41">
        <f t="shared" si="6"/>
        <v>44651</v>
      </c>
      <c r="O25" s="41">
        <f t="shared" si="6"/>
        <v>45016</v>
      </c>
      <c r="P25" s="41">
        <f t="shared" si="6"/>
        <v>45382</v>
      </c>
      <c r="Q25" s="41">
        <f t="shared" si="6"/>
        <v>45747</v>
      </c>
      <c r="R25" s="41">
        <f t="shared" si="6"/>
        <v>46112</v>
      </c>
    </row>
    <row r="26" spans="1:78" s="41" customFormat="1" x14ac:dyDescent="0.25">
      <c r="A26" s="108"/>
      <c r="B26" s="111"/>
      <c r="C26" s="162"/>
      <c r="D26" s="112" t="s">
        <v>107</v>
      </c>
      <c r="E26" s="126" t="str">
        <f t="shared" ref="E26:R26" si="7" xml:space="preserve"> E$22</f>
        <v>Model Period BEG</v>
      </c>
      <c r="F26" s="41">
        <f t="shared" si="7"/>
        <v>0</v>
      </c>
      <c r="G26" s="41" t="str">
        <f t="shared" si="7"/>
        <v>date</v>
      </c>
      <c r="H26" s="41">
        <f t="shared" si="7"/>
        <v>0</v>
      </c>
      <c r="I26" s="41">
        <f t="shared" si="7"/>
        <v>0</v>
      </c>
      <c r="J26" s="41">
        <f t="shared" si="7"/>
        <v>42826</v>
      </c>
      <c r="K26" s="41">
        <f t="shared" si="7"/>
        <v>43191</v>
      </c>
      <c r="L26" s="41">
        <f t="shared" si="7"/>
        <v>43556</v>
      </c>
      <c r="M26" s="41">
        <f t="shared" si="7"/>
        <v>43922</v>
      </c>
      <c r="N26" s="41">
        <f t="shared" si="7"/>
        <v>44287</v>
      </c>
      <c r="O26" s="41">
        <f t="shared" si="7"/>
        <v>44652</v>
      </c>
      <c r="P26" s="41">
        <f t="shared" si="7"/>
        <v>45017</v>
      </c>
      <c r="Q26" s="41">
        <f t="shared" si="7"/>
        <v>45383</v>
      </c>
      <c r="R26" s="41">
        <f t="shared" si="7"/>
        <v>45748</v>
      </c>
    </row>
    <row r="27" spans="1:78" s="50" customFormat="1" x14ac:dyDescent="0.25">
      <c r="A27" s="113"/>
      <c r="B27" s="114"/>
      <c r="C27" s="163"/>
      <c r="D27" s="115"/>
      <c r="E27" s="126" t="s">
        <v>108</v>
      </c>
      <c r="G27" s="50" t="s">
        <v>109</v>
      </c>
      <c r="H27" s="26">
        <f xml:space="preserve"> SUM(J27:BZ27)</f>
        <v>3287</v>
      </c>
      <c r="J27" s="26">
        <f t="shared" ref="J27:R27" si="8" xml:space="preserve"> J25 - J26 + 1</f>
        <v>365</v>
      </c>
      <c r="K27" s="26">
        <f t="shared" si="8"/>
        <v>365</v>
      </c>
      <c r="L27" s="26">
        <f t="shared" si="8"/>
        <v>366</v>
      </c>
      <c r="M27" s="26">
        <f t="shared" si="8"/>
        <v>365</v>
      </c>
      <c r="N27" s="26">
        <f t="shared" si="8"/>
        <v>365</v>
      </c>
      <c r="O27" s="26">
        <f t="shared" si="8"/>
        <v>365</v>
      </c>
      <c r="P27" s="26">
        <f t="shared" si="8"/>
        <v>366</v>
      </c>
      <c r="Q27" s="26">
        <f t="shared" si="8"/>
        <v>365</v>
      </c>
      <c r="R27" s="26">
        <f t="shared" si="8"/>
        <v>365</v>
      </c>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row>
    <row r="28" spans="1:78" s="98" customFormat="1" x14ac:dyDescent="0.25">
      <c r="A28" s="116"/>
      <c r="B28" s="87"/>
      <c r="C28" s="142"/>
      <c r="D28" s="88"/>
      <c r="E28" s="127"/>
      <c r="G28" s="49"/>
    </row>
    <row r="29" spans="1:78" s="98" customFormat="1" x14ac:dyDescent="0.25">
      <c r="A29" s="116"/>
      <c r="B29" s="87"/>
      <c r="C29" s="142"/>
      <c r="D29" s="88"/>
      <c r="E29" s="127"/>
      <c r="G29" s="49"/>
    </row>
    <row r="30" spans="1:78" s="41" customFormat="1" x14ac:dyDescent="0.25">
      <c r="A30" s="108" t="s">
        <v>110</v>
      </c>
      <c r="B30" s="111"/>
      <c r="C30" s="162"/>
      <c r="D30" s="112"/>
      <c r="E30" s="126"/>
    </row>
    <row r="31" spans="1:78" s="41" customFormat="1" x14ac:dyDescent="0.25">
      <c r="A31" s="108"/>
      <c r="B31" s="111"/>
      <c r="C31" s="162"/>
      <c r="D31" s="112"/>
      <c r="E31" s="126"/>
    </row>
    <row r="32" spans="1:78" s="42" customFormat="1" x14ac:dyDescent="0.25">
      <c r="A32" s="105"/>
      <c r="B32" s="117"/>
      <c r="C32" s="164"/>
      <c r="D32" s="118"/>
      <c r="E32" s="130" t="str">
        <f xml:space="preserve"> InpR!E$13</f>
        <v>Last Pre Forecast Date</v>
      </c>
      <c r="F32" s="42">
        <f xml:space="preserve"> InpR!F$13</f>
        <v>43921</v>
      </c>
      <c r="G32" s="42" t="str">
        <f xml:space="preserve"> InpR!G$13</f>
        <v>date</v>
      </c>
    </row>
    <row r="33" spans="1:18" s="119" customFormat="1" x14ac:dyDescent="0.25">
      <c r="A33" s="108"/>
      <c r="B33" s="109"/>
      <c r="C33" s="161"/>
      <c r="D33" s="110"/>
      <c r="E33" s="131" t="str">
        <f t="shared" ref="E33:R33" si="9" xml:space="preserve"> E$23</f>
        <v>Model Period END</v>
      </c>
      <c r="F33" s="119">
        <f t="shared" si="9"/>
        <v>0</v>
      </c>
      <c r="G33" s="119" t="str">
        <f t="shared" si="9"/>
        <v>date</v>
      </c>
      <c r="H33" s="119">
        <f t="shared" si="9"/>
        <v>0</v>
      </c>
      <c r="I33" s="119">
        <f t="shared" si="9"/>
        <v>0</v>
      </c>
      <c r="J33" s="119">
        <f t="shared" si="9"/>
        <v>43190</v>
      </c>
      <c r="K33" s="119">
        <f t="shared" si="9"/>
        <v>43555</v>
      </c>
      <c r="L33" s="119">
        <f t="shared" si="9"/>
        <v>43921</v>
      </c>
      <c r="M33" s="119">
        <f t="shared" si="9"/>
        <v>44286</v>
      </c>
      <c r="N33" s="119">
        <f t="shared" si="9"/>
        <v>44651</v>
      </c>
      <c r="O33" s="119">
        <f t="shared" si="9"/>
        <v>45016</v>
      </c>
      <c r="P33" s="119">
        <f t="shared" si="9"/>
        <v>45382</v>
      </c>
      <c r="Q33" s="119">
        <f t="shared" si="9"/>
        <v>45747</v>
      </c>
      <c r="R33" s="119">
        <f t="shared" si="9"/>
        <v>46112</v>
      </c>
    </row>
    <row r="34" spans="1:18" s="56" customFormat="1" x14ac:dyDescent="0.25">
      <c r="A34" s="96"/>
      <c r="B34" s="90"/>
      <c r="C34" s="158"/>
      <c r="D34" s="91"/>
      <c r="E34" s="125" t="s">
        <v>111</v>
      </c>
      <c r="G34" s="56" t="s">
        <v>102</v>
      </c>
      <c r="H34" s="56">
        <f xml:space="preserve"> SUM(J34:BZ34)</f>
        <v>1</v>
      </c>
      <c r="J34" s="56">
        <f t="shared" ref="J34:R34" si="10" xml:space="preserve"> IF(J33 = $F32, 1, 0)</f>
        <v>0</v>
      </c>
      <c r="K34" s="56">
        <f t="shared" si="10"/>
        <v>0</v>
      </c>
      <c r="L34" s="56">
        <f t="shared" si="10"/>
        <v>1</v>
      </c>
      <c r="M34" s="56">
        <f t="shared" si="10"/>
        <v>0</v>
      </c>
      <c r="N34" s="56">
        <f t="shared" si="10"/>
        <v>0</v>
      </c>
      <c r="O34" s="56">
        <f t="shared" si="10"/>
        <v>0</v>
      </c>
      <c r="P34" s="56">
        <f t="shared" si="10"/>
        <v>0</v>
      </c>
      <c r="Q34" s="56">
        <f t="shared" si="10"/>
        <v>0</v>
      </c>
      <c r="R34" s="56">
        <f t="shared" si="10"/>
        <v>0</v>
      </c>
    </row>
    <row r="35" spans="1:18" s="56" customFormat="1" x14ac:dyDescent="0.25">
      <c r="A35" s="96"/>
      <c r="B35" s="90"/>
      <c r="C35" s="158"/>
      <c r="D35" s="91"/>
      <c r="E35" s="125" t="s">
        <v>112</v>
      </c>
      <c r="G35" s="56" t="s">
        <v>102</v>
      </c>
      <c r="H35" s="56">
        <f xml:space="preserve"> SUM(J35:BZ35)</f>
        <v>3</v>
      </c>
      <c r="J35" s="56">
        <f t="shared" ref="J35:R35" si="11" xml:space="preserve"> IF($F32 &gt;= J33, 1, 0)</f>
        <v>1</v>
      </c>
      <c r="K35" s="56">
        <f t="shared" si="11"/>
        <v>1</v>
      </c>
      <c r="L35" s="56">
        <f t="shared" si="11"/>
        <v>1</v>
      </c>
      <c r="M35" s="56">
        <f t="shared" si="11"/>
        <v>0</v>
      </c>
      <c r="N35" s="56">
        <f t="shared" si="11"/>
        <v>0</v>
      </c>
      <c r="O35" s="56">
        <f t="shared" si="11"/>
        <v>0</v>
      </c>
      <c r="P35" s="56">
        <f t="shared" si="11"/>
        <v>0</v>
      </c>
      <c r="Q35" s="56">
        <f t="shared" si="11"/>
        <v>0</v>
      </c>
      <c r="R35" s="56">
        <f t="shared" si="11"/>
        <v>0</v>
      </c>
    </row>
    <row r="36" spans="1:18" s="60" customFormat="1" x14ac:dyDescent="0.25">
      <c r="A36" s="96"/>
      <c r="B36" s="95"/>
      <c r="C36" s="144"/>
      <c r="D36" s="97"/>
      <c r="E36" s="126" t="s">
        <v>113</v>
      </c>
      <c r="F36" s="26">
        <f xml:space="preserve"> SUM(J35:BZ35)</f>
        <v>3</v>
      </c>
      <c r="G36" s="60" t="s">
        <v>114</v>
      </c>
    </row>
    <row r="37" spans="1:18" s="60" customFormat="1" x14ac:dyDescent="0.25">
      <c r="A37" s="96"/>
      <c r="B37" s="95"/>
      <c r="C37" s="144"/>
      <c r="D37" s="97"/>
      <c r="E37" s="126"/>
    </row>
    <row r="38" spans="1:18" s="48" customFormat="1" x14ac:dyDescent="0.25">
      <c r="A38" s="120"/>
      <c r="B38" s="106"/>
      <c r="C38" s="160"/>
      <c r="D38" s="107"/>
      <c r="E38" s="128" t="str">
        <f xml:space="preserve"> InpR!E$15</f>
        <v>Acquisition date (midnight)</v>
      </c>
      <c r="F38" s="48">
        <f xml:space="preserve"> InpR!F$15</f>
        <v>43921</v>
      </c>
      <c r="G38" s="48" t="str">
        <f xml:space="preserve"> InpR!G$15</f>
        <v>date</v>
      </c>
    </row>
    <row r="39" spans="1:18" s="119" customFormat="1" x14ac:dyDescent="0.25">
      <c r="A39" s="108"/>
      <c r="B39" s="109"/>
      <c r="C39" s="161"/>
      <c r="D39" s="110"/>
      <c r="E39" s="131" t="str">
        <f t="shared" ref="E39:R39" si="12" xml:space="preserve"> E$23</f>
        <v>Model Period END</v>
      </c>
      <c r="F39" s="119">
        <f t="shared" si="12"/>
        <v>0</v>
      </c>
      <c r="G39" s="119" t="str">
        <f t="shared" si="12"/>
        <v>date</v>
      </c>
      <c r="H39" s="119">
        <f t="shared" si="12"/>
        <v>0</v>
      </c>
      <c r="I39" s="119">
        <f t="shared" si="12"/>
        <v>0</v>
      </c>
      <c r="J39" s="119">
        <f t="shared" si="12"/>
        <v>43190</v>
      </c>
      <c r="K39" s="119">
        <f t="shared" si="12"/>
        <v>43555</v>
      </c>
      <c r="L39" s="119">
        <f t="shared" si="12"/>
        <v>43921</v>
      </c>
      <c r="M39" s="119">
        <f t="shared" si="12"/>
        <v>44286</v>
      </c>
      <c r="N39" s="119">
        <f t="shared" si="12"/>
        <v>44651</v>
      </c>
      <c r="O39" s="119">
        <f t="shared" si="12"/>
        <v>45016</v>
      </c>
      <c r="P39" s="119">
        <f t="shared" si="12"/>
        <v>45382</v>
      </c>
      <c r="Q39" s="119">
        <f t="shared" si="12"/>
        <v>45747</v>
      </c>
      <c r="R39" s="119">
        <f t="shared" si="12"/>
        <v>46112</v>
      </c>
    </row>
    <row r="40" spans="1:18" s="47" customFormat="1" x14ac:dyDescent="0.25">
      <c r="A40" s="96"/>
      <c r="B40" s="90"/>
      <c r="C40" s="158"/>
      <c r="D40" s="91"/>
      <c r="E40" s="132" t="s">
        <v>115</v>
      </c>
      <c r="G40" s="47" t="s">
        <v>102</v>
      </c>
      <c r="H40" s="47">
        <f xml:space="preserve"> SUM(J40:BZ40)</f>
        <v>1</v>
      </c>
      <c r="J40" s="47">
        <f t="shared" ref="J40:R40" si="13" xml:space="preserve"> IF(J39 = $F38, 1, 0)</f>
        <v>0</v>
      </c>
      <c r="K40" s="47">
        <f t="shared" si="13"/>
        <v>0</v>
      </c>
      <c r="L40" s="47">
        <f t="shared" si="13"/>
        <v>1</v>
      </c>
      <c r="M40" s="47">
        <f t="shared" si="13"/>
        <v>0</v>
      </c>
      <c r="N40" s="47">
        <f t="shared" si="13"/>
        <v>0</v>
      </c>
      <c r="O40" s="47">
        <f t="shared" si="13"/>
        <v>0</v>
      </c>
      <c r="P40" s="47">
        <f t="shared" si="13"/>
        <v>0</v>
      </c>
      <c r="Q40" s="47">
        <f t="shared" si="13"/>
        <v>0</v>
      </c>
      <c r="R40" s="47">
        <f t="shared" si="13"/>
        <v>0</v>
      </c>
    </row>
    <row r="41" spans="1:18" s="41" customFormat="1" x14ac:dyDescent="0.25">
      <c r="A41" s="108"/>
      <c r="B41" s="111"/>
      <c r="C41" s="162"/>
      <c r="D41" s="112"/>
      <c r="E41" s="126"/>
    </row>
    <row r="42" spans="1:18" s="41" customFormat="1" x14ac:dyDescent="0.25">
      <c r="A42" s="108"/>
      <c r="B42" s="111"/>
      <c r="C42" s="162"/>
      <c r="D42" s="112"/>
      <c r="E42" s="126"/>
    </row>
    <row r="43" spans="1:18" s="60" customFormat="1" x14ac:dyDescent="0.25">
      <c r="A43" s="96" t="s">
        <v>116</v>
      </c>
      <c r="B43" s="95"/>
      <c r="C43" s="144"/>
      <c r="D43" s="97"/>
      <c r="E43" s="126"/>
    </row>
    <row r="44" spans="1:18" s="60" customFormat="1" x14ac:dyDescent="0.25">
      <c r="A44" s="96"/>
      <c r="B44" s="95"/>
      <c r="C44" s="144"/>
      <c r="D44" s="97"/>
      <c r="E44" s="126"/>
    </row>
    <row r="45" spans="1:18" s="56" customFormat="1" x14ac:dyDescent="0.25">
      <c r="A45" s="89"/>
      <c r="B45" s="95"/>
      <c r="C45" s="144"/>
      <c r="D45" s="91"/>
      <c r="E45" s="125" t="str">
        <f t="shared" ref="E45:R45" si="14" xml:space="preserve"> E$34</f>
        <v>Last Pre Forecast Flag</v>
      </c>
      <c r="F45" s="56">
        <f t="shared" si="14"/>
        <v>0</v>
      </c>
      <c r="G45" s="56" t="str">
        <f t="shared" si="14"/>
        <v>flag</v>
      </c>
      <c r="H45" s="56">
        <f t="shared" si="14"/>
        <v>1</v>
      </c>
      <c r="I45" s="56">
        <f t="shared" si="14"/>
        <v>0</v>
      </c>
      <c r="J45" s="56">
        <f t="shared" si="14"/>
        <v>0</v>
      </c>
      <c r="K45" s="56">
        <f t="shared" si="14"/>
        <v>0</v>
      </c>
      <c r="L45" s="56">
        <f t="shared" si="14"/>
        <v>1</v>
      </c>
      <c r="M45" s="56">
        <f t="shared" si="14"/>
        <v>0</v>
      </c>
      <c r="N45" s="56">
        <f t="shared" si="14"/>
        <v>0</v>
      </c>
      <c r="O45" s="56">
        <f t="shared" si="14"/>
        <v>0</v>
      </c>
      <c r="P45" s="56">
        <f t="shared" si="14"/>
        <v>0</v>
      </c>
      <c r="Q45" s="56">
        <f t="shared" si="14"/>
        <v>0</v>
      </c>
      <c r="R45" s="56">
        <f t="shared" si="14"/>
        <v>0</v>
      </c>
    </row>
    <row r="46" spans="1:18" s="56" customFormat="1" x14ac:dyDescent="0.25">
      <c r="A46" s="89"/>
      <c r="B46" s="95"/>
      <c r="C46" s="144"/>
      <c r="D46" s="91"/>
      <c r="E46" s="125" t="s">
        <v>117</v>
      </c>
      <c r="G46" s="56" t="s">
        <v>102</v>
      </c>
      <c r="H46" s="56">
        <f xml:space="preserve"> SUM(J46:BZ46)</f>
        <v>1</v>
      </c>
      <c r="J46" s="56">
        <f t="shared" ref="J46:R46" si="15" xml:space="preserve"> I45</f>
        <v>0</v>
      </c>
      <c r="K46" s="56">
        <f t="shared" si="15"/>
        <v>0</v>
      </c>
      <c r="L46" s="56">
        <f t="shared" si="15"/>
        <v>0</v>
      </c>
      <c r="M46" s="56">
        <f t="shared" si="15"/>
        <v>1</v>
      </c>
      <c r="N46" s="56">
        <f t="shared" si="15"/>
        <v>0</v>
      </c>
      <c r="O46" s="56">
        <f t="shared" si="15"/>
        <v>0</v>
      </c>
      <c r="P46" s="56">
        <f t="shared" si="15"/>
        <v>0</v>
      </c>
      <c r="Q46" s="56">
        <f t="shared" si="15"/>
        <v>0</v>
      </c>
      <c r="R46" s="56">
        <f t="shared" si="15"/>
        <v>0</v>
      </c>
    </row>
    <row r="47" spans="1:18" s="56" customFormat="1" x14ac:dyDescent="0.25">
      <c r="A47" s="89"/>
      <c r="B47" s="95"/>
      <c r="C47" s="144"/>
      <c r="D47" s="91"/>
      <c r="E47" s="125"/>
    </row>
    <row r="48" spans="1:18" s="42" customFormat="1" x14ac:dyDescent="0.25">
      <c r="A48" s="105"/>
      <c r="B48" s="117"/>
      <c r="C48" s="164"/>
      <c r="D48" s="118"/>
      <c r="E48" s="130" t="str">
        <f>InpR!E$17</f>
        <v>Last forecast date</v>
      </c>
      <c r="F48" s="42">
        <f>InpR!F$17</f>
        <v>45747</v>
      </c>
      <c r="G48" s="42" t="str">
        <f>InpR!G$17</f>
        <v>date</v>
      </c>
    </row>
    <row r="49" spans="1:78" s="56" customFormat="1" x14ac:dyDescent="0.25">
      <c r="A49" s="89"/>
      <c r="B49" s="95"/>
      <c r="C49" s="144"/>
      <c r="D49" s="91"/>
      <c r="E49" s="133" t="str">
        <f t="shared" ref="E49:R49" si="16" xml:space="preserve"> E$23</f>
        <v>Model Period END</v>
      </c>
      <c r="F49" s="121">
        <f t="shared" si="16"/>
        <v>0</v>
      </c>
      <c r="G49" s="121" t="str">
        <f t="shared" si="16"/>
        <v>date</v>
      </c>
      <c r="H49" s="121">
        <f t="shared" si="16"/>
        <v>0</v>
      </c>
      <c r="I49" s="122">
        <f t="shared" si="16"/>
        <v>0</v>
      </c>
      <c r="J49" s="121">
        <f t="shared" si="16"/>
        <v>43190</v>
      </c>
      <c r="K49" s="121">
        <f t="shared" si="16"/>
        <v>43555</v>
      </c>
      <c r="L49" s="121">
        <f t="shared" si="16"/>
        <v>43921</v>
      </c>
      <c r="M49" s="121">
        <f t="shared" si="16"/>
        <v>44286</v>
      </c>
      <c r="N49" s="121">
        <f t="shared" si="16"/>
        <v>44651</v>
      </c>
      <c r="O49" s="121">
        <f t="shared" si="16"/>
        <v>45016</v>
      </c>
      <c r="P49" s="121">
        <f t="shared" si="16"/>
        <v>45382</v>
      </c>
      <c r="Q49" s="121">
        <f t="shared" si="16"/>
        <v>45747</v>
      </c>
      <c r="R49" s="121">
        <f t="shared" si="16"/>
        <v>46112</v>
      </c>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row>
    <row r="50" spans="1:78" s="56" customFormat="1" x14ac:dyDescent="0.25">
      <c r="A50" s="89"/>
      <c r="B50" s="95"/>
      <c r="C50" s="144"/>
      <c r="D50" s="91"/>
      <c r="E50" s="126" t="s">
        <v>118</v>
      </c>
      <c r="G50" s="56" t="s">
        <v>102</v>
      </c>
      <c r="H50" s="56">
        <f xml:space="preserve"> SUM(J50:BZ50)</f>
        <v>1</v>
      </c>
      <c r="J50" s="56">
        <f t="shared" ref="J50:R50" si="17" xml:space="preserve"> IF(AND($F48 &gt; I49, $F48 &lt;= J49), 1, 0)</f>
        <v>0</v>
      </c>
      <c r="K50" s="56">
        <f t="shared" si="17"/>
        <v>0</v>
      </c>
      <c r="L50" s="56">
        <f t="shared" si="17"/>
        <v>0</v>
      </c>
      <c r="M50" s="56">
        <f t="shared" si="17"/>
        <v>0</v>
      </c>
      <c r="N50" s="56">
        <f t="shared" si="17"/>
        <v>0</v>
      </c>
      <c r="O50" s="56">
        <f t="shared" si="17"/>
        <v>0</v>
      </c>
      <c r="P50" s="56">
        <f t="shared" si="17"/>
        <v>0</v>
      </c>
      <c r="Q50" s="56">
        <f t="shared" si="17"/>
        <v>1</v>
      </c>
      <c r="R50" s="56">
        <f t="shared" si="17"/>
        <v>0</v>
      </c>
    </row>
    <row r="51" spans="1:78" s="56" customFormat="1" x14ac:dyDescent="0.25">
      <c r="A51" s="89"/>
      <c r="B51" s="95"/>
      <c r="C51" s="144"/>
      <c r="D51" s="91"/>
      <c r="E51" s="126"/>
    </row>
    <row r="52" spans="1:78" s="56" customFormat="1" x14ac:dyDescent="0.25">
      <c r="A52" s="89"/>
      <c r="B52" s="95"/>
      <c r="C52" s="144"/>
      <c r="D52" s="91"/>
      <c r="E52" s="126" t="str">
        <f t="shared" ref="E52:R52" si="18" xml:space="preserve"> E$46</f>
        <v>1st Forecast Period Flag</v>
      </c>
      <c r="F52" s="60">
        <f t="shared" si="18"/>
        <v>0</v>
      </c>
      <c r="G52" s="60" t="str">
        <f t="shared" si="18"/>
        <v>flag</v>
      </c>
      <c r="H52" s="60">
        <f t="shared" si="18"/>
        <v>1</v>
      </c>
      <c r="I52" s="60">
        <f t="shared" si="18"/>
        <v>0</v>
      </c>
      <c r="J52" s="60">
        <f t="shared" si="18"/>
        <v>0</v>
      </c>
      <c r="K52" s="60">
        <f t="shared" si="18"/>
        <v>0</v>
      </c>
      <c r="L52" s="60">
        <f t="shared" si="18"/>
        <v>0</v>
      </c>
      <c r="M52" s="60">
        <f t="shared" si="18"/>
        <v>1</v>
      </c>
      <c r="N52" s="60">
        <f t="shared" si="18"/>
        <v>0</v>
      </c>
      <c r="O52" s="60">
        <f t="shared" si="18"/>
        <v>0</v>
      </c>
      <c r="P52" s="60">
        <f t="shared" si="18"/>
        <v>0</v>
      </c>
      <c r="Q52" s="60">
        <f t="shared" si="18"/>
        <v>0</v>
      </c>
      <c r="R52" s="60">
        <f t="shared" si="18"/>
        <v>0</v>
      </c>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row>
    <row r="53" spans="1:78" s="56" customFormat="1" x14ac:dyDescent="0.25">
      <c r="A53" s="89"/>
      <c r="B53" s="95"/>
      <c r="C53" s="144"/>
      <c r="D53" s="91"/>
      <c r="E53" s="126" t="str">
        <f t="shared" ref="E53:R53" si="19" xml:space="preserve"> E$50</f>
        <v>Last Forecast Period Flag</v>
      </c>
      <c r="F53" s="60">
        <f t="shared" si="19"/>
        <v>0</v>
      </c>
      <c r="G53" s="60" t="str">
        <f t="shared" si="19"/>
        <v>flag</v>
      </c>
      <c r="H53" s="60">
        <f t="shared" si="19"/>
        <v>1</v>
      </c>
      <c r="I53" s="17">
        <f t="shared" si="19"/>
        <v>0</v>
      </c>
      <c r="J53" s="60">
        <f t="shared" si="19"/>
        <v>0</v>
      </c>
      <c r="K53" s="60">
        <f t="shared" si="19"/>
        <v>0</v>
      </c>
      <c r="L53" s="60">
        <f t="shared" si="19"/>
        <v>0</v>
      </c>
      <c r="M53" s="60">
        <f t="shared" si="19"/>
        <v>0</v>
      </c>
      <c r="N53" s="60">
        <f t="shared" si="19"/>
        <v>0</v>
      </c>
      <c r="O53" s="60">
        <f t="shared" si="19"/>
        <v>0</v>
      </c>
      <c r="P53" s="60">
        <f t="shared" si="19"/>
        <v>0</v>
      </c>
      <c r="Q53" s="60">
        <f t="shared" si="19"/>
        <v>1</v>
      </c>
      <c r="R53" s="60">
        <f t="shared" si="19"/>
        <v>0</v>
      </c>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row>
    <row r="54" spans="1:78" s="44" customFormat="1" x14ac:dyDescent="0.25">
      <c r="A54" s="89"/>
      <c r="B54" s="95"/>
      <c r="C54" s="144"/>
      <c r="D54" s="91"/>
      <c r="E54" s="129" t="s">
        <v>119</v>
      </c>
      <c r="G54" s="44" t="s">
        <v>102</v>
      </c>
      <c r="H54" s="44">
        <f xml:space="preserve"> SUM(J54:BZ54)</f>
        <v>5</v>
      </c>
      <c r="I54" s="45"/>
      <c r="J54" s="44">
        <f t="shared" ref="J54:R54" si="20" xml:space="preserve"> J52 - I53 + I54</f>
        <v>0</v>
      </c>
      <c r="K54" s="44">
        <f t="shared" si="20"/>
        <v>0</v>
      </c>
      <c r="L54" s="44">
        <f t="shared" si="20"/>
        <v>0</v>
      </c>
      <c r="M54" s="44">
        <f t="shared" si="20"/>
        <v>1</v>
      </c>
      <c r="N54" s="44">
        <f t="shared" si="20"/>
        <v>1</v>
      </c>
      <c r="O54" s="44">
        <f t="shared" si="20"/>
        <v>1</v>
      </c>
      <c r="P54" s="44">
        <f t="shared" si="20"/>
        <v>1</v>
      </c>
      <c r="Q54" s="44">
        <f t="shared" si="20"/>
        <v>1</v>
      </c>
      <c r="R54" s="44">
        <f t="shared" si="20"/>
        <v>0</v>
      </c>
    </row>
    <row r="55" spans="1:78" s="60" customFormat="1" x14ac:dyDescent="0.25">
      <c r="A55" s="96"/>
      <c r="B55" s="95"/>
      <c r="C55" s="144"/>
      <c r="D55" s="97"/>
      <c r="E55" s="126" t="s">
        <v>120</v>
      </c>
      <c r="F55" s="60">
        <f xml:space="preserve"> SUM(J54:BZ54)</f>
        <v>5</v>
      </c>
      <c r="G55" s="60" t="s">
        <v>114</v>
      </c>
    </row>
    <row r="56" spans="1:78" s="60" customFormat="1" x14ac:dyDescent="0.25">
      <c r="A56" s="96"/>
      <c r="B56" s="95"/>
      <c r="C56" s="144"/>
      <c r="D56" s="97"/>
      <c r="E56" s="126"/>
    </row>
    <row r="57" spans="1:78" s="60" customFormat="1" x14ac:dyDescent="0.25">
      <c r="A57" s="96"/>
      <c r="B57" s="95"/>
      <c r="C57" s="144"/>
      <c r="D57" s="97"/>
      <c r="E57" s="126" t="str">
        <f t="shared" ref="E57:R57" si="21" xml:space="preserve"> E$35</f>
        <v>Pre Forecast Period Flag</v>
      </c>
      <c r="F57" s="60">
        <f t="shared" si="21"/>
        <v>0</v>
      </c>
      <c r="G57" s="60" t="str">
        <f t="shared" si="21"/>
        <v>flag</v>
      </c>
      <c r="H57" s="60">
        <f t="shared" si="21"/>
        <v>3</v>
      </c>
      <c r="I57" s="60">
        <f t="shared" si="21"/>
        <v>0</v>
      </c>
      <c r="J57" s="60">
        <f t="shared" si="21"/>
        <v>1</v>
      </c>
      <c r="K57" s="60">
        <f t="shared" si="21"/>
        <v>1</v>
      </c>
      <c r="L57" s="60">
        <f t="shared" si="21"/>
        <v>1</v>
      </c>
      <c r="M57" s="60">
        <f t="shared" si="21"/>
        <v>0</v>
      </c>
      <c r="N57" s="60">
        <f t="shared" si="21"/>
        <v>0</v>
      </c>
      <c r="O57" s="60">
        <f t="shared" si="21"/>
        <v>0</v>
      </c>
      <c r="P57" s="60">
        <f t="shared" si="21"/>
        <v>0</v>
      </c>
      <c r="Q57" s="60">
        <f t="shared" si="21"/>
        <v>0</v>
      </c>
      <c r="R57" s="60">
        <f t="shared" si="21"/>
        <v>0</v>
      </c>
    </row>
    <row r="58" spans="1:78" s="60" customFormat="1" x14ac:dyDescent="0.25">
      <c r="A58" s="96"/>
      <c r="B58" s="95"/>
      <c r="C58" s="144"/>
      <c r="D58" s="97"/>
      <c r="E58" s="126" t="str">
        <f t="shared" ref="E58:R58" si="22" xml:space="preserve"> E$54</f>
        <v>Forecast Period Flag</v>
      </c>
      <c r="F58" s="60">
        <f t="shared" si="22"/>
        <v>0</v>
      </c>
      <c r="G58" s="60" t="str">
        <f t="shared" si="22"/>
        <v>flag</v>
      </c>
      <c r="H58" s="60">
        <f t="shared" si="22"/>
        <v>5</v>
      </c>
      <c r="I58" s="60">
        <f t="shared" si="22"/>
        <v>0</v>
      </c>
      <c r="J58" s="60">
        <f t="shared" si="22"/>
        <v>0</v>
      </c>
      <c r="K58" s="60">
        <f t="shared" si="22"/>
        <v>0</v>
      </c>
      <c r="L58" s="60">
        <f t="shared" si="22"/>
        <v>0</v>
      </c>
      <c r="M58" s="60">
        <f t="shared" si="22"/>
        <v>1</v>
      </c>
      <c r="N58" s="60">
        <f t="shared" si="22"/>
        <v>1</v>
      </c>
      <c r="O58" s="60">
        <f t="shared" si="22"/>
        <v>1</v>
      </c>
      <c r="P58" s="60">
        <f t="shared" si="22"/>
        <v>1</v>
      </c>
      <c r="Q58" s="60">
        <f t="shared" si="22"/>
        <v>1</v>
      </c>
      <c r="R58" s="60">
        <f t="shared" si="22"/>
        <v>0</v>
      </c>
    </row>
    <row r="59" spans="1:78" s="60" customFormat="1" x14ac:dyDescent="0.25">
      <c r="A59" s="96"/>
      <c r="B59" s="95"/>
      <c r="C59" s="144"/>
      <c r="D59" s="97"/>
      <c r="E59" s="126" t="s">
        <v>121</v>
      </c>
      <c r="G59" s="60" t="s">
        <v>102</v>
      </c>
      <c r="J59" s="60" t="str">
        <f t="shared" ref="J59:R59" si="23" xml:space="preserve"> IF(J57 = 1, "Pre Fcst", IF(J58 = 1, "Forecast", "Post-Fcst"))</f>
        <v>Pre Fcst</v>
      </c>
      <c r="K59" s="60" t="str">
        <f t="shared" si="23"/>
        <v>Pre Fcst</v>
      </c>
      <c r="L59" s="60" t="str">
        <f t="shared" si="23"/>
        <v>Pre Fcst</v>
      </c>
      <c r="M59" s="60" t="str">
        <f t="shared" si="23"/>
        <v>Forecast</v>
      </c>
      <c r="N59" s="60" t="str">
        <f t="shared" si="23"/>
        <v>Forecast</v>
      </c>
      <c r="O59" s="60" t="str">
        <f t="shared" si="23"/>
        <v>Forecast</v>
      </c>
      <c r="P59" s="60" t="str">
        <f t="shared" si="23"/>
        <v>Forecast</v>
      </c>
      <c r="Q59" s="60" t="str">
        <f t="shared" si="23"/>
        <v>Forecast</v>
      </c>
      <c r="R59" s="60" t="str">
        <f t="shared" si="23"/>
        <v>Post-Fcst</v>
      </c>
    </row>
    <row r="60" spans="1:78" s="60" customFormat="1" x14ac:dyDescent="0.25">
      <c r="A60" s="96"/>
      <c r="B60" s="95"/>
      <c r="C60" s="144"/>
      <c r="D60" s="97"/>
      <c r="E60" s="126"/>
    </row>
    <row r="61" spans="1:78" s="60" customFormat="1" x14ac:dyDescent="0.25">
      <c r="A61" s="96"/>
      <c r="B61" s="95"/>
      <c r="C61" s="144"/>
      <c r="D61" s="97"/>
      <c r="E61" s="126"/>
    </row>
    <row r="62" spans="1:78" s="60" customFormat="1" x14ac:dyDescent="0.25">
      <c r="A62" s="96" t="s">
        <v>122</v>
      </c>
      <c r="B62" s="95"/>
      <c r="C62" s="144"/>
      <c r="D62" s="97"/>
      <c r="E62" s="126"/>
    </row>
    <row r="63" spans="1:78" s="60" customFormat="1" x14ac:dyDescent="0.25">
      <c r="A63" s="96"/>
      <c r="B63" s="95"/>
      <c r="C63" s="144"/>
      <c r="D63" s="97"/>
      <c r="E63" s="126"/>
    </row>
    <row r="64" spans="1:78" s="60" customFormat="1" x14ac:dyDescent="0.25">
      <c r="A64" s="89"/>
      <c r="B64" s="95"/>
      <c r="C64" s="144"/>
      <c r="D64" s="91"/>
      <c r="E64" s="129" t="str">
        <f t="shared" ref="E64:R64" si="24" xml:space="preserve"> E$50</f>
        <v>Last Forecast Period Flag</v>
      </c>
      <c r="F64" s="44">
        <f t="shared" si="24"/>
        <v>0</v>
      </c>
      <c r="G64" s="44" t="str">
        <f t="shared" si="24"/>
        <v>flag</v>
      </c>
      <c r="H64" s="44">
        <f t="shared" si="24"/>
        <v>1</v>
      </c>
      <c r="I64" s="17">
        <f t="shared" si="24"/>
        <v>0</v>
      </c>
      <c r="J64" s="44">
        <f t="shared" si="24"/>
        <v>0</v>
      </c>
      <c r="K64" s="44">
        <f t="shared" si="24"/>
        <v>0</v>
      </c>
      <c r="L64" s="44">
        <f t="shared" si="24"/>
        <v>0</v>
      </c>
      <c r="M64" s="44">
        <f t="shared" si="24"/>
        <v>0</v>
      </c>
      <c r="N64" s="44">
        <f t="shared" si="24"/>
        <v>0</v>
      </c>
      <c r="O64" s="44">
        <f t="shared" si="24"/>
        <v>0</v>
      </c>
      <c r="P64" s="44">
        <f t="shared" si="24"/>
        <v>0</v>
      </c>
      <c r="Q64" s="44">
        <f t="shared" si="24"/>
        <v>1</v>
      </c>
      <c r="R64" s="44">
        <f t="shared" si="24"/>
        <v>0</v>
      </c>
    </row>
    <row r="65" spans="1:18" s="60" customFormat="1" x14ac:dyDescent="0.25">
      <c r="A65" s="96"/>
      <c r="B65" s="95"/>
      <c r="C65" s="144"/>
      <c r="D65" s="97"/>
      <c r="E65" s="126" t="s">
        <v>123</v>
      </c>
      <c r="G65" s="60" t="s">
        <v>102</v>
      </c>
      <c r="H65" s="60">
        <f xml:space="preserve"> SUM(J65:BZ65)</f>
        <v>1</v>
      </c>
      <c r="J65" s="60">
        <f t="shared" ref="J65:R65" si="25" xml:space="preserve"> I64</f>
        <v>0</v>
      </c>
      <c r="K65" s="60">
        <f t="shared" si="25"/>
        <v>0</v>
      </c>
      <c r="L65" s="60">
        <f t="shared" si="25"/>
        <v>0</v>
      </c>
      <c r="M65" s="60">
        <f t="shared" si="25"/>
        <v>0</v>
      </c>
      <c r="N65" s="60">
        <f t="shared" si="25"/>
        <v>0</v>
      </c>
      <c r="O65" s="60">
        <f t="shared" si="25"/>
        <v>0</v>
      </c>
      <c r="P65" s="60">
        <f t="shared" si="25"/>
        <v>0</v>
      </c>
      <c r="Q65" s="60">
        <f t="shared" si="25"/>
        <v>0</v>
      </c>
      <c r="R65" s="60">
        <f t="shared" si="25"/>
        <v>1</v>
      </c>
    </row>
    <row r="66" spans="1:18" s="60" customFormat="1" x14ac:dyDescent="0.25">
      <c r="A66" s="96"/>
      <c r="B66" s="95"/>
      <c r="C66" s="144"/>
      <c r="D66" s="97"/>
      <c r="E66" s="126"/>
    </row>
    <row r="67" spans="1:18" s="60" customFormat="1" x14ac:dyDescent="0.25">
      <c r="A67" s="96"/>
      <c r="B67" s="95"/>
      <c r="C67" s="144"/>
      <c r="D67" s="97"/>
      <c r="E67" s="126" t="str">
        <f t="shared" ref="E67:R67" si="26" xml:space="preserve"> E$65</f>
        <v>1st Post Last Forecast Period Flag</v>
      </c>
      <c r="F67" s="60">
        <f t="shared" si="26"/>
        <v>0</v>
      </c>
      <c r="G67" s="60" t="str">
        <f t="shared" si="26"/>
        <v>flag</v>
      </c>
      <c r="H67" s="60">
        <f t="shared" si="26"/>
        <v>1</v>
      </c>
      <c r="I67" s="60">
        <f t="shared" si="26"/>
        <v>0</v>
      </c>
      <c r="J67" s="60">
        <f t="shared" si="26"/>
        <v>0</v>
      </c>
      <c r="K67" s="60">
        <f t="shared" si="26"/>
        <v>0</v>
      </c>
      <c r="L67" s="60">
        <f t="shared" si="26"/>
        <v>0</v>
      </c>
      <c r="M67" s="60">
        <f t="shared" si="26"/>
        <v>0</v>
      </c>
      <c r="N67" s="60">
        <f t="shared" si="26"/>
        <v>0</v>
      </c>
      <c r="O67" s="60">
        <f t="shared" si="26"/>
        <v>0</v>
      </c>
      <c r="P67" s="60">
        <f t="shared" si="26"/>
        <v>0</v>
      </c>
      <c r="Q67" s="60">
        <f t="shared" si="26"/>
        <v>0</v>
      </c>
      <c r="R67" s="60">
        <f t="shared" si="26"/>
        <v>1</v>
      </c>
    </row>
    <row r="68" spans="1:18" s="60" customFormat="1" x14ac:dyDescent="0.25">
      <c r="A68" s="96"/>
      <c r="B68" s="95"/>
      <c r="C68" s="144"/>
      <c r="D68" s="97"/>
      <c r="E68" s="126" t="s">
        <v>124</v>
      </c>
      <c r="G68" s="60" t="s">
        <v>102</v>
      </c>
      <c r="H68" s="60">
        <f xml:space="preserve"> SUM(J68:BZ68)</f>
        <v>1</v>
      </c>
      <c r="I68" s="17"/>
      <c r="J68" s="60">
        <f t="shared" ref="J68:R68" si="27" xml:space="preserve"> I68 + J67</f>
        <v>0</v>
      </c>
      <c r="K68" s="60">
        <f t="shared" si="27"/>
        <v>0</v>
      </c>
      <c r="L68" s="60">
        <f t="shared" si="27"/>
        <v>0</v>
      </c>
      <c r="M68" s="60">
        <f t="shared" si="27"/>
        <v>0</v>
      </c>
      <c r="N68" s="60">
        <f t="shared" si="27"/>
        <v>0</v>
      </c>
      <c r="O68" s="60">
        <f t="shared" si="27"/>
        <v>0</v>
      </c>
      <c r="P68" s="60">
        <f t="shared" si="27"/>
        <v>0</v>
      </c>
      <c r="Q68" s="60">
        <f t="shared" si="27"/>
        <v>0</v>
      </c>
      <c r="R68" s="60">
        <f t="shared" si="27"/>
        <v>1</v>
      </c>
    </row>
    <row r="69" spans="1:18" s="60" customFormat="1" x14ac:dyDescent="0.25">
      <c r="A69" s="96"/>
      <c r="B69" s="95"/>
      <c r="C69" s="144"/>
      <c r="D69" s="97"/>
      <c r="E69" s="126" t="s">
        <v>125</v>
      </c>
      <c r="F69" s="60">
        <f xml:space="preserve"> SUM(J68:BZ68)</f>
        <v>1</v>
      </c>
      <c r="G69" s="60" t="s">
        <v>114</v>
      </c>
    </row>
    <row r="70" spans="1:18" s="56" customFormat="1" x14ac:dyDescent="0.25">
      <c r="A70" s="89"/>
      <c r="B70" s="95"/>
      <c r="C70" s="144"/>
      <c r="D70" s="91"/>
      <c r="E70" s="125"/>
    </row>
    <row r="71" spans="1:18" s="56" customFormat="1" x14ac:dyDescent="0.25">
      <c r="A71" s="89"/>
      <c r="B71" s="95"/>
      <c r="C71" s="144"/>
      <c r="D71" s="91"/>
      <c r="E71" s="125"/>
    </row>
    <row r="72" spans="1:18" s="60" customFormat="1" x14ac:dyDescent="0.25">
      <c r="A72" s="96" t="s">
        <v>126</v>
      </c>
      <c r="B72" s="95"/>
      <c r="C72" s="144"/>
      <c r="D72" s="97"/>
      <c r="E72" s="126"/>
    </row>
    <row r="73" spans="1:18" s="56" customFormat="1" x14ac:dyDescent="0.25">
      <c r="A73" s="89"/>
      <c r="B73" s="95"/>
      <c r="C73" s="144"/>
      <c r="D73" s="91"/>
      <c r="E73" s="125"/>
    </row>
    <row r="74" spans="1:18" s="56" customFormat="1" x14ac:dyDescent="0.25">
      <c r="A74" s="89"/>
      <c r="B74" s="95"/>
      <c r="C74" s="144"/>
      <c r="D74" s="91"/>
      <c r="E74" s="125" t="str">
        <f xml:space="preserve"> E$12</f>
        <v>Model Column Total</v>
      </c>
      <c r="F74" s="56">
        <f xml:space="preserve"> F$12</f>
        <v>9</v>
      </c>
      <c r="G74" s="56" t="str">
        <f xml:space="preserve"> G$12</f>
        <v>column</v>
      </c>
    </row>
    <row r="75" spans="1:18" s="56" customFormat="1" x14ac:dyDescent="0.25">
      <c r="A75" s="89"/>
      <c r="B75" s="95"/>
      <c r="C75" s="144"/>
      <c r="D75" s="91" t="s">
        <v>107</v>
      </c>
      <c r="E75" s="125" t="str">
        <f xml:space="preserve"> E$36</f>
        <v>Pre Forecast Period Total</v>
      </c>
      <c r="F75" s="56">
        <f xml:space="preserve"> F$36</f>
        <v>3</v>
      </c>
      <c r="G75" s="56" t="str">
        <f xml:space="preserve"> G$36</f>
        <v>columns</v>
      </c>
    </row>
    <row r="76" spans="1:18" s="56" customFormat="1" x14ac:dyDescent="0.25">
      <c r="A76" s="89"/>
      <c r="B76" s="95"/>
      <c r="C76" s="144"/>
      <c r="D76" s="91" t="s">
        <v>107</v>
      </c>
      <c r="E76" s="125" t="str">
        <f xml:space="preserve"> E$55</f>
        <v xml:space="preserve">Forecast Period Total </v>
      </c>
      <c r="F76" s="56">
        <f xml:space="preserve"> F$55</f>
        <v>5</v>
      </c>
      <c r="G76" s="56" t="str">
        <f xml:space="preserve"> G$55</f>
        <v>columns</v>
      </c>
    </row>
    <row r="77" spans="1:18" s="56" customFormat="1" x14ac:dyDescent="0.25">
      <c r="A77" s="89"/>
      <c r="B77" s="95"/>
      <c r="C77" s="144"/>
      <c r="D77" s="91" t="s">
        <v>107</v>
      </c>
      <c r="E77" s="125" t="str">
        <f xml:space="preserve"> E$69</f>
        <v>Post Forecast Period Total</v>
      </c>
      <c r="F77" s="56">
        <f xml:space="preserve"> F$69</f>
        <v>1</v>
      </c>
      <c r="G77" s="56" t="str">
        <f xml:space="preserve"> G$69</f>
        <v>columns</v>
      </c>
    </row>
    <row r="78" spans="1:18" s="60" customFormat="1" x14ac:dyDescent="0.25">
      <c r="A78" s="96"/>
      <c r="B78" s="95"/>
      <c r="C78" s="144"/>
      <c r="D78" s="97"/>
      <c r="E78" s="126" t="s">
        <v>127</v>
      </c>
      <c r="F78" s="43">
        <f xml:space="preserve"> IF(F74 - SUM(F75:F77) &lt;&gt; 0, 1, 0)</f>
        <v>0</v>
      </c>
      <c r="G78" s="60" t="s">
        <v>128</v>
      </c>
    </row>
    <row r="79" spans="1:18" s="56" customFormat="1" x14ac:dyDescent="0.25">
      <c r="A79" s="89"/>
      <c r="B79" s="95"/>
      <c r="C79" s="144"/>
      <c r="D79" s="91"/>
      <c r="E79" s="125"/>
    </row>
    <row r="80" spans="1:18" s="60" customFormat="1" x14ac:dyDescent="0.25">
      <c r="A80" s="168" t="s">
        <v>129</v>
      </c>
      <c r="B80" s="95"/>
      <c r="C80" s="144"/>
      <c r="D80" s="97"/>
      <c r="E80" s="126"/>
    </row>
    <row r="81" spans="1:18" s="56" customFormat="1" x14ac:dyDescent="0.25">
      <c r="A81" s="89"/>
      <c r="B81" s="95"/>
      <c r="C81" s="144"/>
      <c r="D81" s="91"/>
      <c r="E81" s="125"/>
    </row>
    <row r="82" spans="1:18" s="56" customFormat="1" x14ac:dyDescent="0.25">
      <c r="A82" s="89"/>
      <c r="B82" s="95"/>
      <c r="C82" s="144"/>
      <c r="D82" s="91"/>
      <c r="E82" s="130" t="str">
        <f>InpR!E$22</f>
        <v>First Modelling Column Financial Year Number</v>
      </c>
      <c r="F82" s="4">
        <f>InpR!F$22</f>
        <v>2018</v>
      </c>
      <c r="G82" s="135" t="str">
        <f>InpR!G$22</f>
        <v>year</v>
      </c>
    </row>
    <row r="83" spans="1:18" s="56" customFormat="1" x14ac:dyDescent="0.25">
      <c r="A83" s="89"/>
      <c r="B83" s="95"/>
      <c r="C83" s="144"/>
      <c r="D83" s="91"/>
      <c r="E83" s="130" t="str">
        <f>InpR!E$23</f>
        <v>Financial Year End Month Number</v>
      </c>
      <c r="F83" s="343">
        <f>InpR!F$23</f>
        <v>3</v>
      </c>
      <c r="G83" s="135" t="str">
        <f>InpR!G$23</f>
        <v>month #</v>
      </c>
    </row>
    <row r="84" spans="1:18" s="22" customFormat="1" x14ac:dyDescent="0.25">
      <c r="A84" s="123"/>
      <c r="B84" s="111"/>
      <c r="C84" s="162"/>
      <c r="D84" s="110"/>
      <c r="E84" s="125" t="str">
        <f t="shared" ref="E84:R84" si="28" xml:space="preserve"> E$23</f>
        <v>Model Period END</v>
      </c>
      <c r="F84" s="22">
        <f t="shared" si="28"/>
        <v>0</v>
      </c>
      <c r="G84" s="22" t="str">
        <f t="shared" si="28"/>
        <v>date</v>
      </c>
      <c r="H84" s="22">
        <f t="shared" si="28"/>
        <v>0</v>
      </c>
      <c r="I84" s="22">
        <f t="shared" si="28"/>
        <v>0</v>
      </c>
      <c r="J84" s="22">
        <f t="shared" si="28"/>
        <v>43190</v>
      </c>
      <c r="K84" s="22">
        <f t="shared" si="28"/>
        <v>43555</v>
      </c>
      <c r="L84" s="22">
        <f t="shared" si="28"/>
        <v>43921</v>
      </c>
      <c r="M84" s="22">
        <f t="shared" si="28"/>
        <v>44286</v>
      </c>
      <c r="N84" s="22">
        <f t="shared" si="28"/>
        <v>44651</v>
      </c>
      <c r="O84" s="22">
        <f t="shared" si="28"/>
        <v>45016</v>
      </c>
      <c r="P84" s="22">
        <f t="shared" si="28"/>
        <v>45382</v>
      </c>
      <c r="Q84" s="22">
        <f t="shared" si="28"/>
        <v>45747</v>
      </c>
      <c r="R84" s="22">
        <f t="shared" si="28"/>
        <v>46112</v>
      </c>
    </row>
    <row r="85" spans="1:18" s="56" customFormat="1" x14ac:dyDescent="0.25">
      <c r="A85" s="89"/>
      <c r="B85" s="95"/>
      <c r="C85" s="144"/>
      <c r="D85" s="91"/>
      <c r="E85" s="125" t="str">
        <f t="shared" ref="E85:R85" si="29" xml:space="preserve"> E$15</f>
        <v>First model column flag</v>
      </c>
      <c r="F85" s="56">
        <f t="shared" si="29"/>
        <v>0</v>
      </c>
      <c r="G85" s="56" t="str">
        <f t="shared" si="29"/>
        <v>flag</v>
      </c>
      <c r="H85" s="56">
        <f t="shared" si="29"/>
        <v>1</v>
      </c>
      <c r="I85" s="56">
        <f t="shared" si="29"/>
        <v>0</v>
      </c>
      <c r="J85" s="56">
        <f t="shared" si="29"/>
        <v>1</v>
      </c>
      <c r="K85" s="56">
        <f t="shared" si="29"/>
        <v>0</v>
      </c>
      <c r="L85" s="56">
        <f t="shared" si="29"/>
        <v>0</v>
      </c>
      <c r="M85" s="56">
        <f t="shared" si="29"/>
        <v>0</v>
      </c>
      <c r="N85" s="56">
        <f t="shared" si="29"/>
        <v>0</v>
      </c>
      <c r="O85" s="56">
        <f t="shared" si="29"/>
        <v>0</v>
      </c>
      <c r="P85" s="56">
        <f t="shared" si="29"/>
        <v>0</v>
      </c>
      <c r="Q85" s="56">
        <f t="shared" si="29"/>
        <v>0</v>
      </c>
      <c r="R85" s="56">
        <f t="shared" si="29"/>
        <v>0</v>
      </c>
    </row>
    <row r="86" spans="1:18" s="56" customFormat="1" x14ac:dyDescent="0.25">
      <c r="A86" s="89"/>
      <c r="B86" s="95"/>
      <c r="C86" s="144"/>
      <c r="D86" s="91"/>
      <c r="E86" s="125" t="s">
        <v>130</v>
      </c>
      <c r="G86" s="56" t="s">
        <v>131</v>
      </c>
      <c r="I86" s="17"/>
      <c r="J86" s="56">
        <f xml:space="preserve"> IF(J85 = 1, $F82, IF(J84 &gt; (DATE(I86, $F83 + 1, 1) - 1), I86 + 1, I86))</f>
        <v>2018</v>
      </c>
      <c r="K86" s="56">
        <f t="shared" ref="K86:R86" si="30" xml:space="preserve"> IF(K85 = 1, $F82, IF(K84 &gt; (DATE(J86, $F83 + 1, 1) - 1), J86 + 1, J86))</f>
        <v>2019</v>
      </c>
      <c r="L86" s="56">
        <f t="shared" si="30"/>
        <v>2020</v>
      </c>
      <c r="M86" s="56">
        <f t="shared" si="30"/>
        <v>2021</v>
      </c>
      <c r="N86" s="56">
        <f t="shared" si="30"/>
        <v>2022</v>
      </c>
      <c r="O86" s="56">
        <f t="shared" si="30"/>
        <v>2023</v>
      </c>
      <c r="P86" s="56">
        <f t="shared" si="30"/>
        <v>2024</v>
      </c>
      <c r="Q86" s="56">
        <f t="shared" si="30"/>
        <v>2025</v>
      </c>
      <c r="R86" s="56">
        <f t="shared" si="30"/>
        <v>2026</v>
      </c>
    </row>
    <row r="89" spans="1:18" s="1" customFormat="1" x14ac:dyDescent="0.25">
      <c r="A89" s="14" t="s">
        <v>62</v>
      </c>
    </row>
  </sheetData>
  <conditionalFormatting sqref="F78">
    <cfRule type="cellIs" dxfId="77" priority="13" stopIfTrue="1" operator="notEqual">
      <formula>0</formula>
    </cfRule>
    <cfRule type="cellIs" dxfId="76" priority="14" stopIfTrue="1" operator="equal">
      <formula>""</formula>
    </cfRule>
  </conditionalFormatting>
  <conditionalFormatting sqref="F2">
    <cfRule type="cellIs" dxfId="75" priority="2" stopIfTrue="1" operator="notEqual">
      <formula>0</formula>
    </cfRule>
    <cfRule type="cellIs" dxfId="74" priority="3" stopIfTrue="1" operator="equal">
      <formula>""</formula>
    </cfRule>
  </conditionalFormatting>
  <conditionalFormatting sqref="J3:BZ3">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J115" activePane="bottomRight" state="frozen"/>
      <selection pane="topRight"/>
      <selection pane="bottomLeft"/>
      <selection pane="bottomRight" activeCell="N83" sqref="N83"/>
    </sheetView>
  </sheetViews>
  <sheetFormatPr defaultColWidth="0" defaultRowHeight="13.2" x14ac:dyDescent="0.25"/>
  <cols>
    <col min="1" max="1" width="1.44140625" style="69" customWidth="1"/>
    <col min="2" max="2" width="1.44140625" style="80" customWidth="1"/>
    <col min="3" max="3" width="1.44140625" style="144" customWidth="1"/>
    <col min="4" max="4" width="1.44140625" style="74" customWidth="1"/>
    <col min="5" max="5" width="40.5546875" style="125" customWidth="1"/>
    <col min="6" max="6" width="12.5546875" style="56" customWidth="1"/>
    <col min="7" max="7" width="11.5546875" style="56" customWidth="1"/>
    <col min="8" max="8" width="51.88671875" style="56" bestFit="1" customWidth="1"/>
    <col min="9" max="9" width="2.5546875" style="56" customWidth="1"/>
    <col min="10" max="18" width="11.5546875" style="56" customWidth="1"/>
    <col min="19" max="78" width="11.5546875" style="56" hidden="1" customWidth="1"/>
    <col min="79" max="106" width="0" style="56" hidden="1" customWidth="1"/>
    <col min="107" max="16384" width="9.109375" style="56" hidden="1"/>
  </cols>
  <sheetData>
    <row r="1" spans="1:78" s="156" customFormat="1" ht="25.2" x14ac:dyDescent="0.45">
      <c r="A1" s="152" t="str">
        <f ca="1" xml:space="preserve"> RIGHT(CELL("filename", $A$1), LEN(CELL("filename", $A$1)) - SEARCH("]", CELL("filename", $A$1)))</f>
        <v>Index</v>
      </c>
      <c r="C1" s="167"/>
      <c r="E1" s="166"/>
    </row>
    <row r="2" spans="1:78"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row>
    <row r="3" spans="1:78"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row>
    <row r="4" spans="1:78" s="15" customFormat="1" x14ac:dyDescent="0.25">
      <c r="A4" s="34"/>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row>
    <row r="5" spans="1:78" s="15" customFormat="1" x14ac:dyDescent="0.25">
      <c r="A5" s="34"/>
      <c r="B5" s="79"/>
      <c r="C5" s="143"/>
      <c r="D5" s="73"/>
      <c r="E5" s="32"/>
      <c r="F5" s="32"/>
      <c r="G5" s="274"/>
      <c r="H5" s="32"/>
      <c r="I5" s="32"/>
      <c r="J5" s="63"/>
      <c r="K5" s="63"/>
      <c r="L5" s="63"/>
      <c r="M5" s="63"/>
      <c r="N5" s="63"/>
      <c r="O5" s="63"/>
      <c r="P5" s="63"/>
      <c r="Q5" s="63"/>
      <c r="R5" s="63"/>
    </row>
    <row r="6" spans="1:78"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row>
    <row r="7" spans="1:78" x14ac:dyDescent="0.25">
      <c r="A7" s="89"/>
      <c r="B7" s="95"/>
      <c r="D7" s="91"/>
    </row>
    <row r="8" spans="1:78" x14ac:dyDescent="0.25">
      <c r="A8" s="89"/>
      <c r="B8" s="95"/>
      <c r="D8" s="91"/>
    </row>
    <row r="9" spans="1:78" x14ac:dyDescent="0.25">
      <c r="A9" s="344" t="s">
        <v>181</v>
      </c>
      <c r="B9" s="345"/>
      <c r="C9" s="346"/>
      <c r="D9" s="346"/>
      <c r="E9" s="346"/>
      <c r="F9" s="346"/>
      <c r="G9" s="346"/>
      <c r="H9" s="346"/>
      <c r="I9" s="346"/>
      <c r="J9" s="346"/>
      <c r="K9" s="346"/>
      <c r="L9" s="346"/>
      <c r="M9" s="346"/>
      <c r="N9" s="346"/>
      <c r="O9" s="346"/>
      <c r="P9" s="346"/>
      <c r="Q9" s="346"/>
      <c r="R9" s="346"/>
    </row>
    <row r="10" spans="1:78" s="60" customFormat="1" x14ac:dyDescent="0.25">
      <c r="A10" s="69"/>
      <c r="B10" s="80" t="s">
        <v>182</v>
      </c>
      <c r="C10" s="150"/>
      <c r="D10" s="74"/>
      <c r="E10" s="126"/>
    </row>
    <row r="11" spans="1:78" s="98" customFormat="1" x14ac:dyDescent="0.25">
      <c r="A11" s="69"/>
      <c r="B11" s="80"/>
      <c r="C11" s="150"/>
      <c r="D11" s="88"/>
      <c r="E11" s="281" t="str">
        <f xml:space="preserve"> InpR!E$27</f>
        <v>RPI: April - index - final determination</v>
      </c>
      <c r="F11" s="281"/>
      <c r="G11" s="281" t="str">
        <f xml:space="preserve"> InpR!G$27</f>
        <v>index</v>
      </c>
      <c r="H11" s="281" t="str">
        <f xml:space="preserve"> InpR!I$27</f>
        <v>PR19 Financial model, 'Index' sheet row 131</v>
      </c>
      <c r="I11" s="281" t="e">
        <f xml:space="preserve"> InpR!#REF!</f>
        <v>#REF!</v>
      </c>
      <c r="J11" s="281">
        <f xml:space="preserve"> InpR!J$27</f>
        <v>0</v>
      </c>
      <c r="K11" s="281">
        <f xml:space="preserve"> InpR!K$27</f>
        <v>279.7</v>
      </c>
      <c r="L11" s="281">
        <f xml:space="preserve"> InpR!L$27</f>
        <v>288.2</v>
      </c>
      <c r="M11" s="281">
        <f xml:space="preserve"> InpR!M$27</f>
        <v>296.81994379694203</v>
      </c>
      <c r="N11" s="281">
        <f xml:space="preserve"> InpR!N$27</f>
        <v>305.32865399748601</v>
      </c>
      <c r="O11" s="281">
        <f xml:space="preserve"> InpR!O$27</f>
        <v>314.691934446201</v>
      </c>
      <c r="P11" s="281">
        <f xml:space="preserve"> InpR!P$27</f>
        <v>324.76207634847901</v>
      </c>
      <c r="Q11" s="281">
        <f xml:space="preserve"> InpR!Q$27</f>
        <v>335.15446279163098</v>
      </c>
      <c r="R11" s="281">
        <f xml:space="preserve"> InpR!R$27</f>
        <v>345.20909667538001</v>
      </c>
    </row>
    <row r="12" spans="1:78" s="98" customFormat="1" x14ac:dyDescent="0.25">
      <c r="A12" s="69"/>
      <c r="B12" s="80"/>
      <c r="C12" s="150"/>
      <c r="D12" s="88"/>
      <c r="E12" s="281" t="str">
        <f xml:space="preserve"> InpR!E$28</f>
        <v>RPI: May - index - final determination</v>
      </c>
      <c r="F12" s="281"/>
      <c r="G12" s="281" t="str">
        <f xml:space="preserve"> InpR!G$28</f>
        <v>index</v>
      </c>
      <c r="H12" s="281" t="str">
        <f xml:space="preserve"> InpR!I$28</f>
        <v>PR19 Financial model, 'Index' sheet row 132</v>
      </c>
      <c r="I12" s="281" t="e">
        <f xml:space="preserve"> InpR!#REF!</f>
        <v>#REF!</v>
      </c>
      <c r="J12" s="281">
        <f xml:space="preserve"> InpR!J$28</f>
        <v>0</v>
      </c>
      <c r="K12" s="281">
        <f xml:space="preserve"> InpR!K$28</f>
        <v>280.7</v>
      </c>
      <c r="L12" s="281">
        <f xml:space="preserve"> InpR!L$28</f>
        <v>289.2</v>
      </c>
      <c r="M12" s="281">
        <f xml:space="preserve"> InpR!M$28</f>
        <v>297.50379137925398</v>
      </c>
      <c r="N12" s="281">
        <f xml:space="preserve"> InpR!N$28</f>
        <v>306.08167682745898</v>
      </c>
      <c r="O12" s="281">
        <f xml:space="preserve"> InpR!O$28</f>
        <v>315.51905088813697</v>
      </c>
      <c r="P12" s="281">
        <f xml:space="preserve"> InpR!P$28</f>
        <v>325.61566051655802</v>
      </c>
      <c r="Q12" s="281">
        <f xml:space="preserve"> InpR!Q$28</f>
        <v>336.03536165308702</v>
      </c>
      <c r="R12" s="281">
        <f xml:space="preserve"> InpR!R$28</f>
        <v>346.11642250268</v>
      </c>
    </row>
    <row r="13" spans="1:78" s="98" customFormat="1" x14ac:dyDescent="0.25">
      <c r="A13" s="69"/>
      <c r="B13" s="80"/>
      <c r="C13" s="150"/>
      <c r="D13" s="88"/>
      <c r="E13" s="281" t="str">
        <f xml:space="preserve"> InpR!E$29</f>
        <v>RPI: June - index - final determination</v>
      </c>
      <c r="F13" s="281"/>
      <c r="G13" s="281" t="str">
        <f xml:space="preserve"> InpR!G$29</f>
        <v>index</v>
      </c>
      <c r="H13" s="281" t="str">
        <f xml:space="preserve"> InpR!I$29</f>
        <v>PR19 Financial model, 'Index' sheet row 133</v>
      </c>
      <c r="I13" s="281" t="e">
        <f xml:space="preserve"> InpR!#REF!</f>
        <v>#REF!</v>
      </c>
      <c r="J13" s="281">
        <f xml:space="preserve"> InpR!J$29</f>
        <v>0</v>
      </c>
      <c r="K13" s="281">
        <f xml:space="preserve"> InpR!K$29</f>
        <v>281.5</v>
      </c>
      <c r="L13" s="281">
        <f xml:space="preserve"> InpR!L$29</f>
        <v>289.60000000000002</v>
      </c>
      <c r="M13" s="281">
        <f xml:space="preserve"> InpR!M$29</f>
        <v>298.18921448748898</v>
      </c>
      <c r="N13" s="281">
        <f xml:space="preserve"> InpR!N$29</f>
        <v>306.83655681487397</v>
      </c>
      <c r="O13" s="281">
        <f xml:space="preserve"> InpR!O$29</f>
        <v>316.34834127078699</v>
      </c>
      <c r="P13" s="281">
        <f xml:space="preserve"> InpR!P$29</f>
        <v>326.47148819145201</v>
      </c>
      <c r="Q13" s="281">
        <f xml:space="preserve"> InpR!Q$29</f>
        <v>336.91857581357903</v>
      </c>
      <c r="R13" s="281">
        <f xml:space="preserve"> InpR!R$29</f>
        <v>347.02613308798601</v>
      </c>
    </row>
    <row r="14" spans="1:78" s="98" customFormat="1" x14ac:dyDescent="0.25">
      <c r="A14" s="69"/>
      <c r="B14" s="80"/>
      <c r="C14" s="150"/>
      <c r="D14" s="88"/>
      <c r="E14" s="281" t="str">
        <f xml:space="preserve"> InpR!E$30</f>
        <v>RPI: July - index - final determination</v>
      </c>
      <c r="F14" s="281"/>
      <c r="G14" s="281" t="str">
        <f xml:space="preserve"> InpR!G$30</f>
        <v>index</v>
      </c>
      <c r="H14" s="281" t="str">
        <f xml:space="preserve"> InpR!I$30</f>
        <v>PR19 Financial model, 'Index' sheet row 134</v>
      </c>
      <c r="I14" s="281" t="e">
        <f xml:space="preserve"> InpR!#REF!</f>
        <v>#REF!</v>
      </c>
      <c r="J14" s="281">
        <f xml:space="preserve"> InpR!J$30</f>
        <v>0</v>
      </c>
      <c r="K14" s="281">
        <f xml:space="preserve"> InpR!K$30</f>
        <v>281.7</v>
      </c>
      <c r="L14" s="281">
        <f xml:space="preserve"> InpR!L$30</f>
        <v>289.5</v>
      </c>
      <c r="M14" s="281">
        <f xml:space="preserve"> InpR!M$30</f>
        <v>298.87621675152297</v>
      </c>
      <c r="N14" s="281">
        <f xml:space="preserve"> InpR!N$30</f>
        <v>307.593298539984</v>
      </c>
      <c r="O14" s="281">
        <f xml:space="preserve"> InpR!O$30</f>
        <v>317.17981130799899</v>
      </c>
      <c r="P14" s="281">
        <f xml:space="preserve"> InpR!P$30</f>
        <v>327.32956526985498</v>
      </c>
      <c r="Q14" s="281">
        <f xml:space="preserve"> InpR!Q$30</f>
        <v>337.80411135849101</v>
      </c>
      <c r="R14" s="281">
        <f xml:space="preserve"> InpR!R$30</f>
        <v>347.93823469924502</v>
      </c>
    </row>
    <row r="15" spans="1:78" s="98" customFormat="1" x14ac:dyDescent="0.25">
      <c r="A15" s="69"/>
      <c r="B15" s="80"/>
      <c r="C15" s="150"/>
      <c r="D15" s="88"/>
      <c r="E15" s="281" t="str">
        <f xml:space="preserve"> InpR!E$31</f>
        <v>RPI: August - index - final determination</v>
      </c>
      <c r="F15" s="281"/>
      <c r="G15" s="281" t="str">
        <f xml:space="preserve"> InpR!G$31</f>
        <v>index</v>
      </c>
      <c r="H15" s="281" t="str">
        <f xml:space="preserve"> InpR!I$31</f>
        <v>PR19 Financial model, 'Index' sheet row 135</v>
      </c>
      <c r="I15" s="281" t="e">
        <f xml:space="preserve"> InpR!#REF!</f>
        <v>#REF!</v>
      </c>
      <c r="J15" s="281">
        <f xml:space="preserve"> InpR!J$31</f>
        <v>0</v>
      </c>
      <c r="K15" s="281">
        <f xml:space="preserve"> InpR!K$31</f>
        <v>284.2</v>
      </c>
      <c r="L15" s="281">
        <f xml:space="preserve"> InpR!L$31</f>
        <v>291.5</v>
      </c>
      <c r="M15" s="281">
        <f xml:space="preserve"> InpR!M$31</f>
        <v>299.56480180959397</v>
      </c>
      <c r="N15" s="281">
        <f xml:space="preserve"> InpR!N$31</f>
        <v>308.35190659433698</v>
      </c>
      <c r="O15" s="281">
        <f xml:space="preserve"> InpR!O$31</f>
        <v>318.01346672864003</v>
      </c>
      <c r="P15" s="281">
        <f xml:space="preserve"> InpR!P$31</f>
        <v>328.18989766395703</v>
      </c>
      <c r="Q15" s="281">
        <f xml:space="preserve"> InpR!Q$31</f>
        <v>338.69197438920298</v>
      </c>
      <c r="R15" s="281">
        <f xml:space="preserve"> InpR!R$31</f>
        <v>348.85273362087997</v>
      </c>
    </row>
    <row r="16" spans="1:78" s="98" customFormat="1" x14ac:dyDescent="0.25">
      <c r="A16" s="69"/>
      <c r="B16" s="80"/>
      <c r="C16" s="150"/>
      <c r="D16" s="88"/>
      <c r="E16" s="281" t="str">
        <f xml:space="preserve"> InpR!E$32</f>
        <v>RPI: September - index - final determination</v>
      </c>
      <c r="F16" s="281"/>
      <c r="G16" s="281" t="str">
        <f xml:space="preserve"> InpR!G$32</f>
        <v>index</v>
      </c>
      <c r="H16" s="281" t="str">
        <f xml:space="preserve"> InpR!I$32</f>
        <v>PR19 Financial model, 'Index' sheet row 136</v>
      </c>
      <c r="I16" s="281" t="e">
        <f xml:space="preserve"> InpR!#REF!</f>
        <v>#REF!</v>
      </c>
      <c r="J16" s="281">
        <f xml:space="preserve"> InpR!J$32</f>
        <v>0</v>
      </c>
      <c r="K16" s="281">
        <f xml:space="preserve"> InpR!K$32</f>
        <v>284.10000000000002</v>
      </c>
      <c r="L16" s="281">
        <f xml:space="preserve"> InpR!L$32</f>
        <v>292.14789585630501</v>
      </c>
      <c r="M16" s="281">
        <f xml:space="preserve"> InpR!M$32</f>
        <v>300.254973308324</v>
      </c>
      <c r="N16" s="281">
        <f xml:space="preserve"> InpR!N$32</f>
        <v>309.11238558080299</v>
      </c>
      <c r="O16" s="281">
        <f xml:space="preserve"> InpR!O$32</f>
        <v>318.84931327663401</v>
      </c>
      <c r="P16" s="281">
        <f xml:space="preserve"> InpR!P$32</f>
        <v>329.05249130148701</v>
      </c>
      <c r="Q16" s="281">
        <f xml:space="preserve"> InpR!Q$32</f>
        <v>339.58217102313398</v>
      </c>
      <c r="R16" s="281">
        <f xml:space="preserve"> InpR!R$32</f>
        <v>349.769636153828</v>
      </c>
    </row>
    <row r="17" spans="1:18" s="98" customFormat="1" x14ac:dyDescent="0.25">
      <c r="A17" s="69"/>
      <c r="B17" s="80"/>
      <c r="C17" s="150"/>
      <c r="D17" s="88"/>
      <c r="E17" s="281" t="str">
        <f xml:space="preserve"> InpR!E$33</f>
        <v>RPI: October - index - final determination</v>
      </c>
      <c r="F17" s="281"/>
      <c r="G17" s="281" t="str">
        <f xml:space="preserve"> InpR!G$33</f>
        <v>index</v>
      </c>
      <c r="H17" s="281" t="str">
        <f xml:space="preserve"> InpR!I$33</f>
        <v>PR19 Financial model, 'Index' sheet row 137</v>
      </c>
      <c r="I17" s="281" t="e">
        <f xml:space="preserve"> InpR!#REF!</f>
        <v>#REF!</v>
      </c>
      <c r="J17" s="281">
        <f xml:space="preserve"> InpR!J$33</f>
        <v>0</v>
      </c>
      <c r="K17" s="281">
        <f xml:space="preserve"> InpR!K$33</f>
        <v>284.5</v>
      </c>
      <c r="L17" s="281">
        <f xml:space="preserve"> InpR!L$33</f>
        <v>292.79723174362402</v>
      </c>
      <c r="M17" s="281">
        <f xml:space="preserve"> InpR!M$33</f>
        <v>300.94673490273601</v>
      </c>
      <c r="N17" s="281">
        <f xml:space="preserve"> InpR!N$33</f>
        <v>309.87474011360501</v>
      </c>
      <c r="O17" s="281">
        <f xml:space="preserve"> InpR!O$33</f>
        <v>319.687356711002</v>
      </c>
      <c r="P17" s="281">
        <f xml:space="preserve"> InpR!P$33</f>
        <v>329.91735212575401</v>
      </c>
      <c r="Q17" s="281">
        <f xml:space="preserve"> InpR!Q$33</f>
        <v>340.474707393779</v>
      </c>
      <c r="R17" s="281">
        <f xml:space="preserve"> InpR!R$33</f>
        <v>350.68894861559198</v>
      </c>
    </row>
    <row r="18" spans="1:18" s="98" customFormat="1" x14ac:dyDescent="0.25">
      <c r="A18" s="69"/>
      <c r="B18" s="80"/>
      <c r="C18" s="150"/>
      <c r="D18" s="88"/>
      <c r="E18" s="281" t="str">
        <f xml:space="preserve"> InpR!E$34</f>
        <v>RPI: November - index - final determination</v>
      </c>
      <c r="F18" s="281"/>
      <c r="G18" s="281" t="str">
        <f xml:space="preserve"> InpR!G$34</f>
        <v>index</v>
      </c>
      <c r="H18" s="281" t="str">
        <f xml:space="preserve"> InpR!I$34</f>
        <v>PR19 Financial model, 'Index' sheet row 138</v>
      </c>
      <c r="I18" s="281" t="e">
        <f xml:space="preserve"> InpR!#REF!</f>
        <v>#REF!</v>
      </c>
      <c r="J18" s="281">
        <f xml:space="preserve"> InpR!J$34</f>
        <v>0</v>
      </c>
      <c r="K18" s="281">
        <f xml:space="preserve"> InpR!K$34</f>
        <v>284.60000000000002</v>
      </c>
      <c r="L18" s="281">
        <f xml:space="preserve"> InpR!L$34</f>
        <v>293.44801086260998</v>
      </c>
      <c r="M18" s="281">
        <f xml:space="preserve"> InpR!M$34</f>
        <v>301.640090256272</v>
      </c>
      <c r="N18" s="281">
        <f xml:space="preserve"> InpR!N$34</f>
        <v>310.638974818348</v>
      </c>
      <c r="O18" s="281">
        <f xml:space="preserve"> InpR!O$34</f>
        <v>320.52760280590201</v>
      </c>
      <c r="P18" s="281">
        <f xml:space="preserve"> InpR!P$34</f>
        <v>330.78448609569102</v>
      </c>
      <c r="Q18" s="281">
        <f xml:space="preserve"> InpR!Q$34</f>
        <v>341.36958965075303</v>
      </c>
      <c r="R18" s="281">
        <f xml:space="preserve"> InpR!R$34</f>
        <v>351.61067734027603</v>
      </c>
    </row>
    <row r="19" spans="1:18" s="98" customFormat="1" x14ac:dyDescent="0.25">
      <c r="A19" s="69"/>
      <c r="B19" s="80"/>
      <c r="C19" s="150"/>
      <c r="D19" s="88"/>
      <c r="E19" s="281" t="str">
        <f xml:space="preserve"> InpR!E$35</f>
        <v>RPI: December - index - final determination</v>
      </c>
      <c r="F19" s="281"/>
      <c r="G19" s="281" t="str">
        <f xml:space="preserve"> InpR!G$35</f>
        <v>index</v>
      </c>
      <c r="H19" s="281" t="str">
        <f xml:space="preserve"> InpR!I$35</f>
        <v>PR19 Financial model, 'Index' sheet row 139</v>
      </c>
      <c r="I19" s="281" t="e">
        <f xml:space="preserve"> InpR!#REF!</f>
        <v>#REF!</v>
      </c>
      <c r="J19" s="281">
        <f xml:space="preserve"> InpR!J$35</f>
        <v>0</v>
      </c>
      <c r="K19" s="281">
        <f xml:space="preserve"> InpR!K$35</f>
        <v>285.60000000000002</v>
      </c>
      <c r="L19" s="281">
        <f xml:space="preserve"> InpR!L$35</f>
        <v>294.100236421028</v>
      </c>
      <c r="M19" s="281">
        <f xml:space="preserve"> InpR!M$35</f>
        <v>302.33504304081703</v>
      </c>
      <c r="N19" s="281">
        <f xml:space="preserve"> InpR!N$35</f>
        <v>311.40509433204198</v>
      </c>
      <c r="O19" s="281">
        <f xml:space="preserve"> InpR!O$35</f>
        <v>321.37005735066703</v>
      </c>
      <c r="P19" s="281">
        <f xml:space="preserve"> InpR!P$35</f>
        <v>331.65389918588897</v>
      </c>
      <c r="Q19" s="281">
        <f xml:space="preserve"> InpR!Q$35</f>
        <v>342.26682395983698</v>
      </c>
      <c r="R19" s="281">
        <f xml:space="preserve"> InpR!R$35</f>
        <v>352.53482867863198</v>
      </c>
    </row>
    <row r="20" spans="1:18" s="98" customFormat="1" x14ac:dyDescent="0.25">
      <c r="A20" s="69"/>
      <c r="B20" s="80"/>
      <c r="C20" s="150"/>
      <c r="D20" s="88"/>
      <c r="E20" s="281" t="str">
        <f xml:space="preserve"> InpR!E$36</f>
        <v>RPI: January - index - final determination</v>
      </c>
      <c r="F20" s="281"/>
      <c r="G20" s="281" t="str">
        <f xml:space="preserve"> InpR!G$36</f>
        <v>index</v>
      </c>
      <c r="H20" s="281" t="str">
        <f xml:space="preserve"> InpR!I$36</f>
        <v>PR19 Financial model, 'Index' sheet row 140</v>
      </c>
      <c r="I20" s="281" t="e">
        <f xml:space="preserve"> InpR!#REF!</f>
        <v>#REF!</v>
      </c>
      <c r="J20" s="281">
        <f xml:space="preserve"> InpR!J$36</f>
        <v>0</v>
      </c>
      <c r="K20" s="281">
        <f xml:space="preserve"> InpR!K$36</f>
        <v>283</v>
      </c>
      <c r="L20" s="281">
        <f xml:space="preserve"> InpR!L$36</f>
        <v>294.77781803182302</v>
      </c>
      <c r="M20" s="281">
        <f xml:space="preserve"> InpR!M$36</f>
        <v>303.08068281857697</v>
      </c>
      <c r="N20" s="281">
        <f xml:space="preserve"> InpR!N$36</f>
        <v>312.22357185062901</v>
      </c>
      <c r="O20" s="281">
        <f xml:space="preserve"> InpR!O$36</f>
        <v>322.21472614984901</v>
      </c>
      <c r="P20" s="281">
        <f xml:space="preserve"> InpR!P$36</f>
        <v>332.52559738664399</v>
      </c>
      <c r="Q20" s="281">
        <f xml:space="preserve"> InpR!Q$36</f>
        <v>343.16641650301699</v>
      </c>
      <c r="R20" s="281">
        <f xml:space="preserve"> InpR!R$36</f>
        <v>353.461408998107</v>
      </c>
    </row>
    <row r="21" spans="1:18" s="98" customFormat="1" x14ac:dyDescent="0.25">
      <c r="A21" s="69"/>
      <c r="B21" s="80"/>
      <c r="C21" s="150"/>
      <c r="D21" s="88"/>
      <c r="E21" s="281" t="str">
        <f xml:space="preserve"> InpR!E$37</f>
        <v>RPI: February - index - final determination</v>
      </c>
      <c r="F21" s="281"/>
      <c r="G21" s="281" t="str">
        <f xml:space="preserve"> InpR!G$37</f>
        <v>index</v>
      </c>
      <c r="H21" s="281" t="str">
        <f xml:space="preserve"> InpR!I$37</f>
        <v>PR19 Financial model, 'Index' sheet row 141</v>
      </c>
      <c r="I21" s="281" t="e">
        <f xml:space="preserve"> InpR!#REF!</f>
        <v>#REF!</v>
      </c>
      <c r="J21" s="281">
        <f xml:space="preserve"> InpR!J$37</f>
        <v>0</v>
      </c>
      <c r="K21" s="281">
        <f xml:space="preserve"> InpR!K$37</f>
        <v>285</v>
      </c>
      <c r="L21" s="281">
        <f xml:space="preserve"> InpR!L$37</f>
        <v>295.45696073228203</v>
      </c>
      <c r="M21" s="281">
        <f xml:space="preserve"> InpR!M$37</f>
        <v>303.82816154518099</v>
      </c>
      <c r="N21" s="281">
        <f xml:space="preserve"> InpR!N$37</f>
        <v>313.04420060392698</v>
      </c>
      <c r="O21" s="281">
        <f xml:space="preserve"> InpR!O$37</f>
        <v>323.06161502325301</v>
      </c>
      <c r="P21" s="281">
        <f xml:space="preserve"> InpR!P$37</f>
        <v>333.39958670399699</v>
      </c>
      <c r="Q21" s="281">
        <f xml:space="preserve"> InpR!Q$37</f>
        <v>344.06837347852502</v>
      </c>
      <c r="R21" s="281">
        <f xml:space="preserve"> InpR!R$37</f>
        <v>354.39042468288102</v>
      </c>
    </row>
    <row r="22" spans="1:18" s="98" customFormat="1" x14ac:dyDescent="0.25">
      <c r="A22" s="69"/>
      <c r="B22" s="80"/>
      <c r="C22" s="150"/>
      <c r="D22" s="88"/>
      <c r="E22" s="281" t="str">
        <f xml:space="preserve"> InpR!E$38</f>
        <v>RPI: March - index - final determination</v>
      </c>
      <c r="F22" s="281"/>
      <c r="G22" s="281" t="str">
        <f xml:space="preserve"> InpR!G$38</f>
        <v>index</v>
      </c>
      <c r="H22" s="281" t="str">
        <f xml:space="preserve"> InpR!I$38</f>
        <v>PR19 Financial model, 'Index' sheet row 142</v>
      </c>
      <c r="I22" s="281" t="e">
        <f xml:space="preserve"> InpR!#REF!</f>
        <v>#REF!</v>
      </c>
      <c r="J22" s="281">
        <f xml:space="preserve"> InpR!J$38</f>
        <v>0</v>
      </c>
      <c r="K22" s="281">
        <f xml:space="preserve"> InpR!K$38</f>
        <v>285.10000000000002</v>
      </c>
      <c r="L22" s="281">
        <f xml:space="preserve"> InpR!L$38</f>
        <v>296.13766811902099</v>
      </c>
      <c r="M22" s="281">
        <f xml:space="preserve"> InpR!M$38</f>
        <v>304.57748375597498</v>
      </c>
      <c r="N22" s="281">
        <f xml:space="preserve"> InpR!N$38</f>
        <v>313.86698624610801</v>
      </c>
      <c r="O22" s="281">
        <f xml:space="preserve"> InpR!O$38</f>
        <v>323.91072980598301</v>
      </c>
      <c r="P22" s="281">
        <f xml:space="preserve"> InpR!P$38</f>
        <v>334.27587315977502</v>
      </c>
      <c r="Q22" s="281">
        <f xml:space="preserve"> InpR!Q$38</f>
        <v>344.972701100888</v>
      </c>
      <c r="R22" s="281">
        <f xml:space="preserve"> InpR!R$38</f>
        <v>355.32188213391402</v>
      </c>
    </row>
    <row r="23" spans="1:18" s="98" customFormat="1" x14ac:dyDescent="0.25">
      <c r="A23" s="68"/>
      <c r="B23" s="80"/>
      <c r="C23" s="150"/>
      <c r="D23" s="88"/>
      <c r="E23" s="127"/>
      <c r="F23" s="127"/>
      <c r="G23" s="127"/>
      <c r="H23" s="127"/>
      <c r="I23" s="127"/>
      <c r="J23" s="127"/>
      <c r="K23" s="127"/>
      <c r="L23" s="127"/>
      <c r="M23" s="127"/>
      <c r="N23" s="127"/>
      <c r="O23" s="127"/>
      <c r="P23" s="127"/>
      <c r="Q23" s="127"/>
      <c r="R23" s="127"/>
    </row>
    <row r="24" spans="1:18" s="98" customFormat="1" x14ac:dyDescent="0.25">
      <c r="A24" s="69"/>
      <c r="B24" s="80"/>
      <c r="C24" s="150"/>
      <c r="D24" s="74"/>
      <c r="E24" s="125" t="s">
        <v>236</v>
      </c>
      <c r="F24" s="125"/>
      <c r="G24" s="125" t="s">
        <v>188</v>
      </c>
      <c r="H24" s="56"/>
      <c r="I24" s="60"/>
      <c r="J24" s="125">
        <f xml:space="preserve"> SUM(J11:J22) / 12</f>
        <v>0</v>
      </c>
      <c r="K24" s="125">
        <f t="shared" ref="K24:R24" si="0" xml:space="preserve"> SUM(K11:K22) / 12</f>
        <v>283.30833333333334</v>
      </c>
      <c r="L24" s="125">
        <f t="shared" si="0"/>
        <v>292.23881848055777</v>
      </c>
      <c r="M24" s="125">
        <f t="shared" si="0"/>
        <v>300.63476148772367</v>
      </c>
      <c r="N24" s="125">
        <f t="shared" si="0"/>
        <v>309.52983719330018</v>
      </c>
      <c r="O24" s="125">
        <f t="shared" si="0"/>
        <v>319.28116714708784</v>
      </c>
      <c r="P24" s="125">
        <f t="shared" si="0"/>
        <v>329.49816449579487</v>
      </c>
      <c r="Q24" s="125">
        <f t="shared" si="0"/>
        <v>340.04210575966027</v>
      </c>
      <c r="R24" s="125">
        <f t="shared" si="0"/>
        <v>350.24336893245004</v>
      </c>
    </row>
    <row r="25" spans="1:18" s="98" customFormat="1" x14ac:dyDescent="0.25">
      <c r="A25" s="69"/>
      <c r="B25" s="80"/>
      <c r="C25" s="150"/>
      <c r="D25" s="74"/>
      <c r="E25" s="125" t="s">
        <v>237</v>
      </c>
      <c r="F25" s="56"/>
      <c r="G25" s="125" t="s">
        <v>94</v>
      </c>
      <c r="H25" s="56"/>
      <c r="I25" s="56"/>
      <c r="J25" s="282">
        <f xml:space="preserve"> IF(I$24 = 0, 0, J$24 / I$24 - 1)</f>
        <v>0</v>
      </c>
      <c r="K25" s="282">
        <f t="shared" ref="K25:R25" si="1" xml:space="preserve"> IF(J$24 = 0, 0, K$24 / J$24 - 1)</f>
        <v>0</v>
      </c>
      <c r="L25" s="282">
        <f t="shared" si="1"/>
        <v>3.1522140708501789E-2</v>
      </c>
      <c r="M25" s="282">
        <f t="shared" si="1"/>
        <v>2.8729732247136264E-2</v>
      </c>
      <c r="N25" s="282">
        <f t="shared" si="1"/>
        <v>2.9587648685595269E-2</v>
      </c>
      <c r="O25" s="282">
        <f t="shared" si="1"/>
        <v>3.150368327076003E-2</v>
      </c>
      <c r="P25" s="282">
        <f t="shared" si="1"/>
        <v>3.2000000000000695E-2</v>
      </c>
      <c r="Q25" s="282">
        <f t="shared" si="1"/>
        <v>3.1999999999999806E-2</v>
      </c>
      <c r="R25" s="282">
        <f t="shared" si="1"/>
        <v>2.9999999999999805E-2</v>
      </c>
    </row>
    <row r="26" spans="1:18" s="98" customFormat="1" x14ac:dyDescent="0.25">
      <c r="A26" s="69"/>
      <c r="B26" s="80"/>
      <c r="C26" s="150"/>
      <c r="D26" s="74"/>
      <c r="E26" s="125"/>
      <c r="F26" s="125"/>
      <c r="G26" s="125"/>
      <c r="H26" s="125"/>
      <c r="I26" s="125"/>
      <c r="J26" s="56"/>
      <c r="K26" s="56"/>
      <c r="L26" s="56"/>
      <c r="M26" s="56"/>
      <c r="N26" s="56"/>
      <c r="O26" s="56"/>
      <c r="P26" s="56"/>
      <c r="Q26" s="56"/>
      <c r="R26" s="56"/>
    </row>
    <row r="27" spans="1:18" s="98" customFormat="1" x14ac:dyDescent="0.25">
      <c r="A27" s="69"/>
      <c r="B27" s="80"/>
      <c r="C27" s="150"/>
      <c r="D27" s="74"/>
      <c r="E27" s="125" t="str">
        <f t="shared" ref="E27:R27" si="2">E$22</f>
        <v>RPI: March - index - final determination</v>
      </c>
      <c r="F27" s="125"/>
      <c r="G27" s="125" t="str">
        <f t="shared" si="2"/>
        <v>index</v>
      </c>
      <c r="H27" s="125" t="str">
        <f t="shared" si="2"/>
        <v>PR19 Financial model, 'Index' sheet row 142</v>
      </c>
      <c r="I27" s="125" t="e">
        <f t="shared" si="2"/>
        <v>#REF!</v>
      </c>
      <c r="J27" s="125">
        <f t="shared" si="2"/>
        <v>0</v>
      </c>
      <c r="K27" s="125">
        <f t="shared" si="2"/>
        <v>285.10000000000002</v>
      </c>
      <c r="L27" s="125">
        <f t="shared" si="2"/>
        <v>296.13766811902099</v>
      </c>
      <c r="M27" s="125">
        <f t="shared" si="2"/>
        <v>304.57748375597498</v>
      </c>
      <c r="N27" s="125">
        <f t="shared" si="2"/>
        <v>313.86698624610801</v>
      </c>
      <c r="O27" s="125">
        <f t="shared" si="2"/>
        <v>323.91072980598301</v>
      </c>
      <c r="P27" s="125">
        <f t="shared" si="2"/>
        <v>334.27587315977502</v>
      </c>
      <c r="Q27" s="125">
        <f t="shared" si="2"/>
        <v>344.972701100888</v>
      </c>
      <c r="R27" s="125">
        <f t="shared" si="2"/>
        <v>355.32188213391402</v>
      </c>
    </row>
    <row r="28" spans="1:18" s="98" customFormat="1" x14ac:dyDescent="0.25">
      <c r="A28" s="13"/>
      <c r="B28" s="58"/>
      <c r="C28" s="151"/>
      <c r="D28" s="57"/>
      <c r="E28" s="207" t="str">
        <f>E$24</f>
        <v>RPI: Financial year average - index - final determination</v>
      </c>
      <c r="F28" s="56"/>
      <c r="G28" s="125" t="str">
        <f t="shared" ref="G28:R28" si="3">G$24</f>
        <v>index</v>
      </c>
      <c r="H28" s="125">
        <f t="shared" si="3"/>
        <v>0</v>
      </c>
      <c r="I28" s="125">
        <f t="shared" si="3"/>
        <v>0</v>
      </c>
      <c r="J28" s="125">
        <f t="shared" si="3"/>
        <v>0</v>
      </c>
      <c r="K28" s="125">
        <f t="shared" si="3"/>
        <v>283.30833333333334</v>
      </c>
      <c r="L28" s="125">
        <f t="shared" si="3"/>
        <v>292.23881848055777</v>
      </c>
      <c r="M28" s="125">
        <f t="shared" si="3"/>
        <v>300.63476148772367</v>
      </c>
      <c r="N28" s="125">
        <f t="shared" si="3"/>
        <v>309.52983719330018</v>
      </c>
      <c r="O28" s="125">
        <f t="shared" si="3"/>
        <v>319.28116714708784</v>
      </c>
      <c r="P28" s="125">
        <f t="shared" si="3"/>
        <v>329.49816449579487</v>
      </c>
      <c r="Q28" s="125">
        <f t="shared" si="3"/>
        <v>340.04210575966027</v>
      </c>
      <c r="R28" s="125">
        <f t="shared" si="3"/>
        <v>350.24336893245004</v>
      </c>
    </row>
    <row r="29" spans="1:18" s="98" customFormat="1" x14ac:dyDescent="0.25">
      <c r="A29" s="69"/>
      <c r="B29" s="283"/>
      <c r="C29" s="283"/>
      <c r="D29" s="283"/>
      <c r="E29" s="284" t="str">
        <f>Time!E$46</f>
        <v>1st Forecast Period Flag</v>
      </c>
      <c r="F29" s="284"/>
      <c r="G29" s="284" t="str">
        <f>Time!G$46</f>
        <v>flag</v>
      </c>
      <c r="H29" s="284">
        <f>Time!H$46</f>
        <v>1</v>
      </c>
      <c r="I29" s="284">
        <f>Time!I$46</f>
        <v>0</v>
      </c>
      <c r="J29" s="284">
        <f>Time!J$46</f>
        <v>0</v>
      </c>
      <c r="K29" s="284">
        <f>Time!K$46</f>
        <v>0</v>
      </c>
      <c r="L29" s="284">
        <f>Time!L$46</f>
        <v>0</v>
      </c>
      <c r="M29" s="284">
        <f>Time!M$46</f>
        <v>1</v>
      </c>
      <c r="N29" s="284">
        <f>Time!N$46</f>
        <v>0</v>
      </c>
      <c r="O29" s="284">
        <f>Time!O$46</f>
        <v>0</v>
      </c>
      <c r="P29" s="284">
        <f>Time!P$46</f>
        <v>0</v>
      </c>
      <c r="Q29" s="284">
        <f>Time!Q$46</f>
        <v>0</v>
      </c>
      <c r="R29" s="284">
        <f>Time!R$46</f>
        <v>0</v>
      </c>
    </row>
    <row r="30" spans="1:18" s="98" customFormat="1" x14ac:dyDescent="0.25">
      <c r="A30" s="69"/>
      <c r="B30" s="80"/>
      <c r="C30" s="150"/>
      <c r="D30" s="74"/>
      <c r="E30" s="207" t="s">
        <v>238</v>
      </c>
      <c r="F30" s="56"/>
      <c r="G30" s="125" t="s">
        <v>94</v>
      </c>
      <c r="H30" s="56"/>
      <c r="I30" s="56"/>
      <c r="J30" s="282">
        <f xml:space="preserve"> IFERROR((J28 / I27 - 1) * J29, 0)</f>
        <v>0</v>
      </c>
      <c r="K30" s="282">
        <f t="shared" ref="K30:R30" si="4" xml:space="preserve"> IFERROR((K28 / J27 - 1) * K29, 0)</f>
        <v>0</v>
      </c>
      <c r="L30" s="282">
        <f t="shared" si="4"/>
        <v>0</v>
      </c>
      <c r="M30" s="282">
        <f xml:space="preserve"> IFERROR((M28 / L27 - 1) * M29, 0)</f>
        <v>1.5185820153399865E-2</v>
      </c>
      <c r="N30" s="282">
        <f t="shared" si="4"/>
        <v>0</v>
      </c>
      <c r="O30" s="282">
        <f t="shared" si="4"/>
        <v>0</v>
      </c>
      <c r="P30" s="282">
        <f t="shared" si="4"/>
        <v>0</v>
      </c>
      <c r="Q30" s="282">
        <f t="shared" si="4"/>
        <v>0</v>
      </c>
      <c r="R30" s="282">
        <f t="shared" si="4"/>
        <v>0</v>
      </c>
    </row>
    <row r="31" spans="1:18" s="98" customFormat="1" x14ac:dyDescent="0.25">
      <c r="A31" s="68"/>
      <c r="B31" s="80"/>
      <c r="C31" s="150"/>
      <c r="D31" s="88"/>
      <c r="E31" s="127"/>
      <c r="F31" s="127"/>
      <c r="G31" s="127"/>
      <c r="H31" s="127"/>
      <c r="I31" s="127"/>
      <c r="J31" s="127"/>
      <c r="K31" s="127"/>
      <c r="L31" s="127"/>
      <c r="M31" s="127"/>
      <c r="N31" s="127"/>
      <c r="O31" s="127"/>
      <c r="P31" s="127"/>
      <c r="Q31" s="127"/>
      <c r="R31" s="127"/>
    </row>
    <row r="32" spans="1:18" s="98" customFormat="1" x14ac:dyDescent="0.25">
      <c r="A32" s="69"/>
      <c r="B32" s="80" t="s">
        <v>183</v>
      </c>
      <c r="C32" s="150"/>
      <c r="D32" s="88"/>
      <c r="E32" s="127"/>
      <c r="F32" s="127"/>
      <c r="G32" s="127"/>
      <c r="H32" s="127"/>
      <c r="I32" s="127"/>
      <c r="J32" s="127"/>
      <c r="K32" s="127"/>
      <c r="L32" s="127"/>
      <c r="M32" s="127"/>
      <c r="N32" s="127"/>
      <c r="O32" s="127"/>
      <c r="P32" s="127"/>
      <c r="Q32" s="127"/>
      <c r="R32" s="127"/>
    </row>
    <row r="33" spans="1:18" s="98" customFormat="1" x14ac:dyDescent="0.25">
      <c r="A33" s="69"/>
      <c r="B33" s="80"/>
      <c r="C33" s="150"/>
      <c r="D33" s="88"/>
      <c r="E33" s="281" t="str">
        <f>InpR!E$41</f>
        <v>CPI(H): April - index - final determination</v>
      </c>
      <c r="F33" s="281"/>
      <c r="G33" s="281" t="str">
        <f>InpR!G$41</f>
        <v>index</v>
      </c>
      <c r="H33" s="281" t="str">
        <f>InpR!I$41</f>
        <v>PR19 Financial model, 'Index' sheet F59 and 'Index' sheet row 10</v>
      </c>
      <c r="I33" s="281" t="e">
        <f>InpR!#REF!</f>
        <v>#REF!</v>
      </c>
      <c r="J33" s="281">
        <f>InpR!J$41</f>
        <v>103.2</v>
      </c>
      <c r="K33" s="281">
        <f>InpR!K$41</f>
        <v>105.5</v>
      </c>
      <c r="L33" s="281">
        <f>InpR!L$41</f>
        <v>107.6</v>
      </c>
      <c r="M33" s="281">
        <f>InpR!M$41</f>
        <v>109.703354739972</v>
      </c>
      <c r="N33" s="281">
        <f>InpR!N$41</f>
        <v>111.897421834771</v>
      </c>
      <c r="O33" s="281">
        <f>InpR!O$41</f>
        <v>114.172657229451</v>
      </c>
      <c r="P33" s="281">
        <f>InpR!P$41</f>
        <v>116.57028303126999</v>
      </c>
      <c r="Q33" s="281">
        <f>InpR!Q$41</f>
        <v>119.01825897492699</v>
      </c>
      <c r="R33" s="281">
        <f>InpR!R$41</f>
        <v>121.39862415442499</v>
      </c>
    </row>
    <row r="34" spans="1:18" s="98" customFormat="1" x14ac:dyDescent="0.25">
      <c r="A34" s="69"/>
      <c r="B34" s="80"/>
      <c r="C34" s="150"/>
      <c r="D34" s="88"/>
      <c r="E34" s="281" t="str">
        <f>InpR!E$42</f>
        <v>CPI(H): May - index - final determination</v>
      </c>
      <c r="F34" s="281"/>
      <c r="G34" s="281" t="str">
        <f>InpR!G$42</f>
        <v>index</v>
      </c>
      <c r="H34" s="281" t="str">
        <f>InpR!I$42</f>
        <v>PR19 Financial model, 'Index' sheet F60 and 'Index' sheet row 11</v>
      </c>
      <c r="I34" s="281" t="e">
        <f>InpR!#REF!</f>
        <v>#REF!</v>
      </c>
      <c r="J34" s="281">
        <f>InpR!J$42</f>
        <v>103.5</v>
      </c>
      <c r="K34" s="281">
        <f>InpR!K$42</f>
        <v>105.9</v>
      </c>
      <c r="L34" s="281">
        <f>InpR!L$42</f>
        <v>107.9</v>
      </c>
      <c r="M34" s="281">
        <f>InpR!M$42</f>
        <v>109.884538749418</v>
      </c>
      <c r="N34" s="281">
        <f>InpR!N$42</f>
        <v>112.082229524407</v>
      </c>
      <c r="O34" s="281">
        <f>InpR!O$42</f>
        <v>114.370561696745</v>
      </c>
      <c r="P34" s="281">
        <f>InpR!P$42</f>
        <v>116.772343492377</v>
      </c>
      <c r="Q34" s="281">
        <f>InpR!Q$42</f>
        <v>119.22456270571701</v>
      </c>
      <c r="R34" s="281">
        <f>InpR!R$42</f>
        <v>121.609053959831</v>
      </c>
    </row>
    <row r="35" spans="1:18" s="98" customFormat="1" x14ac:dyDescent="0.25">
      <c r="A35" s="69"/>
      <c r="B35" s="80"/>
      <c r="C35" s="150"/>
      <c r="D35" s="88"/>
      <c r="E35" s="281" t="str">
        <f>InpR!E$43</f>
        <v>CPI(H): June - index - final determination</v>
      </c>
      <c r="F35" s="281"/>
      <c r="G35" s="281" t="str">
        <f>InpR!G$43</f>
        <v>index</v>
      </c>
      <c r="H35" s="281" t="str">
        <f>InpR!I$43</f>
        <v>PR19 Financial model, 'Index' sheet F61 and 'Index' sheet row 12</v>
      </c>
      <c r="I35" s="281" t="e">
        <f>InpR!#REF!</f>
        <v>#REF!</v>
      </c>
      <c r="J35" s="281">
        <f>InpR!J$43</f>
        <v>103.5</v>
      </c>
      <c r="K35" s="281">
        <f>InpR!K$43</f>
        <v>105.9</v>
      </c>
      <c r="L35" s="281">
        <f>InpR!L$43</f>
        <v>107.9</v>
      </c>
      <c r="M35" s="281">
        <f>InpR!M$43</f>
        <v>110.066021998987</v>
      </c>
      <c r="N35" s="281">
        <f>InpR!N$43</f>
        <v>112.26734243896701</v>
      </c>
      <c r="O35" s="281">
        <f>InpR!O$43</f>
        <v>114.568809207453</v>
      </c>
      <c r="P35" s="281">
        <f>InpR!P$43</f>
        <v>116.97475420081</v>
      </c>
      <c r="Q35" s="281">
        <f>InpR!Q$43</f>
        <v>119.431224039027</v>
      </c>
      <c r="R35" s="281">
        <f>InpR!R$43</f>
        <v>121.819848519807</v>
      </c>
    </row>
    <row r="36" spans="1:18" s="98" customFormat="1" x14ac:dyDescent="0.25">
      <c r="A36" s="69"/>
      <c r="B36" s="80"/>
      <c r="C36" s="150"/>
      <c r="D36" s="88"/>
      <c r="E36" s="281" t="str">
        <f>InpR!E$44</f>
        <v>CPI(H): July - index - final determination</v>
      </c>
      <c r="F36" s="281"/>
      <c r="G36" s="281" t="str">
        <f>InpR!G$44</f>
        <v>index</v>
      </c>
      <c r="H36" s="281" t="str">
        <f>InpR!I$44</f>
        <v>PR19 Financial model, 'Index' sheet F62 and 'Index' sheet row 13</v>
      </c>
      <c r="I36" s="281" t="e">
        <f>InpR!#REF!</f>
        <v>#REF!</v>
      </c>
      <c r="J36" s="281">
        <f>InpR!J$44</f>
        <v>103.5</v>
      </c>
      <c r="K36" s="281">
        <f>InpR!K$44</f>
        <v>105.9</v>
      </c>
      <c r="L36" s="281">
        <f>InpR!L$44</f>
        <v>108</v>
      </c>
      <c r="M36" s="281">
        <f>InpR!M$44</f>
        <v>110.24780498289699</v>
      </c>
      <c r="N36" s="281">
        <f>InpR!N$44</f>
        <v>112.452761082555</v>
      </c>
      <c r="O36" s="281">
        <f>InpR!O$44</f>
        <v>114.7674003562</v>
      </c>
      <c r="P36" s="281">
        <f>InpR!P$44</f>
        <v>117.17751576368001</v>
      </c>
      <c r="Q36" s="281">
        <f>InpR!Q$44</f>
        <v>119.638243594717</v>
      </c>
      <c r="R36" s="281">
        <f>InpR!R$44</f>
        <v>122.03100846661199</v>
      </c>
    </row>
    <row r="37" spans="1:18" s="98" customFormat="1" x14ac:dyDescent="0.25">
      <c r="A37" s="69"/>
      <c r="B37" s="80"/>
      <c r="C37" s="150"/>
      <c r="D37" s="88"/>
      <c r="E37" s="281" t="str">
        <f>InpR!E$45</f>
        <v>CPI(H): August - index - final determination</v>
      </c>
      <c r="F37" s="281"/>
      <c r="G37" s="281" t="str">
        <f>InpR!G$45</f>
        <v>index</v>
      </c>
      <c r="H37" s="281" t="str">
        <f>InpR!I$45</f>
        <v>PR19 Financial model, 'Index' sheet F63 and 'Index' sheet row 14</v>
      </c>
      <c r="I37" s="281" t="e">
        <f>InpR!#REF!</f>
        <v>#REF!</v>
      </c>
      <c r="J37" s="281">
        <f>InpR!J$45</f>
        <v>104</v>
      </c>
      <c r="K37" s="281">
        <f>InpR!K$45</f>
        <v>106.5</v>
      </c>
      <c r="L37" s="281">
        <f>InpR!L$45</f>
        <v>108.3</v>
      </c>
      <c r="M37" s="281">
        <f>InpR!M$45</f>
        <v>110.429888196185</v>
      </c>
      <c r="N37" s="281">
        <f>InpR!N$45</f>
        <v>112.638485960108</v>
      </c>
      <c r="O37" s="281">
        <f>InpR!O$45</f>
        <v>114.96633573864</v>
      </c>
      <c r="P37" s="281">
        <f>InpR!P$45</f>
        <v>117.380628789151</v>
      </c>
      <c r="Q37" s="281">
        <f>InpR!Q$45</f>
        <v>119.845621993724</v>
      </c>
      <c r="R37" s="281">
        <f>InpR!R$45</f>
        <v>122.242534433598</v>
      </c>
    </row>
    <row r="38" spans="1:18" s="98" customFormat="1" x14ac:dyDescent="0.25">
      <c r="A38" s="69"/>
      <c r="B38" s="80"/>
      <c r="C38" s="150"/>
      <c r="D38" s="88"/>
      <c r="E38" s="281" t="str">
        <f>InpR!E$46</f>
        <v>CPI(H): September - index - final determination</v>
      </c>
      <c r="F38" s="281"/>
      <c r="G38" s="281" t="str">
        <f>InpR!G$46</f>
        <v>index</v>
      </c>
      <c r="H38" s="281" t="str">
        <f>InpR!I$46</f>
        <v>PR19 Financial model, 'Index' sheet F64 and 'Index' sheet row 15</v>
      </c>
      <c r="I38" s="281" t="e">
        <f>InpR!#REF!</f>
        <v>#REF!</v>
      </c>
      <c r="J38" s="281">
        <f>InpR!J$46</f>
        <v>104.3</v>
      </c>
      <c r="K38" s="281">
        <f>InpR!K$46</f>
        <v>106.6</v>
      </c>
      <c r="L38" s="281">
        <f>InpR!L$46</f>
        <v>108.469999617629</v>
      </c>
      <c r="M38" s="281">
        <f>InpR!M$46</f>
        <v>110.61227213470301</v>
      </c>
      <c r="N38" s="281">
        <f>InpR!N$46</f>
        <v>112.824517577397</v>
      </c>
      <c r="O38" s="281">
        <f>InpR!O$46</f>
        <v>115.16561595146101</v>
      </c>
      <c r="P38" s="281">
        <f>InpR!P$46</f>
        <v>117.58409388644201</v>
      </c>
      <c r="Q38" s="281">
        <f>InpR!Q$46</f>
        <v>120.05335985805699</v>
      </c>
      <c r="R38" s="281">
        <f>InpR!R$46</f>
        <v>122.45442705521801</v>
      </c>
    </row>
    <row r="39" spans="1:18" s="98" customFormat="1" x14ac:dyDescent="0.25">
      <c r="A39" s="69"/>
      <c r="B39" s="80"/>
      <c r="C39" s="150"/>
      <c r="D39" s="88"/>
      <c r="E39" s="281" t="str">
        <f>InpR!E$47</f>
        <v>CPI(H): October - index - final determination</v>
      </c>
      <c r="F39" s="281"/>
      <c r="G39" s="281" t="str">
        <f>InpR!G$47</f>
        <v>index</v>
      </c>
      <c r="H39" s="281" t="str">
        <f>InpR!I$47</f>
        <v>PR19 Financial model, 'Index' sheet F65 and 'Index' sheet row 16</v>
      </c>
      <c r="I39" s="281" t="e">
        <f>InpR!#REF!</f>
        <v>#REF!</v>
      </c>
      <c r="J39" s="281">
        <f>InpR!J$47</f>
        <v>104.4</v>
      </c>
      <c r="K39" s="281">
        <f>InpR!K$47</f>
        <v>106.7</v>
      </c>
      <c r="L39" s="281">
        <f>InpR!L$47</f>
        <v>108.64026608539599</v>
      </c>
      <c r="M39" s="281">
        <f>InpR!M$47</f>
        <v>110.794957295123</v>
      </c>
      <c r="N39" s="281">
        <f>InpR!N$47</f>
        <v>113.01085644102599</v>
      </c>
      <c r="O39" s="281">
        <f>InpR!O$47</f>
        <v>115.365241592385</v>
      </c>
      <c r="P39" s="281">
        <f>InpR!P$47</f>
        <v>117.78791166582501</v>
      </c>
      <c r="Q39" s="281">
        <f>InpR!Q$47</f>
        <v>120.261457810807</v>
      </c>
      <c r="R39" s="281">
        <f>InpR!R$47</f>
        <v>122.66668696702401</v>
      </c>
    </row>
    <row r="40" spans="1:18" s="98" customFormat="1" x14ac:dyDescent="0.25">
      <c r="A40" s="69"/>
      <c r="B40" s="80"/>
      <c r="C40" s="150"/>
      <c r="D40" s="88"/>
      <c r="E40" s="281" t="str">
        <f>InpR!E$48</f>
        <v>CPI(H): November - index - final determination</v>
      </c>
      <c r="F40" s="281"/>
      <c r="G40" s="281" t="str">
        <f>InpR!G$48</f>
        <v>index</v>
      </c>
      <c r="H40" s="281" t="str">
        <f>InpR!I$48</f>
        <v>PR19 Financial model, 'Index' sheet F66 and 'Index' sheet row 17</v>
      </c>
      <c r="I40" s="281" t="e">
        <f>InpR!#REF!</f>
        <v>#REF!</v>
      </c>
      <c r="J40" s="281">
        <f>InpR!J$48</f>
        <v>104.7</v>
      </c>
      <c r="K40" s="281">
        <f>InpR!K$48</f>
        <v>106.9</v>
      </c>
      <c r="L40" s="281">
        <f>InpR!L$48</f>
        <v>108.81079982217901</v>
      </c>
      <c r="M40" s="281">
        <f>InpR!M$48</f>
        <v>110.977944174939</v>
      </c>
      <c r="N40" s="281">
        <f>InpR!N$48</f>
        <v>113.197503058438</v>
      </c>
      <c r="O40" s="281">
        <f>InpR!O$48</f>
        <v>115.565213260169</v>
      </c>
      <c r="P40" s="281">
        <f>InpR!P$48</f>
        <v>117.992082738633</v>
      </c>
      <c r="Q40" s="281">
        <f>InpR!Q$48</f>
        <v>120.46991647614399</v>
      </c>
      <c r="R40" s="281">
        <f>InpR!R$48</f>
        <v>122.87931480566699</v>
      </c>
    </row>
    <row r="41" spans="1:18" s="98" customFormat="1" x14ac:dyDescent="0.25">
      <c r="A41" s="69"/>
      <c r="B41" s="80"/>
      <c r="C41" s="150"/>
      <c r="D41" s="88"/>
      <c r="E41" s="281" t="str">
        <f>InpR!E$49</f>
        <v>CPI(H): December - index - final determination</v>
      </c>
      <c r="F41" s="281"/>
      <c r="G41" s="281" t="str">
        <f>InpR!G$49</f>
        <v>index</v>
      </c>
      <c r="H41" s="281" t="str">
        <f>InpR!I$49</f>
        <v>PR19 Financial model, 'Index' sheet F67 and 'Index' sheet row 18</v>
      </c>
      <c r="I41" s="281" t="e">
        <f>InpR!#REF!</f>
        <v>#REF!</v>
      </c>
      <c r="J41" s="281">
        <f>InpR!J$49</f>
        <v>105</v>
      </c>
      <c r="K41" s="281">
        <f>InpR!K$49</f>
        <v>107.1</v>
      </c>
      <c r="L41" s="281">
        <f>InpR!L$49</f>
        <v>108.981601247513</v>
      </c>
      <c r="M41" s="281">
        <f>InpR!M$49</f>
        <v>111.161233272464</v>
      </c>
      <c r="N41" s="281">
        <f>InpR!N$49</f>
        <v>113.384457937913</v>
      </c>
      <c r="O41" s="281">
        <f>InpR!O$49</f>
        <v>115.765531554609</v>
      </c>
      <c r="P41" s="281">
        <f>InpR!P$49</f>
        <v>118.196607717256</v>
      </c>
      <c r="Q41" s="281">
        <f>InpR!Q$49</f>
        <v>120.678736479319</v>
      </c>
      <c r="R41" s="281">
        <f>InpR!R$49</f>
        <v>123.092311208905</v>
      </c>
    </row>
    <row r="42" spans="1:18" s="98" customFormat="1" x14ac:dyDescent="0.25">
      <c r="A42" s="69"/>
      <c r="B42" s="80"/>
      <c r="C42" s="150"/>
      <c r="D42" s="88"/>
      <c r="E42" s="281" t="str">
        <f>InpR!E$50</f>
        <v>CPI(H): January - index - final determination</v>
      </c>
      <c r="F42" s="281"/>
      <c r="G42" s="281" t="str">
        <f>InpR!G$50</f>
        <v>index</v>
      </c>
      <c r="H42" s="281" t="str">
        <f>InpR!I$50</f>
        <v>PR19 Financial model, 'Index' sheet F68 and 'Index' sheet row 19</v>
      </c>
      <c r="I42" s="281" t="e">
        <f>InpR!#REF!</f>
        <v>#REF!</v>
      </c>
      <c r="J42" s="281">
        <f>InpR!J$50</f>
        <v>104.5</v>
      </c>
      <c r="K42" s="281">
        <f>InpR!K$50</f>
        <v>106.4</v>
      </c>
      <c r="L42" s="281">
        <f>InpR!L$50</f>
        <v>109.161593222387</v>
      </c>
      <c r="M42" s="281">
        <f>InpR!M$50</f>
        <v>111.344825086835</v>
      </c>
      <c r="N42" s="281">
        <f>InpR!N$50</f>
        <v>113.580996157239</v>
      </c>
      <c r="O42" s="281">
        <f>InpR!O$50</f>
        <v>115.96619707654099</v>
      </c>
      <c r="P42" s="281">
        <f>InpR!P$50</f>
        <v>118.40148721514799</v>
      </c>
      <c r="Q42" s="281">
        <f>InpR!Q$50</f>
        <v>120.887918446667</v>
      </c>
      <c r="R42" s="281">
        <f>InpR!R$50</f>
        <v>123.30567681559999</v>
      </c>
    </row>
    <row r="43" spans="1:18" s="98" customFormat="1" x14ac:dyDescent="0.25">
      <c r="A43" s="69"/>
      <c r="B43" s="80"/>
      <c r="C43" s="150"/>
      <c r="D43" s="88"/>
      <c r="E43" s="281" t="str">
        <f>InpR!E$51</f>
        <v>CPI(H): February - index - final determination</v>
      </c>
      <c r="F43" s="281"/>
      <c r="G43" s="281" t="str">
        <f>InpR!G$51</f>
        <v>index</v>
      </c>
      <c r="H43" s="281" t="str">
        <f>InpR!I$51</f>
        <v>PR19 Financial model, 'Index' sheet F69 and 'Index' sheet row 20</v>
      </c>
      <c r="I43" s="281" t="e">
        <f>InpR!#REF!</f>
        <v>#REF!</v>
      </c>
      <c r="J43" s="281">
        <f>InpR!J$51</f>
        <v>104.9</v>
      </c>
      <c r="K43" s="281">
        <f>InpR!K$51</f>
        <v>106.8</v>
      </c>
      <c r="L43" s="281">
        <f>InpR!L$51</f>
        <v>109.341882468641</v>
      </c>
      <c r="M43" s="281">
        <f>InpR!M$51</f>
        <v>111.52872011801399</v>
      </c>
      <c r="N43" s="281">
        <f>InpR!N$51</f>
        <v>113.77787505175399</v>
      </c>
      <c r="O43" s="281">
        <f>InpR!O$51</f>
        <v>116.167210427841</v>
      </c>
      <c r="P43" s="281">
        <f>InpR!P$51</f>
        <v>118.606721846825</v>
      </c>
      <c r="Q43" s="281">
        <f>InpR!Q$51</f>
        <v>121.097463005609</v>
      </c>
      <c r="R43" s="281">
        <f>InpR!R$51</f>
        <v>123.519412265721</v>
      </c>
    </row>
    <row r="44" spans="1:18" s="98" customFormat="1" x14ac:dyDescent="0.25">
      <c r="A44" s="69"/>
      <c r="B44" s="80"/>
      <c r="C44" s="150"/>
      <c r="D44" s="88"/>
      <c r="E44" s="281" t="str">
        <f>InpR!E$52</f>
        <v>CPI(H): March - index - final determination</v>
      </c>
      <c r="F44" s="281"/>
      <c r="G44" s="281" t="str">
        <f>InpR!G$52</f>
        <v>index</v>
      </c>
      <c r="H44" s="281" t="str">
        <f>InpR!I$52</f>
        <v>PR19 Financial model, 'Index' sheet F70 and 'Index' sheet row 21</v>
      </c>
      <c r="I44" s="281" t="e">
        <f>InpR!#REF!</f>
        <v>#REF!</v>
      </c>
      <c r="J44" s="281">
        <f>InpR!J$52</f>
        <v>105.1</v>
      </c>
      <c r="K44" s="281">
        <f>InpR!K$52</f>
        <v>107</v>
      </c>
      <c r="L44" s="281">
        <f>InpR!L$52</f>
        <v>109.52246947724301</v>
      </c>
      <c r="M44" s="281">
        <f>InpR!M$52</f>
        <v>111.712918866788</v>
      </c>
      <c r="N44" s="281">
        <f>InpR!N$52</f>
        <v>113.97509521197701</v>
      </c>
      <c r="O44" s="281">
        <f>InpR!O$52</f>
        <v>116.368572211429</v>
      </c>
      <c r="P44" s="281">
        <f>InpR!P$52</f>
        <v>118.812312227869</v>
      </c>
      <c r="Q44" s="281">
        <f>InpR!Q$52</f>
        <v>121.307370784654</v>
      </c>
      <c r="R44" s="281">
        <f>InpR!R$52</f>
        <v>123.73351820034701</v>
      </c>
    </row>
    <row r="45" spans="1:18" s="98" customFormat="1" x14ac:dyDescent="0.25">
      <c r="A45" s="69"/>
      <c r="B45" s="80"/>
      <c r="C45" s="150"/>
      <c r="D45" s="88"/>
      <c r="E45" s="281"/>
      <c r="F45" s="281"/>
      <c r="G45" s="281"/>
      <c r="H45" s="281"/>
      <c r="I45" s="281"/>
      <c r="J45" s="281"/>
      <c r="K45" s="281"/>
      <c r="L45" s="281"/>
      <c r="M45" s="281"/>
      <c r="N45" s="281"/>
      <c r="O45" s="281"/>
      <c r="P45" s="281"/>
      <c r="Q45" s="281"/>
      <c r="R45" s="281"/>
    </row>
    <row r="46" spans="1:18" s="98" customFormat="1" x14ac:dyDescent="0.25">
      <c r="A46" s="69"/>
      <c r="B46" s="80"/>
      <c r="C46" s="150"/>
      <c r="D46" s="74"/>
      <c r="E46" s="125" t="s">
        <v>239</v>
      </c>
      <c r="F46" s="125"/>
      <c r="G46" s="125" t="s">
        <v>188</v>
      </c>
      <c r="H46" s="56"/>
      <c r="I46" s="56"/>
      <c r="J46" s="280">
        <f xml:space="preserve"> SUM(J33:J44) / 12</f>
        <v>104.21666666666665</v>
      </c>
      <c r="K46" s="280">
        <f t="shared" ref="K46:R46" si="5" xml:space="preserve"> SUM(K33:K44) / 12</f>
        <v>106.43333333333334</v>
      </c>
      <c r="L46" s="280">
        <f t="shared" si="5"/>
        <v>108.55238432841566</v>
      </c>
      <c r="M46" s="280">
        <f t="shared" si="5"/>
        <v>110.70537330136041</v>
      </c>
      <c r="N46" s="280">
        <f t="shared" si="5"/>
        <v>112.92412852304601</v>
      </c>
      <c r="O46" s="280">
        <f t="shared" si="5"/>
        <v>115.26744552524366</v>
      </c>
      <c r="P46" s="280">
        <f t="shared" si="5"/>
        <v>117.68806188127384</v>
      </c>
      <c r="Q46" s="280">
        <f t="shared" si="5"/>
        <v>120.15951118078074</v>
      </c>
      <c r="R46" s="280">
        <f t="shared" si="5"/>
        <v>122.56270140439625</v>
      </c>
    </row>
    <row r="47" spans="1:18" s="98" customFormat="1" x14ac:dyDescent="0.25">
      <c r="A47" s="69"/>
      <c r="B47" s="80"/>
      <c r="C47" s="150"/>
      <c r="D47" s="74"/>
      <c r="E47" s="288" t="s">
        <v>240</v>
      </c>
      <c r="F47" s="288"/>
      <c r="G47" s="288" t="s">
        <v>94</v>
      </c>
      <c r="H47" s="288"/>
      <c r="I47" s="288"/>
      <c r="J47" s="289">
        <f xml:space="preserve"> IF(I$46 = 0, 0, J$46 / $J$46)</f>
        <v>0</v>
      </c>
      <c r="K47" s="289">
        <f xml:space="preserve"> IF(J$46 = 0, 0, K$46 / $J$46)</f>
        <v>1.0212697905005599</v>
      </c>
      <c r="L47" s="289">
        <f t="shared" ref="L47:R47" si="6" xml:space="preserve"> IF(K$46 = 0, 0, L$46 / $J$46)</f>
        <v>1.0416029201511179</v>
      </c>
      <c r="M47" s="289">
        <f t="shared" si="6"/>
        <v>1.0622616980779827</v>
      </c>
      <c r="N47" s="289">
        <f t="shared" si="6"/>
        <v>1.0835515290872799</v>
      </c>
      <c r="O47" s="289">
        <f t="shared" si="6"/>
        <v>1.1060365794841869</v>
      </c>
      <c r="P47" s="289">
        <f t="shared" si="6"/>
        <v>1.1292633476533553</v>
      </c>
      <c r="Q47" s="289">
        <f t="shared" si="6"/>
        <v>1.1529778779540774</v>
      </c>
      <c r="R47" s="289">
        <f t="shared" si="6"/>
        <v>1.1760374355131578</v>
      </c>
    </row>
    <row r="48" spans="1:18" s="98" customFormat="1" x14ac:dyDescent="0.25">
      <c r="A48" s="69"/>
      <c r="B48" s="80"/>
      <c r="C48" s="150"/>
      <c r="D48" s="74"/>
      <c r="E48" s="125" t="s">
        <v>241</v>
      </c>
      <c r="F48" s="56"/>
      <c r="G48" s="125" t="s">
        <v>94</v>
      </c>
      <c r="H48" s="56"/>
      <c r="I48" s="56"/>
      <c r="J48" s="282">
        <f xml:space="preserve"> IF(I$46 = 0, 0, J$46 / I$46 - 1)</f>
        <v>0</v>
      </c>
      <c r="K48" s="282">
        <f t="shared" ref="K48:R48" si="7" xml:space="preserve"> IF(J$46 = 0, 0, K$46 / J$46 - 1)</f>
        <v>2.1269790500559882E-2</v>
      </c>
      <c r="L48" s="282">
        <f t="shared" si="7"/>
        <v>1.9909655450194075E-2</v>
      </c>
      <c r="M48" s="282">
        <f t="shared" si="7"/>
        <v>1.9833640562247679E-2</v>
      </c>
      <c r="N48" s="282">
        <f t="shared" si="7"/>
        <v>2.0041983108134653E-2</v>
      </c>
      <c r="O48" s="282">
        <f t="shared" si="7"/>
        <v>2.0751251595618081E-2</v>
      </c>
      <c r="P48" s="282">
        <f t="shared" si="7"/>
        <v>2.1000000000000574E-2</v>
      </c>
      <c r="Q48" s="282">
        <f t="shared" si="7"/>
        <v>2.100000000000124E-2</v>
      </c>
      <c r="R48" s="282">
        <f t="shared" si="7"/>
        <v>1.999999999999913E-2</v>
      </c>
    </row>
    <row r="49" spans="1:18" s="98" customFormat="1" x14ac:dyDescent="0.25">
      <c r="A49" s="69"/>
      <c r="B49" s="80"/>
      <c r="C49" s="150"/>
      <c r="D49" s="74"/>
      <c r="E49" s="56"/>
      <c r="F49" s="56"/>
      <c r="G49" s="56"/>
      <c r="H49" s="56"/>
      <c r="I49" s="56"/>
      <c r="J49" s="56"/>
      <c r="K49" s="56"/>
      <c r="L49" s="56"/>
      <c r="M49" s="56"/>
      <c r="N49" s="56"/>
      <c r="O49" s="56"/>
      <c r="P49" s="56"/>
      <c r="Q49" s="56"/>
      <c r="R49" s="56"/>
    </row>
    <row r="50" spans="1:18" s="98" customFormat="1" x14ac:dyDescent="0.25">
      <c r="A50" s="69"/>
      <c r="B50" s="80"/>
      <c r="C50" s="150"/>
      <c r="D50" s="74"/>
      <c r="E50" s="125" t="str">
        <f>E$44</f>
        <v>CPI(H): March - index - final determination</v>
      </c>
      <c r="F50" s="125"/>
      <c r="G50" s="125" t="str">
        <f t="shared" ref="G50:R50" si="8">G$44</f>
        <v>index</v>
      </c>
      <c r="H50" s="125" t="str">
        <f t="shared" si="8"/>
        <v>PR19 Financial model, 'Index' sheet F70 and 'Index' sheet row 21</v>
      </c>
      <c r="I50" s="125" t="e">
        <f t="shared" si="8"/>
        <v>#REF!</v>
      </c>
      <c r="J50" s="125">
        <f t="shared" si="8"/>
        <v>105.1</v>
      </c>
      <c r="K50" s="125">
        <f t="shared" si="8"/>
        <v>107</v>
      </c>
      <c r="L50" s="125">
        <f t="shared" si="8"/>
        <v>109.52246947724301</v>
      </c>
      <c r="M50" s="125">
        <f t="shared" si="8"/>
        <v>111.712918866788</v>
      </c>
      <c r="N50" s="125">
        <f t="shared" si="8"/>
        <v>113.97509521197701</v>
      </c>
      <c r="O50" s="125">
        <f t="shared" si="8"/>
        <v>116.368572211429</v>
      </c>
      <c r="P50" s="125">
        <f t="shared" si="8"/>
        <v>118.812312227869</v>
      </c>
      <c r="Q50" s="125">
        <f t="shared" si="8"/>
        <v>121.307370784654</v>
      </c>
      <c r="R50" s="125">
        <f t="shared" si="8"/>
        <v>123.73351820034701</v>
      </c>
    </row>
    <row r="51" spans="1:18" s="98" customFormat="1" x14ac:dyDescent="0.25">
      <c r="A51" s="69"/>
      <c r="B51" s="80"/>
      <c r="C51" s="150"/>
      <c r="D51" s="74"/>
      <c r="E51" s="125" t="str">
        <f>E$46</f>
        <v>CPI(H): Financial year average - index - final determination</v>
      </c>
      <c r="F51" s="125"/>
      <c r="G51" s="125" t="str">
        <f t="shared" ref="G51:R51" si="9">G$46</f>
        <v>index</v>
      </c>
      <c r="H51" s="125">
        <f t="shared" si="9"/>
        <v>0</v>
      </c>
      <c r="I51" s="125">
        <f t="shared" si="9"/>
        <v>0</v>
      </c>
      <c r="J51" s="125">
        <f t="shared" si="9"/>
        <v>104.21666666666665</v>
      </c>
      <c r="K51" s="125">
        <f t="shared" si="9"/>
        <v>106.43333333333334</v>
      </c>
      <c r="L51" s="125">
        <f t="shared" si="9"/>
        <v>108.55238432841566</v>
      </c>
      <c r="M51" s="125">
        <f t="shared" si="9"/>
        <v>110.70537330136041</v>
      </c>
      <c r="N51" s="125">
        <f t="shared" si="9"/>
        <v>112.92412852304601</v>
      </c>
      <c r="O51" s="125">
        <f t="shared" si="9"/>
        <v>115.26744552524366</v>
      </c>
      <c r="P51" s="125">
        <f t="shared" si="9"/>
        <v>117.68806188127384</v>
      </c>
      <c r="Q51" s="125">
        <f t="shared" si="9"/>
        <v>120.15951118078074</v>
      </c>
      <c r="R51" s="125">
        <f t="shared" si="9"/>
        <v>122.56270140439625</v>
      </c>
    </row>
    <row r="52" spans="1:18" s="98" customFormat="1" x14ac:dyDescent="0.25">
      <c r="A52" s="69"/>
      <c r="B52" s="283"/>
      <c r="C52" s="283"/>
      <c r="D52" s="283"/>
      <c r="E52" s="284" t="str">
        <f>Time!E$46</f>
        <v>1st Forecast Period Flag</v>
      </c>
      <c r="F52" s="284"/>
      <c r="G52" s="284" t="str">
        <f>Time!G$46</f>
        <v>flag</v>
      </c>
      <c r="H52" s="284">
        <f>Time!H$46</f>
        <v>1</v>
      </c>
      <c r="I52" s="284">
        <f>Time!I$46</f>
        <v>0</v>
      </c>
      <c r="J52" s="284">
        <f>Time!J$46</f>
        <v>0</v>
      </c>
      <c r="K52" s="284">
        <f>Time!K$46</f>
        <v>0</v>
      </c>
      <c r="L52" s="284">
        <f>Time!L$46</f>
        <v>0</v>
      </c>
      <c r="M52" s="284">
        <f>Time!M$46</f>
        <v>1</v>
      </c>
      <c r="N52" s="284">
        <f>Time!N$46</f>
        <v>0</v>
      </c>
      <c r="O52" s="284">
        <f>Time!O$46</f>
        <v>0</v>
      </c>
      <c r="P52" s="284">
        <f>Time!P$46</f>
        <v>0</v>
      </c>
      <c r="Q52" s="284">
        <f>Time!Q$46</f>
        <v>0</v>
      </c>
      <c r="R52" s="284">
        <f>Time!R$46</f>
        <v>0</v>
      </c>
    </row>
    <row r="53" spans="1:18" s="98" customFormat="1" x14ac:dyDescent="0.25">
      <c r="A53" s="69"/>
      <c r="B53" s="80"/>
      <c r="C53" s="150"/>
      <c r="D53" s="74"/>
      <c r="E53" s="125" t="s">
        <v>242</v>
      </c>
      <c r="F53" s="56"/>
      <c r="G53" s="125" t="s">
        <v>94</v>
      </c>
      <c r="H53" s="56"/>
      <c r="I53" s="56"/>
      <c r="J53" s="282">
        <f t="shared" ref="J53:R53" si="10" xml:space="preserve"> IFERROR((J51 / I50 - 1) * J52, 0)</f>
        <v>0</v>
      </c>
      <c r="K53" s="282">
        <f t="shared" si="10"/>
        <v>0</v>
      </c>
      <c r="L53" s="282">
        <f t="shared" si="10"/>
        <v>0</v>
      </c>
      <c r="M53" s="282">
        <f xml:space="preserve"> IFERROR((M51 / L50 - 1) * M52, 0)</f>
        <v>1.0800558367278112E-2</v>
      </c>
      <c r="N53" s="282">
        <f t="shared" si="10"/>
        <v>0</v>
      </c>
      <c r="O53" s="282">
        <f t="shared" si="10"/>
        <v>0</v>
      </c>
      <c r="P53" s="282">
        <f t="shared" si="10"/>
        <v>0</v>
      </c>
      <c r="Q53" s="282">
        <f t="shared" si="10"/>
        <v>0</v>
      </c>
      <c r="R53" s="282">
        <f t="shared" si="10"/>
        <v>0</v>
      </c>
    </row>
    <row r="54" spans="1:18" s="98" customFormat="1" x14ac:dyDescent="0.25">
      <c r="A54" s="69"/>
      <c r="B54" s="80"/>
      <c r="C54" s="150"/>
      <c r="D54" s="74"/>
      <c r="E54" s="56"/>
      <c r="F54" s="56"/>
      <c r="G54" s="56"/>
      <c r="H54" s="56"/>
      <c r="I54" s="56"/>
      <c r="J54" s="56"/>
      <c r="K54" s="56"/>
      <c r="L54" s="56"/>
      <c r="M54" s="56"/>
      <c r="N54" s="56"/>
      <c r="O54" s="56"/>
      <c r="P54" s="56"/>
      <c r="Q54" s="56"/>
      <c r="R54" s="56"/>
    </row>
    <row r="55" spans="1:18" s="98" customFormat="1" x14ac:dyDescent="0.25">
      <c r="A55" s="69"/>
      <c r="B55" s="80"/>
      <c r="C55" s="150"/>
      <c r="D55" s="74"/>
      <c r="E55" s="207" t="str">
        <f>E$30 &amp; " - final determination"</f>
        <v>RPI Growth from 2019-20 FYE to 2020-21 FYA - final determination - final determination</v>
      </c>
      <c r="F55" s="56"/>
      <c r="G55" s="125" t="str">
        <f>G$30</f>
        <v>%</v>
      </c>
      <c r="H55" s="56"/>
      <c r="I55" s="56"/>
      <c r="J55" s="282">
        <f t="shared" ref="J55:R55" si="11">J$30</f>
        <v>0</v>
      </c>
      <c r="K55" s="282">
        <f t="shared" si="11"/>
        <v>0</v>
      </c>
      <c r="L55" s="282">
        <f t="shared" si="11"/>
        <v>0</v>
      </c>
      <c r="M55" s="282">
        <f t="shared" si="11"/>
        <v>1.5185820153399865E-2</v>
      </c>
      <c r="N55" s="282">
        <f t="shared" si="11"/>
        <v>0</v>
      </c>
      <c r="O55" s="282">
        <f t="shared" si="11"/>
        <v>0</v>
      </c>
      <c r="P55" s="282">
        <f t="shared" si="11"/>
        <v>0</v>
      </c>
      <c r="Q55" s="282">
        <f t="shared" si="11"/>
        <v>0</v>
      </c>
      <c r="R55" s="282">
        <f t="shared" si="11"/>
        <v>0</v>
      </c>
    </row>
    <row r="56" spans="1:18" s="98" customFormat="1" x14ac:dyDescent="0.25">
      <c r="A56" s="69"/>
      <c r="B56" s="80"/>
      <c r="C56" s="150"/>
      <c r="D56" s="74"/>
      <c r="E56" s="207" t="str">
        <f>E$53 &amp; " - final determination"</f>
        <v>CPIH Growth from 2019-20 FYE to 2020-21 FYA - final determination - final determination</v>
      </c>
      <c r="F56" s="56"/>
      <c r="G56" s="125" t="str">
        <f>G$53</f>
        <v>%</v>
      </c>
      <c r="H56" s="56"/>
      <c r="I56" s="56"/>
      <c r="J56" s="282">
        <f t="shared" ref="J56:R56" si="12">J$53</f>
        <v>0</v>
      </c>
      <c r="K56" s="282">
        <f t="shared" si="12"/>
        <v>0</v>
      </c>
      <c r="L56" s="282">
        <f t="shared" si="12"/>
        <v>0</v>
      </c>
      <c r="M56" s="282">
        <f t="shared" si="12"/>
        <v>1.0800558367278112E-2</v>
      </c>
      <c r="N56" s="282">
        <f t="shared" si="12"/>
        <v>0</v>
      </c>
      <c r="O56" s="282">
        <f t="shared" si="12"/>
        <v>0</v>
      </c>
      <c r="P56" s="282">
        <f t="shared" si="12"/>
        <v>0</v>
      </c>
      <c r="Q56" s="282">
        <f t="shared" si="12"/>
        <v>0</v>
      </c>
      <c r="R56" s="282">
        <f t="shared" si="12"/>
        <v>0</v>
      </c>
    </row>
    <row r="57" spans="1:18" s="98" customFormat="1" x14ac:dyDescent="0.25">
      <c r="A57" s="69"/>
      <c r="B57" s="80"/>
      <c r="C57" s="150"/>
      <c r="D57" s="74"/>
      <c r="E57" s="207" t="s">
        <v>243</v>
      </c>
      <c r="F57" s="56"/>
      <c r="G57" s="125" t="s">
        <v>94</v>
      </c>
      <c r="H57" s="56"/>
      <c r="I57" s="56"/>
      <c r="J57" s="282">
        <f xml:space="preserve"> (1 + J$55) / (1 + J$56) - 1</f>
        <v>0</v>
      </c>
      <c r="K57" s="282">
        <f t="shared" ref="K57:R57" si="13" xml:space="preserve"> (1 + K$55) / (1 + K$56) - 1</f>
        <v>0</v>
      </c>
      <c r="L57" s="282">
        <f t="shared" si="13"/>
        <v>0</v>
      </c>
      <c r="M57" s="282">
        <f t="shared" si="13"/>
        <v>4.3384045940824123E-3</v>
      </c>
      <c r="N57" s="282">
        <f t="shared" si="13"/>
        <v>0</v>
      </c>
      <c r="O57" s="282">
        <f t="shared" si="13"/>
        <v>0</v>
      </c>
      <c r="P57" s="282">
        <f t="shared" si="13"/>
        <v>0</v>
      </c>
      <c r="Q57" s="282">
        <f t="shared" si="13"/>
        <v>0</v>
      </c>
      <c r="R57" s="282">
        <f t="shared" si="13"/>
        <v>0</v>
      </c>
    </row>
    <row r="58" spans="1:18" s="98" customFormat="1" x14ac:dyDescent="0.25">
      <c r="A58" s="69"/>
      <c r="B58" s="80"/>
      <c r="C58" s="150"/>
      <c r="D58" s="74"/>
      <c r="E58" s="56"/>
      <c r="F58" s="56"/>
      <c r="G58" s="56"/>
      <c r="H58" s="56"/>
      <c r="I58" s="56"/>
      <c r="J58" s="285"/>
      <c r="K58" s="285"/>
      <c r="L58" s="285"/>
      <c r="M58" s="285"/>
      <c r="N58" s="285"/>
      <c r="O58" s="285"/>
      <c r="P58" s="285"/>
      <c r="Q58" s="285"/>
      <c r="R58" s="285"/>
    </row>
    <row r="59" spans="1:18" s="98" customFormat="1" x14ac:dyDescent="0.25">
      <c r="A59" s="69"/>
      <c r="B59" s="80" t="s">
        <v>244</v>
      </c>
      <c r="C59" s="150"/>
      <c r="D59" s="74"/>
      <c r="E59" s="56"/>
      <c r="F59" s="56"/>
      <c r="G59" s="56"/>
      <c r="H59" s="56"/>
      <c r="I59" s="56"/>
      <c r="J59" s="285"/>
      <c r="K59" s="285"/>
      <c r="L59" s="285"/>
      <c r="M59" s="285"/>
      <c r="N59" s="285"/>
      <c r="O59" s="285"/>
      <c r="P59" s="285"/>
      <c r="Q59" s="285"/>
      <c r="R59" s="285"/>
    </row>
    <row r="60" spans="1:18" s="98" customFormat="1" x14ac:dyDescent="0.25">
      <c r="A60" s="69"/>
      <c r="B60" s="80"/>
      <c r="C60" s="150"/>
      <c r="D60" s="74"/>
      <c r="E60" s="207" t="str">
        <f>E$57</f>
        <v>Wedge between RPI and CPIH 2020-21 - final determination</v>
      </c>
      <c r="F60" s="207"/>
      <c r="G60" s="207" t="str">
        <f t="shared" ref="G60:R60" si="14">G$57</f>
        <v>%</v>
      </c>
      <c r="H60" s="207">
        <f t="shared" si="14"/>
        <v>0</v>
      </c>
      <c r="I60" s="207">
        <f t="shared" si="14"/>
        <v>0</v>
      </c>
      <c r="J60" s="282">
        <f t="shared" si="14"/>
        <v>0</v>
      </c>
      <c r="K60" s="282">
        <f t="shared" si="14"/>
        <v>0</v>
      </c>
      <c r="L60" s="282">
        <f t="shared" si="14"/>
        <v>0</v>
      </c>
      <c r="M60" s="282">
        <f t="shared" si="14"/>
        <v>4.3384045940824123E-3</v>
      </c>
      <c r="N60" s="282">
        <f t="shared" si="14"/>
        <v>0</v>
      </c>
      <c r="O60" s="282">
        <f t="shared" si="14"/>
        <v>0</v>
      </c>
      <c r="P60" s="282">
        <f t="shared" si="14"/>
        <v>0</v>
      </c>
      <c r="Q60" s="282">
        <f t="shared" si="14"/>
        <v>0</v>
      </c>
      <c r="R60" s="282">
        <f t="shared" si="14"/>
        <v>0</v>
      </c>
    </row>
    <row r="61" spans="1:18" s="98" customFormat="1" x14ac:dyDescent="0.25">
      <c r="A61" s="69"/>
      <c r="B61" s="80"/>
      <c r="C61" s="150"/>
      <c r="D61" s="74"/>
      <c r="E61" s="207" t="str">
        <f>E$48</f>
        <v>CPI(H): Fin year average - percentage increase - final determination</v>
      </c>
      <c r="F61" s="207"/>
      <c r="G61" s="207" t="str">
        <f t="shared" ref="G61:R61" si="15">G$48</f>
        <v>%</v>
      </c>
      <c r="H61" s="207">
        <f t="shared" si="15"/>
        <v>0</v>
      </c>
      <c r="I61" s="207">
        <f t="shared" si="15"/>
        <v>0</v>
      </c>
      <c r="J61" s="282">
        <f t="shared" si="15"/>
        <v>0</v>
      </c>
      <c r="K61" s="282">
        <f t="shared" si="15"/>
        <v>2.1269790500559882E-2</v>
      </c>
      <c r="L61" s="282">
        <f t="shared" si="15"/>
        <v>1.9909655450194075E-2</v>
      </c>
      <c r="M61" s="282">
        <f t="shared" si="15"/>
        <v>1.9833640562247679E-2</v>
      </c>
      <c r="N61" s="282">
        <f t="shared" si="15"/>
        <v>2.0041983108134653E-2</v>
      </c>
      <c r="O61" s="282">
        <f t="shared" si="15"/>
        <v>2.0751251595618081E-2</v>
      </c>
      <c r="P61" s="282">
        <f t="shared" si="15"/>
        <v>2.1000000000000574E-2</v>
      </c>
      <c r="Q61" s="282">
        <f t="shared" si="15"/>
        <v>2.100000000000124E-2</v>
      </c>
      <c r="R61" s="282">
        <f t="shared" si="15"/>
        <v>1.999999999999913E-2</v>
      </c>
    </row>
    <row r="62" spans="1:18" s="98" customFormat="1" x14ac:dyDescent="0.25">
      <c r="A62" s="69"/>
      <c r="B62" s="283"/>
      <c r="C62" s="283"/>
      <c r="D62" s="283"/>
      <c r="E62" s="284" t="str">
        <f>Time!E$46</f>
        <v>1st Forecast Period Flag</v>
      </c>
      <c r="F62" s="284"/>
      <c r="G62" s="284" t="str">
        <f>Time!G$46</f>
        <v>flag</v>
      </c>
      <c r="H62" s="284">
        <f>Time!H$46</f>
        <v>1</v>
      </c>
      <c r="I62" s="284">
        <f>Time!I$46</f>
        <v>0</v>
      </c>
      <c r="J62" s="284">
        <f>Time!J$46</f>
        <v>0</v>
      </c>
      <c r="K62" s="284">
        <f>Time!K$46</f>
        <v>0</v>
      </c>
      <c r="L62" s="284">
        <f>Time!L$46</f>
        <v>0</v>
      </c>
      <c r="M62" s="284">
        <f>Time!M$46</f>
        <v>1</v>
      </c>
      <c r="N62" s="284">
        <f>Time!N$46</f>
        <v>0</v>
      </c>
      <c r="O62" s="284">
        <f>Time!O$46</f>
        <v>0</v>
      </c>
      <c r="P62" s="284">
        <f>Time!P$46</f>
        <v>0</v>
      </c>
      <c r="Q62" s="284">
        <f>Time!Q$46</f>
        <v>0</v>
      </c>
      <c r="R62" s="284">
        <f>Time!R$46</f>
        <v>0</v>
      </c>
    </row>
    <row r="63" spans="1:18" s="98" customFormat="1" x14ac:dyDescent="0.25">
      <c r="A63" s="69"/>
      <c r="B63" s="80"/>
      <c r="C63" s="150"/>
      <c r="D63" s="74"/>
      <c r="E63" s="207" t="s">
        <v>245</v>
      </c>
      <c r="F63" s="207"/>
      <c r="G63" s="207" t="s">
        <v>94</v>
      </c>
      <c r="H63" s="207"/>
      <c r="I63" s="207"/>
      <c r="J63" s="282">
        <f t="shared" ref="J63:L63" si="16" xml:space="preserve"> ((1 + J$60)  * (1 + J$61) - 1) * J$62</f>
        <v>0</v>
      </c>
      <c r="K63" s="282">
        <f t="shared" si="16"/>
        <v>0</v>
      </c>
      <c r="L63" s="282">
        <f t="shared" si="16"/>
        <v>0</v>
      </c>
      <c r="M63" s="282">
        <f xml:space="preserve"> ((1 + M$60)  * (1 + M$61) - 1) * M$62</f>
        <v>2.4258091513662761E-2</v>
      </c>
      <c r="N63" s="282">
        <f t="shared" ref="N63:R63" si="17" xml:space="preserve"> ((1 + N$60)  * (1 + N$61) - 1) * N$62</f>
        <v>0</v>
      </c>
      <c r="O63" s="282">
        <f t="shared" si="17"/>
        <v>0</v>
      </c>
      <c r="P63" s="282">
        <f t="shared" si="17"/>
        <v>0</v>
      </c>
      <c r="Q63" s="282">
        <f t="shared" si="17"/>
        <v>0</v>
      </c>
      <c r="R63" s="282">
        <f t="shared" si="17"/>
        <v>0</v>
      </c>
    </row>
    <row r="64" spans="1:18" s="98" customFormat="1" x14ac:dyDescent="0.25">
      <c r="A64" s="69"/>
      <c r="B64" s="80"/>
      <c r="C64" s="150"/>
      <c r="D64" s="74"/>
      <c r="E64" s="56"/>
      <c r="F64" s="56"/>
      <c r="G64" s="56"/>
      <c r="H64" s="56"/>
      <c r="I64" s="56"/>
      <c r="J64" s="285"/>
      <c r="K64" s="285"/>
      <c r="L64" s="285"/>
      <c r="M64" s="285"/>
      <c r="N64" s="285"/>
      <c r="O64" s="285"/>
      <c r="P64" s="285"/>
      <c r="Q64" s="285"/>
      <c r="R64" s="285"/>
    </row>
    <row r="65" spans="1:18" s="98" customFormat="1" x14ac:dyDescent="0.25">
      <c r="A65" s="69"/>
      <c r="B65" s="80"/>
      <c r="C65" s="150"/>
      <c r="D65" s="74"/>
      <c r="E65" s="207" t="str">
        <f xml:space="preserve"> E$63</f>
        <v>CPI(H) + RPI wedge 2020-21 percentage movement - final determination</v>
      </c>
      <c r="F65" s="207"/>
      <c r="G65" s="207" t="str">
        <f t="shared" ref="G65:R65" si="18" xml:space="preserve"> G$63</f>
        <v>%</v>
      </c>
      <c r="H65" s="207"/>
      <c r="I65" s="207">
        <f t="shared" si="18"/>
        <v>0</v>
      </c>
      <c r="J65" s="282">
        <f t="shared" si="18"/>
        <v>0</v>
      </c>
      <c r="K65" s="282">
        <f t="shared" si="18"/>
        <v>0</v>
      </c>
      <c r="L65" s="282">
        <f t="shared" si="18"/>
        <v>0</v>
      </c>
      <c r="M65" s="282">
        <f t="shared" si="18"/>
        <v>2.4258091513662761E-2</v>
      </c>
      <c r="N65" s="282">
        <f t="shared" si="18"/>
        <v>0</v>
      </c>
      <c r="O65" s="282">
        <f t="shared" si="18"/>
        <v>0</v>
      </c>
      <c r="P65" s="282">
        <f t="shared" si="18"/>
        <v>0</v>
      </c>
      <c r="Q65" s="282">
        <f t="shared" si="18"/>
        <v>0</v>
      </c>
      <c r="R65" s="282">
        <f t="shared" si="18"/>
        <v>0</v>
      </c>
    </row>
    <row r="66" spans="1:18" s="98" customFormat="1" x14ac:dyDescent="0.25">
      <c r="A66" s="69"/>
      <c r="B66" s="80"/>
      <c r="C66" s="150"/>
      <c r="D66" s="74"/>
      <c r="E66" s="207" t="str">
        <f t="shared" ref="E66:R66" si="19" xml:space="preserve"> E$25</f>
        <v>RPI: Fin year average - percentage increase - final determination</v>
      </c>
      <c r="F66" s="207"/>
      <c r="G66" s="207" t="str">
        <f t="shared" si="19"/>
        <v>%</v>
      </c>
      <c r="H66" s="193"/>
      <c r="I66" s="193"/>
      <c r="J66" s="286">
        <f t="shared" si="19"/>
        <v>0</v>
      </c>
      <c r="K66" s="286">
        <f t="shared" si="19"/>
        <v>0</v>
      </c>
      <c r="L66" s="286">
        <f t="shared" si="19"/>
        <v>3.1522140708501789E-2</v>
      </c>
      <c r="M66" s="286">
        <f t="shared" si="19"/>
        <v>2.8729732247136264E-2</v>
      </c>
      <c r="N66" s="286">
        <f t="shared" si="19"/>
        <v>2.9587648685595269E-2</v>
      </c>
      <c r="O66" s="286">
        <f t="shared" si="19"/>
        <v>3.150368327076003E-2</v>
      </c>
      <c r="P66" s="286">
        <f t="shared" si="19"/>
        <v>3.2000000000000695E-2</v>
      </c>
      <c r="Q66" s="286">
        <f t="shared" si="19"/>
        <v>3.1999999999999806E-2</v>
      </c>
      <c r="R66" s="286">
        <f t="shared" si="19"/>
        <v>2.9999999999999805E-2</v>
      </c>
    </row>
    <row r="67" spans="1:18" s="98" customFormat="1" x14ac:dyDescent="0.25">
      <c r="A67" s="69"/>
      <c r="B67" s="80"/>
      <c r="C67" s="150"/>
      <c r="D67" s="74"/>
      <c r="E67" s="207" t="s">
        <v>246</v>
      </c>
      <c r="F67" s="207"/>
      <c r="G67" s="207" t="s">
        <v>94</v>
      </c>
      <c r="H67" s="56"/>
      <c r="I67" s="56"/>
      <c r="J67" s="287">
        <f xml:space="preserve"> IF(J65 = 0, J66, J65)</f>
        <v>0</v>
      </c>
      <c r="K67" s="287">
        <f xml:space="preserve"> IF(K65 = 0, K66, K65)</f>
        <v>0</v>
      </c>
      <c r="L67" s="287">
        <f t="shared" ref="L67:R67" si="20" xml:space="preserve"> IF(L65 = 0, L66, L65)</f>
        <v>3.1522140708501789E-2</v>
      </c>
      <c r="M67" s="287">
        <f t="shared" si="20"/>
        <v>2.4258091513662761E-2</v>
      </c>
      <c r="N67" s="287">
        <f t="shared" si="20"/>
        <v>2.9587648685595269E-2</v>
      </c>
      <c r="O67" s="287">
        <f t="shared" si="20"/>
        <v>3.150368327076003E-2</v>
      </c>
      <c r="P67" s="287">
        <f t="shared" si="20"/>
        <v>3.2000000000000695E-2</v>
      </c>
      <c r="Q67" s="287">
        <f t="shared" si="20"/>
        <v>3.1999999999999806E-2</v>
      </c>
      <c r="R67" s="287">
        <f t="shared" si="20"/>
        <v>2.9999999999999805E-2</v>
      </c>
    </row>
    <row r="68" spans="1:18" s="98" customFormat="1" x14ac:dyDescent="0.25">
      <c r="A68" s="69"/>
      <c r="B68" s="80"/>
      <c r="C68" s="150"/>
      <c r="D68" s="74"/>
      <c r="E68" s="56"/>
      <c r="F68" s="56"/>
      <c r="G68" s="56"/>
      <c r="H68" s="56"/>
      <c r="I68" s="56"/>
      <c r="J68" s="285"/>
      <c r="K68" s="285"/>
      <c r="L68" s="285"/>
      <c r="M68" s="285"/>
      <c r="N68" s="285"/>
      <c r="O68" s="285"/>
      <c r="P68" s="285"/>
      <c r="Q68" s="285"/>
      <c r="R68" s="285"/>
    </row>
    <row r="69" spans="1:18" s="98" customFormat="1" x14ac:dyDescent="0.25">
      <c r="A69" s="69"/>
      <c r="B69" s="80"/>
      <c r="C69" s="150"/>
      <c r="D69" s="74"/>
      <c r="E69" s="207" t="str">
        <f xml:space="preserve"> E$67</f>
        <v>RPI: Fin year average - percentage increase - final determination active</v>
      </c>
      <c r="F69" s="207"/>
      <c r="G69" s="207" t="str">
        <f t="shared" ref="G69:R69" si="21" xml:space="preserve"> G$67</f>
        <v>%</v>
      </c>
      <c r="H69" s="193"/>
      <c r="I69" s="193"/>
      <c r="J69" s="286">
        <f t="shared" si="21"/>
        <v>0</v>
      </c>
      <c r="K69" s="286">
        <f t="shared" si="21"/>
        <v>0</v>
      </c>
      <c r="L69" s="286">
        <f t="shared" si="21"/>
        <v>3.1522140708501789E-2</v>
      </c>
      <c r="M69" s="286">
        <f t="shared" si="21"/>
        <v>2.4258091513662761E-2</v>
      </c>
      <c r="N69" s="286">
        <f t="shared" si="21"/>
        <v>2.9587648685595269E-2</v>
      </c>
      <c r="O69" s="286">
        <f t="shared" si="21"/>
        <v>3.150368327076003E-2</v>
      </c>
      <c r="P69" s="286">
        <f t="shared" si="21"/>
        <v>3.2000000000000695E-2</v>
      </c>
      <c r="Q69" s="286">
        <f t="shared" si="21"/>
        <v>3.1999999999999806E-2</v>
      </c>
      <c r="R69" s="286">
        <f t="shared" si="21"/>
        <v>2.9999999999999805E-2</v>
      </c>
    </row>
    <row r="70" spans="1:18" s="98" customFormat="1" x14ac:dyDescent="0.25">
      <c r="A70" s="69"/>
      <c r="B70" s="80"/>
      <c r="C70" s="150"/>
      <c r="D70" s="74"/>
      <c r="E70" s="207" t="str">
        <f>E$48</f>
        <v>CPI(H): Fin year average - percentage increase - final determination</v>
      </c>
      <c r="F70" s="207"/>
      <c r="G70" s="207" t="str">
        <f t="shared" ref="G70:R70" si="22">G$48</f>
        <v>%</v>
      </c>
      <c r="H70" s="207"/>
      <c r="I70" s="207">
        <f t="shared" si="22"/>
        <v>0</v>
      </c>
      <c r="J70" s="286">
        <f t="shared" si="22"/>
        <v>0</v>
      </c>
      <c r="K70" s="286">
        <f t="shared" si="22"/>
        <v>2.1269790500559882E-2</v>
      </c>
      <c r="L70" s="286">
        <f t="shared" si="22"/>
        <v>1.9909655450194075E-2</v>
      </c>
      <c r="M70" s="286">
        <f t="shared" si="22"/>
        <v>1.9833640562247679E-2</v>
      </c>
      <c r="N70" s="286">
        <f t="shared" si="22"/>
        <v>2.0041983108134653E-2</v>
      </c>
      <c r="O70" s="286">
        <f t="shared" si="22"/>
        <v>2.0751251595618081E-2</v>
      </c>
      <c r="P70" s="286">
        <f t="shared" si="22"/>
        <v>2.1000000000000574E-2</v>
      </c>
      <c r="Q70" s="286">
        <f t="shared" si="22"/>
        <v>2.100000000000124E-2</v>
      </c>
      <c r="R70" s="286">
        <f t="shared" si="22"/>
        <v>1.999999999999913E-2</v>
      </c>
    </row>
    <row r="71" spans="1:18" s="98" customFormat="1" x14ac:dyDescent="0.25">
      <c r="A71" s="69"/>
      <c r="B71" s="80"/>
      <c r="C71" s="150"/>
      <c r="D71" s="74"/>
      <c r="E71" s="288" t="s">
        <v>247</v>
      </c>
      <c r="F71" s="288"/>
      <c r="G71" s="288" t="s">
        <v>94</v>
      </c>
      <c r="H71" s="288"/>
      <c r="I71" s="288">
        <f>I$167</f>
        <v>0</v>
      </c>
      <c r="J71" s="289"/>
      <c r="K71" s="289">
        <f>K69-K70</f>
        <v>-2.1269790500559882E-2</v>
      </c>
      <c r="L71" s="289">
        <f t="shared" ref="L71:R71" si="23">L69-L70</f>
        <v>1.1612485258307714E-2</v>
      </c>
      <c r="M71" s="289">
        <f t="shared" si="23"/>
        <v>4.424450951415082E-3</v>
      </c>
      <c r="N71" s="289">
        <f t="shared" si="23"/>
        <v>9.5456655774606158E-3</v>
      </c>
      <c r="O71" s="289">
        <f t="shared" si="23"/>
        <v>1.0752431675141949E-2</v>
      </c>
      <c r="P71" s="289">
        <f t="shared" si="23"/>
        <v>1.1000000000000121E-2</v>
      </c>
      <c r="Q71" s="289">
        <f t="shared" si="23"/>
        <v>1.0999999999998566E-2</v>
      </c>
      <c r="R71" s="289">
        <f t="shared" si="23"/>
        <v>1.0000000000000675E-2</v>
      </c>
    </row>
    <row r="72" spans="1:18" s="98" customFormat="1" x14ac:dyDescent="0.25">
      <c r="A72" s="69"/>
      <c r="B72" s="80"/>
      <c r="C72" s="150"/>
      <c r="D72" s="74"/>
      <c r="E72" s="281"/>
      <c r="F72" s="281"/>
      <c r="G72" s="281"/>
      <c r="H72" s="281"/>
      <c r="I72" s="281"/>
      <c r="J72" s="281"/>
      <c r="K72" s="281"/>
      <c r="L72" s="281"/>
      <c r="M72" s="281"/>
      <c r="N72" s="281"/>
      <c r="O72" s="281"/>
      <c r="P72" s="281"/>
      <c r="Q72" s="281"/>
      <c r="R72" s="281"/>
    </row>
    <row r="73" spans="1:18" x14ac:dyDescent="0.25">
      <c r="A73" s="344" t="s">
        <v>184</v>
      </c>
      <c r="B73" s="345"/>
      <c r="C73" s="346"/>
      <c r="D73" s="346"/>
      <c r="E73" s="346"/>
      <c r="F73" s="346"/>
      <c r="G73" s="346"/>
      <c r="H73" s="346"/>
      <c r="I73" s="346"/>
      <c r="J73" s="346"/>
      <c r="K73" s="346"/>
      <c r="L73" s="346"/>
      <c r="M73" s="346"/>
      <c r="N73" s="346"/>
      <c r="O73" s="346"/>
      <c r="P73" s="346"/>
      <c r="Q73" s="346"/>
      <c r="R73" s="346"/>
    </row>
    <row r="74" spans="1:18" s="98" customFormat="1" x14ac:dyDescent="0.25">
      <c r="A74" s="69"/>
      <c r="B74" s="80" t="s">
        <v>185</v>
      </c>
      <c r="C74" s="150"/>
      <c r="D74" s="88"/>
      <c r="E74" s="127"/>
      <c r="F74" s="127"/>
      <c r="G74" s="127"/>
      <c r="H74" s="127"/>
      <c r="I74" s="127"/>
      <c r="J74" s="127"/>
      <c r="K74" s="127"/>
      <c r="L74" s="127"/>
      <c r="M74" s="127"/>
      <c r="N74" s="127"/>
      <c r="O74" s="127"/>
      <c r="P74" s="127"/>
      <c r="Q74" s="127"/>
      <c r="R74" s="127"/>
    </row>
    <row r="75" spans="1:18" s="98" customFormat="1" x14ac:dyDescent="0.25">
      <c r="A75" s="69"/>
      <c r="B75" s="80"/>
      <c r="C75" s="150"/>
      <c r="D75" s="88"/>
      <c r="E75" s="281" t="str">
        <f>InpR!E$56</f>
        <v>RPI: April - index - actual (including forecast)</v>
      </c>
      <c r="F75" s="281"/>
      <c r="G75" s="281" t="str">
        <f>InpR!G$56</f>
        <v>index</v>
      </c>
      <c r="H75" s="281" t="str">
        <f>InpR!I$56</f>
        <v>ONS, RPI All Items Index: Jan 1987=100</v>
      </c>
      <c r="I75" s="281" t="e">
        <f>InpR!#REF!</f>
        <v>#REF!</v>
      </c>
      <c r="J75" s="281">
        <f>InpR!J$56</f>
        <v>0</v>
      </c>
      <c r="K75" s="281">
        <f>InpR!K$56</f>
        <v>279.7</v>
      </c>
      <c r="L75" s="281">
        <f>InpR!L$56</f>
        <v>288.2</v>
      </c>
      <c r="M75" s="281">
        <f>InpR!M$56</f>
        <v>292.60000000000002</v>
      </c>
      <c r="N75" s="281">
        <f>InpR!N$56</f>
        <v>301.10000000000002</v>
      </c>
      <c r="O75" s="281">
        <f>InpR!O$56</f>
        <v>334.6</v>
      </c>
      <c r="P75" s="281">
        <f>InpR!P$56</f>
        <v>372.8</v>
      </c>
      <c r="Q75" s="281">
        <f>InpR!Q$56</f>
        <v>389.57600000000002</v>
      </c>
      <c r="R75" s="281">
        <f>InpR!R$56</f>
        <v>401.26328000000001</v>
      </c>
    </row>
    <row r="76" spans="1:18" s="98" customFormat="1" x14ac:dyDescent="0.25">
      <c r="A76" s="69"/>
      <c r="B76" s="80"/>
      <c r="C76" s="150"/>
      <c r="D76" s="88"/>
      <c r="E76" s="281" t="str">
        <f>InpR!E$57</f>
        <v>RPI: May - index - actual (including forecast)</v>
      </c>
      <c r="F76" s="281"/>
      <c r="G76" s="281" t="str">
        <f>InpR!G$57</f>
        <v>index</v>
      </c>
      <c r="H76" s="281" t="str">
        <f>InpR!I$57</f>
        <v>ONS, RPI All Items Index: Jan 1987=100</v>
      </c>
      <c r="I76" s="281" t="e">
        <f>InpR!#REF!</f>
        <v>#REF!</v>
      </c>
      <c r="J76" s="281">
        <f>InpR!J$57</f>
        <v>0</v>
      </c>
      <c r="K76" s="281">
        <f>InpR!K$57</f>
        <v>280.7</v>
      </c>
      <c r="L76" s="281">
        <f>InpR!L$57</f>
        <v>289.2</v>
      </c>
      <c r="M76" s="281">
        <f>InpR!M$57</f>
        <v>292.2</v>
      </c>
      <c r="N76" s="281">
        <f>InpR!N$57</f>
        <v>301.89999999999998</v>
      </c>
      <c r="O76" s="281">
        <f>InpR!O$57</f>
        <v>337.1</v>
      </c>
      <c r="P76" s="281">
        <f>InpR!P$57</f>
        <v>375.3</v>
      </c>
      <c r="Q76" s="281">
        <f>InpR!Q$57</f>
        <v>391.06260000000003</v>
      </c>
      <c r="R76" s="281">
        <f>InpR!R$57</f>
        <v>402.79447800000003</v>
      </c>
    </row>
    <row r="77" spans="1:18" s="98" customFormat="1" x14ac:dyDescent="0.25">
      <c r="A77" s="69"/>
      <c r="B77" s="80"/>
      <c r="C77" s="150"/>
      <c r="D77" s="88"/>
      <c r="E77" s="281" t="str">
        <f>InpR!E$58</f>
        <v>RPI: June - index - actual (including forecast)</v>
      </c>
      <c r="F77" s="281"/>
      <c r="G77" s="281" t="str">
        <f>InpR!G$58</f>
        <v>index</v>
      </c>
      <c r="H77" s="281" t="str">
        <f>InpR!I$58</f>
        <v>ONS, RPI All Items Index: Jan 1987=100</v>
      </c>
      <c r="I77" s="281" t="e">
        <f>InpR!#REF!</f>
        <v>#REF!</v>
      </c>
      <c r="J77" s="281">
        <f>InpR!J$58</f>
        <v>0</v>
      </c>
      <c r="K77" s="281">
        <f>InpR!K$58</f>
        <v>281.5</v>
      </c>
      <c r="L77" s="281">
        <f>InpR!L$58</f>
        <v>289.60000000000002</v>
      </c>
      <c r="M77" s="281">
        <f>InpR!M$58</f>
        <v>292.7</v>
      </c>
      <c r="N77" s="281">
        <f>InpR!N$58</f>
        <v>304</v>
      </c>
      <c r="O77" s="281">
        <f>InpR!O$58</f>
        <v>340</v>
      </c>
      <c r="P77" s="281">
        <f>InpR!P$58</f>
        <v>377.17333333333335</v>
      </c>
      <c r="Q77" s="281">
        <f>InpR!Q$58</f>
        <v>392.13454222222225</v>
      </c>
      <c r="R77" s="281">
        <f>InpR!R$58</f>
        <v>403.89857848888892</v>
      </c>
    </row>
    <row r="78" spans="1:18" s="98" customFormat="1" x14ac:dyDescent="0.25">
      <c r="A78" s="69"/>
      <c r="B78" s="80"/>
      <c r="C78" s="150"/>
      <c r="D78" s="88"/>
      <c r="E78" s="281" t="str">
        <f>InpR!E$59</f>
        <v>RPI: July - index - actual (including forecast)</v>
      </c>
      <c r="F78" s="281"/>
      <c r="G78" s="281" t="str">
        <f>InpR!G$59</f>
        <v>index</v>
      </c>
      <c r="H78" s="281" t="str">
        <f>InpR!I$59</f>
        <v>ONS, RPI All Items Index: Jan 1987=100</v>
      </c>
      <c r="I78" s="281" t="e">
        <f>InpR!#REF!</f>
        <v>#REF!</v>
      </c>
      <c r="J78" s="281">
        <f>InpR!J$59</f>
        <v>0</v>
      </c>
      <c r="K78" s="281">
        <f>InpR!K$59</f>
        <v>281.7</v>
      </c>
      <c r="L78" s="281">
        <f>InpR!L$59</f>
        <v>289.5</v>
      </c>
      <c r="M78" s="281">
        <f>InpR!M$59</f>
        <v>294.2</v>
      </c>
      <c r="N78" s="281">
        <f>InpR!N$59</f>
        <v>305.5</v>
      </c>
      <c r="O78" s="281">
        <f>InpR!O$59</f>
        <v>343.2</v>
      </c>
      <c r="P78" s="281">
        <f>InpR!P$59</f>
        <v>374.63953800000002</v>
      </c>
      <c r="Q78" s="281">
        <f>InpR!Q$59</f>
        <v>391.62319705600004</v>
      </c>
      <c r="R78" s="281">
        <f>InpR!R$59</f>
        <v>403.37189296768003</v>
      </c>
    </row>
    <row r="79" spans="1:18" s="98" customFormat="1" x14ac:dyDescent="0.25">
      <c r="A79" s="69"/>
      <c r="B79" s="80"/>
      <c r="C79" s="150"/>
      <c r="D79" s="88"/>
      <c r="E79" s="281" t="str">
        <f>InpR!E$60</f>
        <v>RPI: August - index - actual (including forecast)</v>
      </c>
      <c r="F79" s="281"/>
      <c r="G79" s="281" t="str">
        <f>InpR!G$60</f>
        <v>index</v>
      </c>
      <c r="H79" s="281" t="str">
        <f>InpR!I$60</f>
        <v>ONS, RPI All Items Index: Jan 1987=100</v>
      </c>
      <c r="I79" s="281" t="e">
        <f>InpR!#REF!</f>
        <v>#REF!</v>
      </c>
      <c r="J79" s="281">
        <f>InpR!J$60</f>
        <v>0</v>
      </c>
      <c r="K79" s="281">
        <f>InpR!K$60</f>
        <v>284.2</v>
      </c>
      <c r="L79" s="281">
        <f>InpR!L$60</f>
        <v>291.7</v>
      </c>
      <c r="M79" s="281">
        <f>InpR!M$60</f>
        <v>293.3</v>
      </c>
      <c r="N79" s="281">
        <f>InpR!N$60</f>
        <v>307.39999999999998</v>
      </c>
      <c r="O79" s="281">
        <f>InpR!O$60</f>
        <v>345.2</v>
      </c>
      <c r="P79" s="281">
        <f>InpR!P$60</f>
        <v>377.18853333333328</v>
      </c>
      <c r="Q79" s="281">
        <f>InpR!Q$60</f>
        <v>393.28191075555549</v>
      </c>
      <c r="R79" s="281">
        <f>InpR!R$60</f>
        <v>405.08036807822214</v>
      </c>
    </row>
    <row r="80" spans="1:18" s="98" customFormat="1" x14ac:dyDescent="0.25">
      <c r="A80" s="69"/>
      <c r="B80" s="80"/>
      <c r="C80" s="150"/>
      <c r="D80" s="88"/>
      <c r="E80" s="281" t="str">
        <f>InpR!E$61</f>
        <v>RPI: September - index - actual (including forecast)</v>
      </c>
      <c r="F80" s="281"/>
      <c r="G80" s="281" t="str">
        <f>InpR!G$61</f>
        <v>index</v>
      </c>
      <c r="H80" s="281" t="str">
        <f>InpR!I$61</f>
        <v>ONS, RPI All Items Index: Jan 1987=100</v>
      </c>
      <c r="I80" s="281" t="e">
        <f>InpR!#REF!</f>
        <v>#REF!</v>
      </c>
      <c r="J80" s="281">
        <f>InpR!J$61</f>
        <v>0</v>
      </c>
      <c r="K80" s="281">
        <f>InpR!K$61</f>
        <v>284.10000000000002</v>
      </c>
      <c r="L80" s="281">
        <f>InpR!L$61</f>
        <v>291</v>
      </c>
      <c r="M80" s="281">
        <f>InpR!M$61</f>
        <v>294.3</v>
      </c>
      <c r="N80" s="281">
        <f>InpR!N$61</f>
        <v>308.60000000000002</v>
      </c>
      <c r="O80" s="281">
        <f>InpR!O$61</f>
        <v>347.6</v>
      </c>
      <c r="P80" s="281">
        <f>InpR!P$61</f>
        <v>378.88400000000001</v>
      </c>
      <c r="Q80" s="281">
        <f>InpR!Q$61</f>
        <v>394.54453866666665</v>
      </c>
      <c r="R80" s="281">
        <f>InpR!R$61</f>
        <v>406.38087482666663</v>
      </c>
    </row>
    <row r="81" spans="1:18" s="98" customFormat="1" x14ac:dyDescent="0.25">
      <c r="A81" s="69"/>
      <c r="B81" s="80"/>
      <c r="C81" s="150"/>
      <c r="D81" s="88"/>
      <c r="E81" s="281" t="str">
        <f>InpR!E$62</f>
        <v>RPI: October - index - actual (including forecast)</v>
      </c>
      <c r="F81" s="281"/>
      <c r="G81" s="281" t="str">
        <f>InpR!G$62</f>
        <v>index</v>
      </c>
      <c r="H81" s="281" t="str">
        <f>InpR!I$62</f>
        <v>ONS, RPI All Items Index: Jan 1987=100</v>
      </c>
      <c r="I81" s="281" t="e">
        <f>InpR!#REF!</f>
        <v>#REF!</v>
      </c>
      <c r="J81" s="281">
        <f>InpR!J$62</f>
        <v>0</v>
      </c>
      <c r="K81" s="281">
        <f>InpR!K$62</f>
        <v>284.5</v>
      </c>
      <c r="L81" s="281">
        <f>InpR!L$62</f>
        <v>290.39999999999998</v>
      </c>
      <c r="M81" s="281">
        <f>InpR!M$62</f>
        <v>294.3</v>
      </c>
      <c r="N81" s="281">
        <f>InpR!N$62</f>
        <v>312</v>
      </c>
      <c r="O81" s="281">
        <f>InpR!O$62</f>
        <v>356.2</v>
      </c>
      <c r="P81" s="281">
        <f>InpR!P$62</f>
        <v>380.42160000000001</v>
      </c>
      <c r="Q81" s="281">
        <f>InpR!Q$62</f>
        <v>395.76527120000003</v>
      </c>
      <c r="R81" s="281">
        <f>InpR!R$62</f>
        <v>407.63822933600005</v>
      </c>
    </row>
    <row r="82" spans="1:18" s="98" customFormat="1" x14ac:dyDescent="0.25">
      <c r="A82" s="69"/>
      <c r="B82" s="80"/>
      <c r="C82" s="150"/>
      <c r="D82" s="88"/>
      <c r="E82" s="281" t="str">
        <f>InpR!E$63</f>
        <v>RPI: November - index - actual (including forecast)</v>
      </c>
      <c r="F82" s="281"/>
      <c r="G82" s="281" t="str">
        <f>InpR!G$63</f>
        <v>index</v>
      </c>
      <c r="H82" s="281" t="str">
        <f>InpR!I$63</f>
        <v>ONS, RPI All Items Index: Jan 1987=100</v>
      </c>
      <c r="I82" s="281" t="e">
        <f>InpR!#REF!</f>
        <v>#REF!</v>
      </c>
      <c r="J82" s="281">
        <f>InpR!J$63</f>
        <v>0</v>
      </c>
      <c r="K82" s="281">
        <f>InpR!K$63</f>
        <v>284.60000000000002</v>
      </c>
      <c r="L82" s="281">
        <f>InpR!L$63</f>
        <v>291</v>
      </c>
      <c r="M82" s="281">
        <f>InpR!M$63</f>
        <v>293.5</v>
      </c>
      <c r="N82" s="281">
        <f>InpR!N$63</f>
        <v>314.3</v>
      </c>
      <c r="O82" s="281">
        <f>InpR!O$63</f>
        <v>358.3</v>
      </c>
      <c r="P82" s="281">
        <f>InpR!P$63</f>
        <v>381.4700666666667</v>
      </c>
      <c r="Q82" s="281">
        <f>InpR!Q$63</f>
        <v>396.34739926666668</v>
      </c>
      <c r="R82" s="281">
        <f>InpR!R$63</f>
        <v>408.23782124466669</v>
      </c>
    </row>
    <row r="83" spans="1:18" s="98" customFormat="1" x14ac:dyDescent="0.25">
      <c r="A83" s="69"/>
      <c r="B83" s="80"/>
      <c r="C83" s="150"/>
      <c r="D83" s="88"/>
      <c r="E83" s="281" t="str">
        <f>InpR!E$64</f>
        <v>RPI: December - index - actual (including forecast)</v>
      </c>
      <c r="F83" s="281"/>
      <c r="G83" s="281" t="str">
        <f>InpR!G$64</f>
        <v>index</v>
      </c>
      <c r="H83" s="281" t="str">
        <f>InpR!I$64</f>
        <v>ONS, RPI All Items Index: Jan 1987=100</v>
      </c>
      <c r="I83" s="281" t="e">
        <f>InpR!#REF!</f>
        <v>#REF!</v>
      </c>
      <c r="J83" s="281">
        <f>InpR!J$64</f>
        <v>0</v>
      </c>
      <c r="K83" s="281">
        <f>InpR!K$64</f>
        <v>285.60000000000002</v>
      </c>
      <c r="L83" s="281">
        <f>InpR!L$64</f>
        <v>291.89999999999998</v>
      </c>
      <c r="M83" s="281">
        <f>InpR!M$64</f>
        <v>295.39999999999998</v>
      </c>
      <c r="N83" s="281">
        <f>InpR!N$64</f>
        <v>317.7</v>
      </c>
      <c r="O83" s="281">
        <f>InpR!O$64</f>
        <v>360.4</v>
      </c>
      <c r="P83" s="281">
        <f>InpR!P$64</f>
        <v>383.22533333333331</v>
      </c>
      <c r="Q83" s="281">
        <f>InpR!Q$64</f>
        <v>398.29886311111107</v>
      </c>
      <c r="R83" s="281">
        <f>InpR!R$64</f>
        <v>410.24782900444438</v>
      </c>
    </row>
    <row r="84" spans="1:18" s="98" customFormat="1" x14ac:dyDescent="0.25">
      <c r="A84" s="69"/>
      <c r="B84" s="80"/>
      <c r="C84" s="150"/>
      <c r="D84" s="88"/>
      <c r="E84" s="281" t="str">
        <f>InpR!E$65</f>
        <v>RPI: January - index - actual (including forecast)</v>
      </c>
      <c r="F84" s="281"/>
      <c r="G84" s="281" t="str">
        <f>InpR!G$65</f>
        <v>index</v>
      </c>
      <c r="H84" s="281" t="str">
        <f>InpR!I$65</f>
        <v>ONS, RPI All Items Index: Jan 1987=100</v>
      </c>
      <c r="I84" s="281" t="e">
        <f>InpR!#REF!</f>
        <v>#REF!</v>
      </c>
      <c r="J84" s="281">
        <f>InpR!J$65</f>
        <v>0</v>
      </c>
      <c r="K84" s="281">
        <f>InpR!K$65</f>
        <v>283</v>
      </c>
      <c r="L84" s="281">
        <f>InpR!L$65</f>
        <v>290.60000000000002</v>
      </c>
      <c r="M84" s="281">
        <f>InpR!M$65</f>
        <v>294.60000000000002</v>
      </c>
      <c r="N84" s="281">
        <f>InpR!N$65</f>
        <v>317.7</v>
      </c>
      <c r="O84" s="281">
        <f>InpR!O$65</f>
        <v>360.3</v>
      </c>
      <c r="P84" s="281">
        <f>InpR!P$65</f>
        <v>382.87880000000001</v>
      </c>
      <c r="Q84" s="281">
        <f>InpR!Q$65</f>
        <v>394.36516399999999</v>
      </c>
      <c r="R84" s="281">
        <f>InpR!R$65</f>
        <v>406.19611892</v>
      </c>
    </row>
    <row r="85" spans="1:18" s="98" customFormat="1" x14ac:dyDescent="0.25">
      <c r="A85" s="69"/>
      <c r="B85" s="80"/>
      <c r="C85" s="150"/>
      <c r="D85" s="88"/>
      <c r="E85" s="281" t="str">
        <f>InpR!E$66</f>
        <v>RPI: February - index - actual (including forecast)</v>
      </c>
      <c r="F85" s="281"/>
      <c r="G85" s="281" t="str">
        <f>InpR!G$66</f>
        <v>index</v>
      </c>
      <c r="H85" s="281" t="str">
        <f>InpR!I$66</f>
        <v>ONS, RPI All Items Index: Jan 1987=100</v>
      </c>
      <c r="I85" s="281" t="e">
        <f>InpR!#REF!</f>
        <v>#REF!</v>
      </c>
      <c r="J85" s="281">
        <f>InpR!J$66</f>
        <v>0</v>
      </c>
      <c r="K85" s="281">
        <f>InpR!K$66</f>
        <v>285</v>
      </c>
      <c r="L85" s="281">
        <f>InpR!L$66</f>
        <v>292</v>
      </c>
      <c r="M85" s="281">
        <f>InpR!M$66</f>
        <v>296</v>
      </c>
      <c r="N85" s="281">
        <f>InpR!N$66</f>
        <v>320.2</v>
      </c>
      <c r="O85" s="281">
        <f>InpR!O$66</f>
        <v>364.5</v>
      </c>
      <c r="P85" s="281">
        <f>InpR!P$66</f>
        <v>385.15499999999997</v>
      </c>
      <c r="Q85" s="281">
        <f>InpR!Q$66</f>
        <v>396.70964999999995</v>
      </c>
      <c r="R85" s="281">
        <f>InpR!R$66</f>
        <v>408.61093949999997</v>
      </c>
    </row>
    <row r="86" spans="1:18" s="98" customFormat="1" x14ac:dyDescent="0.25">
      <c r="A86" s="69"/>
      <c r="B86" s="80"/>
      <c r="C86" s="150"/>
      <c r="D86" s="88"/>
      <c r="E86" s="281" t="str">
        <f>InpR!E$67</f>
        <v>RPI: March - index - actual (including forecast)</v>
      </c>
      <c r="F86" s="281"/>
      <c r="G86" s="281" t="str">
        <f>InpR!G$67</f>
        <v>index</v>
      </c>
      <c r="H86" s="281" t="str">
        <f>InpR!I$67</f>
        <v>ONS, RPI All Items Index: Jan 1987=100</v>
      </c>
      <c r="I86" s="281" t="e">
        <f>InpR!#REF!</f>
        <v>#REF!</v>
      </c>
      <c r="J86" s="281">
        <f>InpR!J$67</f>
        <v>0</v>
      </c>
      <c r="K86" s="281">
        <f>InpR!K$67</f>
        <v>285.10000000000002</v>
      </c>
      <c r="L86" s="281">
        <f>InpR!L$67</f>
        <v>292.60000000000002</v>
      </c>
      <c r="M86" s="281">
        <f>InpR!M$67</f>
        <v>296.89999999999998</v>
      </c>
      <c r="N86" s="281">
        <f>InpR!N$67</f>
        <v>323.5</v>
      </c>
      <c r="O86" s="281">
        <f>InpR!O$67</f>
        <v>367.2</v>
      </c>
      <c r="P86" s="281">
        <f>InpR!P$67</f>
        <v>386.2944</v>
      </c>
      <c r="Q86" s="281">
        <f>InpR!Q$67</f>
        <v>397.88323200000002</v>
      </c>
      <c r="R86" s="281">
        <f>InpR!R$67</f>
        <v>409.81972896000002</v>
      </c>
    </row>
    <row r="87" spans="1:18" s="98" customFormat="1" x14ac:dyDescent="0.25">
      <c r="A87" s="68"/>
      <c r="B87" s="80"/>
      <c r="C87" s="150"/>
      <c r="D87" s="88"/>
      <c r="E87" s="127"/>
      <c r="F87" s="127"/>
      <c r="G87" s="127"/>
      <c r="H87" s="127"/>
      <c r="I87" s="127"/>
      <c r="J87" s="127"/>
      <c r="K87" s="127"/>
      <c r="L87" s="127"/>
      <c r="M87" s="127"/>
      <c r="N87" s="127"/>
      <c r="O87" s="127"/>
      <c r="P87" s="127"/>
      <c r="Q87" s="127"/>
      <c r="R87" s="127"/>
    </row>
    <row r="88" spans="1:18" s="98" customFormat="1" x14ac:dyDescent="0.25">
      <c r="A88" s="69"/>
      <c r="B88" s="80"/>
      <c r="C88" s="150"/>
      <c r="D88" s="74"/>
      <c r="E88" s="125" t="s">
        <v>248</v>
      </c>
      <c r="F88" s="125"/>
      <c r="G88" s="125" t="s">
        <v>188</v>
      </c>
      <c r="H88" s="56"/>
      <c r="I88" s="60"/>
      <c r="J88" s="125">
        <f xml:space="preserve"> SUM(J75:J86) / 12</f>
        <v>0</v>
      </c>
      <c r="K88" s="125">
        <f t="shared" ref="K88:R88" si="24" xml:space="preserve"> SUM(K75:K86) / 12</f>
        <v>283.30833333333334</v>
      </c>
      <c r="L88" s="125">
        <f t="shared" si="24"/>
        <v>290.64166666666665</v>
      </c>
      <c r="M88" s="125">
        <f t="shared" si="24"/>
        <v>294.16666666666669</v>
      </c>
      <c r="N88" s="125">
        <f t="shared" si="24"/>
        <v>311.1583333333333</v>
      </c>
      <c r="O88" s="125">
        <f t="shared" si="24"/>
        <v>351.2166666666667</v>
      </c>
      <c r="P88" s="125">
        <f t="shared" si="24"/>
        <v>379.61921705555557</v>
      </c>
      <c r="Q88" s="125">
        <f t="shared" si="24"/>
        <v>394.29936402318521</v>
      </c>
      <c r="R88" s="125">
        <f t="shared" si="24"/>
        <v>406.12834494388079</v>
      </c>
    </row>
    <row r="89" spans="1:18" s="98" customFormat="1" x14ac:dyDescent="0.25">
      <c r="A89" s="69"/>
      <c r="B89" s="80"/>
      <c r="C89" s="150"/>
      <c r="D89" s="74"/>
      <c r="E89" s="125" t="s">
        <v>249</v>
      </c>
      <c r="F89" s="56"/>
      <c r="G89" s="125" t="s">
        <v>94</v>
      </c>
      <c r="H89" s="56"/>
      <c r="I89" s="56"/>
      <c r="J89" s="282">
        <f xml:space="preserve"> IF(I$88 = 0, 0, J$88 / I$88 - 1)</f>
        <v>0</v>
      </c>
      <c r="K89" s="282">
        <f t="shared" ref="K89:R89" si="25" xml:space="preserve"> IF(J$88 = 0, 0, K$88 / J$88 - 1)</f>
        <v>0</v>
      </c>
      <c r="L89" s="282">
        <f t="shared" si="25"/>
        <v>2.5884636879724532E-2</v>
      </c>
      <c r="M89" s="282">
        <f t="shared" si="25"/>
        <v>1.2128336726209277E-2</v>
      </c>
      <c r="N89" s="282">
        <f t="shared" si="25"/>
        <v>5.7762039660056441E-2</v>
      </c>
      <c r="O89" s="282">
        <f t="shared" si="25"/>
        <v>0.12873938777149907</v>
      </c>
      <c r="P89" s="282">
        <f t="shared" si="25"/>
        <v>8.0869027823913697E-2</v>
      </c>
      <c r="Q89" s="282">
        <f t="shared" si="25"/>
        <v>3.8670716096759872E-2</v>
      </c>
      <c r="R89" s="282">
        <f t="shared" si="25"/>
        <v>3.0000000000000027E-2</v>
      </c>
    </row>
    <row r="90" spans="1:18" s="98" customFormat="1" x14ac:dyDescent="0.25">
      <c r="A90" s="69"/>
      <c r="B90" s="80"/>
      <c r="C90" s="150"/>
      <c r="D90" s="74"/>
      <c r="E90" s="125"/>
      <c r="F90" s="125"/>
      <c r="G90" s="125"/>
      <c r="H90" s="125"/>
      <c r="I90" s="125"/>
      <c r="J90" s="56"/>
      <c r="K90" s="56"/>
      <c r="L90" s="56"/>
      <c r="M90" s="56"/>
      <c r="N90" s="56"/>
      <c r="O90" s="56"/>
      <c r="P90" s="56"/>
      <c r="Q90" s="56"/>
      <c r="R90" s="56"/>
    </row>
    <row r="91" spans="1:18" s="98" customFormat="1" x14ac:dyDescent="0.25">
      <c r="A91" s="69"/>
      <c r="B91" s="80"/>
      <c r="C91" s="150"/>
      <c r="D91" s="74"/>
      <c r="E91" s="125" t="str">
        <f>E$86</f>
        <v>RPI: March - index - actual (including forecast)</v>
      </c>
      <c r="F91" s="125"/>
      <c r="G91" s="125" t="str">
        <f t="shared" ref="G91:R91" si="26">G$86</f>
        <v>index</v>
      </c>
      <c r="H91" s="125" t="str">
        <f t="shared" si="26"/>
        <v>ONS, RPI All Items Index: Jan 1987=100</v>
      </c>
      <c r="I91" s="125" t="e">
        <f t="shared" si="26"/>
        <v>#REF!</v>
      </c>
      <c r="J91" s="125">
        <f t="shared" si="26"/>
        <v>0</v>
      </c>
      <c r="K91" s="125">
        <f t="shared" si="26"/>
        <v>285.10000000000002</v>
      </c>
      <c r="L91" s="125">
        <f t="shared" si="26"/>
        <v>292.60000000000002</v>
      </c>
      <c r="M91" s="125">
        <f t="shared" si="26"/>
        <v>296.89999999999998</v>
      </c>
      <c r="N91" s="125">
        <f t="shared" si="26"/>
        <v>323.5</v>
      </c>
      <c r="O91" s="125">
        <f t="shared" si="26"/>
        <v>367.2</v>
      </c>
      <c r="P91" s="125">
        <f t="shared" si="26"/>
        <v>386.2944</v>
      </c>
      <c r="Q91" s="125">
        <f t="shared" si="26"/>
        <v>397.88323200000002</v>
      </c>
      <c r="R91" s="125">
        <f t="shared" si="26"/>
        <v>409.81972896000002</v>
      </c>
    </row>
    <row r="92" spans="1:18" s="98" customFormat="1" x14ac:dyDescent="0.25">
      <c r="A92" s="13"/>
      <c r="B92" s="58"/>
      <c r="C92" s="151"/>
      <c r="D92" s="57"/>
      <c r="E92" s="207" t="str">
        <f>E$88</f>
        <v>RPI: Financial year average - index - actual (including forecast)</v>
      </c>
      <c r="F92" s="56"/>
      <c r="G92" s="125" t="str">
        <f>G$88</f>
        <v>index</v>
      </c>
      <c r="H92" s="125">
        <f t="shared" ref="H92:R92" si="27">H$88</f>
        <v>0</v>
      </c>
      <c r="I92" s="125">
        <f t="shared" si="27"/>
        <v>0</v>
      </c>
      <c r="J92" s="125">
        <f t="shared" si="27"/>
        <v>0</v>
      </c>
      <c r="K92" s="125">
        <f t="shared" si="27"/>
        <v>283.30833333333334</v>
      </c>
      <c r="L92" s="125">
        <f t="shared" si="27"/>
        <v>290.64166666666665</v>
      </c>
      <c r="M92" s="125">
        <f t="shared" si="27"/>
        <v>294.16666666666669</v>
      </c>
      <c r="N92" s="125">
        <f t="shared" si="27"/>
        <v>311.1583333333333</v>
      </c>
      <c r="O92" s="125">
        <f t="shared" si="27"/>
        <v>351.2166666666667</v>
      </c>
      <c r="P92" s="125">
        <f t="shared" si="27"/>
        <v>379.61921705555557</v>
      </c>
      <c r="Q92" s="125">
        <f t="shared" si="27"/>
        <v>394.29936402318521</v>
      </c>
      <c r="R92" s="125">
        <f t="shared" si="27"/>
        <v>406.12834494388079</v>
      </c>
    </row>
    <row r="93" spans="1:18" s="98" customFormat="1" x14ac:dyDescent="0.25">
      <c r="A93" s="69"/>
      <c r="B93" s="283"/>
      <c r="C93" s="283"/>
      <c r="D93" s="283"/>
      <c r="E93" s="284" t="str">
        <f>Time!E$46</f>
        <v>1st Forecast Period Flag</v>
      </c>
      <c r="F93" s="284"/>
      <c r="G93" s="284" t="str">
        <f>Time!G$46</f>
        <v>flag</v>
      </c>
      <c r="H93" s="284">
        <f>Time!H$46</f>
        <v>1</v>
      </c>
      <c r="I93" s="284">
        <f>Time!I$46</f>
        <v>0</v>
      </c>
      <c r="J93" s="284">
        <f>Time!J$46</f>
        <v>0</v>
      </c>
      <c r="K93" s="284">
        <f>Time!K$46</f>
        <v>0</v>
      </c>
      <c r="L93" s="284">
        <f>Time!L$46</f>
        <v>0</v>
      </c>
      <c r="M93" s="284">
        <f>Time!M$46</f>
        <v>1</v>
      </c>
      <c r="N93" s="284">
        <f>Time!N$46</f>
        <v>0</v>
      </c>
      <c r="O93" s="284">
        <f>Time!O$46</f>
        <v>0</v>
      </c>
      <c r="P93" s="284">
        <f>Time!P$46</f>
        <v>0</v>
      </c>
      <c r="Q93" s="284">
        <f>Time!Q$46</f>
        <v>0</v>
      </c>
      <c r="R93" s="284">
        <f>Time!R$46</f>
        <v>0</v>
      </c>
    </row>
    <row r="94" spans="1:18" s="98" customFormat="1" x14ac:dyDescent="0.25">
      <c r="A94" s="69"/>
      <c r="B94" s="80"/>
      <c r="C94" s="150"/>
      <c r="D94" s="74"/>
      <c r="E94" s="207" t="s">
        <v>250</v>
      </c>
      <c r="F94" s="56"/>
      <c r="G94" s="125" t="s">
        <v>94</v>
      </c>
      <c r="H94" s="56"/>
      <c r="I94" s="56"/>
      <c r="J94" s="282">
        <f xml:space="preserve"> IFERROR((J92 / I91 - 1) * J93, 0)</f>
        <v>0</v>
      </c>
      <c r="K94" s="282">
        <f t="shared" ref="K94" si="28" xml:space="preserve"> IFERROR((K92 / J91 - 1) * K93, 0)</f>
        <v>0</v>
      </c>
      <c r="L94" s="282">
        <f t="shared" ref="L94" si="29" xml:space="preserve"> IFERROR((L92 / K91 - 1) * L93, 0)</f>
        <v>0</v>
      </c>
      <c r="M94" s="282">
        <f xml:space="preserve"> IFERROR((M92 / L91 - 1) * M93, 0)</f>
        <v>5.3542948279790004E-3</v>
      </c>
      <c r="N94" s="282">
        <f t="shared" ref="N94" si="30" xml:space="preserve"> IFERROR((N92 / M91 - 1) * N93, 0)</f>
        <v>0</v>
      </c>
      <c r="O94" s="282">
        <f t="shared" ref="O94" si="31" xml:space="preserve"> IFERROR((O92 / N91 - 1) * O93, 0)</f>
        <v>0</v>
      </c>
      <c r="P94" s="282">
        <f t="shared" ref="P94" si="32" xml:space="preserve"> IFERROR((P92 / O91 - 1) * P93, 0)</f>
        <v>0</v>
      </c>
      <c r="Q94" s="282">
        <f t="shared" ref="Q94" si="33" xml:space="preserve"> IFERROR((Q92 / P91 - 1) * Q93, 0)</f>
        <v>0</v>
      </c>
      <c r="R94" s="282">
        <f t="shared" ref="R94" si="34" xml:space="preserve"> IFERROR((R92 / Q91 - 1) * R93, 0)</f>
        <v>0</v>
      </c>
    </row>
    <row r="95" spans="1:18" s="98" customFormat="1" x14ac:dyDescent="0.25">
      <c r="A95" s="69"/>
      <c r="B95" s="80"/>
      <c r="C95" s="150"/>
      <c r="D95" s="88"/>
      <c r="E95" s="127"/>
      <c r="F95" s="127"/>
      <c r="G95" s="127"/>
      <c r="H95" s="127"/>
      <c r="I95" s="127"/>
      <c r="J95" s="127"/>
      <c r="K95" s="127"/>
      <c r="L95" s="127"/>
      <c r="M95" s="127"/>
      <c r="N95" s="127"/>
      <c r="O95" s="127"/>
      <c r="P95" s="127"/>
      <c r="Q95" s="127"/>
      <c r="R95" s="127"/>
    </row>
    <row r="96" spans="1:18" s="98" customFormat="1" x14ac:dyDescent="0.25">
      <c r="A96" s="69"/>
      <c r="B96" s="80" t="s">
        <v>186</v>
      </c>
      <c r="C96" s="150"/>
      <c r="D96" s="88"/>
      <c r="E96" s="127"/>
      <c r="F96" s="127"/>
      <c r="G96" s="127"/>
      <c r="H96" s="127"/>
      <c r="I96" s="127"/>
      <c r="J96" s="127"/>
      <c r="K96" s="127"/>
      <c r="L96" s="127"/>
      <c r="M96" s="127"/>
      <c r="N96" s="127"/>
      <c r="O96" s="127"/>
      <c r="P96" s="127"/>
      <c r="Q96" s="127"/>
      <c r="R96" s="127"/>
    </row>
    <row r="97" spans="1:18" s="98" customFormat="1" x14ac:dyDescent="0.25">
      <c r="A97" s="69"/>
      <c r="B97" s="80"/>
      <c r="C97" s="150"/>
      <c r="D97" s="88"/>
      <c r="E97" s="281" t="str">
        <f>InpR!E$70</f>
        <v>CPI(H): April - index - actual (including forecast)</v>
      </c>
      <c r="F97" s="281"/>
      <c r="G97" s="281" t="str">
        <f>InpR!G$70</f>
        <v>index</v>
      </c>
      <c r="H97" s="281" t="str">
        <f>InpR!I$70</f>
        <v>ONS, CPIH INDEX 00: ALL ITEMS 2015=100</v>
      </c>
      <c r="I97" s="281" t="e">
        <f>InpR!#REF!</f>
        <v>#REF!</v>
      </c>
      <c r="J97" s="281">
        <f>InpR!J$70</f>
        <v>103.2</v>
      </c>
      <c r="K97" s="281">
        <f>InpR!K$70</f>
        <v>105.5</v>
      </c>
      <c r="L97" s="281">
        <f>InpR!L$70</f>
        <v>107.6</v>
      </c>
      <c r="M97" s="281">
        <f>InpR!M$70</f>
        <v>108.6</v>
      </c>
      <c r="N97" s="281">
        <f>InpR!N$70</f>
        <v>110.4</v>
      </c>
      <c r="O97" s="281">
        <f>InpR!O$70</f>
        <v>119</v>
      </c>
      <c r="P97" s="281">
        <f>InpR!P$70</f>
        <v>128.30000000000001</v>
      </c>
      <c r="Q97" s="281">
        <f>InpR!Q$70</f>
        <v>132.19176666666667</v>
      </c>
      <c r="R97" s="281">
        <f>InpR!R$70</f>
        <v>134.83560199999999</v>
      </c>
    </row>
    <row r="98" spans="1:18" s="98" customFormat="1" x14ac:dyDescent="0.25">
      <c r="A98" s="69"/>
      <c r="B98" s="80"/>
      <c r="C98" s="150"/>
      <c r="D98" s="88"/>
      <c r="E98" s="281" t="str">
        <f>InpR!E$71</f>
        <v>CPI(H): May - index - actual (including forecast)</v>
      </c>
      <c r="F98" s="281"/>
      <c r="G98" s="281" t="str">
        <f>InpR!G$71</f>
        <v>index</v>
      </c>
      <c r="H98" s="281" t="str">
        <f>InpR!I$71</f>
        <v>ONS, CPIH INDEX 00: ALL ITEMS 2015=100</v>
      </c>
      <c r="I98" s="281" t="e">
        <f>InpR!#REF!</f>
        <v>#REF!</v>
      </c>
      <c r="J98" s="281">
        <f>InpR!J$71</f>
        <v>103.5</v>
      </c>
      <c r="K98" s="281">
        <f>InpR!K$71</f>
        <v>105.9</v>
      </c>
      <c r="L98" s="281">
        <f>InpR!L$71</f>
        <v>107.9</v>
      </c>
      <c r="M98" s="281">
        <f>InpR!M$71</f>
        <v>108.6</v>
      </c>
      <c r="N98" s="281">
        <f>InpR!N$71</f>
        <v>111</v>
      </c>
      <c r="O98" s="281">
        <f>InpR!O$71</f>
        <v>119.7</v>
      </c>
      <c r="P98" s="281">
        <f>InpR!P$71</f>
        <v>129.1</v>
      </c>
      <c r="Q98" s="281">
        <f>InpR!Q$71</f>
        <v>132.62873333333332</v>
      </c>
      <c r="R98" s="281">
        <f>InpR!R$71</f>
        <v>135.28130799999997</v>
      </c>
    </row>
    <row r="99" spans="1:18" s="98" customFormat="1" x14ac:dyDescent="0.25">
      <c r="A99" s="69"/>
      <c r="B99" s="80"/>
      <c r="C99" s="150"/>
      <c r="D99" s="88"/>
      <c r="E99" s="281" t="str">
        <f>InpR!E$72</f>
        <v>CPI(H): June - index - actual (including forecast)</v>
      </c>
      <c r="F99" s="281"/>
      <c r="G99" s="281" t="str">
        <f>InpR!G$72</f>
        <v>index</v>
      </c>
      <c r="H99" s="281" t="str">
        <f>InpR!I$72</f>
        <v>ONS, CPIH INDEX 00: ALL ITEMS 2015=100</v>
      </c>
      <c r="I99" s="281" t="e">
        <f>InpR!#REF!</f>
        <v>#REF!</v>
      </c>
      <c r="J99" s="281">
        <f>InpR!J$72</f>
        <v>103.5</v>
      </c>
      <c r="K99" s="281">
        <f>InpR!K$72</f>
        <v>105.9</v>
      </c>
      <c r="L99" s="281">
        <f>InpR!L$72</f>
        <v>107.9</v>
      </c>
      <c r="M99" s="281">
        <f>InpR!M$72</f>
        <v>108.8</v>
      </c>
      <c r="N99" s="281">
        <f>InpR!N$72</f>
        <v>111.4</v>
      </c>
      <c r="O99" s="281">
        <f>InpR!O$72</f>
        <v>120.5</v>
      </c>
      <c r="P99" s="281">
        <f>InpR!P$72</f>
        <v>129.41699999999997</v>
      </c>
      <c r="Q99" s="281">
        <f>InpR!Q$72</f>
        <v>132.78184199999998</v>
      </c>
      <c r="R99" s="281">
        <f>InpR!R$72</f>
        <v>135.43747883999998</v>
      </c>
    </row>
    <row r="100" spans="1:18" s="98" customFormat="1" x14ac:dyDescent="0.25">
      <c r="A100" s="69"/>
      <c r="B100" s="80"/>
      <c r="C100" s="150"/>
      <c r="D100" s="88"/>
      <c r="E100" s="281" t="str">
        <f>InpR!E$73</f>
        <v>CPI(H): July - index - actual (including forecast)</v>
      </c>
      <c r="F100" s="281"/>
      <c r="G100" s="281" t="str">
        <f>InpR!G$73</f>
        <v>index</v>
      </c>
      <c r="H100" s="281" t="str">
        <f>InpR!I$73</f>
        <v>ONS, CPIH INDEX 00: ALL ITEMS 2015=100</v>
      </c>
      <c r="I100" s="281" t="e">
        <f>InpR!#REF!</f>
        <v>#REF!</v>
      </c>
      <c r="J100" s="281">
        <f>InpR!J$73</f>
        <v>103.5</v>
      </c>
      <c r="K100" s="281">
        <f>InpR!K$73</f>
        <v>105.9</v>
      </c>
      <c r="L100" s="281">
        <f>InpR!L$73</f>
        <v>108</v>
      </c>
      <c r="M100" s="281">
        <f>InpR!M$73</f>
        <v>109.2</v>
      </c>
      <c r="N100" s="281">
        <f>InpR!N$73</f>
        <v>111.4</v>
      </c>
      <c r="O100" s="281">
        <f>InpR!O$73</f>
        <v>121.2</v>
      </c>
      <c r="P100" s="281">
        <f>InpR!P$73</f>
        <v>128.95679999999999</v>
      </c>
      <c r="Q100" s="281">
        <f>InpR!Q$73</f>
        <v>132.825504</v>
      </c>
      <c r="R100" s="281">
        <f>InpR!R$73</f>
        <v>135.48201408</v>
      </c>
    </row>
    <row r="101" spans="1:18" s="98" customFormat="1" x14ac:dyDescent="0.25">
      <c r="A101" s="69"/>
      <c r="B101" s="80"/>
      <c r="C101" s="150"/>
      <c r="D101" s="88"/>
      <c r="E101" s="281" t="str">
        <f>InpR!E$74</f>
        <v>CPI(H): August - index - actual (including forecast)</v>
      </c>
      <c r="F101" s="281"/>
      <c r="G101" s="281" t="str">
        <f>InpR!G$74</f>
        <v>index</v>
      </c>
      <c r="H101" s="281" t="str">
        <f>InpR!I$74</f>
        <v>ONS, CPIH INDEX 00: ALL ITEMS 2015=100</v>
      </c>
      <c r="I101" s="281" t="e">
        <f>InpR!#REF!</f>
        <v>#REF!</v>
      </c>
      <c r="J101" s="281">
        <f>InpR!J$74</f>
        <v>104</v>
      </c>
      <c r="K101" s="281">
        <f>InpR!K$74</f>
        <v>106.5</v>
      </c>
      <c r="L101" s="281">
        <f>InpR!L$74</f>
        <v>108.3</v>
      </c>
      <c r="M101" s="281">
        <f>InpR!M$74</f>
        <v>108.8</v>
      </c>
      <c r="N101" s="281">
        <f>InpR!N$74</f>
        <v>112.1</v>
      </c>
      <c r="O101" s="281">
        <f>InpR!O$74</f>
        <v>121.8</v>
      </c>
      <c r="P101" s="281">
        <f>InpR!P$74</f>
        <v>129.71699999999998</v>
      </c>
      <c r="Q101" s="281">
        <f>InpR!Q$74</f>
        <v>133.392315</v>
      </c>
      <c r="R101" s="281">
        <f>InpR!R$74</f>
        <v>136.0601613</v>
      </c>
    </row>
    <row r="102" spans="1:18" s="98" customFormat="1" x14ac:dyDescent="0.25">
      <c r="A102" s="69"/>
      <c r="B102" s="80"/>
      <c r="C102" s="150"/>
      <c r="D102" s="88"/>
      <c r="E102" s="281" t="str">
        <f>InpR!E$75</f>
        <v>CPI(H): September - index - actual (including forecast)</v>
      </c>
      <c r="F102" s="281"/>
      <c r="G102" s="281" t="str">
        <f>InpR!G$75</f>
        <v>index</v>
      </c>
      <c r="H102" s="281" t="str">
        <f>InpR!I$75</f>
        <v>ONS, CPIH INDEX 00: ALL ITEMS 2015=100</v>
      </c>
      <c r="I102" s="281" t="e">
        <f>InpR!#REF!</f>
        <v>#REF!</v>
      </c>
      <c r="J102" s="281">
        <f>InpR!J$75</f>
        <v>104.3</v>
      </c>
      <c r="K102" s="281">
        <f>InpR!K$75</f>
        <v>106.6</v>
      </c>
      <c r="L102" s="281">
        <f>InpR!L$75</f>
        <v>108.4</v>
      </c>
      <c r="M102" s="281">
        <f>InpR!M$75</f>
        <v>109.2</v>
      </c>
      <c r="N102" s="281">
        <f>InpR!N$75</f>
        <v>112.4</v>
      </c>
      <c r="O102" s="281">
        <f>InpR!O$75</f>
        <v>122.3</v>
      </c>
      <c r="P102" s="281">
        <f>InpR!P$75</f>
        <v>130.04566666666668</v>
      </c>
      <c r="Q102" s="281">
        <f>InpR!Q$75</f>
        <v>133.60024822222223</v>
      </c>
      <c r="R102" s="281">
        <f>InpR!R$75</f>
        <v>136.27225318666669</v>
      </c>
    </row>
    <row r="103" spans="1:18" s="98" customFormat="1" x14ac:dyDescent="0.25">
      <c r="A103" s="69"/>
      <c r="B103" s="80"/>
      <c r="C103" s="150"/>
      <c r="D103" s="88"/>
      <c r="E103" s="281" t="str">
        <f>InpR!E$76</f>
        <v>CPI(H): October - index - actual (including forecast)</v>
      </c>
      <c r="F103" s="281"/>
      <c r="G103" s="281" t="str">
        <f>InpR!G$76</f>
        <v>index</v>
      </c>
      <c r="H103" s="281" t="str">
        <f>InpR!I$76</f>
        <v>ONS, CPIH INDEX 00: ALL ITEMS 2015=100</v>
      </c>
      <c r="I103" s="281" t="e">
        <f>InpR!#REF!</f>
        <v>#REF!</v>
      </c>
      <c r="J103" s="281">
        <f>InpR!J$76</f>
        <v>104.4</v>
      </c>
      <c r="K103" s="281">
        <f>InpR!K$76</f>
        <v>106.7</v>
      </c>
      <c r="L103" s="281">
        <f>InpR!L$76</f>
        <v>108.3</v>
      </c>
      <c r="M103" s="281">
        <f>InpR!M$76</f>
        <v>109.2</v>
      </c>
      <c r="N103" s="281">
        <f>InpR!N$76</f>
        <v>113.4</v>
      </c>
      <c r="O103" s="281">
        <f>InpR!O$76</f>
        <v>124.3</v>
      </c>
      <c r="P103" s="281">
        <f>InpR!P$76</f>
        <v>130.34926666666664</v>
      </c>
      <c r="Q103" s="281">
        <f>InpR!Q$76</f>
        <v>133.86869686666662</v>
      </c>
      <c r="R103" s="281">
        <f>InpR!R$76</f>
        <v>136.54607080399995</v>
      </c>
    </row>
    <row r="104" spans="1:18" s="98" customFormat="1" x14ac:dyDescent="0.25">
      <c r="A104" s="69"/>
      <c r="B104" s="80"/>
      <c r="C104" s="150"/>
      <c r="D104" s="88"/>
      <c r="E104" s="281" t="str">
        <f>InpR!E$77</f>
        <v>CPI(H): November - index - actual (including forecast)</v>
      </c>
      <c r="F104" s="281"/>
      <c r="G104" s="281" t="str">
        <f>InpR!G$77</f>
        <v>index</v>
      </c>
      <c r="H104" s="281" t="str">
        <f>InpR!I$77</f>
        <v>ONS, CPIH INDEX 00: ALL ITEMS 2015=100</v>
      </c>
      <c r="I104" s="281" t="e">
        <f>InpR!#REF!</f>
        <v>#REF!</v>
      </c>
      <c r="J104" s="281">
        <f>InpR!J$77</f>
        <v>104.7</v>
      </c>
      <c r="K104" s="281">
        <f>InpR!K$77</f>
        <v>106.9</v>
      </c>
      <c r="L104" s="281">
        <f>InpR!L$77</f>
        <v>108.5</v>
      </c>
      <c r="M104" s="281">
        <f>InpR!M$77</f>
        <v>109.1</v>
      </c>
      <c r="N104" s="281">
        <f>InpR!N$77</f>
        <v>114.1</v>
      </c>
      <c r="O104" s="281">
        <f>InpR!O$77</f>
        <v>124.8</v>
      </c>
      <c r="P104" s="281">
        <f>InpR!P$77</f>
        <v>130.7072</v>
      </c>
      <c r="Q104" s="281">
        <f>InpR!Q$77</f>
        <v>134.19272533333333</v>
      </c>
      <c r="R104" s="281">
        <f>InpR!R$77</f>
        <v>136.87657984000001</v>
      </c>
    </row>
    <row r="105" spans="1:18" s="98" customFormat="1" x14ac:dyDescent="0.25">
      <c r="A105" s="69"/>
      <c r="B105" s="80"/>
      <c r="C105" s="150"/>
      <c r="D105" s="88"/>
      <c r="E105" s="281" t="str">
        <f>InpR!E$78</f>
        <v>CPI(H): December - index - actual (including forecast)</v>
      </c>
      <c r="F105" s="281"/>
      <c r="G105" s="281" t="str">
        <f>InpR!G$78</f>
        <v>index</v>
      </c>
      <c r="H105" s="281" t="str">
        <f>InpR!I$78</f>
        <v>ONS, CPIH INDEX 00: ALL ITEMS 2015=100</v>
      </c>
      <c r="I105" s="281" t="e">
        <f>InpR!#REF!</f>
        <v>#REF!</v>
      </c>
      <c r="J105" s="281">
        <f>InpR!J$78</f>
        <v>105</v>
      </c>
      <c r="K105" s="281">
        <f>InpR!K$78</f>
        <v>107.1</v>
      </c>
      <c r="L105" s="281">
        <f>InpR!L$78</f>
        <v>108.5</v>
      </c>
      <c r="M105" s="281">
        <f>InpR!M$78</f>
        <v>109.4</v>
      </c>
      <c r="N105" s="281">
        <f>InpR!N$78</f>
        <v>114.7</v>
      </c>
      <c r="O105" s="281">
        <f>InpR!O$78</f>
        <v>125.3</v>
      </c>
      <c r="P105" s="281">
        <f>InpR!P$78</f>
        <v>130.9385</v>
      </c>
      <c r="Q105" s="281">
        <f>InpR!Q$78</f>
        <v>134.34290100000001</v>
      </c>
      <c r="R105" s="281">
        <f>InpR!R$78</f>
        <v>137.02975902</v>
      </c>
    </row>
    <row r="106" spans="1:18" s="98" customFormat="1" x14ac:dyDescent="0.25">
      <c r="A106" s="69"/>
      <c r="B106" s="80"/>
      <c r="C106" s="150"/>
      <c r="D106" s="88"/>
      <c r="E106" s="281" t="str">
        <f>InpR!E$79</f>
        <v>CPI(H): January - index - actual (including forecast)</v>
      </c>
      <c r="F106" s="281"/>
      <c r="G106" s="281" t="str">
        <f>InpR!G$79</f>
        <v>index</v>
      </c>
      <c r="H106" s="281" t="str">
        <f>InpR!I$79</f>
        <v>ONS, CPIH INDEX 00: ALL ITEMS 2015=100</v>
      </c>
      <c r="I106" s="281" t="e">
        <f>InpR!#REF!</f>
        <v>#REF!</v>
      </c>
      <c r="J106" s="281">
        <f>InpR!J$79</f>
        <v>104.5</v>
      </c>
      <c r="K106" s="281">
        <f>InpR!K$79</f>
        <v>106.4</v>
      </c>
      <c r="L106" s="281">
        <f>InpR!L$79</f>
        <v>108.3</v>
      </c>
      <c r="M106" s="281">
        <f>InpR!M$79</f>
        <v>109.3</v>
      </c>
      <c r="N106" s="281">
        <f>InpR!N$79</f>
        <v>114.6</v>
      </c>
      <c r="O106" s="281">
        <f>InpR!O$79</f>
        <v>124.8</v>
      </c>
      <c r="P106" s="281">
        <f>InpR!P$79</f>
        <v>130.54079999999999</v>
      </c>
      <c r="Q106" s="281">
        <f>InpR!Q$79</f>
        <v>133.15161599999999</v>
      </c>
      <c r="R106" s="281">
        <f>InpR!R$79</f>
        <v>135.81464832</v>
      </c>
    </row>
    <row r="107" spans="1:18" s="98" customFormat="1" x14ac:dyDescent="0.25">
      <c r="A107" s="69"/>
      <c r="B107" s="80"/>
      <c r="C107" s="150"/>
      <c r="D107" s="88"/>
      <c r="E107" s="281" t="str">
        <f>InpR!E$80</f>
        <v>CPI(H): February - index - actual (including forecast)</v>
      </c>
      <c r="F107" s="281"/>
      <c r="G107" s="281" t="str">
        <f>InpR!G$80</f>
        <v>index</v>
      </c>
      <c r="H107" s="281" t="str">
        <f>InpR!I$80</f>
        <v>ONS, CPIH INDEX 00: ALL ITEMS 2015=100</v>
      </c>
      <c r="I107" s="281" t="e">
        <f>InpR!#REF!</f>
        <v>#REF!</v>
      </c>
      <c r="J107" s="281">
        <f>InpR!J$80</f>
        <v>104.9</v>
      </c>
      <c r="K107" s="281">
        <f>InpR!K$80</f>
        <v>106.8</v>
      </c>
      <c r="L107" s="281">
        <f>InpR!L$80</f>
        <v>108.6</v>
      </c>
      <c r="M107" s="281">
        <f>InpR!M$80</f>
        <v>109.4</v>
      </c>
      <c r="N107" s="281">
        <f>InpR!N$80</f>
        <v>115.4</v>
      </c>
      <c r="O107" s="281">
        <f>InpR!O$80</f>
        <v>126</v>
      </c>
      <c r="P107" s="281">
        <f>InpR!P$80</f>
        <v>131.124</v>
      </c>
      <c r="Q107" s="281">
        <f>InpR!Q$80</f>
        <v>133.74647999999999</v>
      </c>
      <c r="R107" s="281">
        <f>InpR!R$80</f>
        <v>136.4214096</v>
      </c>
    </row>
    <row r="108" spans="1:18" s="98" customFormat="1" x14ac:dyDescent="0.25">
      <c r="A108" s="69"/>
      <c r="B108" s="80"/>
      <c r="C108" s="150"/>
      <c r="D108" s="88"/>
      <c r="E108" s="281" t="str">
        <f>InpR!E$81</f>
        <v>CPI(H): March - index - actual (including forecast)</v>
      </c>
      <c r="F108" s="281"/>
      <c r="G108" s="281" t="str">
        <f>InpR!G$81</f>
        <v>index</v>
      </c>
      <c r="H108" s="281" t="str">
        <f>InpR!I$81</f>
        <v>ONS, CPIH INDEX 00: ALL ITEMS 2015=100</v>
      </c>
      <c r="I108" s="281" t="e">
        <f>InpR!#REF!</f>
        <v>#REF!</v>
      </c>
      <c r="J108" s="281">
        <f>InpR!J$81</f>
        <v>105.1</v>
      </c>
      <c r="K108" s="281">
        <f>InpR!K$81</f>
        <v>107</v>
      </c>
      <c r="L108" s="281">
        <f>InpR!L$81</f>
        <v>108.6</v>
      </c>
      <c r="M108" s="281">
        <f>InpR!M$81</f>
        <v>109.7</v>
      </c>
      <c r="N108" s="281">
        <f>InpR!N$81</f>
        <v>116.5</v>
      </c>
      <c r="O108" s="281">
        <f>InpR!O$81</f>
        <v>126.8</v>
      </c>
      <c r="P108" s="281">
        <f>InpR!P$81</f>
        <v>131.49159999999998</v>
      </c>
      <c r="Q108" s="281">
        <f>InpR!Q$81</f>
        <v>134.12143199999997</v>
      </c>
      <c r="R108" s="281">
        <f>InpR!R$81</f>
        <v>136.80386063999998</v>
      </c>
    </row>
    <row r="109" spans="1:18" s="98" customFormat="1" x14ac:dyDescent="0.25">
      <c r="A109" s="86"/>
      <c r="B109" s="87"/>
      <c r="C109" s="142"/>
      <c r="D109" s="88"/>
      <c r="E109" s="127"/>
      <c r="G109" s="49"/>
    </row>
    <row r="110" spans="1:18" s="98" customFormat="1" x14ac:dyDescent="0.25">
      <c r="A110" s="69"/>
      <c r="B110" s="80"/>
      <c r="C110" s="150"/>
      <c r="D110" s="74"/>
      <c r="E110" s="125" t="s">
        <v>251</v>
      </c>
      <c r="F110" s="125"/>
      <c r="G110" s="125" t="s">
        <v>188</v>
      </c>
      <c r="H110" s="56"/>
      <c r="I110" s="56"/>
      <c r="J110" s="280">
        <f xml:space="preserve"> SUM(J97:J108) / 12</f>
        <v>104.21666666666665</v>
      </c>
      <c r="K110" s="280">
        <f t="shared" ref="K110:R110" si="35" xml:space="preserve"> SUM(K97:K108) / 12</f>
        <v>106.43333333333334</v>
      </c>
      <c r="L110" s="280">
        <f t="shared" si="35"/>
        <v>108.24166666666663</v>
      </c>
      <c r="M110" s="280">
        <f t="shared" si="35"/>
        <v>109.10833333333335</v>
      </c>
      <c r="N110" s="280">
        <f t="shared" si="35"/>
        <v>113.11666666666667</v>
      </c>
      <c r="O110" s="280">
        <f t="shared" si="35"/>
        <v>123.04166666666664</v>
      </c>
      <c r="P110" s="280">
        <f t="shared" si="35"/>
        <v>130.05731944444443</v>
      </c>
      <c r="Q110" s="280">
        <f t="shared" si="35"/>
        <v>133.40368836851852</v>
      </c>
      <c r="R110" s="280">
        <f t="shared" si="35"/>
        <v>136.07176213588892</v>
      </c>
    </row>
    <row r="111" spans="1:18" s="98" customFormat="1" x14ac:dyDescent="0.25">
      <c r="A111" s="69"/>
      <c r="B111" s="80"/>
      <c r="C111" s="150"/>
      <c r="D111" s="74"/>
      <c r="E111" s="125" t="s">
        <v>252</v>
      </c>
      <c r="F111" s="125"/>
      <c r="G111" s="125" t="s">
        <v>94</v>
      </c>
      <c r="H111" s="56"/>
      <c r="I111" s="56"/>
      <c r="J111" s="282">
        <f xml:space="preserve"> IF(I$110 = 0, 0, J$110 / $J$110)</f>
        <v>0</v>
      </c>
      <c r="K111" s="282">
        <f t="shared" ref="K111:R111" si="36" xml:space="preserve"> IF(J$110 = 0, 0, K$110 / $J$110)</f>
        <v>1.0212697905005599</v>
      </c>
      <c r="L111" s="282">
        <f t="shared" si="36"/>
        <v>1.0386214616983847</v>
      </c>
      <c r="M111" s="282">
        <f t="shared" si="36"/>
        <v>1.0469374700143934</v>
      </c>
      <c r="N111" s="282">
        <f t="shared" si="36"/>
        <v>1.0853990084759317</v>
      </c>
      <c r="O111" s="282">
        <f t="shared" si="36"/>
        <v>1.1806332960179113</v>
      </c>
      <c r="P111" s="282">
        <f t="shared" si="36"/>
        <v>1.2479512500666348</v>
      </c>
      <c r="Q111" s="282">
        <f t="shared" si="36"/>
        <v>1.2800609790678255</v>
      </c>
      <c r="R111" s="282">
        <f t="shared" si="36"/>
        <v>1.3056621986491821</v>
      </c>
    </row>
    <row r="112" spans="1:18" s="98" customFormat="1" x14ac:dyDescent="0.25">
      <c r="A112" s="69"/>
      <c r="B112" s="80"/>
      <c r="C112" s="150"/>
      <c r="D112" s="74"/>
      <c r="E112" s="125" t="s">
        <v>253</v>
      </c>
      <c r="F112" s="56"/>
      <c r="G112" s="125" t="s">
        <v>94</v>
      </c>
      <c r="H112" s="56"/>
      <c r="I112" s="56"/>
      <c r="J112" s="282">
        <f xml:space="preserve"> IF(I$110 = 0, 0, J$110 / I$110 - 1)</f>
        <v>0</v>
      </c>
      <c r="K112" s="282">
        <f t="shared" ref="K112:R112" si="37" xml:space="preserve"> IF(J$110 = 0, 0, K$110 / J$110 - 1)</f>
        <v>2.1269790500559882E-2</v>
      </c>
      <c r="L112" s="282">
        <f t="shared" si="37"/>
        <v>1.6990291262135582E-2</v>
      </c>
      <c r="M112" s="282">
        <f t="shared" si="37"/>
        <v>8.0067749634311625E-3</v>
      </c>
      <c r="N112" s="282">
        <f t="shared" si="37"/>
        <v>3.6737187810280236E-2</v>
      </c>
      <c r="O112" s="282">
        <f t="shared" si="37"/>
        <v>8.7741270075143429E-2</v>
      </c>
      <c r="P112" s="282">
        <f t="shared" si="37"/>
        <v>5.701851224743204E-2</v>
      </c>
      <c r="Q112" s="282">
        <f t="shared" si="37"/>
        <v>2.5729954595162363E-2</v>
      </c>
      <c r="R112" s="282">
        <f t="shared" si="37"/>
        <v>2.000000000000024E-2</v>
      </c>
    </row>
    <row r="113" spans="1:18" s="98" customFormat="1" x14ac:dyDescent="0.25">
      <c r="A113" s="69"/>
      <c r="B113" s="80"/>
      <c r="C113" s="150"/>
      <c r="D113" s="74"/>
      <c r="E113" s="56"/>
      <c r="F113" s="56"/>
      <c r="G113" s="56"/>
      <c r="H113" s="56"/>
      <c r="I113" s="56"/>
      <c r="J113" s="56"/>
      <c r="K113" s="56"/>
      <c r="L113" s="56"/>
      <c r="M113" s="56"/>
      <c r="N113" s="56"/>
      <c r="O113" s="56"/>
      <c r="P113" s="56"/>
      <c r="Q113" s="56"/>
      <c r="R113" s="56"/>
    </row>
    <row r="114" spans="1:18" s="98" customFormat="1" x14ac:dyDescent="0.25">
      <c r="A114" s="69"/>
      <c r="B114" s="80"/>
      <c r="C114" s="150"/>
      <c r="D114" s="74"/>
      <c r="E114" s="125" t="str">
        <f>E$108</f>
        <v>CPI(H): March - index - actual (including forecast)</v>
      </c>
      <c r="F114" s="125"/>
      <c r="G114" s="125" t="str">
        <f t="shared" ref="G114:H114" si="38">G$108</f>
        <v>index</v>
      </c>
      <c r="H114" s="125" t="str">
        <f t="shared" si="38"/>
        <v>ONS, CPIH INDEX 00: ALL ITEMS 2015=100</v>
      </c>
      <c r="I114" s="125"/>
      <c r="J114" s="125">
        <f t="shared" ref="J114:R114" si="39">J$108</f>
        <v>105.1</v>
      </c>
      <c r="K114" s="125">
        <f t="shared" si="39"/>
        <v>107</v>
      </c>
      <c r="L114" s="125">
        <f t="shared" si="39"/>
        <v>108.6</v>
      </c>
      <c r="M114" s="125">
        <f t="shared" si="39"/>
        <v>109.7</v>
      </c>
      <c r="N114" s="125">
        <f t="shared" si="39"/>
        <v>116.5</v>
      </c>
      <c r="O114" s="125">
        <f t="shared" si="39"/>
        <v>126.8</v>
      </c>
      <c r="P114" s="125">
        <f t="shared" si="39"/>
        <v>131.49159999999998</v>
      </c>
      <c r="Q114" s="125">
        <f t="shared" si="39"/>
        <v>134.12143199999997</v>
      </c>
      <c r="R114" s="125">
        <f t="shared" si="39"/>
        <v>136.80386063999998</v>
      </c>
    </row>
    <row r="115" spans="1:18" s="98" customFormat="1" x14ac:dyDescent="0.25">
      <c r="A115" s="69"/>
      <c r="B115" s="80"/>
      <c r="C115" s="150"/>
      <c r="D115" s="74"/>
      <c r="E115" s="125" t="str">
        <f>E$110</f>
        <v>CPI(H): Financial year average - index - actual (including forecast)</v>
      </c>
      <c r="F115" s="125"/>
      <c r="G115" s="125" t="str">
        <f t="shared" ref="G115:H115" si="40">G$110</f>
        <v>index</v>
      </c>
      <c r="H115" s="125">
        <f t="shared" si="40"/>
        <v>0</v>
      </c>
      <c r="I115" s="125"/>
      <c r="J115" s="125">
        <f t="shared" ref="J115:R115" si="41">J$110</f>
        <v>104.21666666666665</v>
      </c>
      <c r="K115" s="125">
        <f t="shared" si="41"/>
        <v>106.43333333333334</v>
      </c>
      <c r="L115" s="125">
        <f t="shared" si="41"/>
        <v>108.24166666666663</v>
      </c>
      <c r="M115" s="125">
        <f t="shared" si="41"/>
        <v>109.10833333333335</v>
      </c>
      <c r="N115" s="125">
        <f t="shared" si="41"/>
        <v>113.11666666666667</v>
      </c>
      <c r="O115" s="125">
        <f t="shared" si="41"/>
        <v>123.04166666666664</v>
      </c>
      <c r="P115" s="125">
        <f t="shared" si="41"/>
        <v>130.05731944444443</v>
      </c>
      <c r="Q115" s="125">
        <f t="shared" si="41"/>
        <v>133.40368836851852</v>
      </c>
      <c r="R115" s="125">
        <f t="shared" si="41"/>
        <v>136.07176213588892</v>
      </c>
    </row>
    <row r="116" spans="1:18" s="98" customFormat="1" x14ac:dyDescent="0.25">
      <c r="A116" s="69"/>
      <c r="B116" s="283"/>
      <c r="C116" s="283"/>
      <c r="D116" s="283"/>
      <c r="E116" s="284" t="str">
        <f>Time!E$46</f>
        <v>1st Forecast Period Flag</v>
      </c>
      <c r="F116" s="284"/>
      <c r="G116" s="284" t="str">
        <f>Time!G$46</f>
        <v>flag</v>
      </c>
      <c r="H116" s="284">
        <f>Time!H$46</f>
        <v>1</v>
      </c>
      <c r="I116" s="284">
        <f>Time!I$46</f>
        <v>0</v>
      </c>
      <c r="J116" s="284">
        <f>Time!J$46</f>
        <v>0</v>
      </c>
      <c r="K116" s="284">
        <f>Time!K$46</f>
        <v>0</v>
      </c>
      <c r="L116" s="284">
        <f>Time!L$46</f>
        <v>0</v>
      </c>
      <c r="M116" s="284">
        <f>Time!M$46</f>
        <v>1</v>
      </c>
      <c r="N116" s="284">
        <f>Time!N$46</f>
        <v>0</v>
      </c>
      <c r="O116" s="284">
        <f>Time!O$46</f>
        <v>0</v>
      </c>
      <c r="P116" s="284">
        <f>Time!P$46</f>
        <v>0</v>
      </c>
      <c r="Q116" s="284">
        <f>Time!Q$46</f>
        <v>0</v>
      </c>
      <c r="R116" s="284">
        <f>Time!R$46</f>
        <v>0</v>
      </c>
    </row>
    <row r="117" spans="1:18" s="98" customFormat="1" x14ac:dyDescent="0.25">
      <c r="A117" s="69"/>
      <c r="B117" s="80"/>
      <c r="C117" s="150"/>
      <c r="D117" s="74"/>
      <c r="E117" s="125" t="s">
        <v>254</v>
      </c>
      <c r="F117" s="56"/>
      <c r="G117" s="125" t="s">
        <v>94</v>
      </c>
      <c r="H117" s="56"/>
      <c r="I117" s="56"/>
      <c r="J117" s="282">
        <f xml:space="preserve"> IFERROR((J115 / I114 - 1) * J116, 0)</f>
        <v>0</v>
      </c>
      <c r="K117" s="282">
        <f t="shared" ref="K117" si="42" xml:space="preserve"> IFERROR((K115 / J114 - 1) * K116, 0)</f>
        <v>0</v>
      </c>
      <c r="L117" s="282">
        <f t="shared" ref="L117" si="43" xml:space="preserve"> IFERROR((L115 / K114 - 1) * L116, 0)</f>
        <v>0</v>
      </c>
      <c r="M117" s="282">
        <f xml:space="preserve"> IFERROR((M115 / L114 - 1) * M116, 0)</f>
        <v>4.6807857581339096E-3</v>
      </c>
      <c r="N117" s="282">
        <f t="shared" ref="N117" si="44" xml:space="preserve"> IFERROR((N115 / M114 - 1) * N116, 0)</f>
        <v>0</v>
      </c>
      <c r="O117" s="282">
        <f t="shared" ref="O117" si="45" xml:space="preserve"> IFERROR((O115 / N114 - 1) * O116, 0)</f>
        <v>0</v>
      </c>
      <c r="P117" s="282">
        <f t="shared" ref="P117" si="46" xml:space="preserve"> IFERROR((P115 / O114 - 1) * P116, 0)</f>
        <v>0</v>
      </c>
      <c r="Q117" s="282">
        <f t="shared" ref="Q117" si="47" xml:space="preserve"> IFERROR((Q115 / P114 - 1) * Q116, 0)</f>
        <v>0</v>
      </c>
      <c r="R117" s="282">
        <f t="shared" ref="R117" si="48" xml:space="preserve"> IFERROR((R115 / Q114 - 1) * R116, 0)</f>
        <v>0</v>
      </c>
    </row>
    <row r="118" spans="1:18" s="98" customFormat="1" x14ac:dyDescent="0.25">
      <c r="A118" s="69"/>
      <c r="B118" s="80"/>
      <c r="C118" s="150"/>
      <c r="D118" s="74"/>
      <c r="E118" s="56"/>
      <c r="F118" s="56"/>
      <c r="G118" s="56"/>
      <c r="H118" s="56"/>
      <c r="I118" s="56"/>
      <c r="J118" s="56"/>
      <c r="K118" s="56"/>
      <c r="L118" s="56"/>
      <c r="M118" s="56"/>
      <c r="N118" s="56"/>
      <c r="O118" s="56"/>
      <c r="P118" s="56"/>
      <c r="Q118" s="56"/>
      <c r="R118" s="56"/>
    </row>
    <row r="119" spans="1:18" s="98" customFormat="1" x14ac:dyDescent="0.25">
      <c r="A119" s="69"/>
      <c r="B119" s="80"/>
      <c r="C119" s="150"/>
      <c r="D119" s="74"/>
      <c r="E119" s="207" t="str">
        <f>E$94 &amp; " - actual (including forecast)"</f>
        <v>RPI Growth from 2019-20 FYE to 2020-21 FYA - actual (including forecast) - actual (including forecast)</v>
      </c>
      <c r="F119" s="56"/>
      <c r="G119" s="125" t="str">
        <f>G$94</f>
        <v>%</v>
      </c>
      <c r="H119" s="56"/>
      <c r="I119" s="56"/>
      <c r="J119" s="282">
        <f t="shared" ref="J119:R119" si="49">J$94</f>
        <v>0</v>
      </c>
      <c r="K119" s="282">
        <f t="shared" si="49"/>
        <v>0</v>
      </c>
      <c r="L119" s="282">
        <f t="shared" si="49"/>
        <v>0</v>
      </c>
      <c r="M119" s="352">
        <f t="shared" si="49"/>
        <v>5.3542948279790004E-3</v>
      </c>
      <c r="N119" s="282">
        <f t="shared" si="49"/>
        <v>0</v>
      </c>
      <c r="O119" s="282">
        <f t="shared" si="49"/>
        <v>0</v>
      </c>
      <c r="P119" s="282">
        <f t="shared" si="49"/>
        <v>0</v>
      </c>
      <c r="Q119" s="282">
        <f t="shared" si="49"/>
        <v>0</v>
      </c>
      <c r="R119" s="282">
        <f t="shared" si="49"/>
        <v>0</v>
      </c>
    </row>
    <row r="120" spans="1:18" s="98" customFormat="1" x14ac:dyDescent="0.25">
      <c r="A120" s="69"/>
      <c r="B120" s="80"/>
      <c r="C120" s="150"/>
      <c r="D120" s="74"/>
      <c r="E120" s="207" t="str">
        <f>E$117 &amp; " - actual (including forecast)"</f>
        <v>CPIH Growth from 2019-20 FYE to 2020-21 FYA - actual (including forecast) - actual (including forecast)</v>
      </c>
      <c r="F120" s="56"/>
      <c r="G120" s="125" t="str">
        <f>G$117</f>
        <v>%</v>
      </c>
      <c r="H120" s="56"/>
      <c r="I120" s="56"/>
      <c r="J120" s="282">
        <f t="shared" ref="J120:R120" si="50">J$117</f>
        <v>0</v>
      </c>
      <c r="K120" s="282">
        <f t="shared" si="50"/>
        <v>0</v>
      </c>
      <c r="L120" s="282">
        <f t="shared" si="50"/>
        <v>0</v>
      </c>
      <c r="M120" s="352">
        <f t="shared" si="50"/>
        <v>4.6807857581339096E-3</v>
      </c>
      <c r="N120" s="282">
        <f t="shared" si="50"/>
        <v>0</v>
      </c>
      <c r="O120" s="282">
        <f t="shared" si="50"/>
        <v>0</v>
      </c>
      <c r="P120" s="282">
        <f t="shared" si="50"/>
        <v>0</v>
      </c>
      <c r="Q120" s="282">
        <f t="shared" si="50"/>
        <v>0</v>
      </c>
      <c r="R120" s="282">
        <f t="shared" si="50"/>
        <v>0</v>
      </c>
    </row>
    <row r="121" spans="1:18" s="98" customFormat="1" x14ac:dyDescent="0.25">
      <c r="A121" s="69"/>
      <c r="B121" s="80"/>
      <c r="C121" s="150"/>
      <c r="D121" s="74"/>
      <c r="E121" s="207" t="s">
        <v>255</v>
      </c>
      <c r="F121" s="56"/>
      <c r="G121" s="125" t="s">
        <v>94</v>
      </c>
      <c r="H121" s="56"/>
      <c r="I121" s="56"/>
      <c r="J121" s="282">
        <f xml:space="preserve"> (1 + J$119) / (1 + J$120) - 1</f>
        <v>0</v>
      </c>
      <c r="K121" s="282">
        <f t="shared" ref="K121:R121" si="51" xml:space="preserve"> (1 + K$119) / (1 + K$120) - 1</f>
        <v>0</v>
      </c>
      <c r="L121" s="282">
        <f t="shared" si="51"/>
        <v>0</v>
      </c>
      <c r="M121" s="352">
        <f xml:space="preserve"> (1 + M$119) / (1 + M$120) - 1</f>
        <v>6.7037120585200505E-4</v>
      </c>
      <c r="N121" s="282">
        <f t="shared" si="51"/>
        <v>0</v>
      </c>
      <c r="O121" s="282">
        <f t="shared" si="51"/>
        <v>0</v>
      </c>
      <c r="P121" s="282">
        <f t="shared" si="51"/>
        <v>0</v>
      </c>
      <c r="Q121" s="282">
        <f t="shared" si="51"/>
        <v>0</v>
      </c>
      <c r="R121" s="282">
        <f t="shared" si="51"/>
        <v>0</v>
      </c>
    </row>
    <row r="122" spans="1:18" s="98" customFormat="1" x14ac:dyDescent="0.25">
      <c r="A122" s="69"/>
      <c r="B122" s="80"/>
      <c r="C122" s="150"/>
      <c r="D122" s="74"/>
      <c r="E122" s="56"/>
      <c r="F122" s="56"/>
      <c r="G122" s="56"/>
      <c r="H122" s="56"/>
      <c r="I122" s="56"/>
      <c r="J122" s="285"/>
      <c r="K122" s="285"/>
      <c r="L122" s="285"/>
      <c r="M122" s="285"/>
      <c r="N122" s="285"/>
      <c r="O122" s="285"/>
      <c r="P122" s="285"/>
      <c r="Q122" s="285"/>
      <c r="R122" s="285"/>
    </row>
    <row r="123" spans="1:18" s="98" customFormat="1" x14ac:dyDescent="0.25">
      <c r="A123" s="69"/>
      <c r="B123" s="80" t="s">
        <v>244</v>
      </c>
      <c r="C123" s="150"/>
      <c r="D123" s="74"/>
      <c r="E123" s="56"/>
      <c r="F123" s="56"/>
      <c r="G123" s="56"/>
      <c r="H123" s="56"/>
      <c r="I123" s="56"/>
      <c r="J123" s="285"/>
      <c r="K123" s="285"/>
      <c r="L123" s="285"/>
      <c r="M123" s="285"/>
      <c r="N123" s="285"/>
      <c r="O123" s="285"/>
      <c r="P123" s="285"/>
      <c r="Q123" s="285"/>
      <c r="R123" s="285"/>
    </row>
    <row r="124" spans="1:18" s="98" customFormat="1" x14ac:dyDescent="0.25">
      <c r="A124" s="69"/>
      <c r="B124" s="80"/>
      <c r="C124" s="150"/>
      <c r="D124" s="74"/>
      <c r="E124" s="207" t="str">
        <f>E$121</f>
        <v>Wedge between RPI and CPIH 2020-21 - actual (including forecast)</v>
      </c>
      <c r="F124" s="207"/>
      <c r="G124" s="207" t="str">
        <f t="shared" ref="G124:R124" si="52">G$121</f>
        <v>%</v>
      </c>
      <c r="H124" s="207">
        <f t="shared" si="52"/>
        <v>0</v>
      </c>
      <c r="I124" s="207">
        <f t="shared" si="52"/>
        <v>0</v>
      </c>
      <c r="J124" s="282">
        <f t="shared" si="52"/>
        <v>0</v>
      </c>
      <c r="K124" s="282">
        <f t="shared" si="52"/>
        <v>0</v>
      </c>
      <c r="L124" s="282">
        <f t="shared" si="52"/>
        <v>0</v>
      </c>
      <c r="M124" s="282">
        <f t="shared" si="52"/>
        <v>6.7037120585200505E-4</v>
      </c>
      <c r="N124" s="282">
        <f t="shared" si="52"/>
        <v>0</v>
      </c>
      <c r="O124" s="282">
        <f t="shared" si="52"/>
        <v>0</v>
      </c>
      <c r="P124" s="282">
        <f t="shared" si="52"/>
        <v>0</v>
      </c>
      <c r="Q124" s="282">
        <f t="shared" si="52"/>
        <v>0</v>
      </c>
      <c r="R124" s="282">
        <f t="shared" si="52"/>
        <v>0</v>
      </c>
    </row>
    <row r="125" spans="1:18" s="98" customFormat="1" x14ac:dyDescent="0.25">
      <c r="A125" s="69"/>
      <c r="B125" s="80"/>
      <c r="C125" s="150"/>
      <c r="D125" s="74"/>
      <c r="E125" s="207" t="str">
        <f>E$112</f>
        <v>CPI(H): Fin year average - percentage increase - actual (including forecast)</v>
      </c>
      <c r="F125" s="207"/>
      <c r="G125" s="207" t="str">
        <f t="shared" ref="G125:R125" si="53">G$112</f>
        <v>%</v>
      </c>
      <c r="H125" s="207">
        <f t="shared" si="53"/>
        <v>0</v>
      </c>
      <c r="I125" s="207">
        <f t="shared" si="53"/>
        <v>0</v>
      </c>
      <c r="J125" s="282">
        <f t="shared" si="53"/>
        <v>0</v>
      </c>
      <c r="K125" s="282">
        <f t="shared" si="53"/>
        <v>2.1269790500559882E-2</v>
      </c>
      <c r="L125" s="282">
        <f t="shared" si="53"/>
        <v>1.6990291262135582E-2</v>
      </c>
      <c r="M125" s="282">
        <f t="shared" si="53"/>
        <v>8.0067749634311625E-3</v>
      </c>
      <c r="N125" s="282">
        <f t="shared" si="53"/>
        <v>3.6737187810280236E-2</v>
      </c>
      <c r="O125" s="282">
        <f t="shared" si="53"/>
        <v>8.7741270075143429E-2</v>
      </c>
      <c r="P125" s="282">
        <f t="shared" si="53"/>
        <v>5.701851224743204E-2</v>
      </c>
      <c r="Q125" s="282">
        <f t="shared" si="53"/>
        <v>2.5729954595162363E-2</v>
      </c>
      <c r="R125" s="282">
        <f t="shared" si="53"/>
        <v>2.000000000000024E-2</v>
      </c>
    </row>
    <row r="126" spans="1:18" s="98" customFormat="1" x14ac:dyDescent="0.25">
      <c r="A126" s="69"/>
      <c r="B126" s="283"/>
      <c r="C126" s="283"/>
      <c r="D126" s="283"/>
      <c r="E126" s="284" t="str">
        <f>Time!E$46</f>
        <v>1st Forecast Period Flag</v>
      </c>
      <c r="F126" s="284"/>
      <c r="G126" s="284" t="str">
        <f>Time!G$46</f>
        <v>flag</v>
      </c>
      <c r="H126" s="284">
        <f>Time!H$46</f>
        <v>1</v>
      </c>
      <c r="I126" s="284">
        <f>Time!I$46</f>
        <v>0</v>
      </c>
      <c r="J126" s="284">
        <f>Time!J$46</f>
        <v>0</v>
      </c>
      <c r="K126" s="284">
        <f>Time!K$46</f>
        <v>0</v>
      </c>
      <c r="L126" s="284">
        <f>Time!L$46</f>
        <v>0</v>
      </c>
      <c r="M126" s="284">
        <f>Time!M$46</f>
        <v>1</v>
      </c>
      <c r="N126" s="284">
        <f>Time!N$46</f>
        <v>0</v>
      </c>
      <c r="O126" s="284">
        <f>Time!O$46</f>
        <v>0</v>
      </c>
      <c r="P126" s="284">
        <f>Time!P$46</f>
        <v>0</v>
      </c>
      <c r="Q126" s="284">
        <f>Time!Q$46</f>
        <v>0</v>
      </c>
      <c r="R126" s="284">
        <f>Time!R$46</f>
        <v>0</v>
      </c>
    </row>
    <row r="127" spans="1:18" s="98" customFormat="1" x14ac:dyDescent="0.25">
      <c r="A127" s="69"/>
      <c r="B127" s="80"/>
      <c r="C127" s="150"/>
      <c r="D127" s="74"/>
      <c r="E127" s="207" t="s">
        <v>256</v>
      </c>
      <c r="F127" s="207"/>
      <c r="G127" s="207" t="s">
        <v>94</v>
      </c>
      <c r="H127" s="207"/>
      <c r="I127" s="207"/>
      <c r="J127" s="282">
        <f xml:space="preserve"> ((1 + J$124)  * (1 + J$125) - 1) * J$126</f>
        <v>0</v>
      </c>
      <c r="K127" s="282">
        <f t="shared" ref="K127:R127" si="54" xml:space="preserve"> ((1 + K$124)  * (1 + K$125) - 1) * K$126</f>
        <v>0</v>
      </c>
      <c r="L127" s="282">
        <f t="shared" si="54"/>
        <v>0</v>
      </c>
      <c r="M127" s="282">
        <f xml:space="preserve"> ((1 + M$124)  * (1 + M$125) - 1) * M$126</f>
        <v>8.6825136806703007E-3</v>
      </c>
      <c r="N127" s="282">
        <f t="shared" si="54"/>
        <v>0</v>
      </c>
      <c r="O127" s="282">
        <f t="shared" si="54"/>
        <v>0</v>
      </c>
      <c r="P127" s="282">
        <f t="shared" si="54"/>
        <v>0</v>
      </c>
      <c r="Q127" s="282">
        <f t="shared" si="54"/>
        <v>0</v>
      </c>
      <c r="R127" s="282">
        <f t="shared" si="54"/>
        <v>0</v>
      </c>
    </row>
    <row r="128" spans="1:18" s="98" customFormat="1" x14ac:dyDescent="0.25">
      <c r="A128" s="69"/>
      <c r="B128" s="80"/>
      <c r="C128" s="150"/>
      <c r="D128" s="74"/>
      <c r="E128" s="56"/>
      <c r="F128" s="56"/>
      <c r="G128" s="56"/>
      <c r="H128" s="56"/>
      <c r="I128" s="56"/>
      <c r="J128" s="285"/>
      <c r="K128" s="285"/>
      <c r="L128" s="285"/>
      <c r="M128" s="285"/>
      <c r="N128" s="285"/>
      <c r="O128" s="285"/>
      <c r="P128" s="285"/>
      <c r="Q128" s="285"/>
      <c r="R128" s="285"/>
    </row>
    <row r="129" spans="1:18" s="98" customFormat="1" x14ac:dyDescent="0.25">
      <c r="A129" s="69"/>
      <c r="B129" s="80"/>
      <c r="C129" s="150"/>
      <c r="D129" s="74"/>
      <c r="E129" s="207" t="str">
        <f>E127</f>
        <v>CPI(H) + RPI wedge 2020-21 percentage movement - actual (including forecast)</v>
      </c>
      <c r="F129" s="207"/>
      <c r="G129" s="207" t="str">
        <f t="shared" ref="G129:R129" si="55">G127</f>
        <v>%</v>
      </c>
      <c r="H129" s="207">
        <f t="shared" si="55"/>
        <v>0</v>
      </c>
      <c r="I129" s="207">
        <f t="shared" si="55"/>
        <v>0</v>
      </c>
      <c r="J129" s="282">
        <f t="shared" si="55"/>
        <v>0</v>
      </c>
      <c r="K129" s="282">
        <f t="shared" si="55"/>
        <v>0</v>
      </c>
      <c r="L129" s="282">
        <f t="shared" si="55"/>
        <v>0</v>
      </c>
      <c r="M129" s="282">
        <f t="shared" si="55"/>
        <v>8.6825136806703007E-3</v>
      </c>
      <c r="N129" s="282">
        <f t="shared" si="55"/>
        <v>0</v>
      </c>
      <c r="O129" s="282">
        <f t="shared" si="55"/>
        <v>0</v>
      </c>
      <c r="P129" s="282">
        <f t="shared" si="55"/>
        <v>0</v>
      </c>
      <c r="Q129" s="282">
        <f t="shared" si="55"/>
        <v>0</v>
      </c>
      <c r="R129" s="282">
        <f t="shared" si="55"/>
        <v>0</v>
      </c>
    </row>
    <row r="130" spans="1:18" s="98" customFormat="1" x14ac:dyDescent="0.25">
      <c r="A130" s="69"/>
      <c r="B130" s="80"/>
      <c r="C130" s="150"/>
      <c r="D130" s="74"/>
      <c r="E130" s="207" t="str">
        <f xml:space="preserve"> E$89</f>
        <v>RPI: Fin year average - percentage increase - actual (including forecast)</v>
      </c>
      <c r="F130" s="207"/>
      <c r="G130" s="207" t="str">
        <f xml:space="preserve"> G$89</f>
        <v>%</v>
      </c>
      <c r="H130" s="193"/>
      <c r="I130" s="193"/>
      <c r="J130" s="286">
        <f t="shared" ref="J130:R130" si="56" xml:space="preserve"> J$89</f>
        <v>0</v>
      </c>
      <c r="K130" s="286">
        <f t="shared" si="56"/>
        <v>0</v>
      </c>
      <c r="L130" s="286">
        <f t="shared" si="56"/>
        <v>2.5884636879724532E-2</v>
      </c>
      <c r="M130" s="286">
        <f t="shared" si="56"/>
        <v>1.2128336726209277E-2</v>
      </c>
      <c r="N130" s="286">
        <f t="shared" si="56"/>
        <v>5.7762039660056441E-2</v>
      </c>
      <c r="O130" s="286">
        <f t="shared" si="56"/>
        <v>0.12873938777149907</v>
      </c>
      <c r="P130" s="286">
        <f t="shared" si="56"/>
        <v>8.0869027823913697E-2</v>
      </c>
      <c r="Q130" s="286">
        <f t="shared" si="56"/>
        <v>3.8670716096759872E-2</v>
      </c>
      <c r="R130" s="286">
        <f t="shared" si="56"/>
        <v>3.0000000000000027E-2</v>
      </c>
    </row>
    <row r="131" spans="1:18" s="98" customFormat="1" x14ac:dyDescent="0.25">
      <c r="A131" s="69"/>
      <c r="B131" s="80"/>
      <c r="C131" s="150"/>
      <c r="D131" s="74"/>
      <c r="E131" s="207" t="s">
        <v>257</v>
      </c>
      <c r="F131" s="207"/>
      <c r="G131" s="207" t="s">
        <v>94</v>
      </c>
      <c r="H131" s="56"/>
      <c r="I131" s="56"/>
      <c r="J131" s="287">
        <f xml:space="preserve"> IF(J129 = 0, J130, J129)</f>
        <v>0</v>
      </c>
      <c r="K131" s="287">
        <f xml:space="preserve"> IF(K129 = 0, K130, K129)</f>
        <v>0</v>
      </c>
      <c r="L131" s="287">
        <f t="shared" ref="L131:R131" si="57" xml:space="preserve"> IF(L129 = 0, L130, L129)</f>
        <v>2.5884636879724532E-2</v>
      </c>
      <c r="M131" s="287">
        <f t="shared" si="57"/>
        <v>8.6825136806703007E-3</v>
      </c>
      <c r="N131" s="287">
        <f t="shared" si="57"/>
        <v>5.7762039660056441E-2</v>
      </c>
      <c r="O131" s="287">
        <f t="shared" si="57"/>
        <v>0.12873938777149907</v>
      </c>
      <c r="P131" s="287">
        <f t="shared" si="57"/>
        <v>8.0869027823913697E-2</v>
      </c>
      <c r="Q131" s="287">
        <f t="shared" si="57"/>
        <v>3.8670716096759872E-2</v>
      </c>
      <c r="R131" s="287">
        <f t="shared" si="57"/>
        <v>3.0000000000000027E-2</v>
      </c>
    </row>
    <row r="132" spans="1:18" s="98" customFormat="1" x14ac:dyDescent="0.25">
      <c r="A132" s="69"/>
      <c r="B132" s="80"/>
      <c r="C132" s="150"/>
      <c r="D132" s="74"/>
      <c r="E132" s="56"/>
      <c r="F132" s="56"/>
      <c r="G132" s="56"/>
      <c r="H132" s="56"/>
      <c r="I132" s="56"/>
      <c r="J132" s="285"/>
      <c r="K132" s="285"/>
      <c r="L132" s="285"/>
      <c r="M132" s="285"/>
      <c r="N132" s="285"/>
      <c r="O132" s="285"/>
      <c r="P132" s="285"/>
      <c r="Q132" s="285"/>
      <c r="R132" s="285"/>
    </row>
    <row r="133" spans="1:18" s="98" customFormat="1" x14ac:dyDescent="0.25">
      <c r="A133" s="69"/>
      <c r="B133" s="80"/>
      <c r="C133" s="150"/>
      <c r="D133" s="74"/>
      <c r="E133" s="207" t="str">
        <f>E131</f>
        <v>RPI: Fin year average - percentage increase - actual (including forecast) active</v>
      </c>
      <c r="F133" s="207"/>
      <c r="G133" s="207" t="str">
        <f t="shared" ref="G133:R133" si="58">G131</f>
        <v>%</v>
      </c>
      <c r="H133" s="207">
        <f t="shared" si="58"/>
        <v>0</v>
      </c>
      <c r="I133" s="207">
        <f t="shared" si="58"/>
        <v>0</v>
      </c>
      <c r="J133" s="286">
        <f t="shared" si="58"/>
        <v>0</v>
      </c>
      <c r="K133" s="286">
        <f t="shared" si="58"/>
        <v>0</v>
      </c>
      <c r="L133" s="286">
        <f t="shared" si="58"/>
        <v>2.5884636879724532E-2</v>
      </c>
      <c r="M133" s="286">
        <f t="shared" si="58"/>
        <v>8.6825136806703007E-3</v>
      </c>
      <c r="N133" s="286">
        <f t="shared" si="58"/>
        <v>5.7762039660056441E-2</v>
      </c>
      <c r="O133" s="286">
        <f t="shared" si="58"/>
        <v>0.12873938777149907</v>
      </c>
      <c r="P133" s="286">
        <f t="shared" si="58"/>
        <v>8.0869027823913697E-2</v>
      </c>
      <c r="Q133" s="286">
        <f t="shared" si="58"/>
        <v>3.8670716096759872E-2</v>
      </c>
      <c r="R133" s="286">
        <f t="shared" si="58"/>
        <v>3.0000000000000027E-2</v>
      </c>
    </row>
    <row r="134" spans="1:18" s="98" customFormat="1" x14ac:dyDescent="0.25">
      <c r="A134" s="69"/>
      <c r="B134" s="80"/>
      <c r="C134" s="150"/>
      <c r="D134" s="74"/>
      <c r="E134" s="207" t="str">
        <f>E112</f>
        <v>CPI(H): Fin year average - percentage increase - actual (including forecast)</v>
      </c>
      <c r="F134" s="207"/>
      <c r="G134" s="207" t="str">
        <f t="shared" ref="G134:R134" si="59">G112</f>
        <v>%</v>
      </c>
      <c r="H134" s="207">
        <f t="shared" si="59"/>
        <v>0</v>
      </c>
      <c r="I134" s="207">
        <f t="shared" si="59"/>
        <v>0</v>
      </c>
      <c r="J134" s="286">
        <f t="shared" si="59"/>
        <v>0</v>
      </c>
      <c r="K134" s="286">
        <f t="shared" si="59"/>
        <v>2.1269790500559882E-2</v>
      </c>
      <c r="L134" s="286">
        <f t="shared" si="59"/>
        <v>1.6990291262135582E-2</v>
      </c>
      <c r="M134" s="286">
        <f t="shared" si="59"/>
        <v>8.0067749634311625E-3</v>
      </c>
      <c r="N134" s="286">
        <f t="shared" si="59"/>
        <v>3.6737187810280236E-2</v>
      </c>
      <c r="O134" s="286">
        <f t="shared" si="59"/>
        <v>8.7741270075143429E-2</v>
      </c>
      <c r="P134" s="286">
        <f t="shared" si="59"/>
        <v>5.701851224743204E-2</v>
      </c>
      <c r="Q134" s="286">
        <f t="shared" si="59"/>
        <v>2.5729954595162363E-2</v>
      </c>
      <c r="R134" s="286">
        <f t="shared" si="59"/>
        <v>2.000000000000024E-2</v>
      </c>
    </row>
    <row r="135" spans="1:18" s="98" customFormat="1" x14ac:dyDescent="0.25">
      <c r="A135" s="69"/>
      <c r="B135" s="80"/>
      <c r="C135" s="150"/>
      <c r="D135" s="74"/>
      <c r="E135" s="288" t="s">
        <v>258</v>
      </c>
      <c r="F135" s="288"/>
      <c r="G135" s="288" t="s">
        <v>94</v>
      </c>
      <c r="H135" s="288"/>
      <c r="I135" s="288">
        <f>I$167</f>
        <v>0</v>
      </c>
      <c r="J135" s="289"/>
      <c r="K135" s="289">
        <f>(K133-K134)*2</f>
        <v>-4.2539581001119764E-2</v>
      </c>
      <c r="L135" s="289">
        <f t="shared" ref="L135:R135" si="60">L133-L134</f>
        <v>8.8943456175889501E-3</v>
      </c>
      <c r="M135" s="289">
        <f t="shared" si="60"/>
        <v>6.7573871723913825E-4</v>
      </c>
      <c r="N135" s="289">
        <f t="shared" si="60"/>
        <v>2.1024851849776205E-2</v>
      </c>
      <c r="O135" s="289">
        <f t="shared" si="60"/>
        <v>4.099811769635564E-2</v>
      </c>
      <c r="P135" s="289">
        <f t="shared" si="60"/>
        <v>2.3850515576481657E-2</v>
      </c>
      <c r="Q135" s="289">
        <f t="shared" si="60"/>
        <v>1.2940761501597509E-2</v>
      </c>
      <c r="R135" s="289">
        <f t="shared" si="60"/>
        <v>9.9999999999997868E-3</v>
      </c>
    </row>
    <row r="136" spans="1:18" s="98" customFormat="1" x14ac:dyDescent="0.25">
      <c r="A136" s="86"/>
      <c r="B136" s="87"/>
      <c r="C136" s="142"/>
      <c r="D136" s="88"/>
      <c r="E136" s="127"/>
      <c r="G136" s="49"/>
      <c r="K136" s="290"/>
      <c r="L136" s="290"/>
      <c r="M136" s="290"/>
      <c r="N136" s="290"/>
      <c r="O136" s="290"/>
      <c r="P136" s="290"/>
      <c r="Q136" s="290"/>
      <c r="R136" s="290"/>
    </row>
    <row r="137" spans="1:18" s="60" customFormat="1" x14ac:dyDescent="0.25">
      <c r="A137" s="68"/>
      <c r="B137" s="80"/>
      <c r="C137" s="144"/>
      <c r="D137" s="76"/>
      <c r="E137" s="126"/>
    </row>
    <row r="138" spans="1:18" x14ac:dyDescent="0.25">
      <c r="A138" s="14" t="s">
        <v>62</v>
      </c>
      <c r="B138" s="1"/>
      <c r="C138" s="1"/>
      <c r="D138" s="1"/>
      <c r="E138" s="1"/>
      <c r="F138" s="1"/>
      <c r="G138" s="1"/>
      <c r="H138" s="1"/>
      <c r="I138" s="1"/>
      <c r="J138" s="1"/>
      <c r="K138" s="1"/>
      <c r="L138" s="1"/>
      <c r="M138" s="1"/>
      <c r="N138" s="1"/>
      <c r="O138" s="1"/>
      <c r="P138" s="1"/>
      <c r="Q138" s="1"/>
      <c r="R138" s="1"/>
    </row>
  </sheetData>
  <conditionalFormatting sqref="F2">
    <cfRule type="cellIs" dxfId="70" priority="2" stopIfTrue="1" operator="notEqual">
      <formula>0</formula>
    </cfRule>
    <cfRule type="cellIs" dxfId="69" priority="3" stopIfTrue="1" operator="equal">
      <formula>""</formula>
    </cfRule>
  </conditionalFormatting>
  <conditionalFormatting sqref="S3:BZ3">
    <cfRule type="cellIs" dxfId="68" priority="14" operator="equal">
      <formula>"Post-Fcst"</formula>
    </cfRule>
    <cfRule type="cellIs" dxfId="67" priority="15" operator="equal">
      <formula>"Forecast"</formula>
    </cfRule>
    <cfRule type="cellIs" dxfId="66" priority="16" operator="equal">
      <formula>"Pre Fcst"</formula>
    </cfRule>
  </conditionalFormatting>
  <conditionalFormatting sqref="J3:R3">
    <cfRule type="cellIs" dxfId="65" priority="6" operator="equal">
      <formula>"Post-Fcst"</formula>
    </cfRule>
    <cfRule type="cellIs" dxfId="64" priority="7" operator="equal">
      <formula>"Forecast"</formula>
    </cfRule>
    <cfRule type="cellIs" dxfId="63"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D223"/>
  <sheetViews>
    <sheetView zoomScaleNormal="100" workbookViewId="0">
      <pane xSplit="9" ySplit="6" topLeftCell="N99" activePane="bottomRight" state="frozen"/>
      <selection pane="topRight"/>
      <selection pane="bottomLeft"/>
      <selection pane="bottomRight" activeCell="Q124" sqref="Q124"/>
    </sheetView>
  </sheetViews>
  <sheetFormatPr defaultColWidth="0" defaultRowHeight="13.2" x14ac:dyDescent="0.25"/>
  <cols>
    <col min="1" max="1" width="1.88671875" style="69" customWidth="1"/>
    <col min="2" max="2" width="1.88671875" style="80" customWidth="1"/>
    <col min="3" max="3" width="1.88671875" style="144" customWidth="1"/>
    <col min="4" max="4" width="1.88671875" style="74" customWidth="1"/>
    <col min="5" max="5" width="73.44140625" style="56" bestFit="1" customWidth="1"/>
    <col min="6" max="6" width="12.5546875" style="56" customWidth="1"/>
    <col min="7" max="7" width="10.88671875" style="56" bestFit="1" customWidth="1"/>
    <col min="8" max="8" width="11.5546875" style="56" customWidth="1"/>
    <col min="9" max="9" width="2.5546875" style="56" customWidth="1"/>
    <col min="10" max="18" width="11.5546875" style="56" customWidth="1"/>
    <col min="19" max="26" width="11.5546875" style="60" hidden="1" customWidth="1"/>
    <col min="27" max="16384" width="0" style="56" hidden="1"/>
  </cols>
  <sheetData>
    <row r="1" spans="1:26" s="156" customFormat="1" ht="25.2" x14ac:dyDescent="0.4">
      <c r="A1" s="152" t="str">
        <f ca="1" xml:space="preserve"> RIGHT(CELL("filename", $A$1), LEN(CELL("filename", $A$1)) - SEARCH("]", CELL("filename", $A$1)))</f>
        <v>Calcs-WR</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4" t="s">
        <v>374</v>
      </c>
      <c r="B8" s="345"/>
      <c r="C8" s="346"/>
      <c r="D8" s="346"/>
      <c r="E8" s="346"/>
      <c r="F8" s="346"/>
      <c r="G8" s="346"/>
      <c r="H8" s="346"/>
      <c r="I8" s="346"/>
      <c r="J8" s="346"/>
      <c r="K8" s="346"/>
      <c r="L8" s="346"/>
      <c r="M8" s="346"/>
      <c r="N8" s="346"/>
      <c r="O8" s="346"/>
      <c r="P8" s="346"/>
      <c r="Q8" s="346"/>
      <c r="R8" s="346"/>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33.989041389145022</v>
      </c>
      <c r="N22" s="292">
        <f t="shared" si="3"/>
        <v>32.658591879422417</v>
      </c>
      <c r="O22" s="292">
        <f t="shared" si="3"/>
        <v>31.58721492347247</v>
      </c>
      <c r="P22" s="292">
        <f t="shared" si="3"/>
        <v>30.558965935627914</v>
      </c>
      <c r="Q22" s="292">
        <f t="shared" si="3"/>
        <v>29.594182710281036</v>
      </c>
      <c r="R22" s="292">
        <f t="shared" si="3"/>
        <v>28.617101173918389</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0.82450927647955119</v>
      </c>
      <c r="N24" s="225">
        <f t="shared" si="5"/>
        <v>0.96629094309458496</v>
      </c>
      <c r="O24" s="225">
        <f t="shared" si="5"/>
        <v>0.99511361435450119</v>
      </c>
      <c r="P24" s="225">
        <f t="shared" si="5"/>
        <v>0.97788690994011451</v>
      </c>
      <c r="Q24" s="225">
        <f t="shared" si="5"/>
        <v>0.94701384672898736</v>
      </c>
      <c r="R24" s="225">
        <f t="shared" si="5"/>
        <v>0.85851303521754607</v>
      </c>
      <c r="S24" s="126"/>
      <c r="T24" s="126"/>
      <c r="U24" s="126"/>
      <c r="V24" s="126"/>
      <c r="W24" s="126"/>
      <c r="X24" s="126"/>
      <c r="Y24" s="126"/>
      <c r="Z24" s="126"/>
    </row>
    <row r="26" spans="1:16383" s="253" customFormat="1" x14ac:dyDescent="0.25">
      <c r="A26" s="249"/>
      <c r="B26" s="250"/>
      <c r="C26" s="251"/>
      <c r="D26" s="252"/>
      <c r="E26" s="49" t="str">
        <f xml:space="preserve"> InpR!E$94</f>
        <v>Run-off rate - CPI(H) + RPI wedge - active - WR</v>
      </c>
      <c r="F26" s="253">
        <f xml:space="preserve"> InpR!F$94</f>
        <v>0</v>
      </c>
      <c r="G26" s="271" t="str">
        <f xml:space="preserve"> InpR!G$94</f>
        <v>%</v>
      </c>
      <c r="H26" s="253" t="str">
        <f xml:space="preserve"> InpR!I$94</f>
        <v>PR19 Financial model, 'F_OutputsMaster' sheet row 953, PR19FM2090POST</v>
      </c>
      <c r="I26" s="253" t="e">
        <f xml:space="preserve"> InpR!#REF!</f>
        <v>#REF!</v>
      </c>
      <c r="J26" s="253">
        <f xml:space="preserve"> InpR!J$94</f>
        <v>0</v>
      </c>
      <c r="K26" s="253">
        <f xml:space="preserve"> InpR!K$94</f>
        <v>0</v>
      </c>
      <c r="L26" s="253">
        <f xml:space="preserve"> InpR!L$94</f>
        <v>0</v>
      </c>
      <c r="M26" s="253">
        <f xml:space="preserve"> InpR!M$94</f>
        <v>6.1899999999999997E-2</v>
      </c>
      <c r="N26" s="253">
        <f xml:space="preserve"> InpR!N$94</f>
        <v>6.0600000000000008E-2</v>
      </c>
      <c r="O26" s="253">
        <f xml:space="preserve"> InpR!O$94</f>
        <v>6.2100000000000002E-2</v>
      </c>
      <c r="P26" s="253">
        <f xml:space="preserve"> InpR!P$94</f>
        <v>6.1600000000000002E-2</v>
      </c>
      <c r="Q26" s="253">
        <f xml:space="preserve"> InpR!Q$94</f>
        <v>6.3E-2</v>
      </c>
      <c r="R26" s="253">
        <f xml:space="preserve"> InpR!R$94</f>
        <v>6.3E-2</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33.989041389145022</v>
      </c>
      <c r="N27" s="292">
        <f t="shared" si="6"/>
        <v>32.658591879422417</v>
      </c>
      <c r="O27" s="292">
        <f t="shared" si="6"/>
        <v>31.58721492347247</v>
      </c>
      <c r="P27" s="292">
        <f t="shared" si="6"/>
        <v>30.558965935627914</v>
      </c>
      <c r="Q27" s="292">
        <f t="shared" si="6"/>
        <v>29.594182710281036</v>
      </c>
      <c r="R27" s="292">
        <f t="shared" si="6"/>
        <v>28.617101173918389</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0.82450927647955119</v>
      </c>
      <c r="N28" s="225">
        <f t="shared" si="7"/>
        <v>0.96629094309458496</v>
      </c>
      <c r="O28" s="225">
        <f t="shared" si="7"/>
        <v>0.99511361435450119</v>
      </c>
      <c r="P28" s="225">
        <f t="shared" si="7"/>
        <v>0.97788690994011451</v>
      </c>
      <c r="Q28" s="225">
        <f t="shared" si="7"/>
        <v>0.94701384672898736</v>
      </c>
      <c r="R28" s="225">
        <f t="shared" si="7"/>
        <v>0.85851303521754607</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2.1549587862021613</v>
      </c>
      <c r="N29" s="225">
        <f t="shared" si="8"/>
        <v>2.0376678990445307</v>
      </c>
      <c r="O29" s="225">
        <f t="shared" si="8"/>
        <v>2.0233626021990547</v>
      </c>
      <c r="P29" s="225">
        <f t="shared" si="8"/>
        <v>1.9426701352869906</v>
      </c>
      <c r="Q29" s="225">
        <f t="shared" si="8"/>
        <v>1.9240953830916314</v>
      </c>
      <c r="R29" s="225">
        <f t="shared" si="8"/>
        <v>1.8569636951755639</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F30" s="304"/>
      <c r="G30" s="304"/>
      <c r="H30" s="304"/>
    </row>
    <row r="31" spans="1:16383" s="242" customFormat="1" x14ac:dyDescent="0.25">
      <c r="A31" s="238"/>
      <c r="B31" s="239"/>
      <c r="C31" s="240"/>
      <c r="D31" s="241"/>
      <c r="E31" s="242" t="str">
        <f>InpR!$E$87</f>
        <v>RCV - CPI(H) + RPI wedge initial balance - nominal - WR</v>
      </c>
      <c r="F31" s="302">
        <f>InpR!$F$87</f>
        <v>33.989041389145022</v>
      </c>
      <c r="G31" s="242" t="str">
        <f>InpR!$G$87</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33.989041389145022</v>
      </c>
      <c r="N34" s="293">
        <f t="shared" si="9"/>
        <v>32.658591879422417</v>
      </c>
      <c r="O34" s="293">
        <f t="shared" si="9"/>
        <v>31.58721492347247</v>
      </c>
      <c r="P34" s="293">
        <f t="shared" si="9"/>
        <v>30.558965935627914</v>
      </c>
      <c r="Q34" s="293">
        <f t="shared" si="9"/>
        <v>29.594182710281036</v>
      </c>
      <c r="R34" s="293">
        <f t="shared" si="9"/>
        <v>28.617101173918389</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0.82450927647955119</v>
      </c>
      <c r="N35" s="293">
        <f t="shared" si="10"/>
        <v>0.96629094309458496</v>
      </c>
      <c r="O35" s="293">
        <f t="shared" si="10"/>
        <v>0.99511361435450119</v>
      </c>
      <c r="P35" s="293">
        <f t="shared" si="10"/>
        <v>0.97788690994011451</v>
      </c>
      <c r="Q35" s="293">
        <f t="shared" si="10"/>
        <v>0.94701384672898736</v>
      </c>
      <c r="R35" s="293">
        <f t="shared" si="10"/>
        <v>0.85851303521754607</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2.1549587862021613</v>
      </c>
      <c r="N36" s="293">
        <f t="shared" si="11"/>
        <v>2.0376678990445307</v>
      </c>
      <c r="O36" s="293">
        <f t="shared" si="11"/>
        <v>2.0233626021990547</v>
      </c>
      <c r="P36" s="293">
        <f t="shared" si="11"/>
        <v>1.9426701352869906</v>
      </c>
      <c r="Q36" s="293">
        <f t="shared" si="11"/>
        <v>1.9240953830916314</v>
      </c>
      <c r="R36" s="293">
        <f t="shared" si="11"/>
        <v>1.8569636951755639</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33.989041389145022</v>
      </c>
      <c r="M37" s="294">
        <f t="shared" si="12"/>
        <v>32.658591879422417</v>
      </c>
      <c r="N37" s="294">
        <f t="shared" si="12"/>
        <v>31.58721492347247</v>
      </c>
      <c r="O37" s="294">
        <f t="shared" si="12"/>
        <v>30.558965935627914</v>
      </c>
      <c r="P37" s="294">
        <f t="shared" si="12"/>
        <v>29.594182710281036</v>
      </c>
      <c r="Q37" s="294">
        <f t="shared" si="12"/>
        <v>28.617101173918389</v>
      </c>
      <c r="R37" s="294">
        <f t="shared" si="12"/>
        <v>27.618650513960368</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33.989041389145022</v>
      </c>
      <c r="N39" s="226">
        <f t="shared" si="13"/>
        <v>32.658591879422417</v>
      </c>
      <c r="O39" s="226">
        <f t="shared" si="13"/>
        <v>31.58721492347247</v>
      </c>
      <c r="P39" s="226">
        <f t="shared" si="13"/>
        <v>30.558965935627914</v>
      </c>
      <c r="Q39" s="226">
        <f t="shared" si="13"/>
        <v>29.594182710281036</v>
      </c>
      <c r="R39" s="226">
        <f t="shared" si="13"/>
        <v>28.617101173918389</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0.82450927647955119</v>
      </c>
      <c r="N40" s="293">
        <f t="shared" si="14"/>
        <v>0.96629094309458496</v>
      </c>
      <c r="O40" s="293">
        <f t="shared" si="14"/>
        <v>0.99511361435450119</v>
      </c>
      <c r="P40" s="293">
        <f t="shared" si="14"/>
        <v>0.97788690994011451</v>
      </c>
      <c r="Q40" s="293">
        <f t="shared" si="14"/>
        <v>0.94701384672898736</v>
      </c>
      <c r="R40" s="293">
        <f t="shared" si="14"/>
        <v>0.85851303521754607</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33.989041389145022</v>
      </c>
      <c r="M41" s="226">
        <f t="shared" si="15"/>
        <v>32.658591879422417</v>
      </c>
      <c r="N41" s="226">
        <f t="shared" si="15"/>
        <v>31.58721492347247</v>
      </c>
      <c r="O41" s="226">
        <f t="shared" si="15"/>
        <v>30.558965935627914</v>
      </c>
      <c r="P41" s="226">
        <f t="shared" si="15"/>
        <v>29.594182710281036</v>
      </c>
      <c r="Q41" s="226">
        <f t="shared" si="15"/>
        <v>28.617101173918389</v>
      </c>
      <c r="R41" s="226">
        <f t="shared" si="15"/>
        <v>27.618650513960368</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16.994520694572511</v>
      </c>
      <c r="M42" s="226">
        <f xml:space="preserve"> ( (M39+M40) + M41) / 2</f>
        <v>33.736071272523496</v>
      </c>
      <c r="N42" s="226">
        <f t="shared" ref="N42:R42" si="17" xml:space="preserve"> ( (N39+N40) + N41) / 2</f>
        <v>32.606048872994734</v>
      </c>
      <c r="O42" s="226">
        <f t="shared" si="17"/>
        <v>31.570647236727439</v>
      </c>
      <c r="P42" s="226">
        <f t="shared" si="17"/>
        <v>30.565517777924534</v>
      </c>
      <c r="Q42" s="226">
        <f t="shared" si="17"/>
        <v>29.579148865464205</v>
      </c>
      <c r="R42" s="226">
        <f t="shared" si="17"/>
        <v>28.547132361548151</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InpR!E$101</f>
        <v>WACC on RCV - CPI(H) + RPI wedge bf and additions - WR</v>
      </c>
      <c r="F45" s="253">
        <f xml:space="preserve"> InpR!F$101</f>
        <v>0</v>
      </c>
      <c r="G45" s="271" t="str">
        <f xml:space="preserve"> InpR!G$101</f>
        <v>%</v>
      </c>
      <c r="H45" s="253" t="str">
        <f xml:space="preserve"> InpR!I$101</f>
        <v>PR19 Financial model, 'Water Resources' sheet row 980</v>
      </c>
      <c r="I45" s="253" t="e">
        <f xml:space="preserve"> InpR!#REF!</f>
        <v>#REF!</v>
      </c>
      <c r="J45" s="253">
        <f xml:space="preserve"> InpR!J$101</f>
        <v>0</v>
      </c>
      <c r="K45" s="253">
        <f xml:space="preserve"> InpR!K$101</f>
        <v>0</v>
      </c>
      <c r="L45" s="253">
        <f xml:space="preserve"> InpR!L$101</f>
        <v>0</v>
      </c>
      <c r="M45" s="253">
        <f xml:space="preserve"> InpR!M$101</f>
        <v>1.920357193840716E-2</v>
      </c>
      <c r="N45" s="253">
        <f xml:space="preserve"> InpR!N$101</f>
        <v>1.920357193840716E-2</v>
      </c>
      <c r="O45" s="253">
        <f xml:space="preserve"> InpR!O$101</f>
        <v>1.920357193840716E-2</v>
      </c>
      <c r="P45" s="253">
        <f xml:space="preserve"> InpR!P$101</f>
        <v>1.920357193840716E-2</v>
      </c>
      <c r="Q45" s="253">
        <f xml:space="preserve"> InpR!Q$101</f>
        <v>1.920357193840716E-2</v>
      </c>
      <c r="R45" s="253">
        <f xml:space="preserve"> InpR!R$101</f>
        <v>1.920357193840716E-2</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16.994520694572511</v>
      </c>
      <c r="M47" s="225">
        <f t="shared" si="18"/>
        <v>33.736071272523496</v>
      </c>
      <c r="N47" s="225">
        <f t="shared" si="18"/>
        <v>32.606048872994734</v>
      </c>
      <c r="O47" s="225">
        <f t="shared" si="18"/>
        <v>31.570647236727439</v>
      </c>
      <c r="P47" s="225">
        <f t="shared" si="18"/>
        <v>30.565517777924534</v>
      </c>
      <c r="Q47" s="225">
        <f t="shared" si="18"/>
        <v>29.579148865464205</v>
      </c>
      <c r="R47" s="225">
        <f t="shared" si="18"/>
        <v>28.547132361548151</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0.64785307160113614</v>
      </c>
      <c r="N48" s="225">
        <f t="shared" ref="N48:R48" si="20">N45*N47*N46</f>
        <v>0.62615260515977411</v>
      </c>
      <c r="O48" s="225">
        <f t="shared" si="20"/>
        <v>0.60626919535257062</v>
      </c>
      <c r="P48" s="225">
        <f t="shared" si="20"/>
        <v>0.5869671194830367</v>
      </c>
      <c r="Q48" s="225">
        <f t="shared" si="20"/>
        <v>0.56802531311479643</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2.1549587862021613</v>
      </c>
      <c r="N51" s="225">
        <f t="shared" si="21"/>
        <v>2.0376678990445307</v>
      </c>
      <c r="O51" s="225">
        <f t="shared" si="21"/>
        <v>2.0233626021990547</v>
      </c>
      <c r="P51" s="225">
        <f t="shared" si="21"/>
        <v>1.9426701352869906</v>
      </c>
      <c r="Q51" s="225">
        <f t="shared" si="21"/>
        <v>1.9240953830916314</v>
      </c>
      <c r="R51" s="225">
        <f t="shared" si="21"/>
        <v>1.8569636951755639</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0.64785307160113614</v>
      </c>
      <c r="N52" s="225">
        <f t="shared" si="22"/>
        <v>0.62615260515977411</v>
      </c>
      <c r="O52" s="225">
        <f t="shared" si="22"/>
        <v>0.60626919535257062</v>
      </c>
      <c r="P52" s="225">
        <f t="shared" si="22"/>
        <v>0.5869671194830367</v>
      </c>
      <c r="Q52" s="225">
        <f t="shared" si="22"/>
        <v>0.56802531311479643</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14.974985805711247</v>
      </c>
      <c r="I53" s="225"/>
      <c r="J53" s="225">
        <f t="shared" ref="J53:R53" si="23">SUM(J51:J52)</f>
        <v>0</v>
      </c>
      <c r="K53" s="225">
        <f t="shared" si="23"/>
        <v>0</v>
      </c>
      <c r="L53" s="225">
        <f>SUM(L51:L52)</f>
        <v>0</v>
      </c>
      <c r="M53" s="226">
        <f t="shared" si="23"/>
        <v>2.8028118578032974</v>
      </c>
      <c r="N53" s="226">
        <f t="shared" si="23"/>
        <v>2.6638205042043048</v>
      </c>
      <c r="O53" s="225">
        <f t="shared" si="23"/>
        <v>2.6296317975516255</v>
      </c>
      <c r="P53" s="225">
        <f t="shared" si="23"/>
        <v>2.5296372547700274</v>
      </c>
      <c r="Q53" s="225">
        <f t="shared" si="23"/>
        <v>2.492120696206428</v>
      </c>
      <c r="R53" s="225">
        <f t="shared" si="23"/>
        <v>1.8569636951755639</v>
      </c>
      <c r="S53" s="126"/>
      <c r="T53" s="126"/>
      <c r="U53" s="126"/>
      <c r="V53" s="126"/>
      <c r="W53" s="126"/>
      <c r="X53" s="126"/>
      <c r="Y53" s="126"/>
      <c r="Z53" s="126"/>
    </row>
    <row r="55" spans="1:26" x14ac:dyDescent="0.25">
      <c r="A55" s="344" t="s">
        <v>147</v>
      </c>
      <c r="B55" s="345"/>
      <c r="C55" s="346"/>
      <c r="D55" s="346"/>
      <c r="E55" s="346"/>
      <c r="F55" s="346"/>
      <c r="G55" s="346"/>
      <c r="H55" s="346"/>
      <c r="I55" s="346"/>
      <c r="J55" s="346"/>
      <c r="K55" s="346"/>
      <c r="L55" s="346"/>
      <c r="M55" s="346"/>
      <c r="N55" s="346"/>
      <c r="O55" s="346"/>
      <c r="P55" s="346"/>
      <c r="Q55" s="346"/>
      <c r="R55" s="346"/>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2.8028118578032974</v>
      </c>
      <c r="N61" s="225">
        <f t="shared" si="24"/>
        <v>2.6638205042043048</v>
      </c>
      <c r="O61" s="225">
        <f t="shared" si="24"/>
        <v>2.6296317975516255</v>
      </c>
      <c r="P61" s="225">
        <f t="shared" si="24"/>
        <v>2.5296372547700274</v>
      </c>
      <c r="Q61" s="225">
        <f t="shared" si="24"/>
        <v>2.492120696206428</v>
      </c>
      <c r="R61" s="225">
        <f t="shared" si="24"/>
        <v>1.8569636951755639</v>
      </c>
      <c r="S61" s="126"/>
      <c r="T61" s="126"/>
      <c r="U61" s="126"/>
      <c r="V61" s="126"/>
      <c r="W61" s="126"/>
      <c r="X61" s="126"/>
      <c r="Y61" s="126"/>
      <c r="Z61" s="126"/>
    </row>
    <row r="62" spans="1:26" x14ac:dyDescent="0.25">
      <c r="L62" s="299"/>
      <c r="M62" s="341"/>
      <c r="N62" s="341"/>
      <c r="O62" s="341"/>
      <c r="P62" s="341"/>
      <c r="Q62" s="341"/>
      <c r="R62" s="299"/>
    </row>
    <row r="63" spans="1:26" x14ac:dyDescent="0.25">
      <c r="A63" s="344" t="s">
        <v>375</v>
      </c>
      <c r="B63" s="345"/>
      <c r="C63" s="346"/>
      <c r="D63" s="346"/>
      <c r="E63" s="346"/>
      <c r="F63" s="346"/>
      <c r="G63" s="346"/>
      <c r="H63" s="346"/>
      <c r="I63" s="346"/>
      <c r="J63" s="346"/>
      <c r="K63" s="346"/>
      <c r="L63" s="346"/>
      <c r="M63" s="346"/>
      <c r="N63" s="346"/>
      <c r="O63" s="346"/>
      <c r="P63" s="346"/>
      <c r="Q63" s="346"/>
      <c r="R63" s="346"/>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2.3850515576481657E-2</v>
      </c>
      <c r="Q69" s="253">
        <f>Index!Q$135</f>
        <v>1.2940761501597509E-2</v>
      </c>
      <c r="R69" s="253">
        <f>Index!R$135</f>
        <v>9.9999999999997868E-3</v>
      </c>
    </row>
    <row r="70" spans="1:16383" s="213" customFormat="1" x14ac:dyDescent="0.25">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4.4850515576482231E-2</v>
      </c>
      <c r="Q70" s="213">
        <f t="shared" si="26"/>
        <v>3.3940761501598748E-2</v>
      </c>
      <c r="R70" s="213">
        <f t="shared" si="26"/>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33.989041389145022</v>
      </c>
      <c r="N73" s="292">
        <f t="shared" si="27"/>
        <v>32.539063741013059</v>
      </c>
      <c r="O73" s="292">
        <f t="shared" si="27"/>
        <v>31.82249449120836</v>
      </c>
      <c r="P73" s="292">
        <f t="shared" si="27"/>
        <v>31.689308869761312</v>
      </c>
      <c r="Q73" s="292">
        <f t="shared" si="27"/>
        <v>31.070978323045214</v>
      </c>
      <c r="R73" s="292">
        <f t="shared" si="27"/>
        <v>30.101641275689509</v>
      </c>
    </row>
    <row r="74" spans="1:16383" s="213" customFormat="1" x14ac:dyDescent="0.25">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4.4850515576482231E-2</v>
      </c>
      <c r="Q74" s="213">
        <f t="shared" si="28"/>
        <v>3.3940761501598748E-2</v>
      </c>
      <c r="R74" s="213">
        <f t="shared" si="28"/>
        <v>2.9999999999998916E-2</v>
      </c>
      <c r="S74" s="218"/>
      <c r="T74" s="218"/>
      <c r="U74" s="218"/>
      <c r="V74" s="218"/>
      <c r="W74" s="218"/>
      <c r="X74" s="218"/>
      <c r="Y74" s="218"/>
      <c r="Z74" s="218"/>
    </row>
    <row r="75" spans="1:16383" x14ac:dyDescent="0.25">
      <c r="E75" s="56" t="s">
        <v>152</v>
      </c>
      <c r="G75" s="201" t="s">
        <v>88</v>
      </c>
      <c r="J75" s="225">
        <f t="shared" ref="J75:L75" si="29">J73*J74</f>
        <v>0</v>
      </c>
      <c r="K75" s="225">
        <f t="shared" si="29"/>
        <v>0</v>
      </c>
      <c r="L75" s="225">
        <f t="shared" si="29"/>
        <v>0</v>
      </c>
      <c r="M75" s="225">
        <f>M73*M74</f>
        <v>0.69709414119615076</v>
      </c>
      <c r="N75" s="225">
        <f t="shared" ref="N75:R75" si="30">N73*N74</f>
        <v>1.3362763603371248</v>
      </c>
      <c r="O75" s="225">
        <f t="shared" si="30"/>
        <v>1.9650189641294245</v>
      </c>
      <c r="P75" s="225">
        <f t="shared" si="30"/>
        <v>1.4212818410711863</v>
      </c>
      <c r="Q75" s="225">
        <f t="shared" si="30"/>
        <v>1.0545726648838223</v>
      </c>
      <c r="R75" s="225">
        <f t="shared" si="30"/>
        <v>0.90304923827065264</v>
      </c>
    </row>
    <row r="77" spans="1:16383" s="253" customFormat="1" x14ac:dyDescent="0.25">
      <c r="A77" s="249"/>
      <c r="B77" s="250"/>
      <c r="C77" s="251"/>
      <c r="D77" s="252"/>
      <c r="E77" s="49" t="str">
        <f xml:space="preserve"> InpR!E$94</f>
        <v>Run-off rate - CPI(H) + RPI wedge - active - WR</v>
      </c>
      <c r="F77" s="253">
        <f xml:space="preserve"> InpR!F$94</f>
        <v>0</v>
      </c>
      <c r="G77" s="271" t="str">
        <f xml:space="preserve"> InpR!G$94</f>
        <v>%</v>
      </c>
      <c r="H77" s="253" t="str">
        <f xml:space="preserve"> InpR!I$94</f>
        <v>PR19 Financial model, 'F_OutputsMaster' sheet row 953, PR19FM2090POST</v>
      </c>
      <c r="I77" s="253" t="e">
        <f xml:space="preserve"> InpR!#REF!</f>
        <v>#REF!</v>
      </c>
      <c r="J77" s="253">
        <f xml:space="preserve"> InpR!J$94</f>
        <v>0</v>
      </c>
      <c r="K77" s="253">
        <f xml:space="preserve"> InpR!K$94</f>
        <v>0</v>
      </c>
      <c r="L77" s="253">
        <f xml:space="preserve"> InpR!L$94</f>
        <v>0</v>
      </c>
      <c r="M77" s="253">
        <f xml:space="preserve"> InpR!M$94</f>
        <v>6.1899999999999997E-2</v>
      </c>
      <c r="N77" s="253">
        <f xml:space="preserve"> InpR!N$94</f>
        <v>6.0600000000000008E-2</v>
      </c>
      <c r="O77" s="253">
        <f xml:space="preserve"> InpR!O$94</f>
        <v>6.2100000000000002E-2</v>
      </c>
      <c r="P77" s="253">
        <f xml:space="preserve"> InpR!P$94</f>
        <v>6.1600000000000002E-2</v>
      </c>
      <c r="Q77" s="253">
        <f xml:space="preserve"> InpR!Q$94</f>
        <v>6.3E-2</v>
      </c>
      <c r="R77" s="253">
        <f xml:space="preserve"> InpR!R$94</f>
        <v>6.3E-2</v>
      </c>
    </row>
    <row r="78" spans="1:16383" s="199" customFormat="1" x14ac:dyDescent="0.25">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33.989041389145022</v>
      </c>
      <c r="N78" s="292">
        <f t="shared" si="31"/>
        <v>32.539063741013059</v>
      </c>
      <c r="O78" s="292">
        <f t="shared" si="31"/>
        <v>31.82249449120836</v>
      </c>
      <c r="P78" s="292">
        <f t="shared" si="31"/>
        <v>31.689308869761312</v>
      </c>
      <c r="Q78" s="292">
        <f t="shared" si="31"/>
        <v>31.070978323045214</v>
      </c>
      <c r="R78" s="292">
        <f t="shared" si="31"/>
        <v>30.101641275689509</v>
      </c>
    </row>
    <row r="79" spans="1:16383" x14ac:dyDescent="0.25">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0.69709414119615076</v>
      </c>
      <c r="N79" s="225">
        <f t="shared" si="32"/>
        <v>1.3362763603371248</v>
      </c>
      <c r="O79" s="225">
        <f t="shared" si="32"/>
        <v>1.9650189641294245</v>
      </c>
      <c r="P79" s="225">
        <f t="shared" si="32"/>
        <v>1.4212818410711863</v>
      </c>
      <c r="Q79" s="225">
        <f t="shared" si="32"/>
        <v>1.0545726648838223</v>
      </c>
      <c r="R79" s="225">
        <f t="shared" si="32"/>
        <v>0.90304923827065264</v>
      </c>
    </row>
    <row r="80" spans="1:16383" x14ac:dyDescent="0.25">
      <c r="E80" s="56" t="s">
        <v>153</v>
      </c>
      <c r="F80" s="295"/>
      <c r="G80" s="295" t="s">
        <v>88</v>
      </c>
      <c r="H80" s="295"/>
      <c r="I80" s="295"/>
      <c r="J80" s="225">
        <f t="shared" ref="J80:R80" si="33" xml:space="preserve"> (J78+J79) * J77</f>
        <v>0</v>
      </c>
      <c r="K80" s="225">
        <f t="shared" si="33"/>
        <v>0</v>
      </c>
      <c r="L80" s="225">
        <f t="shared" si="33"/>
        <v>0</v>
      </c>
      <c r="M80" s="225">
        <f t="shared" si="33"/>
        <v>2.1470717893281188</v>
      </c>
      <c r="N80" s="225">
        <f xml:space="preserve"> (N78+N79) * N77</f>
        <v>2.0528456101418215</v>
      </c>
      <c r="O80" s="225">
        <f t="shared" si="33"/>
        <v>2.0982045855764766</v>
      </c>
      <c r="P80" s="225">
        <f t="shared" si="33"/>
        <v>2.0396123877872818</v>
      </c>
      <c r="Q80" s="225">
        <f t="shared" si="33"/>
        <v>2.0239097122395293</v>
      </c>
      <c r="R80" s="225">
        <f t="shared" si="33"/>
        <v>1.9532955023794902</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F81" s="304"/>
      <c r="G81" s="304"/>
      <c r="H81" s="304"/>
    </row>
    <row r="82" spans="1:26" s="242" customFormat="1" x14ac:dyDescent="0.25">
      <c r="A82" s="238"/>
      <c r="B82" s="239"/>
      <c r="C82" s="240"/>
      <c r="D82" s="241"/>
      <c r="E82" s="242" t="str">
        <f>InpR!$E$87</f>
        <v>RCV - CPI(H) + RPI wedge initial balance - nominal - WR</v>
      </c>
      <c r="F82" s="302">
        <f>InpR!$F$87</f>
        <v>33.989041389145022</v>
      </c>
      <c r="G82" s="242" t="str">
        <f>InpR!$G$87</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R85" si="34" xml:space="preserve"> I88</f>
        <v>0</v>
      </c>
      <c r="K85" s="293">
        <f t="shared" si="34"/>
        <v>0</v>
      </c>
      <c r="L85" s="293">
        <f t="shared" si="34"/>
        <v>0</v>
      </c>
      <c r="M85" s="293">
        <f t="shared" si="34"/>
        <v>33.989041389145022</v>
      </c>
      <c r="N85" s="293">
        <f t="shared" si="34"/>
        <v>32.539063741013059</v>
      </c>
      <c r="O85" s="293">
        <f t="shared" si="34"/>
        <v>31.82249449120836</v>
      </c>
      <c r="P85" s="293">
        <f t="shared" si="34"/>
        <v>31.689308869761312</v>
      </c>
      <c r="Q85" s="293">
        <f t="shared" si="34"/>
        <v>31.070978323045214</v>
      </c>
      <c r="R85" s="293">
        <f t="shared" si="34"/>
        <v>30.101641275689509</v>
      </c>
    </row>
    <row r="86" spans="1:26" s="59" customFormat="1" x14ac:dyDescent="0.25">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0.69709414119615076</v>
      </c>
      <c r="N86" s="293">
        <f t="shared" si="35"/>
        <v>1.3362763603371248</v>
      </c>
      <c r="O86" s="293">
        <f t="shared" si="35"/>
        <v>1.9650189641294245</v>
      </c>
      <c r="P86" s="293">
        <f t="shared" si="35"/>
        <v>1.4212818410711863</v>
      </c>
      <c r="Q86" s="293">
        <f t="shared" si="35"/>
        <v>1.0545726648838223</v>
      </c>
      <c r="R86" s="293">
        <f t="shared" si="35"/>
        <v>0.90304923827065264</v>
      </c>
    </row>
    <row r="87" spans="1:26" s="59" customFormat="1" x14ac:dyDescent="0.25">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2.1470717893281188</v>
      </c>
      <c r="N87" s="293">
        <f t="shared" si="36"/>
        <v>2.0528456101418215</v>
      </c>
      <c r="O87" s="293">
        <f t="shared" si="36"/>
        <v>2.0982045855764766</v>
      </c>
      <c r="P87" s="293">
        <f t="shared" si="36"/>
        <v>2.0396123877872818</v>
      </c>
      <c r="Q87" s="293">
        <f t="shared" si="36"/>
        <v>2.0239097122395293</v>
      </c>
      <c r="R87" s="293">
        <f t="shared" si="36"/>
        <v>1.9532955023794902</v>
      </c>
    </row>
    <row r="88" spans="1:26" s="173" customFormat="1" x14ac:dyDescent="0.25">
      <c r="A88" s="169"/>
      <c r="B88" s="170"/>
      <c r="C88" s="171"/>
      <c r="D88" s="172"/>
      <c r="E88" s="173" t="s">
        <v>155</v>
      </c>
      <c r="G88" s="202" t="s">
        <v>88</v>
      </c>
      <c r="J88" s="294">
        <f t="shared" ref="J88:R88" si="37" xml:space="preserve"> IF( J83 = 1, $F82, J85 + J86 - J87)</f>
        <v>0</v>
      </c>
      <c r="K88" s="294">
        <f t="shared" si="37"/>
        <v>0</v>
      </c>
      <c r="L88" s="294">
        <f t="shared" si="37"/>
        <v>33.989041389145022</v>
      </c>
      <c r="M88" s="294">
        <f t="shared" si="37"/>
        <v>32.539063741013059</v>
      </c>
      <c r="N88" s="294">
        <f t="shared" si="37"/>
        <v>31.82249449120836</v>
      </c>
      <c r="O88" s="294">
        <f t="shared" si="37"/>
        <v>31.689308869761312</v>
      </c>
      <c r="P88" s="294">
        <f t="shared" si="37"/>
        <v>31.070978323045214</v>
      </c>
      <c r="Q88" s="294">
        <f t="shared" si="37"/>
        <v>30.101641275689509</v>
      </c>
      <c r="R88" s="294">
        <f t="shared" si="37"/>
        <v>29.051395011580674</v>
      </c>
    </row>
    <row r="90" spans="1:26" s="126" customFormat="1" x14ac:dyDescent="0.25">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33.989041389145022</v>
      </c>
      <c r="N90" s="226">
        <f t="shared" si="38"/>
        <v>32.539063741013059</v>
      </c>
      <c r="O90" s="226">
        <f t="shared" si="38"/>
        <v>31.82249449120836</v>
      </c>
      <c r="P90" s="226">
        <f t="shared" si="38"/>
        <v>31.689308869761312</v>
      </c>
      <c r="Q90" s="226">
        <f t="shared" si="38"/>
        <v>31.070978323045214</v>
      </c>
      <c r="R90" s="226">
        <f t="shared" si="38"/>
        <v>30.101641275689509</v>
      </c>
    </row>
    <row r="91" spans="1:26" s="126" customFormat="1" x14ac:dyDescent="0.25">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0.69709414119615076</v>
      </c>
      <c r="N91" s="293">
        <f t="shared" si="39"/>
        <v>1.3362763603371248</v>
      </c>
      <c r="O91" s="293">
        <f t="shared" si="39"/>
        <v>1.9650189641294245</v>
      </c>
      <c r="P91" s="293">
        <f t="shared" si="39"/>
        <v>1.4212818410711863</v>
      </c>
      <c r="Q91" s="293">
        <f t="shared" si="39"/>
        <v>1.0545726648838223</v>
      </c>
      <c r="R91" s="293">
        <f t="shared" si="39"/>
        <v>0.90304923827065264</v>
      </c>
    </row>
    <row r="92" spans="1:26" s="126" customFormat="1" x14ac:dyDescent="0.25">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33.989041389145022</v>
      </c>
      <c r="M92" s="226">
        <f t="shared" si="40"/>
        <v>32.539063741013059</v>
      </c>
      <c r="N92" s="226">
        <f t="shared" si="40"/>
        <v>31.82249449120836</v>
      </c>
      <c r="O92" s="226">
        <f t="shared" si="40"/>
        <v>31.689308869761312</v>
      </c>
      <c r="P92" s="226">
        <f t="shared" si="40"/>
        <v>31.070978323045214</v>
      </c>
      <c r="Q92" s="226">
        <f t="shared" si="40"/>
        <v>30.101641275689509</v>
      </c>
      <c r="R92" s="226">
        <f t="shared" si="40"/>
        <v>29.051395011580674</v>
      </c>
    </row>
    <row r="93" spans="1:26" s="60" customFormat="1" x14ac:dyDescent="0.25">
      <c r="A93" s="68"/>
      <c r="B93" s="80"/>
      <c r="C93" s="144"/>
      <c r="D93" s="76"/>
      <c r="E93" s="56" t="s">
        <v>173</v>
      </c>
      <c r="G93" s="126" t="s">
        <v>88</v>
      </c>
      <c r="H93" s="296"/>
      <c r="I93" s="296"/>
      <c r="J93" s="226">
        <f t="shared" ref="J93:K93" si="41" xml:space="preserve"> ( (J90+J91) + J92) / 2</f>
        <v>0</v>
      </c>
      <c r="K93" s="226">
        <f t="shared" si="41"/>
        <v>0</v>
      </c>
      <c r="L93" s="226">
        <f xml:space="preserve"> ( (L90+L91) + L92) / 2</f>
        <v>16.994520694572511</v>
      </c>
      <c r="M93" s="226">
        <f xml:space="preserve"> ( (M90+M91) + M92) / 2</f>
        <v>33.612599635677114</v>
      </c>
      <c r="N93" s="226">
        <f t="shared" ref="N93:P93" si="42" xml:space="preserve"> ( (N90+N91) + N92) / 2</f>
        <v>32.848917296279268</v>
      </c>
      <c r="O93" s="226">
        <f t="shared" si="42"/>
        <v>32.738411162549554</v>
      </c>
      <c r="P93" s="226">
        <f t="shared" si="42"/>
        <v>32.090784516938854</v>
      </c>
      <c r="Q93" s="226">
        <f xml:space="preserve"> ( (Q90+Q91) + Q92) / 2</f>
        <v>31.113596131809274</v>
      </c>
      <c r="R93" s="226">
        <f t="shared" ref="R93" si="43" xml:space="preserve"> ( (R90+R91) + R92) / 2</f>
        <v>30.028042762770419</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InpR!E$101</f>
        <v>WACC on RCV - CPI(H) + RPI wedge bf and additions - WR</v>
      </c>
      <c r="F96" s="253">
        <f xml:space="preserve"> InpR!F$101</f>
        <v>0</v>
      </c>
      <c r="G96" s="271" t="str">
        <f xml:space="preserve"> InpR!G$101</f>
        <v>%</v>
      </c>
      <c r="H96" s="253" t="str">
        <f xml:space="preserve"> InpR!I$101</f>
        <v>PR19 Financial model, 'Water Resources' sheet row 980</v>
      </c>
      <c r="I96" s="253" t="e">
        <f xml:space="preserve"> InpR!#REF!</f>
        <v>#REF!</v>
      </c>
      <c r="J96" s="253">
        <f xml:space="preserve"> InpR!J$101</f>
        <v>0</v>
      </c>
      <c r="K96" s="253">
        <f xml:space="preserve"> InpR!K$101</f>
        <v>0</v>
      </c>
      <c r="L96" s="253">
        <f xml:space="preserve"> InpR!L$101</f>
        <v>0</v>
      </c>
      <c r="M96" s="253">
        <f xml:space="preserve"> InpR!M$101</f>
        <v>1.920357193840716E-2</v>
      </c>
      <c r="N96" s="253">
        <f xml:space="preserve"> InpR!N$101</f>
        <v>1.920357193840716E-2</v>
      </c>
      <c r="O96" s="253">
        <f xml:space="preserve"> InpR!O$101</f>
        <v>1.920357193840716E-2</v>
      </c>
      <c r="P96" s="253">
        <f xml:space="preserve"> InpR!P$101</f>
        <v>1.920357193840716E-2</v>
      </c>
      <c r="Q96" s="253">
        <f xml:space="preserve"> InpR!Q$101</f>
        <v>1.920357193840716E-2</v>
      </c>
      <c r="R96" s="253">
        <f xml:space="preserve"> InpR!R$101</f>
        <v>1.920357193840716E-2</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16.994520694572511</v>
      </c>
      <c r="M98" s="225">
        <f t="shared" si="44"/>
        <v>33.612599635677114</v>
      </c>
      <c r="N98" s="225">
        <f t="shared" si="44"/>
        <v>32.848917296279268</v>
      </c>
      <c r="O98" s="225">
        <f t="shared" si="44"/>
        <v>32.738411162549554</v>
      </c>
      <c r="P98" s="225">
        <f t="shared" si="44"/>
        <v>32.090784516938854</v>
      </c>
      <c r="Q98" s="225">
        <f t="shared" si="44"/>
        <v>31.113596131809274</v>
      </c>
      <c r="R98" s="225">
        <f t="shared" si="44"/>
        <v>30.028042762770419</v>
      </c>
    </row>
    <row r="99" spans="1:26" x14ac:dyDescent="0.25">
      <c r="E99" s="56" t="s">
        <v>157</v>
      </c>
      <c r="F99" s="295"/>
      <c r="G99" s="225" t="s">
        <v>88</v>
      </c>
      <c r="H99" s="295"/>
      <c r="I99" s="295"/>
      <c r="J99" s="295">
        <f t="shared" ref="J99:K99" si="45">J96*J97*J98</f>
        <v>0</v>
      </c>
      <c r="K99" s="295">
        <f t="shared" si="45"/>
        <v>0</v>
      </c>
      <c r="L99" s="295">
        <f>L96*L97*L98</f>
        <v>0</v>
      </c>
      <c r="M99" s="295">
        <f>M96*M97*M98</f>
        <v>0.64548197514060379</v>
      </c>
      <c r="N99" s="295">
        <f t="shared" ref="N99:R99" si="46">N96*N97*N98</f>
        <v>0.6308165463978862</v>
      </c>
      <c r="O99" s="295">
        <f t="shared" si="46"/>
        <v>0.62869443390917235</v>
      </c>
      <c r="P99" s="295">
        <f t="shared" si="46"/>
        <v>0.6162576890309579</v>
      </c>
      <c r="Q99" s="295">
        <f t="shared" si="46"/>
        <v>0.59749218157974615</v>
      </c>
      <c r="R99" s="295">
        <f t="shared" si="46"/>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33.989041389145022</v>
      </c>
      <c r="M102" s="226">
        <f t="shared" si="47"/>
        <v>32.539063741013059</v>
      </c>
      <c r="N102" s="226">
        <f t="shared" si="47"/>
        <v>31.82249449120836</v>
      </c>
      <c r="O102" s="226">
        <f t="shared" si="47"/>
        <v>31.689308869761312</v>
      </c>
      <c r="P102" s="226">
        <f t="shared" si="47"/>
        <v>31.070978323045214</v>
      </c>
      <c r="Q102" s="226">
        <f t="shared" si="47"/>
        <v>30.101641275689509</v>
      </c>
      <c r="R102" s="226">
        <f t="shared" si="47"/>
        <v>29.051395011580674</v>
      </c>
    </row>
    <row r="103" spans="1:26" x14ac:dyDescent="0.25">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30.101641275689509</v>
      </c>
      <c r="R103" s="225">
        <f t="shared" si="48"/>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2.1470717893281188</v>
      </c>
      <c r="N106" s="225">
        <f t="shared" si="49"/>
        <v>2.0528456101418215</v>
      </c>
      <c r="O106" s="225">
        <f t="shared" si="49"/>
        <v>2.0982045855764766</v>
      </c>
      <c r="P106" s="225">
        <f t="shared" si="49"/>
        <v>2.0396123877872818</v>
      </c>
      <c r="Q106" s="225">
        <f t="shared" si="49"/>
        <v>2.0239097122395293</v>
      </c>
      <c r="R106" s="225">
        <f t="shared" si="49"/>
        <v>1.9532955023794902</v>
      </c>
    </row>
    <row r="107" spans="1:26" s="125" customFormat="1" x14ac:dyDescent="0.25">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0.64548197514060379</v>
      </c>
      <c r="N107" s="225">
        <f t="shared" si="50"/>
        <v>0.6308165463978862</v>
      </c>
      <c r="O107" s="225">
        <f t="shared" si="50"/>
        <v>0.62869443390917235</v>
      </c>
      <c r="P107" s="225">
        <f t="shared" si="50"/>
        <v>0.6162576890309579</v>
      </c>
      <c r="Q107" s="225">
        <f t="shared" si="50"/>
        <v>0.59749218157974615</v>
      </c>
      <c r="R107" s="225">
        <f t="shared" si="50"/>
        <v>0</v>
      </c>
      <c r="S107" s="126"/>
      <c r="T107" s="126"/>
      <c r="U107" s="126"/>
      <c r="V107" s="126"/>
      <c r="W107" s="126"/>
      <c r="X107" s="126"/>
      <c r="Y107" s="126"/>
      <c r="Z107" s="126"/>
    </row>
    <row r="108" spans="1:26" x14ac:dyDescent="0.25">
      <c r="E108" s="56" t="s">
        <v>266</v>
      </c>
      <c r="F108" s="295"/>
      <c r="G108" s="225" t="str">
        <f t="shared" si="50"/>
        <v>£m</v>
      </c>
      <c r="H108" s="295">
        <f>SUM(J108:R108)</f>
        <v>15.433682413511082</v>
      </c>
      <c r="I108" s="295"/>
      <c r="J108" s="295">
        <f t="shared" ref="J108:R108" si="51">SUM(J106:J107)</f>
        <v>0</v>
      </c>
      <c r="K108" s="295">
        <f t="shared" si="51"/>
        <v>0</v>
      </c>
      <c r="L108" s="295">
        <f t="shared" si="51"/>
        <v>0</v>
      </c>
      <c r="M108" s="295">
        <f t="shared" si="51"/>
        <v>2.7925537644687228</v>
      </c>
      <c r="N108" s="295">
        <f t="shared" si="51"/>
        <v>2.6836621565397079</v>
      </c>
      <c r="O108" s="295">
        <f t="shared" si="51"/>
        <v>2.7268990194856491</v>
      </c>
      <c r="P108" s="295">
        <f t="shared" si="51"/>
        <v>2.6558700768182399</v>
      </c>
      <c r="Q108" s="295">
        <f t="shared" si="51"/>
        <v>2.6214018938192756</v>
      </c>
      <c r="R108" s="295">
        <f t="shared" si="51"/>
        <v>1.9532955023794902</v>
      </c>
    </row>
    <row r="110" spans="1:26" x14ac:dyDescent="0.25">
      <c r="A110" s="344" t="s">
        <v>376</v>
      </c>
      <c r="B110" s="345"/>
      <c r="C110" s="346"/>
      <c r="D110" s="346"/>
      <c r="E110" s="346"/>
      <c r="F110" s="346"/>
      <c r="G110" s="346"/>
      <c r="H110" s="346"/>
      <c r="I110" s="346"/>
      <c r="J110" s="346"/>
      <c r="K110" s="346"/>
      <c r="L110" s="346"/>
      <c r="M110" s="346"/>
      <c r="N110" s="346"/>
      <c r="O110" s="346"/>
      <c r="P110" s="346"/>
      <c r="Q110" s="346"/>
      <c r="R110" s="346"/>
      <c r="S110" s="56"/>
      <c r="T110" s="56"/>
      <c r="U110" s="56"/>
      <c r="V110" s="56"/>
      <c r="W110" s="56"/>
      <c r="X110" s="56"/>
      <c r="Y110" s="56"/>
      <c r="Z110" s="56"/>
    </row>
    <row r="112" spans="1:26" x14ac:dyDescent="0.25">
      <c r="C112" s="144" t="s">
        <v>265</v>
      </c>
    </row>
    <row r="114" spans="1:16384" x14ac:dyDescent="0.25">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2.8028118578032974</v>
      </c>
      <c r="N114" s="225">
        <f t="shared" si="52"/>
        <v>2.6638205042043048</v>
      </c>
      <c r="O114" s="225">
        <f t="shared" si="52"/>
        <v>2.6296317975516255</v>
      </c>
      <c r="P114" s="225">
        <f t="shared" si="52"/>
        <v>2.5296372547700274</v>
      </c>
      <c r="Q114" s="225">
        <f t="shared" si="52"/>
        <v>2.492120696206428</v>
      </c>
      <c r="R114" s="225">
        <f xml:space="preserve"> R$61</f>
        <v>1.8569636951755639</v>
      </c>
    </row>
    <row r="115" spans="1:16384" x14ac:dyDescent="0.25">
      <c r="E115" s="56" t="str">
        <f t="shared" ref="E115:R115" si="53" xml:space="preserve"> E$108</f>
        <v>Total nominal revenue company should have received</v>
      </c>
      <c r="F115" s="225">
        <f t="shared" si="53"/>
        <v>0</v>
      </c>
      <c r="G115" s="225" t="str">
        <f t="shared" si="53"/>
        <v>£m</v>
      </c>
      <c r="H115" s="225">
        <f t="shared" si="53"/>
        <v>15.433682413511082</v>
      </c>
      <c r="I115" s="225">
        <f t="shared" si="53"/>
        <v>0</v>
      </c>
      <c r="J115" s="225">
        <f t="shared" si="53"/>
        <v>0</v>
      </c>
      <c r="K115" s="225">
        <f t="shared" si="53"/>
        <v>0</v>
      </c>
      <c r="L115" s="225">
        <f t="shared" si="53"/>
        <v>0</v>
      </c>
      <c r="M115" s="225">
        <f t="shared" si="53"/>
        <v>2.7925537644687228</v>
      </c>
      <c r="N115" s="225">
        <f t="shared" si="53"/>
        <v>2.6836621565397079</v>
      </c>
      <c r="O115" s="225">
        <f t="shared" si="53"/>
        <v>2.7268990194856491</v>
      </c>
      <c r="P115" s="225">
        <f t="shared" si="53"/>
        <v>2.6558700768182399</v>
      </c>
      <c r="Q115" s="225">
        <f t="shared" si="53"/>
        <v>2.6214018938192756</v>
      </c>
      <c r="R115" s="225">
        <f t="shared" si="53"/>
        <v>1.9532955023794902</v>
      </c>
    </row>
    <row r="116" spans="1:16384" s="225" customFormat="1" x14ac:dyDescent="0.25">
      <c r="A116" s="221"/>
      <c r="B116" s="222"/>
      <c r="C116" s="223"/>
      <c r="D116" s="224"/>
      <c r="E116" s="56" t="s">
        <v>267</v>
      </c>
      <c r="G116" s="225" t="str">
        <f t="shared" ref="G116" si="54" xml:space="preserve"> G$99</f>
        <v>£m</v>
      </c>
      <c r="H116" s="295">
        <f>SUM(J116:R116)</f>
        <v>0.45869660779983845</v>
      </c>
      <c r="M116" s="225">
        <f>M115-M114</f>
        <v>-1.0258093334574614E-2</v>
      </c>
      <c r="N116" s="225">
        <f t="shared" ref="N116:BY116" si="55">N115-N114</f>
        <v>1.9841652335403026E-2</v>
      </c>
      <c r="O116" s="225">
        <f t="shared" si="55"/>
        <v>9.7267221934023596E-2</v>
      </c>
      <c r="P116" s="225">
        <f t="shared" si="55"/>
        <v>0.12623282204821251</v>
      </c>
      <c r="Q116" s="225">
        <f t="shared" si="55"/>
        <v>0.12928119761284762</v>
      </c>
      <c r="R116" s="225">
        <f t="shared" si="55"/>
        <v>9.6331807203926312E-2</v>
      </c>
      <c r="S116" s="225">
        <f t="shared" si="55"/>
        <v>0</v>
      </c>
      <c r="T116" s="225">
        <f t="shared" si="55"/>
        <v>0</v>
      </c>
      <c r="U116" s="225">
        <f t="shared" si="55"/>
        <v>0</v>
      </c>
      <c r="V116" s="225">
        <f t="shared" si="55"/>
        <v>0</v>
      </c>
      <c r="W116" s="225">
        <f t="shared" si="55"/>
        <v>0</v>
      </c>
      <c r="X116" s="225">
        <f t="shared" si="55"/>
        <v>0</v>
      </c>
      <c r="Y116" s="225">
        <f t="shared" si="55"/>
        <v>0</v>
      </c>
      <c r="Z116" s="225">
        <f t="shared" si="55"/>
        <v>0</v>
      </c>
      <c r="AA116" s="225">
        <f t="shared" si="55"/>
        <v>0</v>
      </c>
      <c r="AB116" s="225">
        <f t="shared" si="55"/>
        <v>0</v>
      </c>
      <c r="AC116" s="225">
        <f t="shared" si="55"/>
        <v>0</v>
      </c>
      <c r="AD116" s="225">
        <f t="shared" si="55"/>
        <v>0</v>
      </c>
      <c r="AE116" s="225">
        <f t="shared" si="55"/>
        <v>0</v>
      </c>
      <c r="AF116" s="225">
        <f t="shared" si="55"/>
        <v>0</v>
      </c>
      <c r="AG116" s="225">
        <f t="shared" si="55"/>
        <v>0</v>
      </c>
      <c r="AH116" s="225">
        <f t="shared" si="55"/>
        <v>0</v>
      </c>
      <c r="AI116" s="225">
        <f t="shared" si="55"/>
        <v>0</v>
      </c>
      <c r="AJ116" s="225">
        <f t="shared" si="55"/>
        <v>0</v>
      </c>
      <c r="AK116" s="225">
        <f t="shared" si="55"/>
        <v>0</v>
      </c>
      <c r="AL116" s="225">
        <f t="shared" si="55"/>
        <v>0</v>
      </c>
      <c r="AM116" s="225">
        <f t="shared" si="55"/>
        <v>0</v>
      </c>
      <c r="AN116" s="225">
        <f t="shared" si="55"/>
        <v>0</v>
      </c>
      <c r="AO116" s="225">
        <f t="shared" si="55"/>
        <v>0</v>
      </c>
      <c r="AP116" s="225">
        <f t="shared" si="55"/>
        <v>0</v>
      </c>
      <c r="AQ116" s="225">
        <f t="shared" si="55"/>
        <v>0</v>
      </c>
      <c r="AR116" s="225">
        <f t="shared" si="55"/>
        <v>0</v>
      </c>
      <c r="AS116" s="225">
        <f t="shared" si="55"/>
        <v>0</v>
      </c>
      <c r="AT116" s="225">
        <f t="shared" si="55"/>
        <v>0</v>
      </c>
      <c r="AU116" s="225">
        <f t="shared" si="55"/>
        <v>0</v>
      </c>
      <c r="AV116" s="225">
        <f t="shared" si="55"/>
        <v>0</v>
      </c>
      <c r="AW116" s="225">
        <f t="shared" si="55"/>
        <v>0</v>
      </c>
      <c r="AX116" s="225">
        <f t="shared" si="55"/>
        <v>0</v>
      </c>
      <c r="AY116" s="225">
        <f t="shared" si="55"/>
        <v>0</v>
      </c>
      <c r="AZ116" s="225">
        <f t="shared" si="55"/>
        <v>0</v>
      </c>
      <c r="BA116" s="225">
        <f t="shared" si="55"/>
        <v>0</v>
      </c>
      <c r="BB116" s="225">
        <f t="shared" si="55"/>
        <v>0</v>
      </c>
      <c r="BC116" s="225">
        <f t="shared" si="55"/>
        <v>0</v>
      </c>
      <c r="BD116" s="225">
        <f t="shared" si="55"/>
        <v>0</v>
      </c>
      <c r="BE116" s="225">
        <f t="shared" si="55"/>
        <v>0</v>
      </c>
      <c r="BF116" s="225">
        <f t="shared" si="55"/>
        <v>0</v>
      </c>
      <c r="BG116" s="225">
        <f t="shared" si="55"/>
        <v>0</v>
      </c>
      <c r="BH116" s="225">
        <f t="shared" si="55"/>
        <v>0</v>
      </c>
      <c r="BI116" s="225">
        <f t="shared" si="55"/>
        <v>0</v>
      </c>
      <c r="BJ116" s="225">
        <f t="shared" si="55"/>
        <v>0</v>
      </c>
      <c r="BK116" s="225">
        <f t="shared" si="55"/>
        <v>0</v>
      </c>
      <c r="BL116" s="225">
        <f t="shared" si="55"/>
        <v>0</v>
      </c>
      <c r="BM116" s="225">
        <f t="shared" si="55"/>
        <v>0</v>
      </c>
      <c r="BN116" s="225">
        <f t="shared" si="55"/>
        <v>0</v>
      </c>
      <c r="BO116" s="225">
        <f t="shared" si="55"/>
        <v>0</v>
      </c>
      <c r="BP116" s="225">
        <f t="shared" si="55"/>
        <v>0</v>
      </c>
      <c r="BQ116" s="225">
        <f t="shared" si="55"/>
        <v>0</v>
      </c>
      <c r="BR116" s="225">
        <f t="shared" si="55"/>
        <v>0</v>
      </c>
      <c r="BS116" s="225">
        <f t="shared" si="55"/>
        <v>0</v>
      </c>
      <c r="BT116" s="225">
        <f t="shared" si="55"/>
        <v>0</v>
      </c>
      <c r="BU116" s="225">
        <f t="shared" si="55"/>
        <v>0</v>
      </c>
      <c r="BV116" s="225">
        <f t="shared" si="55"/>
        <v>0</v>
      </c>
      <c r="BW116" s="225">
        <f t="shared" si="55"/>
        <v>0</v>
      </c>
      <c r="BX116" s="225">
        <f t="shared" si="55"/>
        <v>0</v>
      </c>
      <c r="BY116" s="225">
        <f t="shared" si="55"/>
        <v>0</v>
      </c>
      <c r="BZ116" s="225">
        <f t="shared" ref="BZ116:EK116" si="56">BZ115-BZ114</f>
        <v>0</v>
      </c>
      <c r="CA116" s="225">
        <f t="shared" si="56"/>
        <v>0</v>
      </c>
      <c r="CB116" s="225">
        <f t="shared" si="56"/>
        <v>0</v>
      </c>
      <c r="CC116" s="225">
        <f t="shared" si="56"/>
        <v>0</v>
      </c>
      <c r="CD116" s="225">
        <f t="shared" si="56"/>
        <v>0</v>
      </c>
      <c r="CE116" s="225">
        <f t="shared" si="56"/>
        <v>0</v>
      </c>
      <c r="CF116" s="225">
        <f t="shared" si="56"/>
        <v>0</v>
      </c>
      <c r="CG116" s="225">
        <f t="shared" si="56"/>
        <v>0</v>
      </c>
      <c r="CH116" s="225">
        <f t="shared" si="56"/>
        <v>0</v>
      </c>
      <c r="CI116" s="225">
        <f t="shared" si="56"/>
        <v>0</v>
      </c>
      <c r="CJ116" s="225">
        <f t="shared" si="56"/>
        <v>0</v>
      </c>
      <c r="CK116" s="225">
        <f t="shared" si="56"/>
        <v>0</v>
      </c>
      <c r="CL116" s="225">
        <f t="shared" si="56"/>
        <v>0</v>
      </c>
      <c r="CM116" s="225">
        <f t="shared" si="56"/>
        <v>0</v>
      </c>
      <c r="CN116" s="225">
        <f t="shared" si="56"/>
        <v>0</v>
      </c>
      <c r="CO116" s="225">
        <f t="shared" si="56"/>
        <v>0</v>
      </c>
      <c r="CP116" s="225">
        <f t="shared" si="56"/>
        <v>0</v>
      </c>
      <c r="CQ116" s="225">
        <f t="shared" si="56"/>
        <v>0</v>
      </c>
      <c r="CR116" s="225">
        <f t="shared" si="56"/>
        <v>0</v>
      </c>
      <c r="CS116" s="225">
        <f t="shared" si="56"/>
        <v>0</v>
      </c>
      <c r="CT116" s="225">
        <f t="shared" si="56"/>
        <v>0</v>
      </c>
      <c r="CU116" s="225">
        <f t="shared" si="56"/>
        <v>0</v>
      </c>
      <c r="CV116" s="225">
        <f t="shared" si="56"/>
        <v>0</v>
      </c>
      <c r="CW116" s="225">
        <f t="shared" si="56"/>
        <v>0</v>
      </c>
      <c r="CX116" s="225">
        <f t="shared" si="56"/>
        <v>0</v>
      </c>
      <c r="CY116" s="225">
        <f t="shared" si="56"/>
        <v>0</v>
      </c>
      <c r="CZ116" s="225">
        <f t="shared" si="56"/>
        <v>0</v>
      </c>
      <c r="DA116" s="225">
        <f t="shared" si="56"/>
        <v>0</v>
      </c>
      <c r="DB116" s="225">
        <f t="shared" si="56"/>
        <v>0</v>
      </c>
      <c r="DC116" s="225">
        <f t="shared" si="56"/>
        <v>0</v>
      </c>
      <c r="DD116" s="225">
        <f t="shared" si="56"/>
        <v>0</v>
      </c>
      <c r="DE116" s="225">
        <f t="shared" si="56"/>
        <v>0</v>
      </c>
      <c r="DF116" s="225">
        <f t="shared" si="56"/>
        <v>0</v>
      </c>
      <c r="DG116" s="225">
        <f t="shared" si="56"/>
        <v>0</v>
      </c>
      <c r="DH116" s="225">
        <f t="shared" si="56"/>
        <v>0</v>
      </c>
      <c r="DI116" s="225">
        <f t="shared" si="56"/>
        <v>0</v>
      </c>
      <c r="DJ116" s="225">
        <f t="shared" si="56"/>
        <v>0</v>
      </c>
      <c r="DK116" s="225">
        <f t="shared" si="56"/>
        <v>0</v>
      </c>
      <c r="DL116" s="225">
        <f t="shared" si="56"/>
        <v>0</v>
      </c>
      <c r="DM116" s="225">
        <f t="shared" si="56"/>
        <v>0</v>
      </c>
      <c r="DN116" s="225">
        <f t="shared" si="56"/>
        <v>0</v>
      </c>
      <c r="DO116" s="225">
        <f t="shared" si="56"/>
        <v>0</v>
      </c>
      <c r="DP116" s="225">
        <f t="shared" si="56"/>
        <v>0</v>
      </c>
      <c r="DQ116" s="225">
        <f t="shared" si="56"/>
        <v>0</v>
      </c>
      <c r="DR116" s="225">
        <f t="shared" si="56"/>
        <v>0</v>
      </c>
      <c r="DS116" s="225">
        <f t="shared" si="56"/>
        <v>0</v>
      </c>
      <c r="DT116" s="225">
        <f t="shared" si="56"/>
        <v>0</v>
      </c>
      <c r="DU116" s="225">
        <f t="shared" si="56"/>
        <v>0</v>
      </c>
      <c r="DV116" s="225">
        <f t="shared" si="56"/>
        <v>0</v>
      </c>
      <c r="DW116" s="225">
        <f t="shared" si="56"/>
        <v>0</v>
      </c>
      <c r="DX116" s="225">
        <f t="shared" si="56"/>
        <v>0</v>
      </c>
      <c r="DY116" s="225">
        <f t="shared" si="56"/>
        <v>0</v>
      </c>
      <c r="DZ116" s="225">
        <f t="shared" si="56"/>
        <v>0</v>
      </c>
      <c r="EA116" s="225">
        <f t="shared" si="56"/>
        <v>0</v>
      </c>
      <c r="EB116" s="225">
        <f t="shared" si="56"/>
        <v>0</v>
      </c>
      <c r="EC116" s="225">
        <f t="shared" si="56"/>
        <v>0</v>
      </c>
      <c r="ED116" s="225">
        <f t="shared" si="56"/>
        <v>0</v>
      </c>
      <c r="EE116" s="225">
        <f t="shared" si="56"/>
        <v>0</v>
      </c>
      <c r="EF116" s="225">
        <f t="shared" si="56"/>
        <v>0</v>
      </c>
      <c r="EG116" s="225">
        <f t="shared" si="56"/>
        <v>0</v>
      </c>
      <c r="EH116" s="225">
        <f t="shared" si="56"/>
        <v>0</v>
      </c>
      <c r="EI116" s="225">
        <f t="shared" si="56"/>
        <v>0</v>
      </c>
      <c r="EJ116" s="225">
        <f t="shared" si="56"/>
        <v>0</v>
      </c>
      <c r="EK116" s="225">
        <f t="shared" si="56"/>
        <v>0</v>
      </c>
      <c r="EL116" s="225">
        <f t="shared" ref="EL116:GW116" si="57">EL115-EL114</f>
        <v>0</v>
      </c>
      <c r="EM116" s="225">
        <f t="shared" si="57"/>
        <v>0</v>
      </c>
      <c r="EN116" s="225">
        <f t="shared" si="57"/>
        <v>0</v>
      </c>
      <c r="EO116" s="225">
        <f t="shared" si="57"/>
        <v>0</v>
      </c>
      <c r="EP116" s="225">
        <f t="shared" si="57"/>
        <v>0</v>
      </c>
      <c r="EQ116" s="225">
        <f t="shared" si="57"/>
        <v>0</v>
      </c>
      <c r="ER116" s="225">
        <f t="shared" si="57"/>
        <v>0</v>
      </c>
      <c r="ES116" s="225">
        <f t="shared" si="57"/>
        <v>0</v>
      </c>
      <c r="ET116" s="225">
        <f t="shared" si="57"/>
        <v>0</v>
      </c>
      <c r="EU116" s="225">
        <f t="shared" si="57"/>
        <v>0</v>
      </c>
      <c r="EV116" s="225">
        <f t="shared" si="57"/>
        <v>0</v>
      </c>
      <c r="EW116" s="225">
        <f t="shared" si="57"/>
        <v>0</v>
      </c>
      <c r="EX116" s="225">
        <f t="shared" si="57"/>
        <v>0</v>
      </c>
      <c r="EY116" s="225">
        <f t="shared" si="57"/>
        <v>0</v>
      </c>
      <c r="EZ116" s="225">
        <f t="shared" si="57"/>
        <v>0</v>
      </c>
      <c r="FA116" s="225">
        <f t="shared" si="57"/>
        <v>0</v>
      </c>
      <c r="FB116" s="225">
        <f t="shared" si="57"/>
        <v>0</v>
      </c>
      <c r="FC116" s="225">
        <f t="shared" si="57"/>
        <v>0</v>
      </c>
      <c r="FD116" s="225">
        <f t="shared" si="57"/>
        <v>0</v>
      </c>
      <c r="FE116" s="225">
        <f t="shared" si="57"/>
        <v>0</v>
      </c>
      <c r="FF116" s="225">
        <f t="shared" si="57"/>
        <v>0</v>
      </c>
      <c r="FG116" s="225">
        <f t="shared" si="57"/>
        <v>0</v>
      </c>
      <c r="FH116" s="225">
        <f t="shared" si="57"/>
        <v>0</v>
      </c>
      <c r="FI116" s="225">
        <f t="shared" si="57"/>
        <v>0</v>
      </c>
      <c r="FJ116" s="225">
        <f t="shared" si="57"/>
        <v>0</v>
      </c>
      <c r="FK116" s="225">
        <f t="shared" si="57"/>
        <v>0</v>
      </c>
      <c r="FL116" s="225">
        <f t="shared" si="57"/>
        <v>0</v>
      </c>
      <c r="FM116" s="225">
        <f t="shared" si="57"/>
        <v>0</v>
      </c>
      <c r="FN116" s="225">
        <f t="shared" si="57"/>
        <v>0</v>
      </c>
      <c r="FO116" s="225">
        <f t="shared" si="57"/>
        <v>0</v>
      </c>
      <c r="FP116" s="225">
        <f t="shared" si="57"/>
        <v>0</v>
      </c>
      <c r="FQ116" s="225">
        <f t="shared" si="57"/>
        <v>0</v>
      </c>
      <c r="FR116" s="225">
        <f t="shared" si="57"/>
        <v>0</v>
      </c>
      <c r="FS116" s="225">
        <f t="shared" si="57"/>
        <v>0</v>
      </c>
      <c r="FT116" s="225">
        <f t="shared" si="57"/>
        <v>0</v>
      </c>
      <c r="FU116" s="225">
        <f t="shared" si="57"/>
        <v>0</v>
      </c>
      <c r="FV116" s="225">
        <f t="shared" si="57"/>
        <v>0</v>
      </c>
      <c r="FW116" s="225">
        <f t="shared" si="57"/>
        <v>0</v>
      </c>
      <c r="FX116" s="225">
        <f t="shared" si="57"/>
        <v>0</v>
      </c>
      <c r="FY116" s="225">
        <f t="shared" si="57"/>
        <v>0</v>
      </c>
      <c r="FZ116" s="225">
        <f t="shared" si="57"/>
        <v>0</v>
      </c>
      <c r="GA116" s="225">
        <f t="shared" si="57"/>
        <v>0</v>
      </c>
      <c r="GB116" s="225">
        <f t="shared" si="57"/>
        <v>0</v>
      </c>
      <c r="GC116" s="225">
        <f t="shared" si="57"/>
        <v>0</v>
      </c>
      <c r="GD116" s="225">
        <f t="shared" si="57"/>
        <v>0</v>
      </c>
      <c r="GE116" s="225">
        <f t="shared" si="57"/>
        <v>0</v>
      </c>
      <c r="GF116" s="225">
        <f t="shared" si="57"/>
        <v>0</v>
      </c>
      <c r="GG116" s="225">
        <f t="shared" si="57"/>
        <v>0</v>
      </c>
      <c r="GH116" s="225">
        <f t="shared" si="57"/>
        <v>0</v>
      </c>
      <c r="GI116" s="225">
        <f t="shared" si="57"/>
        <v>0</v>
      </c>
      <c r="GJ116" s="225">
        <f t="shared" si="57"/>
        <v>0</v>
      </c>
      <c r="GK116" s="225">
        <f t="shared" si="57"/>
        <v>0</v>
      </c>
      <c r="GL116" s="225">
        <f t="shared" si="57"/>
        <v>0</v>
      </c>
      <c r="GM116" s="225">
        <f t="shared" si="57"/>
        <v>0</v>
      </c>
      <c r="GN116" s="225">
        <f t="shared" si="57"/>
        <v>0</v>
      </c>
      <c r="GO116" s="225">
        <f t="shared" si="57"/>
        <v>0</v>
      </c>
      <c r="GP116" s="225">
        <f t="shared" si="57"/>
        <v>0</v>
      </c>
      <c r="GQ116" s="225">
        <f t="shared" si="57"/>
        <v>0</v>
      </c>
      <c r="GR116" s="225">
        <f t="shared" si="57"/>
        <v>0</v>
      </c>
      <c r="GS116" s="225">
        <f t="shared" si="57"/>
        <v>0</v>
      </c>
      <c r="GT116" s="225">
        <f t="shared" si="57"/>
        <v>0</v>
      </c>
      <c r="GU116" s="225">
        <f t="shared" si="57"/>
        <v>0</v>
      </c>
      <c r="GV116" s="225">
        <f t="shared" si="57"/>
        <v>0</v>
      </c>
      <c r="GW116" s="225">
        <f t="shared" si="57"/>
        <v>0</v>
      </c>
      <c r="GX116" s="225">
        <f t="shared" ref="GX116:JI116" si="58">GX115-GX114</f>
        <v>0</v>
      </c>
      <c r="GY116" s="225">
        <f t="shared" si="58"/>
        <v>0</v>
      </c>
      <c r="GZ116" s="225">
        <f t="shared" si="58"/>
        <v>0</v>
      </c>
      <c r="HA116" s="225">
        <f t="shared" si="58"/>
        <v>0</v>
      </c>
      <c r="HB116" s="225">
        <f t="shared" si="58"/>
        <v>0</v>
      </c>
      <c r="HC116" s="225">
        <f t="shared" si="58"/>
        <v>0</v>
      </c>
      <c r="HD116" s="225">
        <f t="shared" si="58"/>
        <v>0</v>
      </c>
      <c r="HE116" s="225">
        <f t="shared" si="58"/>
        <v>0</v>
      </c>
      <c r="HF116" s="225">
        <f t="shared" si="58"/>
        <v>0</v>
      </c>
      <c r="HG116" s="225">
        <f t="shared" si="58"/>
        <v>0</v>
      </c>
      <c r="HH116" s="225">
        <f t="shared" si="58"/>
        <v>0</v>
      </c>
      <c r="HI116" s="225">
        <f t="shared" si="58"/>
        <v>0</v>
      </c>
      <c r="HJ116" s="225">
        <f t="shared" si="58"/>
        <v>0</v>
      </c>
      <c r="HK116" s="225">
        <f t="shared" si="58"/>
        <v>0</v>
      </c>
      <c r="HL116" s="225">
        <f t="shared" si="58"/>
        <v>0</v>
      </c>
      <c r="HM116" s="225">
        <f t="shared" si="58"/>
        <v>0</v>
      </c>
      <c r="HN116" s="225">
        <f t="shared" si="58"/>
        <v>0</v>
      </c>
      <c r="HO116" s="225">
        <f t="shared" si="58"/>
        <v>0</v>
      </c>
      <c r="HP116" s="225">
        <f t="shared" si="58"/>
        <v>0</v>
      </c>
      <c r="HQ116" s="225">
        <f t="shared" si="58"/>
        <v>0</v>
      </c>
      <c r="HR116" s="225">
        <f t="shared" si="58"/>
        <v>0</v>
      </c>
      <c r="HS116" s="225">
        <f t="shared" si="58"/>
        <v>0</v>
      </c>
      <c r="HT116" s="225">
        <f t="shared" si="58"/>
        <v>0</v>
      </c>
      <c r="HU116" s="225">
        <f t="shared" si="58"/>
        <v>0</v>
      </c>
      <c r="HV116" s="225">
        <f t="shared" si="58"/>
        <v>0</v>
      </c>
      <c r="HW116" s="225">
        <f t="shared" si="58"/>
        <v>0</v>
      </c>
      <c r="HX116" s="225">
        <f t="shared" si="58"/>
        <v>0</v>
      </c>
      <c r="HY116" s="225">
        <f t="shared" si="58"/>
        <v>0</v>
      </c>
      <c r="HZ116" s="225">
        <f t="shared" si="58"/>
        <v>0</v>
      </c>
      <c r="IA116" s="225">
        <f t="shared" si="58"/>
        <v>0</v>
      </c>
      <c r="IB116" s="225">
        <f t="shared" si="58"/>
        <v>0</v>
      </c>
      <c r="IC116" s="225">
        <f t="shared" si="58"/>
        <v>0</v>
      </c>
      <c r="ID116" s="225">
        <f t="shared" si="58"/>
        <v>0</v>
      </c>
      <c r="IE116" s="225">
        <f t="shared" si="58"/>
        <v>0</v>
      </c>
      <c r="IF116" s="225">
        <f t="shared" si="58"/>
        <v>0</v>
      </c>
      <c r="IG116" s="225">
        <f t="shared" si="58"/>
        <v>0</v>
      </c>
      <c r="IH116" s="225">
        <f t="shared" si="58"/>
        <v>0</v>
      </c>
      <c r="II116" s="225">
        <f t="shared" si="58"/>
        <v>0</v>
      </c>
      <c r="IJ116" s="225">
        <f t="shared" si="58"/>
        <v>0</v>
      </c>
      <c r="IK116" s="225">
        <f t="shared" si="58"/>
        <v>0</v>
      </c>
      <c r="IL116" s="225">
        <f t="shared" si="58"/>
        <v>0</v>
      </c>
      <c r="IM116" s="225">
        <f t="shared" si="58"/>
        <v>0</v>
      </c>
      <c r="IN116" s="225">
        <f t="shared" si="58"/>
        <v>0</v>
      </c>
      <c r="IO116" s="225">
        <f t="shared" si="58"/>
        <v>0</v>
      </c>
      <c r="IP116" s="225">
        <f t="shared" si="58"/>
        <v>0</v>
      </c>
      <c r="IQ116" s="225">
        <f t="shared" si="58"/>
        <v>0</v>
      </c>
      <c r="IR116" s="225">
        <f t="shared" si="58"/>
        <v>0</v>
      </c>
      <c r="IS116" s="225">
        <f t="shared" si="58"/>
        <v>0</v>
      </c>
      <c r="IT116" s="225">
        <f t="shared" si="58"/>
        <v>0</v>
      </c>
      <c r="IU116" s="225">
        <f t="shared" si="58"/>
        <v>0</v>
      </c>
      <c r="IV116" s="225">
        <f t="shared" si="58"/>
        <v>0</v>
      </c>
      <c r="IW116" s="225">
        <f t="shared" si="58"/>
        <v>0</v>
      </c>
      <c r="IX116" s="225">
        <f t="shared" si="58"/>
        <v>0</v>
      </c>
      <c r="IY116" s="225">
        <f t="shared" si="58"/>
        <v>0</v>
      </c>
      <c r="IZ116" s="225">
        <f t="shared" si="58"/>
        <v>0</v>
      </c>
      <c r="JA116" s="225">
        <f t="shared" si="58"/>
        <v>0</v>
      </c>
      <c r="JB116" s="225">
        <f t="shared" si="58"/>
        <v>0</v>
      </c>
      <c r="JC116" s="225">
        <f t="shared" si="58"/>
        <v>0</v>
      </c>
      <c r="JD116" s="225">
        <f t="shared" si="58"/>
        <v>0</v>
      </c>
      <c r="JE116" s="225">
        <f t="shared" si="58"/>
        <v>0</v>
      </c>
      <c r="JF116" s="225">
        <f t="shared" si="58"/>
        <v>0</v>
      </c>
      <c r="JG116" s="225">
        <f t="shared" si="58"/>
        <v>0</v>
      </c>
      <c r="JH116" s="225">
        <f t="shared" si="58"/>
        <v>0</v>
      </c>
      <c r="JI116" s="225">
        <f t="shared" si="58"/>
        <v>0</v>
      </c>
      <c r="JJ116" s="225">
        <f t="shared" ref="JJ116:LU116" si="59">JJ115-JJ114</f>
        <v>0</v>
      </c>
      <c r="JK116" s="225">
        <f t="shared" si="59"/>
        <v>0</v>
      </c>
      <c r="JL116" s="225">
        <f t="shared" si="59"/>
        <v>0</v>
      </c>
      <c r="JM116" s="225">
        <f t="shared" si="59"/>
        <v>0</v>
      </c>
      <c r="JN116" s="225">
        <f t="shared" si="59"/>
        <v>0</v>
      </c>
      <c r="JO116" s="225">
        <f t="shared" si="59"/>
        <v>0</v>
      </c>
      <c r="JP116" s="225">
        <f t="shared" si="59"/>
        <v>0</v>
      </c>
      <c r="JQ116" s="225">
        <f t="shared" si="59"/>
        <v>0</v>
      </c>
      <c r="JR116" s="225">
        <f t="shared" si="59"/>
        <v>0</v>
      </c>
      <c r="JS116" s="225">
        <f t="shared" si="59"/>
        <v>0</v>
      </c>
      <c r="JT116" s="225">
        <f t="shared" si="59"/>
        <v>0</v>
      </c>
      <c r="JU116" s="225">
        <f t="shared" si="59"/>
        <v>0</v>
      </c>
      <c r="JV116" s="225">
        <f t="shared" si="59"/>
        <v>0</v>
      </c>
      <c r="JW116" s="225">
        <f t="shared" si="59"/>
        <v>0</v>
      </c>
      <c r="JX116" s="225">
        <f t="shared" si="59"/>
        <v>0</v>
      </c>
      <c r="JY116" s="225">
        <f t="shared" si="59"/>
        <v>0</v>
      </c>
      <c r="JZ116" s="225">
        <f t="shared" si="59"/>
        <v>0</v>
      </c>
      <c r="KA116" s="225">
        <f t="shared" si="59"/>
        <v>0</v>
      </c>
      <c r="KB116" s="225">
        <f t="shared" si="59"/>
        <v>0</v>
      </c>
      <c r="KC116" s="225">
        <f t="shared" si="59"/>
        <v>0</v>
      </c>
      <c r="KD116" s="225">
        <f t="shared" si="59"/>
        <v>0</v>
      </c>
      <c r="KE116" s="225">
        <f t="shared" si="59"/>
        <v>0</v>
      </c>
      <c r="KF116" s="225">
        <f t="shared" si="59"/>
        <v>0</v>
      </c>
      <c r="KG116" s="225">
        <f t="shared" si="59"/>
        <v>0</v>
      </c>
      <c r="KH116" s="225">
        <f t="shared" si="59"/>
        <v>0</v>
      </c>
      <c r="KI116" s="225">
        <f t="shared" si="59"/>
        <v>0</v>
      </c>
      <c r="KJ116" s="225">
        <f t="shared" si="59"/>
        <v>0</v>
      </c>
      <c r="KK116" s="225">
        <f t="shared" si="59"/>
        <v>0</v>
      </c>
      <c r="KL116" s="225">
        <f t="shared" si="59"/>
        <v>0</v>
      </c>
      <c r="KM116" s="225">
        <f t="shared" si="59"/>
        <v>0</v>
      </c>
      <c r="KN116" s="225">
        <f t="shared" si="59"/>
        <v>0</v>
      </c>
      <c r="KO116" s="225">
        <f t="shared" si="59"/>
        <v>0</v>
      </c>
      <c r="KP116" s="225">
        <f t="shared" si="59"/>
        <v>0</v>
      </c>
      <c r="KQ116" s="225">
        <f t="shared" si="59"/>
        <v>0</v>
      </c>
      <c r="KR116" s="225">
        <f t="shared" si="59"/>
        <v>0</v>
      </c>
      <c r="KS116" s="225">
        <f t="shared" si="59"/>
        <v>0</v>
      </c>
      <c r="KT116" s="225">
        <f t="shared" si="59"/>
        <v>0</v>
      </c>
      <c r="KU116" s="225">
        <f t="shared" si="59"/>
        <v>0</v>
      </c>
      <c r="KV116" s="225">
        <f t="shared" si="59"/>
        <v>0</v>
      </c>
      <c r="KW116" s="225">
        <f t="shared" si="59"/>
        <v>0</v>
      </c>
      <c r="KX116" s="225">
        <f t="shared" si="59"/>
        <v>0</v>
      </c>
      <c r="KY116" s="225">
        <f t="shared" si="59"/>
        <v>0</v>
      </c>
      <c r="KZ116" s="225">
        <f t="shared" si="59"/>
        <v>0</v>
      </c>
      <c r="LA116" s="225">
        <f t="shared" si="59"/>
        <v>0</v>
      </c>
      <c r="LB116" s="225">
        <f t="shared" si="59"/>
        <v>0</v>
      </c>
      <c r="LC116" s="225">
        <f t="shared" si="59"/>
        <v>0</v>
      </c>
      <c r="LD116" s="225">
        <f t="shared" si="59"/>
        <v>0</v>
      </c>
      <c r="LE116" s="225">
        <f t="shared" si="59"/>
        <v>0</v>
      </c>
      <c r="LF116" s="225">
        <f t="shared" si="59"/>
        <v>0</v>
      </c>
      <c r="LG116" s="225">
        <f t="shared" si="59"/>
        <v>0</v>
      </c>
      <c r="LH116" s="225">
        <f t="shared" si="59"/>
        <v>0</v>
      </c>
      <c r="LI116" s="225">
        <f t="shared" si="59"/>
        <v>0</v>
      </c>
      <c r="LJ116" s="225">
        <f t="shared" si="59"/>
        <v>0</v>
      </c>
      <c r="LK116" s="225">
        <f t="shared" si="59"/>
        <v>0</v>
      </c>
      <c r="LL116" s="225">
        <f t="shared" si="59"/>
        <v>0</v>
      </c>
      <c r="LM116" s="225">
        <f t="shared" si="59"/>
        <v>0</v>
      </c>
      <c r="LN116" s="225">
        <f t="shared" si="59"/>
        <v>0</v>
      </c>
      <c r="LO116" s="225">
        <f t="shared" si="59"/>
        <v>0</v>
      </c>
      <c r="LP116" s="225">
        <f t="shared" si="59"/>
        <v>0</v>
      </c>
      <c r="LQ116" s="225">
        <f t="shared" si="59"/>
        <v>0</v>
      </c>
      <c r="LR116" s="225">
        <f t="shared" si="59"/>
        <v>0</v>
      </c>
      <c r="LS116" s="225">
        <f t="shared" si="59"/>
        <v>0</v>
      </c>
      <c r="LT116" s="225">
        <f t="shared" si="59"/>
        <v>0</v>
      </c>
      <c r="LU116" s="225">
        <f t="shared" si="59"/>
        <v>0</v>
      </c>
      <c r="LV116" s="225">
        <f t="shared" ref="LV116:OG116" si="60">LV115-LV114</f>
        <v>0</v>
      </c>
      <c r="LW116" s="225">
        <f t="shared" si="60"/>
        <v>0</v>
      </c>
      <c r="LX116" s="225">
        <f t="shared" si="60"/>
        <v>0</v>
      </c>
      <c r="LY116" s="225">
        <f t="shared" si="60"/>
        <v>0</v>
      </c>
      <c r="LZ116" s="225">
        <f t="shared" si="60"/>
        <v>0</v>
      </c>
      <c r="MA116" s="225">
        <f t="shared" si="60"/>
        <v>0</v>
      </c>
      <c r="MB116" s="225">
        <f t="shared" si="60"/>
        <v>0</v>
      </c>
      <c r="MC116" s="225">
        <f t="shared" si="60"/>
        <v>0</v>
      </c>
      <c r="MD116" s="225">
        <f t="shared" si="60"/>
        <v>0</v>
      </c>
      <c r="ME116" s="225">
        <f t="shared" si="60"/>
        <v>0</v>
      </c>
      <c r="MF116" s="225">
        <f t="shared" si="60"/>
        <v>0</v>
      </c>
      <c r="MG116" s="225">
        <f t="shared" si="60"/>
        <v>0</v>
      </c>
      <c r="MH116" s="225">
        <f t="shared" si="60"/>
        <v>0</v>
      </c>
      <c r="MI116" s="225">
        <f t="shared" si="60"/>
        <v>0</v>
      </c>
      <c r="MJ116" s="225">
        <f t="shared" si="60"/>
        <v>0</v>
      </c>
      <c r="MK116" s="225">
        <f t="shared" si="60"/>
        <v>0</v>
      </c>
      <c r="ML116" s="225">
        <f t="shared" si="60"/>
        <v>0</v>
      </c>
      <c r="MM116" s="225">
        <f t="shared" si="60"/>
        <v>0</v>
      </c>
      <c r="MN116" s="225">
        <f t="shared" si="60"/>
        <v>0</v>
      </c>
      <c r="MO116" s="225">
        <f t="shared" si="60"/>
        <v>0</v>
      </c>
      <c r="MP116" s="225">
        <f t="shared" si="60"/>
        <v>0</v>
      </c>
      <c r="MQ116" s="225">
        <f t="shared" si="60"/>
        <v>0</v>
      </c>
      <c r="MR116" s="225">
        <f t="shared" si="60"/>
        <v>0</v>
      </c>
      <c r="MS116" s="225">
        <f t="shared" si="60"/>
        <v>0</v>
      </c>
      <c r="MT116" s="225">
        <f t="shared" si="60"/>
        <v>0</v>
      </c>
      <c r="MU116" s="225">
        <f t="shared" si="60"/>
        <v>0</v>
      </c>
      <c r="MV116" s="225">
        <f t="shared" si="60"/>
        <v>0</v>
      </c>
      <c r="MW116" s="225">
        <f t="shared" si="60"/>
        <v>0</v>
      </c>
      <c r="MX116" s="225">
        <f t="shared" si="60"/>
        <v>0</v>
      </c>
      <c r="MY116" s="225">
        <f t="shared" si="60"/>
        <v>0</v>
      </c>
      <c r="MZ116" s="225">
        <f t="shared" si="60"/>
        <v>0</v>
      </c>
      <c r="NA116" s="225">
        <f t="shared" si="60"/>
        <v>0</v>
      </c>
      <c r="NB116" s="225">
        <f t="shared" si="60"/>
        <v>0</v>
      </c>
      <c r="NC116" s="225">
        <f t="shared" si="60"/>
        <v>0</v>
      </c>
      <c r="ND116" s="225">
        <f t="shared" si="60"/>
        <v>0</v>
      </c>
      <c r="NE116" s="225">
        <f t="shared" si="60"/>
        <v>0</v>
      </c>
      <c r="NF116" s="225">
        <f t="shared" si="60"/>
        <v>0</v>
      </c>
      <c r="NG116" s="225">
        <f t="shared" si="60"/>
        <v>0</v>
      </c>
      <c r="NH116" s="225">
        <f t="shared" si="60"/>
        <v>0</v>
      </c>
      <c r="NI116" s="225">
        <f t="shared" si="60"/>
        <v>0</v>
      </c>
      <c r="NJ116" s="225">
        <f t="shared" si="60"/>
        <v>0</v>
      </c>
      <c r="NK116" s="225">
        <f t="shared" si="60"/>
        <v>0</v>
      </c>
      <c r="NL116" s="225">
        <f t="shared" si="60"/>
        <v>0</v>
      </c>
      <c r="NM116" s="225">
        <f t="shared" si="60"/>
        <v>0</v>
      </c>
      <c r="NN116" s="225">
        <f t="shared" si="60"/>
        <v>0</v>
      </c>
      <c r="NO116" s="225">
        <f t="shared" si="60"/>
        <v>0</v>
      </c>
      <c r="NP116" s="225">
        <f t="shared" si="60"/>
        <v>0</v>
      </c>
      <c r="NQ116" s="225">
        <f t="shared" si="60"/>
        <v>0</v>
      </c>
      <c r="NR116" s="225">
        <f t="shared" si="60"/>
        <v>0</v>
      </c>
      <c r="NS116" s="225">
        <f t="shared" si="60"/>
        <v>0</v>
      </c>
      <c r="NT116" s="225">
        <f t="shared" si="60"/>
        <v>0</v>
      </c>
      <c r="NU116" s="225">
        <f t="shared" si="60"/>
        <v>0</v>
      </c>
      <c r="NV116" s="225">
        <f t="shared" si="60"/>
        <v>0</v>
      </c>
      <c r="NW116" s="225">
        <f t="shared" si="60"/>
        <v>0</v>
      </c>
      <c r="NX116" s="225">
        <f t="shared" si="60"/>
        <v>0</v>
      </c>
      <c r="NY116" s="225">
        <f t="shared" si="60"/>
        <v>0</v>
      </c>
      <c r="NZ116" s="225">
        <f t="shared" si="60"/>
        <v>0</v>
      </c>
      <c r="OA116" s="225">
        <f t="shared" si="60"/>
        <v>0</v>
      </c>
      <c r="OB116" s="225">
        <f t="shared" si="60"/>
        <v>0</v>
      </c>
      <c r="OC116" s="225">
        <f t="shared" si="60"/>
        <v>0</v>
      </c>
      <c r="OD116" s="225">
        <f t="shared" si="60"/>
        <v>0</v>
      </c>
      <c r="OE116" s="225">
        <f t="shared" si="60"/>
        <v>0</v>
      </c>
      <c r="OF116" s="225">
        <f t="shared" si="60"/>
        <v>0</v>
      </c>
      <c r="OG116" s="225">
        <f t="shared" si="60"/>
        <v>0</v>
      </c>
      <c r="OH116" s="225">
        <f t="shared" ref="OH116:QS116" si="61">OH115-OH114</f>
        <v>0</v>
      </c>
      <c r="OI116" s="225">
        <f t="shared" si="61"/>
        <v>0</v>
      </c>
      <c r="OJ116" s="225">
        <f t="shared" si="61"/>
        <v>0</v>
      </c>
      <c r="OK116" s="225">
        <f t="shared" si="61"/>
        <v>0</v>
      </c>
      <c r="OL116" s="225">
        <f t="shared" si="61"/>
        <v>0</v>
      </c>
      <c r="OM116" s="225">
        <f t="shared" si="61"/>
        <v>0</v>
      </c>
      <c r="ON116" s="225">
        <f t="shared" si="61"/>
        <v>0</v>
      </c>
      <c r="OO116" s="225">
        <f t="shared" si="61"/>
        <v>0</v>
      </c>
      <c r="OP116" s="225">
        <f t="shared" si="61"/>
        <v>0</v>
      </c>
      <c r="OQ116" s="225">
        <f t="shared" si="61"/>
        <v>0</v>
      </c>
      <c r="OR116" s="225">
        <f t="shared" si="61"/>
        <v>0</v>
      </c>
      <c r="OS116" s="225">
        <f t="shared" si="61"/>
        <v>0</v>
      </c>
      <c r="OT116" s="225">
        <f t="shared" si="61"/>
        <v>0</v>
      </c>
      <c r="OU116" s="225">
        <f t="shared" si="61"/>
        <v>0</v>
      </c>
      <c r="OV116" s="225">
        <f t="shared" si="61"/>
        <v>0</v>
      </c>
      <c r="OW116" s="225">
        <f t="shared" si="61"/>
        <v>0</v>
      </c>
      <c r="OX116" s="225">
        <f t="shared" si="61"/>
        <v>0</v>
      </c>
      <c r="OY116" s="225">
        <f t="shared" si="61"/>
        <v>0</v>
      </c>
      <c r="OZ116" s="225">
        <f t="shared" si="61"/>
        <v>0</v>
      </c>
      <c r="PA116" s="225">
        <f t="shared" si="61"/>
        <v>0</v>
      </c>
      <c r="PB116" s="225">
        <f t="shared" si="61"/>
        <v>0</v>
      </c>
      <c r="PC116" s="225">
        <f t="shared" si="61"/>
        <v>0</v>
      </c>
      <c r="PD116" s="225">
        <f t="shared" si="61"/>
        <v>0</v>
      </c>
      <c r="PE116" s="225">
        <f t="shared" si="61"/>
        <v>0</v>
      </c>
      <c r="PF116" s="225">
        <f t="shared" si="61"/>
        <v>0</v>
      </c>
      <c r="PG116" s="225">
        <f t="shared" si="61"/>
        <v>0</v>
      </c>
      <c r="PH116" s="225">
        <f t="shared" si="61"/>
        <v>0</v>
      </c>
      <c r="PI116" s="225">
        <f t="shared" si="61"/>
        <v>0</v>
      </c>
      <c r="PJ116" s="225">
        <f t="shared" si="61"/>
        <v>0</v>
      </c>
      <c r="PK116" s="225">
        <f t="shared" si="61"/>
        <v>0</v>
      </c>
      <c r="PL116" s="225">
        <f t="shared" si="61"/>
        <v>0</v>
      </c>
      <c r="PM116" s="225">
        <f t="shared" si="61"/>
        <v>0</v>
      </c>
      <c r="PN116" s="225">
        <f t="shared" si="61"/>
        <v>0</v>
      </c>
      <c r="PO116" s="225">
        <f t="shared" si="61"/>
        <v>0</v>
      </c>
      <c r="PP116" s="225">
        <f t="shared" si="61"/>
        <v>0</v>
      </c>
      <c r="PQ116" s="225">
        <f t="shared" si="61"/>
        <v>0</v>
      </c>
      <c r="PR116" s="225">
        <f t="shared" si="61"/>
        <v>0</v>
      </c>
      <c r="PS116" s="225">
        <f t="shared" si="61"/>
        <v>0</v>
      </c>
      <c r="PT116" s="225">
        <f t="shared" si="61"/>
        <v>0</v>
      </c>
      <c r="PU116" s="225">
        <f t="shared" si="61"/>
        <v>0</v>
      </c>
      <c r="PV116" s="225">
        <f t="shared" si="61"/>
        <v>0</v>
      </c>
      <c r="PW116" s="225">
        <f t="shared" si="61"/>
        <v>0</v>
      </c>
      <c r="PX116" s="225">
        <f t="shared" si="61"/>
        <v>0</v>
      </c>
      <c r="PY116" s="225">
        <f t="shared" si="61"/>
        <v>0</v>
      </c>
      <c r="PZ116" s="225">
        <f t="shared" si="61"/>
        <v>0</v>
      </c>
      <c r="QA116" s="225">
        <f t="shared" si="61"/>
        <v>0</v>
      </c>
      <c r="QB116" s="225">
        <f t="shared" si="61"/>
        <v>0</v>
      </c>
      <c r="QC116" s="225">
        <f t="shared" si="61"/>
        <v>0</v>
      </c>
      <c r="QD116" s="225">
        <f t="shared" si="61"/>
        <v>0</v>
      </c>
      <c r="QE116" s="225">
        <f t="shared" si="61"/>
        <v>0</v>
      </c>
      <c r="QF116" s="225">
        <f t="shared" si="61"/>
        <v>0</v>
      </c>
      <c r="QG116" s="225">
        <f t="shared" si="61"/>
        <v>0</v>
      </c>
      <c r="QH116" s="225">
        <f t="shared" si="61"/>
        <v>0</v>
      </c>
      <c r="QI116" s="225">
        <f t="shared" si="61"/>
        <v>0</v>
      </c>
      <c r="QJ116" s="225">
        <f t="shared" si="61"/>
        <v>0</v>
      </c>
      <c r="QK116" s="225">
        <f t="shared" si="61"/>
        <v>0</v>
      </c>
      <c r="QL116" s="225">
        <f t="shared" si="61"/>
        <v>0</v>
      </c>
      <c r="QM116" s="225">
        <f t="shared" si="61"/>
        <v>0</v>
      </c>
      <c r="QN116" s="225">
        <f t="shared" si="61"/>
        <v>0</v>
      </c>
      <c r="QO116" s="225">
        <f t="shared" si="61"/>
        <v>0</v>
      </c>
      <c r="QP116" s="225">
        <f t="shared" si="61"/>
        <v>0</v>
      </c>
      <c r="QQ116" s="225">
        <f t="shared" si="61"/>
        <v>0</v>
      </c>
      <c r="QR116" s="225">
        <f t="shared" si="61"/>
        <v>0</v>
      </c>
      <c r="QS116" s="225">
        <f t="shared" si="61"/>
        <v>0</v>
      </c>
      <c r="QT116" s="225">
        <f t="shared" ref="QT116:TE116" si="62">QT115-QT114</f>
        <v>0</v>
      </c>
      <c r="QU116" s="225">
        <f t="shared" si="62"/>
        <v>0</v>
      </c>
      <c r="QV116" s="225">
        <f t="shared" si="62"/>
        <v>0</v>
      </c>
      <c r="QW116" s="225">
        <f t="shared" si="62"/>
        <v>0</v>
      </c>
      <c r="QX116" s="225">
        <f t="shared" si="62"/>
        <v>0</v>
      </c>
      <c r="QY116" s="225">
        <f t="shared" si="62"/>
        <v>0</v>
      </c>
      <c r="QZ116" s="225">
        <f t="shared" si="62"/>
        <v>0</v>
      </c>
      <c r="RA116" s="225">
        <f t="shared" si="62"/>
        <v>0</v>
      </c>
      <c r="RB116" s="225">
        <f t="shared" si="62"/>
        <v>0</v>
      </c>
      <c r="RC116" s="225">
        <f t="shared" si="62"/>
        <v>0</v>
      </c>
      <c r="RD116" s="225">
        <f t="shared" si="62"/>
        <v>0</v>
      </c>
      <c r="RE116" s="225">
        <f t="shared" si="62"/>
        <v>0</v>
      </c>
      <c r="RF116" s="225">
        <f t="shared" si="62"/>
        <v>0</v>
      </c>
      <c r="RG116" s="225">
        <f t="shared" si="62"/>
        <v>0</v>
      </c>
      <c r="RH116" s="225">
        <f t="shared" si="62"/>
        <v>0</v>
      </c>
      <c r="RI116" s="225">
        <f t="shared" si="62"/>
        <v>0</v>
      </c>
      <c r="RJ116" s="225">
        <f t="shared" si="62"/>
        <v>0</v>
      </c>
      <c r="RK116" s="225">
        <f t="shared" si="62"/>
        <v>0</v>
      </c>
      <c r="RL116" s="225">
        <f t="shared" si="62"/>
        <v>0</v>
      </c>
      <c r="RM116" s="225">
        <f t="shared" si="62"/>
        <v>0</v>
      </c>
      <c r="RN116" s="225">
        <f t="shared" si="62"/>
        <v>0</v>
      </c>
      <c r="RO116" s="225">
        <f t="shared" si="62"/>
        <v>0</v>
      </c>
      <c r="RP116" s="225">
        <f t="shared" si="62"/>
        <v>0</v>
      </c>
      <c r="RQ116" s="225">
        <f t="shared" si="62"/>
        <v>0</v>
      </c>
      <c r="RR116" s="225">
        <f t="shared" si="62"/>
        <v>0</v>
      </c>
      <c r="RS116" s="225">
        <f t="shared" si="62"/>
        <v>0</v>
      </c>
      <c r="RT116" s="225">
        <f t="shared" si="62"/>
        <v>0</v>
      </c>
      <c r="RU116" s="225">
        <f t="shared" si="62"/>
        <v>0</v>
      </c>
      <c r="RV116" s="225">
        <f t="shared" si="62"/>
        <v>0</v>
      </c>
      <c r="RW116" s="225">
        <f t="shared" si="62"/>
        <v>0</v>
      </c>
      <c r="RX116" s="225">
        <f t="shared" si="62"/>
        <v>0</v>
      </c>
      <c r="RY116" s="225">
        <f t="shared" si="62"/>
        <v>0</v>
      </c>
      <c r="RZ116" s="225">
        <f t="shared" si="62"/>
        <v>0</v>
      </c>
      <c r="SA116" s="225">
        <f t="shared" si="62"/>
        <v>0</v>
      </c>
      <c r="SB116" s="225">
        <f t="shared" si="62"/>
        <v>0</v>
      </c>
      <c r="SC116" s="225">
        <f t="shared" si="62"/>
        <v>0</v>
      </c>
      <c r="SD116" s="225">
        <f t="shared" si="62"/>
        <v>0</v>
      </c>
      <c r="SE116" s="225">
        <f t="shared" si="62"/>
        <v>0</v>
      </c>
      <c r="SF116" s="225">
        <f t="shared" si="62"/>
        <v>0</v>
      </c>
      <c r="SG116" s="225">
        <f t="shared" si="62"/>
        <v>0</v>
      </c>
      <c r="SH116" s="225">
        <f t="shared" si="62"/>
        <v>0</v>
      </c>
      <c r="SI116" s="225">
        <f t="shared" si="62"/>
        <v>0</v>
      </c>
      <c r="SJ116" s="225">
        <f t="shared" si="62"/>
        <v>0</v>
      </c>
      <c r="SK116" s="225">
        <f t="shared" si="62"/>
        <v>0</v>
      </c>
      <c r="SL116" s="225">
        <f t="shared" si="62"/>
        <v>0</v>
      </c>
      <c r="SM116" s="225">
        <f t="shared" si="62"/>
        <v>0</v>
      </c>
      <c r="SN116" s="225">
        <f t="shared" si="62"/>
        <v>0</v>
      </c>
      <c r="SO116" s="225">
        <f t="shared" si="62"/>
        <v>0</v>
      </c>
      <c r="SP116" s="225">
        <f t="shared" si="62"/>
        <v>0</v>
      </c>
      <c r="SQ116" s="225">
        <f t="shared" si="62"/>
        <v>0</v>
      </c>
      <c r="SR116" s="225">
        <f t="shared" si="62"/>
        <v>0</v>
      </c>
      <c r="SS116" s="225">
        <f t="shared" si="62"/>
        <v>0</v>
      </c>
      <c r="ST116" s="225">
        <f t="shared" si="62"/>
        <v>0</v>
      </c>
      <c r="SU116" s="225">
        <f t="shared" si="62"/>
        <v>0</v>
      </c>
      <c r="SV116" s="225">
        <f t="shared" si="62"/>
        <v>0</v>
      </c>
      <c r="SW116" s="225">
        <f t="shared" si="62"/>
        <v>0</v>
      </c>
      <c r="SX116" s="225">
        <f t="shared" si="62"/>
        <v>0</v>
      </c>
      <c r="SY116" s="225">
        <f t="shared" si="62"/>
        <v>0</v>
      </c>
      <c r="SZ116" s="225">
        <f t="shared" si="62"/>
        <v>0</v>
      </c>
      <c r="TA116" s="225">
        <f t="shared" si="62"/>
        <v>0</v>
      </c>
      <c r="TB116" s="225">
        <f t="shared" si="62"/>
        <v>0</v>
      </c>
      <c r="TC116" s="225">
        <f t="shared" si="62"/>
        <v>0</v>
      </c>
      <c r="TD116" s="225">
        <f t="shared" si="62"/>
        <v>0</v>
      </c>
      <c r="TE116" s="225">
        <f t="shared" si="62"/>
        <v>0</v>
      </c>
      <c r="TF116" s="225">
        <f t="shared" ref="TF116:VQ116" si="63">TF115-TF114</f>
        <v>0</v>
      </c>
      <c r="TG116" s="225">
        <f t="shared" si="63"/>
        <v>0</v>
      </c>
      <c r="TH116" s="225">
        <f t="shared" si="63"/>
        <v>0</v>
      </c>
      <c r="TI116" s="225">
        <f t="shared" si="63"/>
        <v>0</v>
      </c>
      <c r="TJ116" s="225">
        <f t="shared" si="63"/>
        <v>0</v>
      </c>
      <c r="TK116" s="225">
        <f t="shared" si="63"/>
        <v>0</v>
      </c>
      <c r="TL116" s="225">
        <f t="shared" si="63"/>
        <v>0</v>
      </c>
      <c r="TM116" s="225">
        <f t="shared" si="63"/>
        <v>0</v>
      </c>
      <c r="TN116" s="225">
        <f t="shared" si="63"/>
        <v>0</v>
      </c>
      <c r="TO116" s="225">
        <f t="shared" si="63"/>
        <v>0</v>
      </c>
      <c r="TP116" s="225">
        <f t="shared" si="63"/>
        <v>0</v>
      </c>
      <c r="TQ116" s="225">
        <f t="shared" si="63"/>
        <v>0</v>
      </c>
      <c r="TR116" s="225">
        <f t="shared" si="63"/>
        <v>0</v>
      </c>
      <c r="TS116" s="225">
        <f t="shared" si="63"/>
        <v>0</v>
      </c>
      <c r="TT116" s="225">
        <f t="shared" si="63"/>
        <v>0</v>
      </c>
      <c r="TU116" s="225">
        <f t="shared" si="63"/>
        <v>0</v>
      </c>
      <c r="TV116" s="225">
        <f t="shared" si="63"/>
        <v>0</v>
      </c>
      <c r="TW116" s="225">
        <f t="shared" si="63"/>
        <v>0</v>
      </c>
      <c r="TX116" s="225">
        <f t="shared" si="63"/>
        <v>0</v>
      </c>
      <c r="TY116" s="225">
        <f t="shared" si="63"/>
        <v>0</v>
      </c>
      <c r="TZ116" s="225">
        <f t="shared" si="63"/>
        <v>0</v>
      </c>
      <c r="UA116" s="225">
        <f t="shared" si="63"/>
        <v>0</v>
      </c>
      <c r="UB116" s="225">
        <f t="shared" si="63"/>
        <v>0</v>
      </c>
      <c r="UC116" s="225">
        <f t="shared" si="63"/>
        <v>0</v>
      </c>
      <c r="UD116" s="225">
        <f t="shared" si="63"/>
        <v>0</v>
      </c>
      <c r="UE116" s="225">
        <f t="shared" si="63"/>
        <v>0</v>
      </c>
      <c r="UF116" s="225">
        <f t="shared" si="63"/>
        <v>0</v>
      </c>
      <c r="UG116" s="225">
        <f t="shared" si="63"/>
        <v>0</v>
      </c>
      <c r="UH116" s="225">
        <f t="shared" si="63"/>
        <v>0</v>
      </c>
      <c r="UI116" s="225">
        <f t="shared" si="63"/>
        <v>0</v>
      </c>
      <c r="UJ116" s="225">
        <f t="shared" si="63"/>
        <v>0</v>
      </c>
      <c r="UK116" s="225">
        <f t="shared" si="63"/>
        <v>0</v>
      </c>
      <c r="UL116" s="225">
        <f t="shared" si="63"/>
        <v>0</v>
      </c>
      <c r="UM116" s="225">
        <f t="shared" si="63"/>
        <v>0</v>
      </c>
      <c r="UN116" s="225">
        <f t="shared" si="63"/>
        <v>0</v>
      </c>
      <c r="UO116" s="225">
        <f t="shared" si="63"/>
        <v>0</v>
      </c>
      <c r="UP116" s="225">
        <f t="shared" si="63"/>
        <v>0</v>
      </c>
      <c r="UQ116" s="225">
        <f t="shared" si="63"/>
        <v>0</v>
      </c>
      <c r="UR116" s="225">
        <f t="shared" si="63"/>
        <v>0</v>
      </c>
      <c r="US116" s="225">
        <f t="shared" si="63"/>
        <v>0</v>
      </c>
      <c r="UT116" s="225">
        <f t="shared" si="63"/>
        <v>0</v>
      </c>
      <c r="UU116" s="225">
        <f t="shared" si="63"/>
        <v>0</v>
      </c>
      <c r="UV116" s="225">
        <f t="shared" si="63"/>
        <v>0</v>
      </c>
      <c r="UW116" s="225">
        <f t="shared" si="63"/>
        <v>0</v>
      </c>
      <c r="UX116" s="225">
        <f t="shared" si="63"/>
        <v>0</v>
      </c>
      <c r="UY116" s="225">
        <f t="shared" si="63"/>
        <v>0</v>
      </c>
      <c r="UZ116" s="225">
        <f t="shared" si="63"/>
        <v>0</v>
      </c>
      <c r="VA116" s="225">
        <f t="shared" si="63"/>
        <v>0</v>
      </c>
      <c r="VB116" s="225">
        <f t="shared" si="63"/>
        <v>0</v>
      </c>
      <c r="VC116" s="225">
        <f t="shared" si="63"/>
        <v>0</v>
      </c>
      <c r="VD116" s="225">
        <f t="shared" si="63"/>
        <v>0</v>
      </c>
      <c r="VE116" s="225">
        <f t="shared" si="63"/>
        <v>0</v>
      </c>
      <c r="VF116" s="225">
        <f t="shared" si="63"/>
        <v>0</v>
      </c>
      <c r="VG116" s="225">
        <f t="shared" si="63"/>
        <v>0</v>
      </c>
      <c r="VH116" s="225">
        <f t="shared" si="63"/>
        <v>0</v>
      </c>
      <c r="VI116" s="225">
        <f t="shared" si="63"/>
        <v>0</v>
      </c>
      <c r="VJ116" s="225">
        <f t="shared" si="63"/>
        <v>0</v>
      </c>
      <c r="VK116" s="225">
        <f t="shared" si="63"/>
        <v>0</v>
      </c>
      <c r="VL116" s="225">
        <f t="shared" si="63"/>
        <v>0</v>
      </c>
      <c r="VM116" s="225">
        <f t="shared" si="63"/>
        <v>0</v>
      </c>
      <c r="VN116" s="225">
        <f t="shared" si="63"/>
        <v>0</v>
      </c>
      <c r="VO116" s="225">
        <f t="shared" si="63"/>
        <v>0</v>
      </c>
      <c r="VP116" s="225">
        <f t="shared" si="63"/>
        <v>0</v>
      </c>
      <c r="VQ116" s="225">
        <f t="shared" si="63"/>
        <v>0</v>
      </c>
      <c r="VR116" s="225">
        <f t="shared" ref="VR116:YC116" si="64">VR115-VR114</f>
        <v>0</v>
      </c>
      <c r="VS116" s="225">
        <f t="shared" si="64"/>
        <v>0</v>
      </c>
      <c r="VT116" s="225">
        <f t="shared" si="64"/>
        <v>0</v>
      </c>
      <c r="VU116" s="225">
        <f t="shared" si="64"/>
        <v>0</v>
      </c>
      <c r="VV116" s="225">
        <f t="shared" si="64"/>
        <v>0</v>
      </c>
      <c r="VW116" s="225">
        <f t="shared" si="64"/>
        <v>0</v>
      </c>
      <c r="VX116" s="225">
        <f t="shared" si="64"/>
        <v>0</v>
      </c>
      <c r="VY116" s="225">
        <f t="shared" si="64"/>
        <v>0</v>
      </c>
      <c r="VZ116" s="225">
        <f t="shared" si="64"/>
        <v>0</v>
      </c>
      <c r="WA116" s="225">
        <f t="shared" si="64"/>
        <v>0</v>
      </c>
      <c r="WB116" s="225">
        <f t="shared" si="64"/>
        <v>0</v>
      </c>
      <c r="WC116" s="225">
        <f t="shared" si="64"/>
        <v>0</v>
      </c>
      <c r="WD116" s="225">
        <f t="shared" si="64"/>
        <v>0</v>
      </c>
      <c r="WE116" s="225">
        <f t="shared" si="64"/>
        <v>0</v>
      </c>
      <c r="WF116" s="225">
        <f t="shared" si="64"/>
        <v>0</v>
      </c>
      <c r="WG116" s="225">
        <f t="shared" si="64"/>
        <v>0</v>
      </c>
      <c r="WH116" s="225">
        <f t="shared" si="64"/>
        <v>0</v>
      </c>
      <c r="WI116" s="225">
        <f t="shared" si="64"/>
        <v>0</v>
      </c>
      <c r="WJ116" s="225">
        <f t="shared" si="64"/>
        <v>0</v>
      </c>
      <c r="WK116" s="225">
        <f t="shared" si="64"/>
        <v>0</v>
      </c>
      <c r="WL116" s="225">
        <f t="shared" si="64"/>
        <v>0</v>
      </c>
      <c r="WM116" s="225">
        <f t="shared" si="64"/>
        <v>0</v>
      </c>
      <c r="WN116" s="225">
        <f t="shared" si="64"/>
        <v>0</v>
      </c>
      <c r="WO116" s="225">
        <f t="shared" si="64"/>
        <v>0</v>
      </c>
      <c r="WP116" s="225">
        <f t="shared" si="64"/>
        <v>0</v>
      </c>
      <c r="WQ116" s="225">
        <f t="shared" si="64"/>
        <v>0</v>
      </c>
      <c r="WR116" s="225">
        <f t="shared" si="64"/>
        <v>0</v>
      </c>
      <c r="WS116" s="225">
        <f t="shared" si="64"/>
        <v>0</v>
      </c>
      <c r="WT116" s="225">
        <f t="shared" si="64"/>
        <v>0</v>
      </c>
      <c r="WU116" s="225">
        <f t="shared" si="64"/>
        <v>0</v>
      </c>
      <c r="WV116" s="225">
        <f t="shared" si="64"/>
        <v>0</v>
      </c>
      <c r="WW116" s="225">
        <f t="shared" si="64"/>
        <v>0</v>
      </c>
      <c r="WX116" s="225">
        <f t="shared" si="64"/>
        <v>0</v>
      </c>
      <c r="WY116" s="225">
        <f t="shared" si="64"/>
        <v>0</v>
      </c>
      <c r="WZ116" s="225">
        <f t="shared" si="64"/>
        <v>0</v>
      </c>
      <c r="XA116" s="225">
        <f t="shared" si="64"/>
        <v>0</v>
      </c>
      <c r="XB116" s="225">
        <f t="shared" si="64"/>
        <v>0</v>
      </c>
      <c r="XC116" s="225">
        <f t="shared" si="64"/>
        <v>0</v>
      </c>
      <c r="XD116" s="225">
        <f t="shared" si="64"/>
        <v>0</v>
      </c>
      <c r="XE116" s="225">
        <f t="shared" si="64"/>
        <v>0</v>
      </c>
      <c r="XF116" s="225">
        <f t="shared" si="64"/>
        <v>0</v>
      </c>
      <c r="XG116" s="225">
        <f t="shared" si="64"/>
        <v>0</v>
      </c>
      <c r="XH116" s="225">
        <f t="shared" si="64"/>
        <v>0</v>
      </c>
      <c r="XI116" s="225">
        <f t="shared" si="64"/>
        <v>0</v>
      </c>
      <c r="XJ116" s="225">
        <f t="shared" si="64"/>
        <v>0</v>
      </c>
      <c r="XK116" s="225">
        <f t="shared" si="64"/>
        <v>0</v>
      </c>
      <c r="XL116" s="225">
        <f t="shared" si="64"/>
        <v>0</v>
      </c>
      <c r="XM116" s="225">
        <f t="shared" si="64"/>
        <v>0</v>
      </c>
      <c r="XN116" s="225">
        <f t="shared" si="64"/>
        <v>0</v>
      </c>
      <c r="XO116" s="225">
        <f t="shared" si="64"/>
        <v>0</v>
      </c>
      <c r="XP116" s="225">
        <f t="shared" si="64"/>
        <v>0</v>
      </c>
      <c r="XQ116" s="225">
        <f t="shared" si="64"/>
        <v>0</v>
      </c>
      <c r="XR116" s="225">
        <f t="shared" si="64"/>
        <v>0</v>
      </c>
      <c r="XS116" s="225">
        <f t="shared" si="64"/>
        <v>0</v>
      </c>
      <c r="XT116" s="225">
        <f t="shared" si="64"/>
        <v>0</v>
      </c>
      <c r="XU116" s="225">
        <f t="shared" si="64"/>
        <v>0</v>
      </c>
      <c r="XV116" s="225">
        <f t="shared" si="64"/>
        <v>0</v>
      </c>
      <c r="XW116" s="225">
        <f t="shared" si="64"/>
        <v>0</v>
      </c>
      <c r="XX116" s="225">
        <f t="shared" si="64"/>
        <v>0</v>
      </c>
      <c r="XY116" s="225">
        <f t="shared" si="64"/>
        <v>0</v>
      </c>
      <c r="XZ116" s="225">
        <f t="shared" si="64"/>
        <v>0</v>
      </c>
      <c r="YA116" s="225">
        <f t="shared" si="64"/>
        <v>0</v>
      </c>
      <c r="YB116" s="225">
        <f t="shared" si="64"/>
        <v>0</v>
      </c>
      <c r="YC116" s="225">
        <f t="shared" si="64"/>
        <v>0</v>
      </c>
      <c r="YD116" s="225">
        <f t="shared" ref="YD116:AAO116" si="65">YD115-YD114</f>
        <v>0</v>
      </c>
      <c r="YE116" s="225">
        <f t="shared" si="65"/>
        <v>0</v>
      </c>
      <c r="YF116" s="225">
        <f t="shared" si="65"/>
        <v>0</v>
      </c>
      <c r="YG116" s="225">
        <f t="shared" si="65"/>
        <v>0</v>
      </c>
      <c r="YH116" s="225">
        <f t="shared" si="65"/>
        <v>0</v>
      </c>
      <c r="YI116" s="225">
        <f t="shared" si="65"/>
        <v>0</v>
      </c>
      <c r="YJ116" s="225">
        <f t="shared" si="65"/>
        <v>0</v>
      </c>
      <c r="YK116" s="225">
        <f t="shared" si="65"/>
        <v>0</v>
      </c>
      <c r="YL116" s="225">
        <f t="shared" si="65"/>
        <v>0</v>
      </c>
      <c r="YM116" s="225">
        <f t="shared" si="65"/>
        <v>0</v>
      </c>
      <c r="YN116" s="225">
        <f t="shared" si="65"/>
        <v>0</v>
      </c>
      <c r="YO116" s="225">
        <f t="shared" si="65"/>
        <v>0</v>
      </c>
      <c r="YP116" s="225">
        <f t="shared" si="65"/>
        <v>0</v>
      </c>
      <c r="YQ116" s="225">
        <f t="shared" si="65"/>
        <v>0</v>
      </c>
      <c r="YR116" s="225">
        <f t="shared" si="65"/>
        <v>0</v>
      </c>
      <c r="YS116" s="225">
        <f t="shared" si="65"/>
        <v>0</v>
      </c>
      <c r="YT116" s="225">
        <f t="shared" si="65"/>
        <v>0</v>
      </c>
      <c r="YU116" s="225">
        <f t="shared" si="65"/>
        <v>0</v>
      </c>
      <c r="YV116" s="225">
        <f t="shared" si="65"/>
        <v>0</v>
      </c>
      <c r="YW116" s="225">
        <f t="shared" si="65"/>
        <v>0</v>
      </c>
      <c r="YX116" s="225">
        <f t="shared" si="65"/>
        <v>0</v>
      </c>
      <c r="YY116" s="225">
        <f t="shared" si="65"/>
        <v>0</v>
      </c>
      <c r="YZ116" s="225">
        <f t="shared" si="65"/>
        <v>0</v>
      </c>
      <c r="ZA116" s="225">
        <f t="shared" si="65"/>
        <v>0</v>
      </c>
      <c r="ZB116" s="225">
        <f t="shared" si="65"/>
        <v>0</v>
      </c>
      <c r="ZC116" s="225">
        <f t="shared" si="65"/>
        <v>0</v>
      </c>
      <c r="ZD116" s="225">
        <f t="shared" si="65"/>
        <v>0</v>
      </c>
      <c r="ZE116" s="225">
        <f t="shared" si="65"/>
        <v>0</v>
      </c>
      <c r="ZF116" s="225">
        <f t="shared" si="65"/>
        <v>0</v>
      </c>
      <c r="ZG116" s="225">
        <f t="shared" si="65"/>
        <v>0</v>
      </c>
      <c r="ZH116" s="225">
        <f t="shared" si="65"/>
        <v>0</v>
      </c>
      <c r="ZI116" s="225">
        <f t="shared" si="65"/>
        <v>0</v>
      </c>
      <c r="ZJ116" s="225">
        <f t="shared" si="65"/>
        <v>0</v>
      </c>
      <c r="ZK116" s="225">
        <f t="shared" si="65"/>
        <v>0</v>
      </c>
      <c r="ZL116" s="225">
        <f t="shared" si="65"/>
        <v>0</v>
      </c>
      <c r="ZM116" s="225">
        <f t="shared" si="65"/>
        <v>0</v>
      </c>
      <c r="ZN116" s="225">
        <f t="shared" si="65"/>
        <v>0</v>
      </c>
      <c r="ZO116" s="225">
        <f t="shared" si="65"/>
        <v>0</v>
      </c>
      <c r="ZP116" s="225">
        <f t="shared" si="65"/>
        <v>0</v>
      </c>
      <c r="ZQ116" s="225">
        <f t="shared" si="65"/>
        <v>0</v>
      </c>
      <c r="ZR116" s="225">
        <f t="shared" si="65"/>
        <v>0</v>
      </c>
      <c r="ZS116" s="225">
        <f t="shared" si="65"/>
        <v>0</v>
      </c>
      <c r="ZT116" s="225">
        <f t="shared" si="65"/>
        <v>0</v>
      </c>
      <c r="ZU116" s="225">
        <f t="shared" si="65"/>
        <v>0</v>
      </c>
      <c r="ZV116" s="225">
        <f t="shared" si="65"/>
        <v>0</v>
      </c>
      <c r="ZW116" s="225">
        <f t="shared" si="65"/>
        <v>0</v>
      </c>
      <c r="ZX116" s="225">
        <f t="shared" si="65"/>
        <v>0</v>
      </c>
      <c r="ZY116" s="225">
        <f t="shared" si="65"/>
        <v>0</v>
      </c>
      <c r="ZZ116" s="225">
        <f t="shared" si="65"/>
        <v>0</v>
      </c>
      <c r="AAA116" s="225">
        <f t="shared" si="65"/>
        <v>0</v>
      </c>
      <c r="AAB116" s="225">
        <f t="shared" si="65"/>
        <v>0</v>
      </c>
      <c r="AAC116" s="225">
        <f t="shared" si="65"/>
        <v>0</v>
      </c>
      <c r="AAD116" s="225">
        <f t="shared" si="65"/>
        <v>0</v>
      </c>
      <c r="AAE116" s="225">
        <f t="shared" si="65"/>
        <v>0</v>
      </c>
      <c r="AAF116" s="225">
        <f t="shared" si="65"/>
        <v>0</v>
      </c>
      <c r="AAG116" s="225">
        <f t="shared" si="65"/>
        <v>0</v>
      </c>
      <c r="AAH116" s="225">
        <f t="shared" si="65"/>
        <v>0</v>
      </c>
      <c r="AAI116" s="225">
        <f t="shared" si="65"/>
        <v>0</v>
      </c>
      <c r="AAJ116" s="225">
        <f t="shared" si="65"/>
        <v>0</v>
      </c>
      <c r="AAK116" s="225">
        <f t="shared" si="65"/>
        <v>0</v>
      </c>
      <c r="AAL116" s="225">
        <f t="shared" si="65"/>
        <v>0</v>
      </c>
      <c r="AAM116" s="225">
        <f t="shared" si="65"/>
        <v>0</v>
      </c>
      <c r="AAN116" s="225">
        <f t="shared" si="65"/>
        <v>0</v>
      </c>
      <c r="AAO116" s="225">
        <f t="shared" si="65"/>
        <v>0</v>
      </c>
      <c r="AAP116" s="225">
        <f t="shared" ref="AAP116:ADA116" si="66">AAP115-AAP114</f>
        <v>0</v>
      </c>
      <c r="AAQ116" s="225">
        <f t="shared" si="66"/>
        <v>0</v>
      </c>
      <c r="AAR116" s="225">
        <f t="shared" si="66"/>
        <v>0</v>
      </c>
      <c r="AAS116" s="225">
        <f t="shared" si="66"/>
        <v>0</v>
      </c>
      <c r="AAT116" s="225">
        <f t="shared" si="66"/>
        <v>0</v>
      </c>
      <c r="AAU116" s="225">
        <f t="shared" si="66"/>
        <v>0</v>
      </c>
      <c r="AAV116" s="225">
        <f t="shared" si="66"/>
        <v>0</v>
      </c>
      <c r="AAW116" s="225">
        <f t="shared" si="66"/>
        <v>0</v>
      </c>
      <c r="AAX116" s="225">
        <f t="shared" si="66"/>
        <v>0</v>
      </c>
      <c r="AAY116" s="225">
        <f t="shared" si="66"/>
        <v>0</v>
      </c>
      <c r="AAZ116" s="225">
        <f t="shared" si="66"/>
        <v>0</v>
      </c>
      <c r="ABA116" s="225">
        <f t="shared" si="66"/>
        <v>0</v>
      </c>
      <c r="ABB116" s="225">
        <f t="shared" si="66"/>
        <v>0</v>
      </c>
      <c r="ABC116" s="225">
        <f t="shared" si="66"/>
        <v>0</v>
      </c>
      <c r="ABD116" s="225">
        <f t="shared" si="66"/>
        <v>0</v>
      </c>
      <c r="ABE116" s="225">
        <f t="shared" si="66"/>
        <v>0</v>
      </c>
      <c r="ABF116" s="225">
        <f t="shared" si="66"/>
        <v>0</v>
      </c>
      <c r="ABG116" s="225">
        <f t="shared" si="66"/>
        <v>0</v>
      </c>
      <c r="ABH116" s="225">
        <f t="shared" si="66"/>
        <v>0</v>
      </c>
      <c r="ABI116" s="225">
        <f t="shared" si="66"/>
        <v>0</v>
      </c>
      <c r="ABJ116" s="225">
        <f t="shared" si="66"/>
        <v>0</v>
      </c>
      <c r="ABK116" s="225">
        <f t="shared" si="66"/>
        <v>0</v>
      </c>
      <c r="ABL116" s="225">
        <f t="shared" si="66"/>
        <v>0</v>
      </c>
      <c r="ABM116" s="225">
        <f t="shared" si="66"/>
        <v>0</v>
      </c>
      <c r="ABN116" s="225">
        <f t="shared" si="66"/>
        <v>0</v>
      </c>
      <c r="ABO116" s="225">
        <f t="shared" si="66"/>
        <v>0</v>
      </c>
      <c r="ABP116" s="225">
        <f t="shared" si="66"/>
        <v>0</v>
      </c>
      <c r="ABQ116" s="225">
        <f t="shared" si="66"/>
        <v>0</v>
      </c>
      <c r="ABR116" s="225">
        <f t="shared" si="66"/>
        <v>0</v>
      </c>
      <c r="ABS116" s="225">
        <f t="shared" si="66"/>
        <v>0</v>
      </c>
      <c r="ABT116" s="225">
        <f t="shared" si="66"/>
        <v>0</v>
      </c>
      <c r="ABU116" s="225">
        <f t="shared" si="66"/>
        <v>0</v>
      </c>
      <c r="ABV116" s="225">
        <f t="shared" si="66"/>
        <v>0</v>
      </c>
      <c r="ABW116" s="225">
        <f t="shared" si="66"/>
        <v>0</v>
      </c>
      <c r="ABX116" s="225">
        <f t="shared" si="66"/>
        <v>0</v>
      </c>
      <c r="ABY116" s="225">
        <f t="shared" si="66"/>
        <v>0</v>
      </c>
      <c r="ABZ116" s="225">
        <f t="shared" si="66"/>
        <v>0</v>
      </c>
      <c r="ACA116" s="225">
        <f t="shared" si="66"/>
        <v>0</v>
      </c>
      <c r="ACB116" s="225">
        <f t="shared" si="66"/>
        <v>0</v>
      </c>
      <c r="ACC116" s="225">
        <f t="shared" si="66"/>
        <v>0</v>
      </c>
      <c r="ACD116" s="225">
        <f t="shared" si="66"/>
        <v>0</v>
      </c>
      <c r="ACE116" s="225">
        <f t="shared" si="66"/>
        <v>0</v>
      </c>
      <c r="ACF116" s="225">
        <f t="shared" si="66"/>
        <v>0</v>
      </c>
      <c r="ACG116" s="225">
        <f t="shared" si="66"/>
        <v>0</v>
      </c>
      <c r="ACH116" s="225">
        <f t="shared" si="66"/>
        <v>0</v>
      </c>
      <c r="ACI116" s="225">
        <f t="shared" si="66"/>
        <v>0</v>
      </c>
      <c r="ACJ116" s="225">
        <f t="shared" si="66"/>
        <v>0</v>
      </c>
      <c r="ACK116" s="225">
        <f t="shared" si="66"/>
        <v>0</v>
      </c>
      <c r="ACL116" s="225">
        <f t="shared" si="66"/>
        <v>0</v>
      </c>
      <c r="ACM116" s="225">
        <f t="shared" si="66"/>
        <v>0</v>
      </c>
      <c r="ACN116" s="225">
        <f t="shared" si="66"/>
        <v>0</v>
      </c>
      <c r="ACO116" s="225">
        <f t="shared" si="66"/>
        <v>0</v>
      </c>
      <c r="ACP116" s="225">
        <f t="shared" si="66"/>
        <v>0</v>
      </c>
      <c r="ACQ116" s="225">
        <f t="shared" si="66"/>
        <v>0</v>
      </c>
      <c r="ACR116" s="225">
        <f t="shared" si="66"/>
        <v>0</v>
      </c>
      <c r="ACS116" s="225">
        <f t="shared" si="66"/>
        <v>0</v>
      </c>
      <c r="ACT116" s="225">
        <f t="shared" si="66"/>
        <v>0</v>
      </c>
      <c r="ACU116" s="225">
        <f t="shared" si="66"/>
        <v>0</v>
      </c>
      <c r="ACV116" s="225">
        <f t="shared" si="66"/>
        <v>0</v>
      </c>
      <c r="ACW116" s="225">
        <f t="shared" si="66"/>
        <v>0</v>
      </c>
      <c r="ACX116" s="225">
        <f t="shared" si="66"/>
        <v>0</v>
      </c>
      <c r="ACY116" s="225">
        <f t="shared" si="66"/>
        <v>0</v>
      </c>
      <c r="ACZ116" s="225">
        <f t="shared" si="66"/>
        <v>0</v>
      </c>
      <c r="ADA116" s="225">
        <f t="shared" si="66"/>
        <v>0</v>
      </c>
      <c r="ADB116" s="225">
        <f t="shared" ref="ADB116:AFM116" si="67">ADB115-ADB114</f>
        <v>0</v>
      </c>
      <c r="ADC116" s="225">
        <f t="shared" si="67"/>
        <v>0</v>
      </c>
      <c r="ADD116" s="225">
        <f t="shared" si="67"/>
        <v>0</v>
      </c>
      <c r="ADE116" s="225">
        <f t="shared" si="67"/>
        <v>0</v>
      </c>
      <c r="ADF116" s="225">
        <f t="shared" si="67"/>
        <v>0</v>
      </c>
      <c r="ADG116" s="225">
        <f t="shared" si="67"/>
        <v>0</v>
      </c>
      <c r="ADH116" s="225">
        <f t="shared" si="67"/>
        <v>0</v>
      </c>
      <c r="ADI116" s="225">
        <f t="shared" si="67"/>
        <v>0</v>
      </c>
      <c r="ADJ116" s="225">
        <f t="shared" si="67"/>
        <v>0</v>
      </c>
      <c r="ADK116" s="225">
        <f t="shared" si="67"/>
        <v>0</v>
      </c>
      <c r="ADL116" s="225">
        <f t="shared" si="67"/>
        <v>0</v>
      </c>
      <c r="ADM116" s="225">
        <f t="shared" si="67"/>
        <v>0</v>
      </c>
      <c r="ADN116" s="225">
        <f t="shared" si="67"/>
        <v>0</v>
      </c>
      <c r="ADO116" s="225">
        <f t="shared" si="67"/>
        <v>0</v>
      </c>
      <c r="ADP116" s="225">
        <f t="shared" si="67"/>
        <v>0</v>
      </c>
      <c r="ADQ116" s="225">
        <f t="shared" si="67"/>
        <v>0</v>
      </c>
      <c r="ADR116" s="225">
        <f t="shared" si="67"/>
        <v>0</v>
      </c>
      <c r="ADS116" s="225">
        <f t="shared" si="67"/>
        <v>0</v>
      </c>
      <c r="ADT116" s="225">
        <f t="shared" si="67"/>
        <v>0</v>
      </c>
      <c r="ADU116" s="225">
        <f t="shared" si="67"/>
        <v>0</v>
      </c>
      <c r="ADV116" s="225">
        <f t="shared" si="67"/>
        <v>0</v>
      </c>
      <c r="ADW116" s="225">
        <f t="shared" si="67"/>
        <v>0</v>
      </c>
      <c r="ADX116" s="225">
        <f t="shared" si="67"/>
        <v>0</v>
      </c>
      <c r="ADY116" s="225">
        <f t="shared" si="67"/>
        <v>0</v>
      </c>
      <c r="ADZ116" s="225">
        <f t="shared" si="67"/>
        <v>0</v>
      </c>
      <c r="AEA116" s="225">
        <f t="shared" si="67"/>
        <v>0</v>
      </c>
      <c r="AEB116" s="225">
        <f t="shared" si="67"/>
        <v>0</v>
      </c>
      <c r="AEC116" s="225">
        <f t="shared" si="67"/>
        <v>0</v>
      </c>
      <c r="AED116" s="225">
        <f t="shared" si="67"/>
        <v>0</v>
      </c>
      <c r="AEE116" s="225">
        <f t="shared" si="67"/>
        <v>0</v>
      </c>
      <c r="AEF116" s="225">
        <f t="shared" si="67"/>
        <v>0</v>
      </c>
      <c r="AEG116" s="225">
        <f t="shared" si="67"/>
        <v>0</v>
      </c>
      <c r="AEH116" s="225">
        <f t="shared" si="67"/>
        <v>0</v>
      </c>
      <c r="AEI116" s="225">
        <f t="shared" si="67"/>
        <v>0</v>
      </c>
      <c r="AEJ116" s="225">
        <f t="shared" si="67"/>
        <v>0</v>
      </c>
      <c r="AEK116" s="225">
        <f t="shared" si="67"/>
        <v>0</v>
      </c>
      <c r="AEL116" s="225">
        <f t="shared" si="67"/>
        <v>0</v>
      </c>
      <c r="AEM116" s="225">
        <f t="shared" si="67"/>
        <v>0</v>
      </c>
      <c r="AEN116" s="225">
        <f t="shared" si="67"/>
        <v>0</v>
      </c>
      <c r="AEO116" s="225">
        <f t="shared" si="67"/>
        <v>0</v>
      </c>
      <c r="AEP116" s="225">
        <f t="shared" si="67"/>
        <v>0</v>
      </c>
      <c r="AEQ116" s="225">
        <f t="shared" si="67"/>
        <v>0</v>
      </c>
      <c r="AER116" s="225">
        <f t="shared" si="67"/>
        <v>0</v>
      </c>
      <c r="AES116" s="225">
        <f t="shared" si="67"/>
        <v>0</v>
      </c>
      <c r="AET116" s="225">
        <f t="shared" si="67"/>
        <v>0</v>
      </c>
      <c r="AEU116" s="225">
        <f t="shared" si="67"/>
        <v>0</v>
      </c>
      <c r="AEV116" s="225">
        <f t="shared" si="67"/>
        <v>0</v>
      </c>
      <c r="AEW116" s="225">
        <f t="shared" si="67"/>
        <v>0</v>
      </c>
      <c r="AEX116" s="225">
        <f t="shared" si="67"/>
        <v>0</v>
      </c>
      <c r="AEY116" s="225">
        <f t="shared" si="67"/>
        <v>0</v>
      </c>
      <c r="AEZ116" s="225">
        <f t="shared" si="67"/>
        <v>0</v>
      </c>
      <c r="AFA116" s="225">
        <f t="shared" si="67"/>
        <v>0</v>
      </c>
      <c r="AFB116" s="225">
        <f t="shared" si="67"/>
        <v>0</v>
      </c>
      <c r="AFC116" s="225">
        <f t="shared" si="67"/>
        <v>0</v>
      </c>
      <c r="AFD116" s="225">
        <f t="shared" si="67"/>
        <v>0</v>
      </c>
      <c r="AFE116" s="225">
        <f t="shared" si="67"/>
        <v>0</v>
      </c>
      <c r="AFF116" s="225">
        <f t="shared" si="67"/>
        <v>0</v>
      </c>
      <c r="AFG116" s="225">
        <f t="shared" si="67"/>
        <v>0</v>
      </c>
      <c r="AFH116" s="225">
        <f t="shared" si="67"/>
        <v>0</v>
      </c>
      <c r="AFI116" s="225">
        <f t="shared" si="67"/>
        <v>0</v>
      </c>
      <c r="AFJ116" s="225">
        <f t="shared" si="67"/>
        <v>0</v>
      </c>
      <c r="AFK116" s="225">
        <f t="shared" si="67"/>
        <v>0</v>
      </c>
      <c r="AFL116" s="225">
        <f t="shared" si="67"/>
        <v>0</v>
      </c>
      <c r="AFM116" s="225">
        <f t="shared" si="67"/>
        <v>0</v>
      </c>
      <c r="AFN116" s="225">
        <f t="shared" ref="AFN116:AHY116" si="68">AFN115-AFN114</f>
        <v>0</v>
      </c>
      <c r="AFO116" s="225">
        <f t="shared" si="68"/>
        <v>0</v>
      </c>
      <c r="AFP116" s="225">
        <f t="shared" si="68"/>
        <v>0</v>
      </c>
      <c r="AFQ116" s="225">
        <f t="shared" si="68"/>
        <v>0</v>
      </c>
      <c r="AFR116" s="225">
        <f t="shared" si="68"/>
        <v>0</v>
      </c>
      <c r="AFS116" s="225">
        <f t="shared" si="68"/>
        <v>0</v>
      </c>
      <c r="AFT116" s="225">
        <f t="shared" si="68"/>
        <v>0</v>
      </c>
      <c r="AFU116" s="225">
        <f t="shared" si="68"/>
        <v>0</v>
      </c>
      <c r="AFV116" s="225">
        <f t="shared" si="68"/>
        <v>0</v>
      </c>
      <c r="AFW116" s="225">
        <f t="shared" si="68"/>
        <v>0</v>
      </c>
      <c r="AFX116" s="225">
        <f t="shared" si="68"/>
        <v>0</v>
      </c>
      <c r="AFY116" s="225">
        <f t="shared" si="68"/>
        <v>0</v>
      </c>
      <c r="AFZ116" s="225">
        <f t="shared" si="68"/>
        <v>0</v>
      </c>
      <c r="AGA116" s="225">
        <f t="shared" si="68"/>
        <v>0</v>
      </c>
      <c r="AGB116" s="225">
        <f t="shared" si="68"/>
        <v>0</v>
      </c>
      <c r="AGC116" s="225">
        <f t="shared" si="68"/>
        <v>0</v>
      </c>
      <c r="AGD116" s="225">
        <f t="shared" si="68"/>
        <v>0</v>
      </c>
      <c r="AGE116" s="225">
        <f t="shared" si="68"/>
        <v>0</v>
      </c>
      <c r="AGF116" s="225">
        <f t="shared" si="68"/>
        <v>0</v>
      </c>
      <c r="AGG116" s="225">
        <f t="shared" si="68"/>
        <v>0</v>
      </c>
      <c r="AGH116" s="225">
        <f t="shared" si="68"/>
        <v>0</v>
      </c>
      <c r="AGI116" s="225">
        <f t="shared" si="68"/>
        <v>0</v>
      </c>
      <c r="AGJ116" s="225">
        <f t="shared" si="68"/>
        <v>0</v>
      </c>
      <c r="AGK116" s="225">
        <f t="shared" si="68"/>
        <v>0</v>
      </c>
      <c r="AGL116" s="225">
        <f t="shared" si="68"/>
        <v>0</v>
      </c>
      <c r="AGM116" s="225">
        <f t="shared" si="68"/>
        <v>0</v>
      </c>
      <c r="AGN116" s="225">
        <f t="shared" si="68"/>
        <v>0</v>
      </c>
      <c r="AGO116" s="225">
        <f t="shared" si="68"/>
        <v>0</v>
      </c>
      <c r="AGP116" s="225">
        <f t="shared" si="68"/>
        <v>0</v>
      </c>
      <c r="AGQ116" s="225">
        <f t="shared" si="68"/>
        <v>0</v>
      </c>
      <c r="AGR116" s="225">
        <f t="shared" si="68"/>
        <v>0</v>
      </c>
      <c r="AGS116" s="225">
        <f t="shared" si="68"/>
        <v>0</v>
      </c>
      <c r="AGT116" s="225">
        <f t="shared" si="68"/>
        <v>0</v>
      </c>
      <c r="AGU116" s="225">
        <f t="shared" si="68"/>
        <v>0</v>
      </c>
      <c r="AGV116" s="225">
        <f t="shared" si="68"/>
        <v>0</v>
      </c>
      <c r="AGW116" s="225">
        <f t="shared" si="68"/>
        <v>0</v>
      </c>
      <c r="AGX116" s="225">
        <f t="shared" si="68"/>
        <v>0</v>
      </c>
      <c r="AGY116" s="225">
        <f t="shared" si="68"/>
        <v>0</v>
      </c>
      <c r="AGZ116" s="225">
        <f t="shared" si="68"/>
        <v>0</v>
      </c>
      <c r="AHA116" s="225">
        <f t="shared" si="68"/>
        <v>0</v>
      </c>
      <c r="AHB116" s="225">
        <f t="shared" si="68"/>
        <v>0</v>
      </c>
      <c r="AHC116" s="225">
        <f t="shared" si="68"/>
        <v>0</v>
      </c>
      <c r="AHD116" s="225">
        <f t="shared" si="68"/>
        <v>0</v>
      </c>
      <c r="AHE116" s="225">
        <f t="shared" si="68"/>
        <v>0</v>
      </c>
      <c r="AHF116" s="225">
        <f t="shared" si="68"/>
        <v>0</v>
      </c>
      <c r="AHG116" s="225">
        <f t="shared" si="68"/>
        <v>0</v>
      </c>
      <c r="AHH116" s="225">
        <f t="shared" si="68"/>
        <v>0</v>
      </c>
      <c r="AHI116" s="225">
        <f t="shared" si="68"/>
        <v>0</v>
      </c>
      <c r="AHJ116" s="225">
        <f t="shared" si="68"/>
        <v>0</v>
      </c>
      <c r="AHK116" s="225">
        <f t="shared" si="68"/>
        <v>0</v>
      </c>
      <c r="AHL116" s="225">
        <f t="shared" si="68"/>
        <v>0</v>
      </c>
      <c r="AHM116" s="225">
        <f t="shared" si="68"/>
        <v>0</v>
      </c>
      <c r="AHN116" s="225">
        <f t="shared" si="68"/>
        <v>0</v>
      </c>
      <c r="AHO116" s="225">
        <f t="shared" si="68"/>
        <v>0</v>
      </c>
      <c r="AHP116" s="225">
        <f t="shared" si="68"/>
        <v>0</v>
      </c>
      <c r="AHQ116" s="225">
        <f t="shared" si="68"/>
        <v>0</v>
      </c>
      <c r="AHR116" s="225">
        <f t="shared" si="68"/>
        <v>0</v>
      </c>
      <c r="AHS116" s="225">
        <f t="shared" si="68"/>
        <v>0</v>
      </c>
      <c r="AHT116" s="225">
        <f t="shared" si="68"/>
        <v>0</v>
      </c>
      <c r="AHU116" s="225">
        <f t="shared" si="68"/>
        <v>0</v>
      </c>
      <c r="AHV116" s="225">
        <f t="shared" si="68"/>
        <v>0</v>
      </c>
      <c r="AHW116" s="225">
        <f t="shared" si="68"/>
        <v>0</v>
      </c>
      <c r="AHX116" s="225">
        <f t="shared" si="68"/>
        <v>0</v>
      </c>
      <c r="AHY116" s="225">
        <f t="shared" si="68"/>
        <v>0</v>
      </c>
      <c r="AHZ116" s="225">
        <f t="shared" ref="AHZ116:AKK116" si="69">AHZ115-AHZ114</f>
        <v>0</v>
      </c>
      <c r="AIA116" s="225">
        <f t="shared" si="69"/>
        <v>0</v>
      </c>
      <c r="AIB116" s="225">
        <f t="shared" si="69"/>
        <v>0</v>
      </c>
      <c r="AIC116" s="225">
        <f t="shared" si="69"/>
        <v>0</v>
      </c>
      <c r="AID116" s="225">
        <f t="shared" si="69"/>
        <v>0</v>
      </c>
      <c r="AIE116" s="225">
        <f t="shared" si="69"/>
        <v>0</v>
      </c>
      <c r="AIF116" s="225">
        <f t="shared" si="69"/>
        <v>0</v>
      </c>
      <c r="AIG116" s="225">
        <f t="shared" si="69"/>
        <v>0</v>
      </c>
      <c r="AIH116" s="225">
        <f t="shared" si="69"/>
        <v>0</v>
      </c>
      <c r="AII116" s="225">
        <f t="shared" si="69"/>
        <v>0</v>
      </c>
      <c r="AIJ116" s="225">
        <f t="shared" si="69"/>
        <v>0</v>
      </c>
      <c r="AIK116" s="225">
        <f t="shared" si="69"/>
        <v>0</v>
      </c>
      <c r="AIL116" s="225">
        <f t="shared" si="69"/>
        <v>0</v>
      </c>
      <c r="AIM116" s="225">
        <f t="shared" si="69"/>
        <v>0</v>
      </c>
      <c r="AIN116" s="225">
        <f t="shared" si="69"/>
        <v>0</v>
      </c>
      <c r="AIO116" s="225">
        <f t="shared" si="69"/>
        <v>0</v>
      </c>
      <c r="AIP116" s="225">
        <f t="shared" si="69"/>
        <v>0</v>
      </c>
      <c r="AIQ116" s="225">
        <f t="shared" si="69"/>
        <v>0</v>
      </c>
      <c r="AIR116" s="225">
        <f t="shared" si="69"/>
        <v>0</v>
      </c>
      <c r="AIS116" s="225">
        <f t="shared" si="69"/>
        <v>0</v>
      </c>
      <c r="AIT116" s="225">
        <f t="shared" si="69"/>
        <v>0</v>
      </c>
      <c r="AIU116" s="225">
        <f t="shared" si="69"/>
        <v>0</v>
      </c>
      <c r="AIV116" s="225">
        <f t="shared" si="69"/>
        <v>0</v>
      </c>
      <c r="AIW116" s="225">
        <f t="shared" si="69"/>
        <v>0</v>
      </c>
      <c r="AIX116" s="225">
        <f t="shared" si="69"/>
        <v>0</v>
      </c>
      <c r="AIY116" s="225">
        <f t="shared" si="69"/>
        <v>0</v>
      </c>
      <c r="AIZ116" s="225">
        <f t="shared" si="69"/>
        <v>0</v>
      </c>
      <c r="AJA116" s="225">
        <f t="shared" si="69"/>
        <v>0</v>
      </c>
      <c r="AJB116" s="225">
        <f t="shared" si="69"/>
        <v>0</v>
      </c>
      <c r="AJC116" s="225">
        <f t="shared" si="69"/>
        <v>0</v>
      </c>
      <c r="AJD116" s="225">
        <f t="shared" si="69"/>
        <v>0</v>
      </c>
      <c r="AJE116" s="225">
        <f t="shared" si="69"/>
        <v>0</v>
      </c>
      <c r="AJF116" s="225">
        <f t="shared" si="69"/>
        <v>0</v>
      </c>
      <c r="AJG116" s="225">
        <f t="shared" si="69"/>
        <v>0</v>
      </c>
      <c r="AJH116" s="225">
        <f t="shared" si="69"/>
        <v>0</v>
      </c>
      <c r="AJI116" s="225">
        <f t="shared" si="69"/>
        <v>0</v>
      </c>
      <c r="AJJ116" s="225">
        <f t="shared" si="69"/>
        <v>0</v>
      </c>
      <c r="AJK116" s="225">
        <f t="shared" si="69"/>
        <v>0</v>
      </c>
      <c r="AJL116" s="225">
        <f t="shared" si="69"/>
        <v>0</v>
      </c>
      <c r="AJM116" s="225">
        <f t="shared" si="69"/>
        <v>0</v>
      </c>
      <c r="AJN116" s="225">
        <f t="shared" si="69"/>
        <v>0</v>
      </c>
      <c r="AJO116" s="225">
        <f t="shared" si="69"/>
        <v>0</v>
      </c>
      <c r="AJP116" s="225">
        <f t="shared" si="69"/>
        <v>0</v>
      </c>
      <c r="AJQ116" s="225">
        <f t="shared" si="69"/>
        <v>0</v>
      </c>
      <c r="AJR116" s="225">
        <f t="shared" si="69"/>
        <v>0</v>
      </c>
      <c r="AJS116" s="225">
        <f t="shared" si="69"/>
        <v>0</v>
      </c>
      <c r="AJT116" s="225">
        <f t="shared" si="69"/>
        <v>0</v>
      </c>
      <c r="AJU116" s="225">
        <f t="shared" si="69"/>
        <v>0</v>
      </c>
      <c r="AJV116" s="225">
        <f t="shared" si="69"/>
        <v>0</v>
      </c>
      <c r="AJW116" s="225">
        <f t="shared" si="69"/>
        <v>0</v>
      </c>
      <c r="AJX116" s="225">
        <f t="shared" si="69"/>
        <v>0</v>
      </c>
      <c r="AJY116" s="225">
        <f t="shared" si="69"/>
        <v>0</v>
      </c>
      <c r="AJZ116" s="225">
        <f t="shared" si="69"/>
        <v>0</v>
      </c>
      <c r="AKA116" s="225">
        <f t="shared" si="69"/>
        <v>0</v>
      </c>
      <c r="AKB116" s="225">
        <f t="shared" si="69"/>
        <v>0</v>
      </c>
      <c r="AKC116" s="225">
        <f t="shared" si="69"/>
        <v>0</v>
      </c>
      <c r="AKD116" s="225">
        <f t="shared" si="69"/>
        <v>0</v>
      </c>
      <c r="AKE116" s="225">
        <f t="shared" si="69"/>
        <v>0</v>
      </c>
      <c r="AKF116" s="225">
        <f t="shared" si="69"/>
        <v>0</v>
      </c>
      <c r="AKG116" s="225">
        <f t="shared" si="69"/>
        <v>0</v>
      </c>
      <c r="AKH116" s="225">
        <f t="shared" si="69"/>
        <v>0</v>
      </c>
      <c r="AKI116" s="225">
        <f t="shared" si="69"/>
        <v>0</v>
      </c>
      <c r="AKJ116" s="225">
        <f t="shared" si="69"/>
        <v>0</v>
      </c>
      <c r="AKK116" s="225">
        <f t="shared" si="69"/>
        <v>0</v>
      </c>
      <c r="AKL116" s="225">
        <f t="shared" ref="AKL116:AMW116" si="70">AKL115-AKL114</f>
        <v>0</v>
      </c>
      <c r="AKM116" s="225">
        <f t="shared" si="70"/>
        <v>0</v>
      </c>
      <c r="AKN116" s="225">
        <f t="shared" si="70"/>
        <v>0</v>
      </c>
      <c r="AKO116" s="225">
        <f t="shared" si="70"/>
        <v>0</v>
      </c>
      <c r="AKP116" s="225">
        <f t="shared" si="70"/>
        <v>0</v>
      </c>
      <c r="AKQ116" s="225">
        <f t="shared" si="70"/>
        <v>0</v>
      </c>
      <c r="AKR116" s="225">
        <f t="shared" si="70"/>
        <v>0</v>
      </c>
      <c r="AKS116" s="225">
        <f t="shared" si="70"/>
        <v>0</v>
      </c>
      <c r="AKT116" s="225">
        <f t="shared" si="70"/>
        <v>0</v>
      </c>
      <c r="AKU116" s="225">
        <f t="shared" si="70"/>
        <v>0</v>
      </c>
      <c r="AKV116" s="225">
        <f t="shared" si="70"/>
        <v>0</v>
      </c>
      <c r="AKW116" s="225">
        <f t="shared" si="70"/>
        <v>0</v>
      </c>
      <c r="AKX116" s="225">
        <f t="shared" si="70"/>
        <v>0</v>
      </c>
      <c r="AKY116" s="225">
        <f t="shared" si="70"/>
        <v>0</v>
      </c>
      <c r="AKZ116" s="225">
        <f t="shared" si="70"/>
        <v>0</v>
      </c>
      <c r="ALA116" s="225">
        <f t="shared" si="70"/>
        <v>0</v>
      </c>
      <c r="ALB116" s="225">
        <f t="shared" si="70"/>
        <v>0</v>
      </c>
      <c r="ALC116" s="225">
        <f t="shared" si="70"/>
        <v>0</v>
      </c>
      <c r="ALD116" s="225">
        <f t="shared" si="70"/>
        <v>0</v>
      </c>
      <c r="ALE116" s="225">
        <f t="shared" si="70"/>
        <v>0</v>
      </c>
      <c r="ALF116" s="225">
        <f t="shared" si="70"/>
        <v>0</v>
      </c>
      <c r="ALG116" s="225">
        <f t="shared" si="70"/>
        <v>0</v>
      </c>
      <c r="ALH116" s="225">
        <f t="shared" si="70"/>
        <v>0</v>
      </c>
      <c r="ALI116" s="225">
        <f t="shared" si="70"/>
        <v>0</v>
      </c>
      <c r="ALJ116" s="225">
        <f t="shared" si="70"/>
        <v>0</v>
      </c>
      <c r="ALK116" s="225">
        <f t="shared" si="70"/>
        <v>0</v>
      </c>
      <c r="ALL116" s="225">
        <f t="shared" si="70"/>
        <v>0</v>
      </c>
      <c r="ALM116" s="225">
        <f t="shared" si="70"/>
        <v>0</v>
      </c>
      <c r="ALN116" s="225">
        <f t="shared" si="70"/>
        <v>0</v>
      </c>
      <c r="ALO116" s="225">
        <f t="shared" si="70"/>
        <v>0</v>
      </c>
      <c r="ALP116" s="225">
        <f t="shared" si="70"/>
        <v>0</v>
      </c>
      <c r="ALQ116" s="225">
        <f t="shared" si="70"/>
        <v>0</v>
      </c>
      <c r="ALR116" s="225">
        <f t="shared" si="70"/>
        <v>0</v>
      </c>
      <c r="ALS116" s="225">
        <f t="shared" si="70"/>
        <v>0</v>
      </c>
      <c r="ALT116" s="225">
        <f t="shared" si="70"/>
        <v>0</v>
      </c>
      <c r="ALU116" s="225">
        <f t="shared" si="70"/>
        <v>0</v>
      </c>
      <c r="ALV116" s="225">
        <f t="shared" si="70"/>
        <v>0</v>
      </c>
      <c r="ALW116" s="225">
        <f t="shared" si="70"/>
        <v>0</v>
      </c>
      <c r="ALX116" s="225">
        <f t="shared" si="70"/>
        <v>0</v>
      </c>
      <c r="ALY116" s="225">
        <f t="shared" si="70"/>
        <v>0</v>
      </c>
      <c r="ALZ116" s="225">
        <f t="shared" si="70"/>
        <v>0</v>
      </c>
      <c r="AMA116" s="225">
        <f t="shared" si="70"/>
        <v>0</v>
      </c>
      <c r="AMB116" s="225">
        <f t="shared" si="70"/>
        <v>0</v>
      </c>
      <c r="AMC116" s="225">
        <f t="shared" si="70"/>
        <v>0</v>
      </c>
      <c r="AMD116" s="225">
        <f t="shared" si="70"/>
        <v>0</v>
      </c>
      <c r="AME116" s="225">
        <f t="shared" si="70"/>
        <v>0</v>
      </c>
      <c r="AMF116" s="225">
        <f t="shared" si="70"/>
        <v>0</v>
      </c>
      <c r="AMG116" s="225">
        <f t="shared" si="70"/>
        <v>0</v>
      </c>
      <c r="AMH116" s="225">
        <f t="shared" si="70"/>
        <v>0</v>
      </c>
      <c r="AMI116" s="225">
        <f t="shared" si="70"/>
        <v>0</v>
      </c>
      <c r="AMJ116" s="225">
        <f t="shared" si="70"/>
        <v>0</v>
      </c>
      <c r="AMK116" s="225">
        <f t="shared" si="70"/>
        <v>0</v>
      </c>
      <c r="AML116" s="225">
        <f t="shared" si="70"/>
        <v>0</v>
      </c>
      <c r="AMM116" s="225">
        <f t="shared" si="70"/>
        <v>0</v>
      </c>
      <c r="AMN116" s="225">
        <f t="shared" si="70"/>
        <v>0</v>
      </c>
      <c r="AMO116" s="225">
        <f t="shared" si="70"/>
        <v>0</v>
      </c>
      <c r="AMP116" s="225">
        <f t="shared" si="70"/>
        <v>0</v>
      </c>
      <c r="AMQ116" s="225">
        <f t="shared" si="70"/>
        <v>0</v>
      </c>
      <c r="AMR116" s="225">
        <f t="shared" si="70"/>
        <v>0</v>
      </c>
      <c r="AMS116" s="225">
        <f t="shared" si="70"/>
        <v>0</v>
      </c>
      <c r="AMT116" s="225">
        <f t="shared" si="70"/>
        <v>0</v>
      </c>
      <c r="AMU116" s="225">
        <f t="shared" si="70"/>
        <v>0</v>
      </c>
      <c r="AMV116" s="225">
        <f t="shared" si="70"/>
        <v>0</v>
      </c>
      <c r="AMW116" s="225">
        <f t="shared" si="70"/>
        <v>0</v>
      </c>
      <c r="AMX116" s="225">
        <f t="shared" ref="AMX116:API116" si="71">AMX115-AMX114</f>
        <v>0</v>
      </c>
      <c r="AMY116" s="225">
        <f t="shared" si="71"/>
        <v>0</v>
      </c>
      <c r="AMZ116" s="225">
        <f t="shared" si="71"/>
        <v>0</v>
      </c>
      <c r="ANA116" s="225">
        <f t="shared" si="71"/>
        <v>0</v>
      </c>
      <c r="ANB116" s="225">
        <f t="shared" si="71"/>
        <v>0</v>
      </c>
      <c r="ANC116" s="225">
        <f t="shared" si="71"/>
        <v>0</v>
      </c>
      <c r="AND116" s="225">
        <f t="shared" si="71"/>
        <v>0</v>
      </c>
      <c r="ANE116" s="225">
        <f t="shared" si="71"/>
        <v>0</v>
      </c>
      <c r="ANF116" s="225">
        <f t="shared" si="71"/>
        <v>0</v>
      </c>
      <c r="ANG116" s="225">
        <f t="shared" si="71"/>
        <v>0</v>
      </c>
      <c r="ANH116" s="225">
        <f t="shared" si="71"/>
        <v>0</v>
      </c>
      <c r="ANI116" s="225">
        <f t="shared" si="71"/>
        <v>0</v>
      </c>
      <c r="ANJ116" s="225">
        <f t="shared" si="71"/>
        <v>0</v>
      </c>
      <c r="ANK116" s="225">
        <f t="shared" si="71"/>
        <v>0</v>
      </c>
      <c r="ANL116" s="225">
        <f t="shared" si="71"/>
        <v>0</v>
      </c>
      <c r="ANM116" s="225">
        <f t="shared" si="71"/>
        <v>0</v>
      </c>
      <c r="ANN116" s="225">
        <f t="shared" si="71"/>
        <v>0</v>
      </c>
      <c r="ANO116" s="225">
        <f t="shared" si="71"/>
        <v>0</v>
      </c>
      <c r="ANP116" s="225">
        <f t="shared" si="71"/>
        <v>0</v>
      </c>
      <c r="ANQ116" s="225">
        <f t="shared" si="71"/>
        <v>0</v>
      </c>
      <c r="ANR116" s="225">
        <f t="shared" si="71"/>
        <v>0</v>
      </c>
      <c r="ANS116" s="225">
        <f t="shared" si="71"/>
        <v>0</v>
      </c>
      <c r="ANT116" s="225">
        <f t="shared" si="71"/>
        <v>0</v>
      </c>
      <c r="ANU116" s="225">
        <f t="shared" si="71"/>
        <v>0</v>
      </c>
      <c r="ANV116" s="225">
        <f t="shared" si="71"/>
        <v>0</v>
      </c>
      <c r="ANW116" s="225">
        <f t="shared" si="71"/>
        <v>0</v>
      </c>
      <c r="ANX116" s="225">
        <f t="shared" si="71"/>
        <v>0</v>
      </c>
      <c r="ANY116" s="225">
        <f t="shared" si="71"/>
        <v>0</v>
      </c>
      <c r="ANZ116" s="225">
        <f t="shared" si="71"/>
        <v>0</v>
      </c>
      <c r="AOA116" s="225">
        <f t="shared" si="71"/>
        <v>0</v>
      </c>
      <c r="AOB116" s="225">
        <f t="shared" si="71"/>
        <v>0</v>
      </c>
      <c r="AOC116" s="225">
        <f t="shared" si="71"/>
        <v>0</v>
      </c>
      <c r="AOD116" s="225">
        <f t="shared" si="71"/>
        <v>0</v>
      </c>
      <c r="AOE116" s="225">
        <f t="shared" si="71"/>
        <v>0</v>
      </c>
      <c r="AOF116" s="225">
        <f t="shared" si="71"/>
        <v>0</v>
      </c>
      <c r="AOG116" s="225">
        <f t="shared" si="71"/>
        <v>0</v>
      </c>
      <c r="AOH116" s="225">
        <f t="shared" si="71"/>
        <v>0</v>
      </c>
      <c r="AOI116" s="225">
        <f t="shared" si="71"/>
        <v>0</v>
      </c>
      <c r="AOJ116" s="225">
        <f t="shared" si="71"/>
        <v>0</v>
      </c>
      <c r="AOK116" s="225">
        <f t="shared" si="71"/>
        <v>0</v>
      </c>
      <c r="AOL116" s="225">
        <f t="shared" si="71"/>
        <v>0</v>
      </c>
      <c r="AOM116" s="225">
        <f t="shared" si="71"/>
        <v>0</v>
      </c>
      <c r="AON116" s="225">
        <f t="shared" si="71"/>
        <v>0</v>
      </c>
      <c r="AOO116" s="225">
        <f t="shared" si="71"/>
        <v>0</v>
      </c>
      <c r="AOP116" s="225">
        <f t="shared" si="71"/>
        <v>0</v>
      </c>
      <c r="AOQ116" s="225">
        <f t="shared" si="71"/>
        <v>0</v>
      </c>
      <c r="AOR116" s="225">
        <f t="shared" si="71"/>
        <v>0</v>
      </c>
      <c r="AOS116" s="225">
        <f t="shared" si="71"/>
        <v>0</v>
      </c>
      <c r="AOT116" s="225">
        <f t="shared" si="71"/>
        <v>0</v>
      </c>
      <c r="AOU116" s="225">
        <f t="shared" si="71"/>
        <v>0</v>
      </c>
      <c r="AOV116" s="225">
        <f t="shared" si="71"/>
        <v>0</v>
      </c>
      <c r="AOW116" s="225">
        <f t="shared" si="71"/>
        <v>0</v>
      </c>
      <c r="AOX116" s="225">
        <f t="shared" si="71"/>
        <v>0</v>
      </c>
      <c r="AOY116" s="225">
        <f t="shared" si="71"/>
        <v>0</v>
      </c>
      <c r="AOZ116" s="225">
        <f t="shared" si="71"/>
        <v>0</v>
      </c>
      <c r="APA116" s="225">
        <f t="shared" si="71"/>
        <v>0</v>
      </c>
      <c r="APB116" s="225">
        <f t="shared" si="71"/>
        <v>0</v>
      </c>
      <c r="APC116" s="225">
        <f t="shared" si="71"/>
        <v>0</v>
      </c>
      <c r="APD116" s="225">
        <f t="shared" si="71"/>
        <v>0</v>
      </c>
      <c r="APE116" s="225">
        <f t="shared" si="71"/>
        <v>0</v>
      </c>
      <c r="APF116" s="225">
        <f t="shared" si="71"/>
        <v>0</v>
      </c>
      <c r="APG116" s="225">
        <f t="shared" si="71"/>
        <v>0</v>
      </c>
      <c r="APH116" s="225">
        <f t="shared" si="71"/>
        <v>0</v>
      </c>
      <c r="API116" s="225">
        <f t="shared" si="71"/>
        <v>0</v>
      </c>
      <c r="APJ116" s="225">
        <f t="shared" ref="APJ116:ARU116" si="72">APJ115-APJ114</f>
        <v>0</v>
      </c>
      <c r="APK116" s="225">
        <f t="shared" si="72"/>
        <v>0</v>
      </c>
      <c r="APL116" s="225">
        <f t="shared" si="72"/>
        <v>0</v>
      </c>
      <c r="APM116" s="225">
        <f t="shared" si="72"/>
        <v>0</v>
      </c>
      <c r="APN116" s="225">
        <f t="shared" si="72"/>
        <v>0</v>
      </c>
      <c r="APO116" s="225">
        <f t="shared" si="72"/>
        <v>0</v>
      </c>
      <c r="APP116" s="225">
        <f t="shared" si="72"/>
        <v>0</v>
      </c>
      <c r="APQ116" s="225">
        <f t="shared" si="72"/>
        <v>0</v>
      </c>
      <c r="APR116" s="225">
        <f t="shared" si="72"/>
        <v>0</v>
      </c>
      <c r="APS116" s="225">
        <f t="shared" si="72"/>
        <v>0</v>
      </c>
      <c r="APT116" s="225">
        <f t="shared" si="72"/>
        <v>0</v>
      </c>
      <c r="APU116" s="225">
        <f t="shared" si="72"/>
        <v>0</v>
      </c>
      <c r="APV116" s="225">
        <f t="shared" si="72"/>
        <v>0</v>
      </c>
      <c r="APW116" s="225">
        <f t="shared" si="72"/>
        <v>0</v>
      </c>
      <c r="APX116" s="225">
        <f t="shared" si="72"/>
        <v>0</v>
      </c>
      <c r="APY116" s="225">
        <f t="shared" si="72"/>
        <v>0</v>
      </c>
      <c r="APZ116" s="225">
        <f t="shared" si="72"/>
        <v>0</v>
      </c>
      <c r="AQA116" s="225">
        <f t="shared" si="72"/>
        <v>0</v>
      </c>
      <c r="AQB116" s="225">
        <f t="shared" si="72"/>
        <v>0</v>
      </c>
      <c r="AQC116" s="225">
        <f t="shared" si="72"/>
        <v>0</v>
      </c>
      <c r="AQD116" s="225">
        <f t="shared" si="72"/>
        <v>0</v>
      </c>
      <c r="AQE116" s="225">
        <f t="shared" si="72"/>
        <v>0</v>
      </c>
      <c r="AQF116" s="225">
        <f t="shared" si="72"/>
        <v>0</v>
      </c>
      <c r="AQG116" s="225">
        <f t="shared" si="72"/>
        <v>0</v>
      </c>
      <c r="AQH116" s="225">
        <f t="shared" si="72"/>
        <v>0</v>
      </c>
      <c r="AQI116" s="225">
        <f t="shared" si="72"/>
        <v>0</v>
      </c>
      <c r="AQJ116" s="225">
        <f t="shared" si="72"/>
        <v>0</v>
      </c>
      <c r="AQK116" s="225">
        <f t="shared" si="72"/>
        <v>0</v>
      </c>
      <c r="AQL116" s="225">
        <f t="shared" si="72"/>
        <v>0</v>
      </c>
      <c r="AQM116" s="225">
        <f t="shared" si="72"/>
        <v>0</v>
      </c>
      <c r="AQN116" s="225">
        <f t="shared" si="72"/>
        <v>0</v>
      </c>
      <c r="AQO116" s="225">
        <f t="shared" si="72"/>
        <v>0</v>
      </c>
      <c r="AQP116" s="225">
        <f t="shared" si="72"/>
        <v>0</v>
      </c>
      <c r="AQQ116" s="225">
        <f t="shared" si="72"/>
        <v>0</v>
      </c>
      <c r="AQR116" s="225">
        <f t="shared" si="72"/>
        <v>0</v>
      </c>
      <c r="AQS116" s="225">
        <f t="shared" si="72"/>
        <v>0</v>
      </c>
      <c r="AQT116" s="225">
        <f t="shared" si="72"/>
        <v>0</v>
      </c>
      <c r="AQU116" s="225">
        <f t="shared" si="72"/>
        <v>0</v>
      </c>
      <c r="AQV116" s="225">
        <f t="shared" si="72"/>
        <v>0</v>
      </c>
      <c r="AQW116" s="225">
        <f t="shared" si="72"/>
        <v>0</v>
      </c>
      <c r="AQX116" s="225">
        <f t="shared" si="72"/>
        <v>0</v>
      </c>
      <c r="AQY116" s="225">
        <f t="shared" si="72"/>
        <v>0</v>
      </c>
      <c r="AQZ116" s="225">
        <f t="shared" si="72"/>
        <v>0</v>
      </c>
      <c r="ARA116" s="225">
        <f t="shared" si="72"/>
        <v>0</v>
      </c>
      <c r="ARB116" s="225">
        <f t="shared" si="72"/>
        <v>0</v>
      </c>
      <c r="ARC116" s="225">
        <f t="shared" si="72"/>
        <v>0</v>
      </c>
      <c r="ARD116" s="225">
        <f t="shared" si="72"/>
        <v>0</v>
      </c>
      <c r="ARE116" s="225">
        <f t="shared" si="72"/>
        <v>0</v>
      </c>
      <c r="ARF116" s="225">
        <f t="shared" si="72"/>
        <v>0</v>
      </c>
      <c r="ARG116" s="225">
        <f t="shared" si="72"/>
        <v>0</v>
      </c>
      <c r="ARH116" s="225">
        <f t="shared" si="72"/>
        <v>0</v>
      </c>
      <c r="ARI116" s="225">
        <f t="shared" si="72"/>
        <v>0</v>
      </c>
      <c r="ARJ116" s="225">
        <f t="shared" si="72"/>
        <v>0</v>
      </c>
      <c r="ARK116" s="225">
        <f t="shared" si="72"/>
        <v>0</v>
      </c>
      <c r="ARL116" s="225">
        <f t="shared" si="72"/>
        <v>0</v>
      </c>
      <c r="ARM116" s="225">
        <f t="shared" si="72"/>
        <v>0</v>
      </c>
      <c r="ARN116" s="225">
        <f t="shared" si="72"/>
        <v>0</v>
      </c>
      <c r="ARO116" s="225">
        <f t="shared" si="72"/>
        <v>0</v>
      </c>
      <c r="ARP116" s="225">
        <f t="shared" si="72"/>
        <v>0</v>
      </c>
      <c r="ARQ116" s="225">
        <f t="shared" si="72"/>
        <v>0</v>
      </c>
      <c r="ARR116" s="225">
        <f t="shared" si="72"/>
        <v>0</v>
      </c>
      <c r="ARS116" s="225">
        <f t="shared" si="72"/>
        <v>0</v>
      </c>
      <c r="ART116" s="225">
        <f t="shared" si="72"/>
        <v>0</v>
      </c>
      <c r="ARU116" s="225">
        <f t="shared" si="72"/>
        <v>0</v>
      </c>
      <c r="ARV116" s="225">
        <f t="shared" ref="ARV116:AUG116" si="73">ARV115-ARV114</f>
        <v>0</v>
      </c>
      <c r="ARW116" s="225">
        <f t="shared" si="73"/>
        <v>0</v>
      </c>
      <c r="ARX116" s="225">
        <f t="shared" si="73"/>
        <v>0</v>
      </c>
      <c r="ARY116" s="225">
        <f t="shared" si="73"/>
        <v>0</v>
      </c>
      <c r="ARZ116" s="225">
        <f t="shared" si="73"/>
        <v>0</v>
      </c>
      <c r="ASA116" s="225">
        <f t="shared" si="73"/>
        <v>0</v>
      </c>
      <c r="ASB116" s="225">
        <f t="shared" si="73"/>
        <v>0</v>
      </c>
      <c r="ASC116" s="225">
        <f t="shared" si="73"/>
        <v>0</v>
      </c>
      <c r="ASD116" s="225">
        <f t="shared" si="73"/>
        <v>0</v>
      </c>
      <c r="ASE116" s="225">
        <f t="shared" si="73"/>
        <v>0</v>
      </c>
      <c r="ASF116" s="225">
        <f t="shared" si="73"/>
        <v>0</v>
      </c>
      <c r="ASG116" s="225">
        <f t="shared" si="73"/>
        <v>0</v>
      </c>
      <c r="ASH116" s="225">
        <f t="shared" si="73"/>
        <v>0</v>
      </c>
      <c r="ASI116" s="225">
        <f t="shared" si="73"/>
        <v>0</v>
      </c>
      <c r="ASJ116" s="225">
        <f t="shared" si="73"/>
        <v>0</v>
      </c>
      <c r="ASK116" s="225">
        <f t="shared" si="73"/>
        <v>0</v>
      </c>
      <c r="ASL116" s="225">
        <f t="shared" si="73"/>
        <v>0</v>
      </c>
      <c r="ASM116" s="225">
        <f t="shared" si="73"/>
        <v>0</v>
      </c>
      <c r="ASN116" s="225">
        <f t="shared" si="73"/>
        <v>0</v>
      </c>
      <c r="ASO116" s="225">
        <f t="shared" si="73"/>
        <v>0</v>
      </c>
      <c r="ASP116" s="225">
        <f t="shared" si="73"/>
        <v>0</v>
      </c>
      <c r="ASQ116" s="225">
        <f t="shared" si="73"/>
        <v>0</v>
      </c>
      <c r="ASR116" s="225">
        <f t="shared" si="73"/>
        <v>0</v>
      </c>
      <c r="ASS116" s="225">
        <f t="shared" si="73"/>
        <v>0</v>
      </c>
      <c r="AST116" s="225">
        <f t="shared" si="73"/>
        <v>0</v>
      </c>
      <c r="ASU116" s="225">
        <f t="shared" si="73"/>
        <v>0</v>
      </c>
      <c r="ASV116" s="225">
        <f t="shared" si="73"/>
        <v>0</v>
      </c>
      <c r="ASW116" s="225">
        <f t="shared" si="73"/>
        <v>0</v>
      </c>
      <c r="ASX116" s="225">
        <f t="shared" si="73"/>
        <v>0</v>
      </c>
      <c r="ASY116" s="225">
        <f t="shared" si="73"/>
        <v>0</v>
      </c>
      <c r="ASZ116" s="225">
        <f t="shared" si="73"/>
        <v>0</v>
      </c>
      <c r="ATA116" s="225">
        <f t="shared" si="73"/>
        <v>0</v>
      </c>
      <c r="ATB116" s="225">
        <f t="shared" si="73"/>
        <v>0</v>
      </c>
      <c r="ATC116" s="225">
        <f t="shared" si="73"/>
        <v>0</v>
      </c>
      <c r="ATD116" s="225">
        <f t="shared" si="73"/>
        <v>0</v>
      </c>
      <c r="ATE116" s="225">
        <f t="shared" si="73"/>
        <v>0</v>
      </c>
      <c r="ATF116" s="225">
        <f t="shared" si="73"/>
        <v>0</v>
      </c>
      <c r="ATG116" s="225">
        <f t="shared" si="73"/>
        <v>0</v>
      </c>
      <c r="ATH116" s="225">
        <f t="shared" si="73"/>
        <v>0</v>
      </c>
      <c r="ATI116" s="225">
        <f t="shared" si="73"/>
        <v>0</v>
      </c>
      <c r="ATJ116" s="225">
        <f t="shared" si="73"/>
        <v>0</v>
      </c>
      <c r="ATK116" s="225">
        <f t="shared" si="73"/>
        <v>0</v>
      </c>
      <c r="ATL116" s="225">
        <f t="shared" si="73"/>
        <v>0</v>
      </c>
      <c r="ATM116" s="225">
        <f t="shared" si="73"/>
        <v>0</v>
      </c>
      <c r="ATN116" s="225">
        <f t="shared" si="73"/>
        <v>0</v>
      </c>
      <c r="ATO116" s="225">
        <f t="shared" si="73"/>
        <v>0</v>
      </c>
      <c r="ATP116" s="225">
        <f t="shared" si="73"/>
        <v>0</v>
      </c>
      <c r="ATQ116" s="225">
        <f t="shared" si="73"/>
        <v>0</v>
      </c>
      <c r="ATR116" s="225">
        <f t="shared" si="73"/>
        <v>0</v>
      </c>
      <c r="ATS116" s="225">
        <f t="shared" si="73"/>
        <v>0</v>
      </c>
      <c r="ATT116" s="225">
        <f t="shared" si="73"/>
        <v>0</v>
      </c>
      <c r="ATU116" s="225">
        <f t="shared" si="73"/>
        <v>0</v>
      </c>
      <c r="ATV116" s="225">
        <f t="shared" si="73"/>
        <v>0</v>
      </c>
      <c r="ATW116" s="225">
        <f t="shared" si="73"/>
        <v>0</v>
      </c>
      <c r="ATX116" s="225">
        <f t="shared" si="73"/>
        <v>0</v>
      </c>
      <c r="ATY116" s="225">
        <f t="shared" si="73"/>
        <v>0</v>
      </c>
      <c r="ATZ116" s="225">
        <f t="shared" si="73"/>
        <v>0</v>
      </c>
      <c r="AUA116" s="225">
        <f t="shared" si="73"/>
        <v>0</v>
      </c>
      <c r="AUB116" s="225">
        <f t="shared" si="73"/>
        <v>0</v>
      </c>
      <c r="AUC116" s="225">
        <f t="shared" si="73"/>
        <v>0</v>
      </c>
      <c r="AUD116" s="225">
        <f t="shared" si="73"/>
        <v>0</v>
      </c>
      <c r="AUE116" s="225">
        <f t="shared" si="73"/>
        <v>0</v>
      </c>
      <c r="AUF116" s="225">
        <f t="shared" si="73"/>
        <v>0</v>
      </c>
      <c r="AUG116" s="225">
        <f t="shared" si="73"/>
        <v>0</v>
      </c>
      <c r="AUH116" s="225">
        <f t="shared" ref="AUH116:AWS116" si="74">AUH115-AUH114</f>
        <v>0</v>
      </c>
      <c r="AUI116" s="225">
        <f t="shared" si="74"/>
        <v>0</v>
      </c>
      <c r="AUJ116" s="225">
        <f t="shared" si="74"/>
        <v>0</v>
      </c>
      <c r="AUK116" s="225">
        <f t="shared" si="74"/>
        <v>0</v>
      </c>
      <c r="AUL116" s="225">
        <f t="shared" si="74"/>
        <v>0</v>
      </c>
      <c r="AUM116" s="225">
        <f t="shared" si="74"/>
        <v>0</v>
      </c>
      <c r="AUN116" s="225">
        <f t="shared" si="74"/>
        <v>0</v>
      </c>
      <c r="AUO116" s="225">
        <f t="shared" si="74"/>
        <v>0</v>
      </c>
      <c r="AUP116" s="225">
        <f t="shared" si="74"/>
        <v>0</v>
      </c>
      <c r="AUQ116" s="225">
        <f t="shared" si="74"/>
        <v>0</v>
      </c>
      <c r="AUR116" s="225">
        <f t="shared" si="74"/>
        <v>0</v>
      </c>
      <c r="AUS116" s="225">
        <f t="shared" si="74"/>
        <v>0</v>
      </c>
      <c r="AUT116" s="225">
        <f t="shared" si="74"/>
        <v>0</v>
      </c>
      <c r="AUU116" s="225">
        <f t="shared" si="74"/>
        <v>0</v>
      </c>
      <c r="AUV116" s="225">
        <f t="shared" si="74"/>
        <v>0</v>
      </c>
      <c r="AUW116" s="225">
        <f t="shared" si="74"/>
        <v>0</v>
      </c>
      <c r="AUX116" s="225">
        <f t="shared" si="74"/>
        <v>0</v>
      </c>
      <c r="AUY116" s="225">
        <f t="shared" si="74"/>
        <v>0</v>
      </c>
      <c r="AUZ116" s="225">
        <f t="shared" si="74"/>
        <v>0</v>
      </c>
      <c r="AVA116" s="225">
        <f t="shared" si="74"/>
        <v>0</v>
      </c>
      <c r="AVB116" s="225">
        <f t="shared" si="74"/>
        <v>0</v>
      </c>
      <c r="AVC116" s="225">
        <f t="shared" si="74"/>
        <v>0</v>
      </c>
      <c r="AVD116" s="225">
        <f t="shared" si="74"/>
        <v>0</v>
      </c>
      <c r="AVE116" s="225">
        <f t="shared" si="74"/>
        <v>0</v>
      </c>
      <c r="AVF116" s="225">
        <f t="shared" si="74"/>
        <v>0</v>
      </c>
      <c r="AVG116" s="225">
        <f t="shared" si="74"/>
        <v>0</v>
      </c>
      <c r="AVH116" s="225">
        <f t="shared" si="74"/>
        <v>0</v>
      </c>
      <c r="AVI116" s="225">
        <f t="shared" si="74"/>
        <v>0</v>
      </c>
      <c r="AVJ116" s="225">
        <f t="shared" si="74"/>
        <v>0</v>
      </c>
      <c r="AVK116" s="225">
        <f t="shared" si="74"/>
        <v>0</v>
      </c>
      <c r="AVL116" s="225">
        <f t="shared" si="74"/>
        <v>0</v>
      </c>
      <c r="AVM116" s="225">
        <f t="shared" si="74"/>
        <v>0</v>
      </c>
      <c r="AVN116" s="225">
        <f t="shared" si="74"/>
        <v>0</v>
      </c>
      <c r="AVO116" s="225">
        <f t="shared" si="74"/>
        <v>0</v>
      </c>
      <c r="AVP116" s="225">
        <f t="shared" si="74"/>
        <v>0</v>
      </c>
      <c r="AVQ116" s="225">
        <f t="shared" si="74"/>
        <v>0</v>
      </c>
      <c r="AVR116" s="225">
        <f t="shared" si="74"/>
        <v>0</v>
      </c>
      <c r="AVS116" s="225">
        <f t="shared" si="74"/>
        <v>0</v>
      </c>
      <c r="AVT116" s="225">
        <f t="shared" si="74"/>
        <v>0</v>
      </c>
      <c r="AVU116" s="225">
        <f t="shared" si="74"/>
        <v>0</v>
      </c>
      <c r="AVV116" s="225">
        <f t="shared" si="74"/>
        <v>0</v>
      </c>
      <c r="AVW116" s="225">
        <f t="shared" si="74"/>
        <v>0</v>
      </c>
      <c r="AVX116" s="225">
        <f t="shared" si="74"/>
        <v>0</v>
      </c>
      <c r="AVY116" s="225">
        <f t="shared" si="74"/>
        <v>0</v>
      </c>
      <c r="AVZ116" s="225">
        <f t="shared" si="74"/>
        <v>0</v>
      </c>
      <c r="AWA116" s="225">
        <f t="shared" si="74"/>
        <v>0</v>
      </c>
      <c r="AWB116" s="225">
        <f t="shared" si="74"/>
        <v>0</v>
      </c>
      <c r="AWC116" s="225">
        <f t="shared" si="74"/>
        <v>0</v>
      </c>
      <c r="AWD116" s="225">
        <f t="shared" si="74"/>
        <v>0</v>
      </c>
      <c r="AWE116" s="225">
        <f t="shared" si="74"/>
        <v>0</v>
      </c>
      <c r="AWF116" s="225">
        <f t="shared" si="74"/>
        <v>0</v>
      </c>
      <c r="AWG116" s="225">
        <f t="shared" si="74"/>
        <v>0</v>
      </c>
      <c r="AWH116" s="225">
        <f t="shared" si="74"/>
        <v>0</v>
      </c>
      <c r="AWI116" s="225">
        <f t="shared" si="74"/>
        <v>0</v>
      </c>
      <c r="AWJ116" s="225">
        <f t="shared" si="74"/>
        <v>0</v>
      </c>
      <c r="AWK116" s="225">
        <f t="shared" si="74"/>
        <v>0</v>
      </c>
      <c r="AWL116" s="225">
        <f t="shared" si="74"/>
        <v>0</v>
      </c>
      <c r="AWM116" s="225">
        <f t="shared" si="74"/>
        <v>0</v>
      </c>
      <c r="AWN116" s="225">
        <f t="shared" si="74"/>
        <v>0</v>
      </c>
      <c r="AWO116" s="225">
        <f t="shared" si="74"/>
        <v>0</v>
      </c>
      <c r="AWP116" s="225">
        <f t="shared" si="74"/>
        <v>0</v>
      </c>
      <c r="AWQ116" s="225">
        <f t="shared" si="74"/>
        <v>0</v>
      </c>
      <c r="AWR116" s="225">
        <f t="shared" si="74"/>
        <v>0</v>
      </c>
      <c r="AWS116" s="225">
        <f t="shared" si="74"/>
        <v>0</v>
      </c>
      <c r="AWT116" s="225">
        <f t="shared" ref="AWT116:AZE116" si="75">AWT115-AWT114</f>
        <v>0</v>
      </c>
      <c r="AWU116" s="225">
        <f t="shared" si="75"/>
        <v>0</v>
      </c>
      <c r="AWV116" s="225">
        <f t="shared" si="75"/>
        <v>0</v>
      </c>
      <c r="AWW116" s="225">
        <f t="shared" si="75"/>
        <v>0</v>
      </c>
      <c r="AWX116" s="225">
        <f t="shared" si="75"/>
        <v>0</v>
      </c>
      <c r="AWY116" s="225">
        <f t="shared" si="75"/>
        <v>0</v>
      </c>
      <c r="AWZ116" s="225">
        <f t="shared" si="75"/>
        <v>0</v>
      </c>
      <c r="AXA116" s="225">
        <f t="shared" si="75"/>
        <v>0</v>
      </c>
      <c r="AXB116" s="225">
        <f t="shared" si="75"/>
        <v>0</v>
      </c>
      <c r="AXC116" s="225">
        <f t="shared" si="75"/>
        <v>0</v>
      </c>
      <c r="AXD116" s="225">
        <f t="shared" si="75"/>
        <v>0</v>
      </c>
      <c r="AXE116" s="225">
        <f t="shared" si="75"/>
        <v>0</v>
      </c>
      <c r="AXF116" s="225">
        <f t="shared" si="75"/>
        <v>0</v>
      </c>
      <c r="AXG116" s="225">
        <f t="shared" si="75"/>
        <v>0</v>
      </c>
      <c r="AXH116" s="225">
        <f t="shared" si="75"/>
        <v>0</v>
      </c>
      <c r="AXI116" s="225">
        <f t="shared" si="75"/>
        <v>0</v>
      </c>
      <c r="AXJ116" s="225">
        <f t="shared" si="75"/>
        <v>0</v>
      </c>
      <c r="AXK116" s="225">
        <f t="shared" si="75"/>
        <v>0</v>
      </c>
      <c r="AXL116" s="225">
        <f t="shared" si="75"/>
        <v>0</v>
      </c>
      <c r="AXM116" s="225">
        <f t="shared" si="75"/>
        <v>0</v>
      </c>
      <c r="AXN116" s="225">
        <f t="shared" si="75"/>
        <v>0</v>
      </c>
      <c r="AXO116" s="225">
        <f t="shared" si="75"/>
        <v>0</v>
      </c>
      <c r="AXP116" s="225">
        <f t="shared" si="75"/>
        <v>0</v>
      </c>
      <c r="AXQ116" s="225">
        <f t="shared" si="75"/>
        <v>0</v>
      </c>
      <c r="AXR116" s="225">
        <f t="shared" si="75"/>
        <v>0</v>
      </c>
      <c r="AXS116" s="225">
        <f t="shared" si="75"/>
        <v>0</v>
      </c>
      <c r="AXT116" s="225">
        <f t="shared" si="75"/>
        <v>0</v>
      </c>
      <c r="AXU116" s="225">
        <f t="shared" si="75"/>
        <v>0</v>
      </c>
      <c r="AXV116" s="225">
        <f t="shared" si="75"/>
        <v>0</v>
      </c>
      <c r="AXW116" s="225">
        <f t="shared" si="75"/>
        <v>0</v>
      </c>
      <c r="AXX116" s="225">
        <f t="shared" si="75"/>
        <v>0</v>
      </c>
      <c r="AXY116" s="225">
        <f t="shared" si="75"/>
        <v>0</v>
      </c>
      <c r="AXZ116" s="225">
        <f t="shared" si="75"/>
        <v>0</v>
      </c>
      <c r="AYA116" s="225">
        <f t="shared" si="75"/>
        <v>0</v>
      </c>
      <c r="AYB116" s="225">
        <f t="shared" si="75"/>
        <v>0</v>
      </c>
      <c r="AYC116" s="225">
        <f t="shared" si="75"/>
        <v>0</v>
      </c>
      <c r="AYD116" s="225">
        <f t="shared" si="75"/>
        <v>0</v>
      </c>
      <c r="AYE116" s="225">
        <f t="shared" si="75"/>
        <v>0</v>
      </c>
      <c r="AYF116" s="225">
        <f t="shared" si="75"/>
        <v>0</v>
      </c>
      <c r="AYG116" s="225">
        <f t="shared" si="75"/>
        <v>0</v>
      </c>
      <c r="AYH116" s="225">
        <f t="shared" si="75"/>
        <v>0</v>
      </c>
      <c r="AYI116" s="225">
        <f t="shared" si="75"/>
        <v>0</v>
      </c>
      <c r="AYJ116" s="225">
        <f t="shared" si="75"/>
        <v>0</v>
      </c>
      <c r="AYK116" s="225">
        <f t="shared" si="75"/>
        <v>0</v>
      </c>
      <c r="AYL116" s="225">
        <f t="shared" si="75"/>
        <v>0</v>
      </c>
      <c r="AYM116" s="225">
        <f t="shared" si="75"/>
        <v>0</v>
      </c>
      <c r="AYN116" s="225">
        <f t="shared" si="75"/>
        <v>0</v>
      </c>
      <c r="AYO116" s="225">
        <f t="shared" si="75"/>
        <v>0</v>
      </c>
      <c r="AYP116" s="225">
        <f t="shared" si="75"/>
        <v>0</v>
      </c>
      <c r="AYQ116" s="225">
        <f t="shared" si="75"/>
        <v>0</v>
      </c>
      <c r="AYR116" s="225">
        <f t="shared" si="75"/>
        <v>0</v>
      </c>
      <c r="AYS116" s="225">
        <f t="shared" si="75"/>
        <v>0</v>
      </c>
      <c r="AYT116" s="225">
        <f t="shared" si="75"/>
        <v>0</v>
      </c>
      <c r="AYU116" s="225">
        <f t="shared" si="75"/>
        <v>0</v>
      </c>
      <c r="AYV116" s="225">
        <f t="shared" si="75"/>
        <v>0</v>
      </c>
      <c r="AYW116" s="225">
        <f t="shared" si="75"/>
        <v>0</v>
      </c>
      <c r="AYX116" s="225">
        <f t="shared" si="75"/>
        <v>0</v>
      </c>
      <c r="AYY116" s="225">
        <f t="shared" si="75"/>
        <v>0</v>
      </c>
      <c r="AYZ116" s="225">
        <f t="shared" si="75"/>
        <v>0</v>
      </c>
      <c r="AZA116" s="225">
        <f t="shared" si="75"/>
        <v>0</v>
      </c>
      <c r="AZB116" s="225">
        <f t="shared" si="75"/>
        <v>0</v>
      </c>
      <c r="AZC116" s="225">
        <f t="shared" si="75"/>
        <v>0</v>
      </c>
      <c r="AZD116" s="225">
        <f t="shared" si="75"/>
        <v>0</v>
      </c>
      <c r="AZE116" s="225">
        <f t="shared" si="75"/>
        <v>0</v>
      </c>
      <c r="AZF116" s="225">
        <f t="shared" ref="AZF116:BBQ116" si="76">AZF115-AZF114</f>
        <v>0</v>
      </c>
      <c r="AZG116" s="225">
        <f t="shared" si="76"/>
        <v>0</v>
      </c>
      <c r="AZH116" s="225">
        <f t="shared" si="76"/>
        <v>0</v>
      </c>
      <c r="AZI116" s="225">
        <f t="shared" si="76"/>
        <v>0</v>
      </c>
      <c r="AZJ116" s="225">
        <f t="shared" si="76"/>
        <v>0</v>
      </c>
      <c r="AZK116" s="225">
        <f t="shared" si="76"/>
        <v>0</v>
      </c>
      <c r="AZL116" s="225">
        <f t="shared" si="76"/>
        <v>0</v>
      </c>
      <c r="AZM116" s="225">
        <f t="shared" si="76"/>
        <v>0</v>
      </c>
      <c r="AZN116" s="225">
        <f t="shared" si="76"/>
        <v>0</v>
      </c>
      <c r="AZO116" s="225">
        <f t="shared" si="76"/>
        <v>0</v>
      </c>
      <c r="AZP116" s="225">
        <f t="shared" si="76"/>
        <v>0</v>
      </c>
      <c r="AZQ116" s="225">
        <f t="shared" si="76"/>
        <v>0</v>
      </c>
      <c r="AZR116" s="225">
        <f t="shared" si="76"/>
        <v>0</v>
      </c>
      <c r="AZS116" s="225">
        <f t="shared" si="76"/>
        <v>0</v>
      </c>
      <c r="AZT116" s="225">
        <f t="shared" si="76"/>
        <v>0</v>
      </c>
      <c r="AZU116" s="225">
        <f t="shared" si="76"/>
        <v>0</v>
      </c>
      <c r="AZV116" s="225">
        <f t="shared" si="76"/>
        <v>0</v>
      </c>
      <c r="AZW116" s="225">
        <f t="shared" si="76"/>
        <v>0</v>
      </c>
      <c r="AZX116" s="225">
        <f t="shared" si="76"/>
        <v>0</v>
      </c>
      <c r="AZY116" s="225">
        <f t="shared" si="76"/>
        <v>0</v>
      </c>
      <c r="AZZ116" s="225">
        <f t="shared" si="76"/>
        <v>0</v>
      </c>
      <c r="BAA116" s="225">
        <f t="shared" si="76"/>
        <v>0</v>
      </c>
      <c r="BAB116" s="225">
        <f t="shared" si="76"/>
        <v>0</v>
      </c>
      <c r="BAC116" s="225">
        <f t="shared" si="76"/>
        <v>0</v>
      </c>
      <c r="BAD116" s="225">
        <f t="shared" si="76"/>
        <v>0</v>
      </c>
      <c r="BAE116" s="225">
        <f t="shared" si="76"/>
        <v>0</v>
      </c>
      <c r="BAF116" s="225">
        <f t="shared" si="76"/>
        <v>0</v>
      </c>
      <c r="BAG116" s="225">
        <f t="shared" si="76"/>
        <v>0</v>
      </c>
      <c r="BAH116" s="225">
        <f t="shared" si="76"/>
        <v>0</v>
      </c>
      <c r="BAI116" s="225">
        <f t="shared" si="76"/>
        <v>0</v>
      </c>
      <c r="BAJ116" s="225">
        <f t="shared" si="76"/>
        <v>0</v>
      </c>
      <c r="BAK116" s="225">
        <f t="shared" si="76"/>
        <v>0</v>
      </c>
      <c r="BAL116" s="225">
        <f t="shared" si="76"/>
        <v>0</v>
      </c>
      <c r="BAM116" s="225">
        <f t="shared" si="76"/>
        <v>0</v>
      </c>
      <c r="BAN116" s="225">
        <f t="shared" si="76"/>
        <v>0</v>
      </c>
      <c r="BAO116" s="225">
        <f t="shared" si="76"/>
        <v>0</v>
      </c>
      <c r="BAP116" s="225">
        <f t="shared" si="76"/>
        <v>0</v>
      </c>
      <c r="BAQ116" s="225">
        <f t="shared" si="76"/>
        <v>0</v>
      </c>
      <c r="BAR116" s="225">
        <f t="shared" si="76"/>
        <v>0</v>
      </c>
      <c r="BAS116" s="225">
        <f t="shared" si="76"/>
        <v>0</v>
      </c>
      <c r="BAT116" s="225">
        <f t="shared" si="76"/>
        <v>0</v>
      </c>
      <c r="BAU116" s="225">
        <f t="shared" si="76"/>
        <v>0</v>
      </c>
      <c r="BAV116" s="225">
        <f t="shared" si="76"/>
        <v>0</v>
      </c>
      <c r="BAW116" s="225">
        <f t="shared" si="76"/>
        <v>0</v>
      </c>
      <c r="BAX116" s="225">
        <f t="shared" si="76"/>
        <v>0</v>
      </c>
      <c r="BAY116" s="225">
        <f t="shared" si="76"/>
        <v>0</v>
      </c>
      <c r="BAZ116" s="225">
        <f t="shared" si="76"/>
        <v>0</v>
      </c>
      <c r="BBA116" s="225">
        <f t="shared" si="76"/>
        <v>0</v>
      </c>
      <c r="BBB116" s="225">
        <f t="shared" si="76"/>
        <v>0</v>
      </c>
      <c r="BBC116" s="225">
        <f t="shared" si="76"/>
        <v>0</v>
      </c>
      <c r="BBD116" s="225">
        <f t="shared" si="76"/>
        <v>0</v>
      </c>
      <c r="BBE116" s="225">
        <f t="shared" si="76"/>
        <v>0</v>
      </c>
      <c r="BBF116" s="225">
        <f t="shared" si="76"/>
        <v>0</v>
      </c>
      <c r="BBG116" s="225">
        <f t="shared" si="76"/>
        <v>0</v>
      </c>
      <c r="BBH116" s="225">
        <f t="shared" si="76"/>
        <v>0</v>
      </c>
      <c r="BBI116" s="225">
        <f t="shared" si="76"/>
        <v>0</v>
      </c>
      <c r="BBJ116" s="225">
        <f t="shared" si="76"/>
        <v>0</v>
      </c>
      <c r="BBK116" s="225">
        <f t="shared" si="76"/>
        <v>0</v>
      </c>
      <c r="BBL116" s="225">
        <f t="shared" si="76"/>
        <v>0</v>
      </c>
      <c r="BBM116" s="225">
        <f t="shared" si="76"/>
        <v>0</v>
      </c>
      <c r="BBN116" s="225">
        <f t="shared" si="76"/>
        <v>0</v>
      </c>
      <c r="BBO116" s="225">
        <f t="shared" si="76"/>
        <v>0</v>
      </c>
      <c r="BBP116" s="225">
        <f t="shared" si="76"/>
        <v>0</v>
      </c>
      <c r="BBQ116" s="225">
        <f t="shared" si="76"/>
        <v>0</v>
      </c>
      <c r="BBR116" s="225">
        <f t="shared" ref="BBR116:BEC116" si="77">BBR115-BBR114</f>
        <v>0</v>
      </c>
      <c r="BBS116" s="225">
        <f t="shared" si="77"/>
        <v>0</v>
      </c>
      <c r="BBT116" s="225">
        <f t="shared" si="77"/>
        <v>0</v>
      </c>
      <c r="BBU116" s="225">
        <f t="shared" si="77"/>
        <v>0</v>
      </c>
      <c r="BBV116" s="225">
        <f t="shared" si="77"/>
        <v>0</v>
      </c>
      <c r="BBW116" s="225">
        <f t="shared" si="77"/>
        <v>0</v>
      </c>
      <c r="BBX116" s="225">
        <f t="shared" si="77"/>
        <v>0</v>
      </c>
      <c r="BBY116" s="225">
        <f t="shared" si="77"/>
        <v>0</v>
      </c>
      <c r="BBZ116" s="225">
        <f t="shared" si="77"/>
        <v>0</v>
      </c>
      <c r="BCA116" s="225">
        <f t="shared" si="77"/>
        <v>0</v>
      </c>
      <c r="BCB116" s="225">
        <f t="shared" si="77"/>
        <v>0</v>
      </c>
      <c r="BCC116" s="225">
        <f t="shared" si="77"/>
        <v>0</v>
      </c>
      <c r="BCD116" s="225">
        <f t="shared" si="77"/>
        <v>0</v>
      </c>
      <c r="BCE116" s="225">
        <f t="shared" si="77"/>
        <v>0</v>
      </c>
      <c r="BCF116" s="225">
        <f t="shared" si="77"/>
        <v>0</v>
      </c>
      <c r="BCG116" s="225">
        <f t="shared" si="77"/>
        <v>0</v>
      </c>
      <c r="BCH116" s="225">
        <f t="shared" si="77"/>
        <v>0</v>
      </c>
      <c r="BCI116" s="225">
        <f t="shared" si="77"/>
        <v>0</v>
      </c>
      <c r="BCJ116" s="225">
        <f t="shared" si="77"/>
        <v>0</v>
      </c>
      <c r="BCK116" s="225">
        <f t="shared" si="77"/>
        <v>0</v>
      </c>
      <c r="BCL116" s="225">
        <f t="shared" si="77"/>
        <v>0</v>
      </c>
      <c r="BCM116" s="225">
        <f t="shared" si="77"/>
        <v>0</v>
      </c>
      <c r="BCN116" s="225">
        <f t="shared" si="77"/>
        <v>0</v>
      </c>
      <c r="BCO116" s="225">
        <f t="shared" si="77"/>
        <v>0</v>
      </c>
      <c r="BCP116" s="225">
        <f t="shared" si="77"/>
        <v>0</v>
      </c>
      <c r="BCQ116" s="225">
        <f t="shared" si="77"/>
        <v>0</v>
      </c>
      <c r="BCR116" s="225">
        <f t="shared" si="77"/>
        <v>0</v>
      </c>
      <c r="BCS116" s="225">
        <f t="shared" si="77"/>
        <v>0</v>
      </c>
      <c r="BCT116" s="225">
        <f t="shared" si="77"/>
        <v>0</v>
      </c>
      <c r="BCU116" s="225">
        <f t="shared" si="77"/>
        <v>0</v>
      </c>
      <c r="BCV116" s="225">
        <f t="shared" si="77"/>
        <v>0</v>
      </c>
      <c r="BCW116" s="225">
        <f t="shared" si="77"/>
        <v>0</v>
      </c>
      <c r="BCX116" s="225">
        <f t="shared" si="77"/>
        <v>0</v>
      </c>
      <c r="BCY116" s="225">
        <f t="shared" si="77"/>
        <v>0</v>
      </c>
      <c r="BCZ116" s="225">
        <f t="shared" si="77"/>
        <v>0</v>
      </c>
      <c r="BDA116" s="225">
        <f t="shared" si="77"/>
        <v>0</v>
      </c>
      <c r="BDB116" s="225">
        <f t="shared" si="77"/>
        <v>0</v>
      </c>
      <c r="BDC116" s="225">
        <f t="shared" si="77"/>
        <v>0</v>
      </c>
      <c r="BDD116" s="225">
        <f t="shared" si="77"/>
        <v>0</v>
      </c>
      <c r="BDE116" s="225">
        <f t="shared" si="77"/>
        <v>0</v>
      </c>
      <c r="BDF116" s="225">
        <f t="shared" si="77"/>
        <v>0</v>
      </c>
      <c r="BDG116" s="225">
        <f t="shared" si="77"/>
        <v>0</v>
      </c>
      <c r="BDH116" s="225">
        <f t="shared" si="77"/>
        <v>0</v>
      </c>
      <c r="BDI116" s="225">
        <f t="shared" si="77"/>
        <v>0</v>
      </c>
      <c r="BDJ116" s="225">
        <f t="shared" si="77"/>
        <v>0</v>
      </c>
      <c r="BDK116" s="225">
        <f t="shared" si="77"/>
        <v>0</v>
      </c>
      <c r="BDL116" s="225">
        <f t="shared" si="77"/>
        <v>0</v>
      </c>
      <c r="BDM116" s="225">
        <f t="shared" si="77"/>
        <v>0</v>
      </c>
      <c r="BDN116" s="225">
        <f t="shared" si="77"/>
        <v>0</v>
      </c>
      <c r="BDO116" s="225">
        <f t="shared" si="77"/>
        <v>0</v>
      </c>
      <c r="BDP116" s="225">
        <f t="shared" si="77"/>
        <v>0</v>
      </c>
      <c r="BDQ116" s="225">
        <f t="shared" si="77"/>
        <v>0</v>
      </c>
      <c r="BDR116" s="225">
        <f t="shared" si="77"/>
        <v>0</v>
      </c>
      <c r="BDS116" s="225">
        <f t="shared" si="77"/>
        <v>0</v>
      </c>
      <c r="BDT116" s="225">
        <f t="shared" si="77"/>
        <v>0</v>
      </c>
      <c r="BDU116" s="225">
        <f t="shared" si="77"/>
        <v>0</v>
      </c>
      <c r="BDV116" s="225">
        <f t="shared" si="77"/>
        <v>0</v>
      </c>
      <c r="BDW116" s="225">
        <f t="shared" si="77"/>
        <v>0</v>
      </c>
      <c r="BDX116" s="225">
        <f t="shared" si="77"/>
        <v>0</v>
      </c>
      <c r="BDY116" s="225">
        <f t="shared" si="77"/>
        <v>0</v>
      </c>
      <c r="BDZ116" s="225">
        <f t="shared" si="77"/>
        <v>0</v>
      </c>
      <c r="BEA116" s="225">
        <f t="shared" si="77"/>
        <v>0</v>
      </c>
      <c r="BEB116" s="225">
        <f t="shared" si="77"/>
        <v>0</v>
      </c>
      <c r="BEC116" s="225">
        <f t="shared" si="77"/>
        <v>0</v>
      </c>
      <c r="BED116" s="225">
        <f t="shared" ref="BED116:BGO116" si="78">BED115-BED114</f>
        <v>0</v>
      </c>
      <c r="BEE116" s="225">
        <f t="shared" si="78"/>
        <v>0</v>
      </c>
      <c r="BEF116" s="225">
        <f t="shared" si="78"/>
        <v>0</v>
      </c>
      <c r="BEG116" s="225">
        <f t="shared" si="78"/>
        <v>0</v>
      </c>
      <c r="BEH116" s="225">
        <f t="shared" si="78"/>
        <v>0</v>
      </c>
      <c r="BEI116" s="225">
        <f t="shared" si="78"/>
        <v>0</v>
      </c>
      <c r="BEJ116" s="225">
        <f t="shared" si="78"/>
        <v>0</v>
      </c>
      <c r="BEK116" s="225">
        <f t="shared" si="78"/>
        <v>0</v>
      </c>
      <c r="BEL116" s="225">
        <f t="shared" si="78"/>
        <v>0</v>
      </c>
      <c r="BEM116" s="225">
        <f t="shared" si="78"/>
        <v>0</v>
      </c>
      <c r="BEN116" s="225">
        <f t="shared" si="78"/>
        <v>0</v>
      </c>
      <c r="BEO116" s="225">
        <f t="shared" si="78"/>
        <v>0</v>
      </c>
      <c r="BEP116" s="225">
        <f t="shared" si="78"/>
        <v>0</v>
      </c>
      <c r="BEQ116" s="225">
        <f t="shared" si="78"/>
        <v>0</v>
      </c>
      <c r="BER116" s="225">
        <f t="shared" si="78"/>
        <v>0</v>
      </c>
      <c r="BES116" s="225">
        <f t="shared" si="78"/>
        <v>0</v>
      </c>
      <c r="BET116" s="225">
        <f t="shared" si="78"/>
        <v>0</v>
      </c>
      <c r="BEU116" s="225">
        <f t="shared" si="78"/>
        <v>0</v>
      </c>
      <c r="BEV116" s="225">
        <f t="shared" si="78"/>
        <v>0</v>
      </c>
      <c r="BEW116" s="225">
        <f t="shared" si="78"/>
        <v>0</v>
      </c>
      <c r="BEX116" s="225">
        <f t="shared" si="78"/>
        <v>0</v>
      </c>
      <c r="BEY116" s="225">
        <f t="shared" si="78"/>
        <v>0</v>
      </c>
      <c r="BEZ116" s="225">
        <f t="shared" si="78"/>
        <v>0</v>
      </c>
      <c r="BFA116" s="225">
        <f t="shared" si="78"/>
        <v>0</v>
      </c>
      <c r="BFB116" s="225">
        <f t="shared" si="78"/>
        <v>0</v>
      </c>
      <c r="BFC116" s="225">
        <f t="shared" si="78"/>
        <v>0</v>
      </c>
      <c r="BFD116" s="225">
        <f t="shared" si="78"/>
        <v>0</v>
      </c>
      <c r="BFE116" s="225">
        <f t="shared" si="78"/>
        <v>0</v>
      </c>
      <c r="BFF116" s="225">
        <f t="shared" si="78"/>
        <v>0</v>
      </c>
      <c r="BFG116" s="225">
        <f t="shared" si="78"/>
        <v>0</v>
      </c>
      <c r="BFH116" s="225">
        <f t="shared" si="78"/>
        <v>0</v>
      </c>
      <c r="BFI116" s="225">
        <f t="shared" si="78"/>
        <v>0</v>
      </c>
      <c r="BFJ116" s="225">
        <f t="shared" si="78"/>
        <v>0</v>
      </c>
      <c r="BFK116" s="225">
        <f t="shared" si="78"/>
        <v>0</v>
      </c>
      <c r="BFL116" s="225">
        <f t="shared" si="78"/>
        <v>0</v>
      </c>
      <c r="BFM116" s="225">
        <f t="shared" si="78"/>
        <v>0</v>
      </c>
      <c r="BFN116" s="225">
        <f t="shared" si="78"/>
        <v>0</v>
      </c>
      <c r="BFO116" s="225">
        <f t="shared" si="78"/>
        <v>0</v>
      </c>
      <c r="BFP116" s="225">
        <f t="shared" si="78"/>
        <v>0</v>
      </c>
      <c r="BFQ116" s="225">
        <f t="shared" si="78"/>
        <v>0</v>
      </c>
      <c r="BFR116" s="225">
        <f t="shared" si="78"/>
        <v>0</v>
      </c>
      <c r="BFS116" s="225">
        <f t="shared" si="78"/>
        <v>0</v>
      </c>
      <c r="BFT116" s="225">
        <f t="shared" si="78"/>
        <v>0</v>
      </c>
      <c r="BFU116" s="225">
        <f t="shared" si="78"/>
        <v>0</v>
      </c>
      <c r="BFV116" s="225">
        <f t="shared" si="78"/>
        <v>0</v>
      </c>
      <c r="BFW116" s="225">
        <f t="shared" si="78"/>
        <v>0</v>
      </c>
      <c r="BFX116" s="225">
        <f t="shared" si="78"/>
        <v>0</v>
      </c>
      <c r="BFY116" s="225">
        <f t="shared" si="78"/>
        <v>0</v>
      </c>
      <c r="BFZ116" s="225">
        <f t="shared" si="78"/>
        <v>0</v>
      </c>
      <c r="BGA116" s="225">
        <f t="shared" si="78"/>
        <v>0</v>
      </c>
      <c r="BGB116" s="225">
        <f t="shared" si="78"/>
        <v>0</v>
      </c>
      <c r="BGC116" s="225">
        <f t="shared" si="78"/>
        <v>0</v>
      </c>
      <c r="BGD116" s="225">
        <f t="shared" si="78"/>
        <v>0</v>
      </c>
      <c r="BGE116" s="225">
        <f t="shared" si="78"/>
        <v>0</v>
      </c>
      <c r="BGF116" s="225">
        <f t="shared" si="78"/>
        <v>0</v>
      </c>
      <c r="BGG116" s="225">
        <f t="shared" si="78"/>
        <v>0</v>
      </c>
      <c r="BGH116" s="225">
        <f t="shared" si="78"/>
        <v>0</v>
      </c>
      <c r="BGI116" s="225">
        <f t="shared" si="78"/>
        <v>0</v>
      </c>
      <c r="BGJ116" s="225">
        <f t="shared" si="78"/>
        <v>0</v>
      </c>
      <c r="BGK116" s="225">
        <f t="shared" si="78"/>
        <v>0</v>
      </c>
      <c r="BGL116" s="225">
        <f t="shared" si="78"/>
        <v>0</v>
      </c>
      <c r="BGM116" s="225">
        <f t="shared" si="78"/>
        <v>0</v>
      </c>
      <c r="BGN116" s="225">
        <f t="shared" si="78"/>
        <v>0</v>
      </c>
      <c r="BGO116" s="225">
        <f t="shared" si="78"/>
        <v>0</v>
      </c>
      <c r="BGP116" s="225">
        <f t="shared" ref="BGP116:BJA116" si="79">BGP115-BGP114</f>
        <v>0</v>
      </c>
      <c r="BGQ116" s="225">
        <f t="shared" si="79"/>
        <v>0</v>
      </c>
      <c r="BGR116" s="225">
        <f t="shared" si="79"/>
        <v>0</v>
      </c>
      <c r="BGS116" s="225">
        <f t="shared" si="79"/>
        <v>0</v>
      </c>
      <c r="BGT116" s="225">
        <f t="shared" si="79"/>
        <v>0</v>
      </c>
      <c r="BGU116" s="225">
        <f t="shared" si="79"/>
        <v>0</v>
      </c>
      <c r="BGV116" s="225">
        <f t="shared" si="79"/>
        <v>0</v>
      </c>
      <c r="BGW116" s="225">
        <f t="shared" si="79"/>
        <v>0</v>
      </c>
      <c r="BGX116" s="225">
        <f t="shared" si="79"/>
        <v>0</v>
      </c>
      <c r="BGY116" s="225">
        <f t="shared" si="79"/>
        <v>0</v>
      </c>
      <c r="BGZ116" s="225">
        <f t="shared" si="79"/>
        <v>0</v>
      </c>
      <c r="BHA116" s="225">
        <f t="shared" si="79"/>
        <v>0</v>
      </c>
      <c r="BHB116" s="225">
        <f t="shared" si="79"/>
        <v>0</v>
      </c>
      <c r="BHC116" s="225">
        <f t="shared" si="79"/>
        <v>0</v>
      </c>
      <c r="BHD116" s="225">
        <f t="shared" si="79"/>
        <v>0</v>
      </c>
      <c r="BHE116" s="225">
        <f t="shared" si="79"/>
        <v>0</v>
      </c>
      <c r="BHF116" s="225">
        <f t="shared" si="79"/>
        <v>0</v>
      </c>
      <c r="BHG116" s="225">
        <f t="shared" si="79"/>
        <v>0</v>
      </c>
      <c r="BHH116" s="225">
        <f t="shared" si="79"/>
        <v>0</v>
      </c>
      <c r="BHI116" s="225">
        <f t="shared" si="79"/>
        <v>0</v>
      </c>
      <c r="BHJ116" s="225">
        <f t="shared" si="79"/>
        <v>0</v>
      </c>
      <c r="BHK116" s="225">
        <f t="shared" si="79"/>
        <v>0</v>
      </c>
      <c r="BHL116" s="225">
        <f t="shared" si="79"/>
        <v>0</v>
      </c>
      <c r="BHM116" s="225">
        <f t="shared" si="79"/>
        <v>0</v>
      </c>
      <c r="BHN116" s="225">
        <f t="shared" si="79"/>
        <v>0</v>
      </c>
      <c r="BHO116" s="225">
        <f t="shared" si="79"/>
        <v>0</v>
      </c>
      <c r="BHP116" s="225">
        <f t="shared" si="79"/>
        <v>0</v>
      </c>
      <c r="BHQ116" s="225">
        <f t="shared" si="79"/>
        <v>0</v>
      </c>
      <c r="BHR116" s="225">
        <f t="shared" si="79"/>
        <v>0</v>
      </c>
      <c r="BHS116" s="225">
        <f t="shared" si="79"/>
        <v>0</v>
      </c>
      <c r="BHT116" s="225">
        <f t="shared" si="79"/>
        <v>0</v>
      </c>
      <c r="BHU116" s="225">
        <f t="shared" si="79"/>
        <v>0</v>
      </c>
      <c r="BHV116" s="225">
        <f t="shared" si="79"/>
        <v>0</v>
      </c>
      <c r="BHW116" s="225">
        <f t="shared" si="79"/>
        <v>0</v>
      </c>
      <c r="BHX116" s="225">
        <f t="shared" si="79"/>
        <v>0</v>
      </c>
      <c r="BHY116" s="225">
        <f t="shared" si="79"/>
        <v>0</v>
      </c>
      <c r="BHZ116" s="225">
        <f t="shared" si="79"/>
        <v>0</v>
      </c>
      <c r="BIA116" s="225">
        <f t="shared" si="79"/>
        <v>0</v>
      </c>
      <c r="BIB116" s="225">
        <f t="shared" si="79"/>
        <v>0</v>
      </c>
      <c r="BIC116" s="225">
        <f t="shared" si="79"/>
        <v>0</v>
      </c>
      <c r="BID116" s="225">
        <f t="shared" si="79"/>
        <v>0</v>
      </c>
      <c r="BIE116" s="225">
        <f t="shared" si="79"/>
        <v>0</v>
      </c>
      <c r="BIF116" s="225">
        <f t="shared" si="79"/>
        <v>0</v>
      </c>
      <c r="BIG116" s="225">
        <f t="shared" si="79"/>
        <v>0</v>
      </c>
      <c r="BIH116" s="225">
        <f t="shared" si="79"/>
        <v>0</v>
      </c>
      <c r="BII116" s="225">
        <f t="shared" si="79"/>
        <v>0</v>
      </c>
      <c r="BIJ116" s="225">
        <f t="shared" si="79"/>
        <v>0</v>
      </c>
      <c r="BIK116" s="225">
        <f t="shared" si="79"/>
        <v>0</v>
      </c>
      <c r="BIL116" s="225">
        <f t="shared" si="79"/>
        <v>0</v>
      </c>
      <c r="BIM116" s="225">
        <f t="shared" si="79"/>
        <v>0</v>
      </c>
      <c r="BIN116" s="225">
        <f t="shared" si="79"/>
        <v>0</v>
      </c>
      <c r="BIO116" s="225">
        <f t="shared" si="79"/>
        <v>0</v>
      </c>
      <c r="BIP116" s="225">
        <f t="shared" si="79"/>
        <v>0</v>
      </c>
      <c r="BIQ116" s="225">
        <f t="shared" si="79"/>
        <v>0</v>
      </c>
      <c r="BIR116" s="225">
        <f t="shared" si="79"/>
        <v>0</v>
      </c>
      <c r="BIS116" s="225">
        <f t="shared" si="79"/>
        <v>0</v>
      </c>
      <c r="BIT116" s="225">
        <f t="shared" si="79"/>
        <v>0</v>
      </c>
      <c r="BIU116" s="225">
        <f t="shared" si="79"/>
        <v>0</v>
      </c>
      <c r="BIV116" s="225">
        <f t="shared" si="79"/>
        <v>0</v>
      </c>
      <c r="BIW116" s="225">
        <f t="shared" si="79"/>
        <v>0</v>
      </c>
      <c r="BIX116" s="225">
        <f t="shared" si="79"/>
        <v>0</v>
      </c>
      <c r="BIY116" s="225">
        <f t="shared" si="79"/>
        <v>0</v>
      </c>
      <c r="BIZ116" s="225">
        <f t="shared" si="79"/>
        <v>0</v>
      </c>
      <c r="BJA116" s="225">
        <f t="shared" si="79"/>
        <v>0</v>
      </c>
      <c r="BJB116" s="225">
        <f t="shared" ref="BJB116:BLM116" si="80">BJB115-BJB114</f>
        <v>0</v>
      </c>
      <c r="BJC116" s="225">
        <f t="shared" si="80"/>
        <v>0</v>
      </c>
      <c r="BJD116" s="225">
        <f t="shared" si="80"/>
        <v>0</v>
      </c>
      <c r="BJE116" s="225">
        <f t="shared" si="80"/>
        <v>0</v>
      </c>
      <c r="BJF116" s="225">
        <f t="shared" si="80"/>
        <v>0</v>
      </c>
      <c r="BJG116" s="225">
        <f t="shared" si="80"/>
        <v>0</v>
      </c>
      <c r="BJH116" s="225">
        <f t="shared" si="80"/>
        <v>0</v>
      </c>
      <c r="BJI116" s="225">
        <f t="shared" si="80"/>
        <v>0</v>
      </c>
      <c r="BJJ116" s="225">
        <f t="shared" si="80"/>
        <v>0</v>
      </c>
      <c r="BJK116" s="225">
        <f t="shared" si="80"/>
        <v>0</v>
      </c>
      <c r="BJL116" s="225">
        <f t="shared" si="80"/>
        <v>0</v>
      </c>
      <c r="BJM116" s="225">
        <f t="shared" si="80"/>
        <v>0</v>
      </c>
      <c r="BJN116" s="225">
        <f t="shared" si="80"/>
        <v>0</v>
      </c>
      <c r="BJO116" s="225">
        <f t="shared" si="80"/>
        <v>0</v>
      </c>
      <c r="BJP116" s="225">
        <f t="shared" si="80"/>
        <v>0</v>
      </c>
      <c r="BJQ116" s="225">
        <f t="shared" si="80"/>
        <v>0</v>
      </c>
      <c r="BJR116" s="225">
        <f t="shared" si="80"/>
        <v>0</v>
      </c>
      <c r="BJS116" s="225">
        <f t="shared" si="80"/>
        <v>0</v>
      </c>
      <c r="BJT116" s="225">
        <f t="shared" si="80"/>
        <v>0</v>
      </c>
      <c r="BJU116" s="225">
        <f t="shared" si="80"/>
        <v>0</v>
      </c>
      <c r="BJV116" s="225">
        <f t="shared" si="80"/>
        <v>0</v>
      </c>
      <c r="BJW116" s="225">
        <f t="shared" si="80"/>
        <v>0</v>
      </c>
      <c r="BJX116" s="225">
        <f t="shared" si="80"/>
        <v>0</v>
      </c>
      <c r="BJY116" s="225">
        <f t="shared" si="80"/>
        <v>0</v>
      </c>
      <c r="BJZ116" s="225">
        <f t="shared" si="80"/>
        <v>0</v>
      </c>
      <c r="BKA116" s="225">
        <f t="shared" si="80"/>
        <v>0</v>
      </c>
      <c r="BKB116" s="225">
        <f t="shared" si="80"/>
        <v>0</v>
      </c>
      <c r="BKC116" s="225">
        <f t="shared" si="80"/>
        <v>0</v>
      </c>
      <c r="BKD116" s="225">
        <f t="shared" si="80"/>
        <v>0</v>
      </c>
      <c r="BKE116" s="225">
        <f t="shared" si="80"/>
        <v>0</v>
      </c>
      <c r="BKF116" s="225">
        <f t="shared" si="80"/>
        <v>0</v>
      </c>
      <c r="BKG116" s="225">
        <f t="shared" si="80"/>
        <v>0</v>
      </c>
      <c r="BKH116" s="225">
        <f t="shared" si="80"/>
        <v>0</v>
      </c>
      <c r="BKI116" s="225">
        <f t="shared" si="80"/>
        <v>0</v>
      </c>
      <c r="BKJ116" s="225">
        <f t="shared" si="80"/>
        <v>0</v>
      </c>
      <c r="BKK116" s="225">
        <f t="shared" si="80"/>
        <v>0</v>
      </c>
      <c r="BKL116" s="225">
        <f t="shared" si="80"/>
        <v>0</v>
      </c>
      <c r="BKM116" s="225">
        <f t="shared" si="80"/>
        <v>0</v>
      </c>
      <c r="BKN116" s="225">
        <f t="shared" si="80"/>
        <v>0</v>
      </c>
      <c r="BKO116" s="225">
        <f t="shared" si="80"/>
        <v>0</v>
      </c>
      <c r="BKP116" s="225">
        <f t="shared" si="80"/>
        <v>0</v>
      </c>
      <c r="BKQ116" s="225">
        <f t="shared" si="80"/>
        <v>0</v>
      </c>
      <c r="BKR116" s="225">
        <f t="shared" si="80"/>
        <v>0</v>
      </c>
      <c r="BKS116" s="225">
        <f t="shared" si="80"/>
        <v>0</v>
      </c>
      <c r="BKT116" s="225">
        <f t="shared" si="80"/>
        <v>0</v>
      </c>
      <c r="BKU116" s="225">
        <f t="shared" si="80"/>
        <v>0</v>
      </c>
      <c r="BKV116" s="225">
        <f t="shared" si="80"/>
        <v>0</v>
      </c>
      <c r="BKW116" s="225">
        <f t="shared" si="80"/>
        <v>0</v>
      </c>
      <c r="BKX116" s="225">
        <f t="shared" si="80"/>
        <v>0</v>
      </c>
      <c r="BKY116" s="225">
        <f t="shared" si="80"/>
        <v>0</v>
      </c>
      <c r="BKZ116" s="225">
        <f t="shared" si="80"/>
        <v>0</v>
      </c>
      <c r="BLA116" s="225">
        <f t="shared" si="80"/>
        <v>0</v>
      </c>
      <c r="BLB116" s="225">
        <f t="shared" si="80"/>
        <v>0</v>
      </c>
      <c r="BLC116" s="225">
        <f t="shared" si="80"/>
        <v>0</v>
      </c>
      <c r="BLD116" s="225">
        <f t="shared" si="80"/>
        <v>0</v>
      </c>
      <c r="BLE116" s="225">
        <f t="shared" si="80"/>
        <v>0</v>
      </c>
      <c r="BLF116" s="225">
        <f t="shared" si="80"/>
        <v>0</v>
      </c>
      <c r="BLG116" s="225">
        <f t="shared" si="80"/>
        <v>0</v>
      </c>
      <c r="BLH116" s="225">
        <f t="shared" si="80"/>
        <v>0</v>
      </c>
      <c r="BLI116" s="225">
        <f t="shared" si="80"/>
        <v>0</v>
      </c>
      <c r="BLJ116" s="225">
        <f t="shared" si="80"/>
        <v>0</v>
      </c>
      <c r="BLK116" s="225">
        <f t="shared" si="80"/>
        <v>0</v>
      </c>
      <c r="BLL116" s="225">
        <f t="shared" si="80"/>
        <v>0</v>
      </c>
      <c r="BLM116" s="225">
        <f t="shared" si="80"/>
        <v>0</v>
      </c>
      <c r="BLN116" s="225">
        <f t="shared" ref="BLN116:BNY116" si="81">BLN115-BLN114</f>
        <v>0</v>
      </c>
      <c r="BLO116" s="225">
        <f t="shared" si="81"/>
        <v>0</v>
      </c>
      <c r="BLP116" s="225">
        <f t="shared" si="81"/>
        <v>0</v>
      </c>
      <c r="BLQ116" s="225">
        <f t="shared" si="81"/>
        <v>0</v>
      </c>
      <c r="BLR116" s="225">
        <f t="shared" si="81"/>
        <v>0</v>
      </c>
      <c r="BLS116" s="225">
        <f t="shared" si="81"/>
        <v>0</v>
      </c>
      <c r="BLT116" s="225">
        <f t="shared" si="81"/>
        <v>0</v>
      </c>
      <c r="BLU116" s="225">
        <f t="shared" si="81"/>
        <v>0</v>
      </c>
      <c r="BLV116" s="225">
        <f t="shared" si="81"/>
        <v>0</v>
      </c>
      <c r="BLW116" s="225">
        <f t="shared" si="81"/>
        <v>0</v>
      </c>
      <c r="BLX116" s="225">
        <f t="shared" si="81"/>
        <v>0</v>
      </c>
      <c r="BLY116" s="225">
        <f t="shared" si="81"/>
        <v>0</v>
      </c>
      <c r="BLZ116" s="225">
        <f t="shared" si="81"/>
        <v>0</v>
      </c>
      <c r="BMA116" s="225">
        <f t="shared" si="81"/>
        <v>0</v>
      </c>
      <c r="BMB116" s="225">
        <f t="shared" si="81"/>
        <v>0</v>
      </c>
      <c r="BMC116" s="225">
        <f t="shared" si="81"/>
        <v>0</v>
      </c>
      <c r="BMD116" s="225">
        <f t="shared" si="81"/>
        <v>0</v>
      </c>
      <c r="BME116" s="225">
        <f t="shared" si="81"/>
        <v>0</v>
      </c>
      <c r="BMF116" s="225">
        <f t="shared" si="81"/>
        <v>0</v>
      </c>
      <c r="BMG116" s="225">
        <f t="shared" si="81"/>
        <v>0</v>
      </c>
      <c r="BMH116" s="225">
        <f t="shared" si="81"/>
        <v>0</v>
      </c>
      <c r="BMI116" s="225">
        <f t="shared" si="81"/>
        <v>0</v>
      </c>
      <c r="BMJ116" s="225">
        <f t="shared" si="81"/>
        <v>0</v>
      </c>
      <c r="BMK116" s="225">
        <f t="shared" si="81"/>
        <v>0</v>
      </c>
      <c r="BML116" s="225">
        <f t="shared" si="81"/>
        <v>0</v>
      </c>
      <c r="BMM116" s="225">
        <f t="shared" si="81"/>
        <v>0</v>
      </c>
      <c r="BMN116" s="225">
        <f t="shared" si="81"/>
        <v>0</v>
      </c>
      <c r="BMO116" s="225">
        <f t="shared" si="81"/>
        <v>0</v>
      </c>
      <c r="BMP116" s="225">
        <f t="shared" si="81"/>
        <v>0</v>
      </c>
      <c r="BMQ116" s="225">
        <f t="shared" si="81"/>
        <v>0</v>
      </c>
      <c r="BMR116" s="225">
        <f t="shared" si="81"/>
        <v>0</v>
      </c>
      <c r="BMS116" s="225">
        <f t="shared" si="81"/>
        <v>0</v>
      </c>
      <c r="BMT116" s="225">
        <f t="shared" si="81"/>
        <v>0</v>
      </c>
      <c r="BMU116" s="225">
        <f t="shared" si="81"/>
        <v>0</v>
      </c>
      <c r="BMV116" s="225">
        <f t="shared" si="81"/>
        <v>0</v>
      </c>
      <c r="BMW116" s="225">
        <f t="shared" si="81"/>
        <v>0</v>
      </c>
      <c r="BMX116" s="225">
        <f t="shared" si="81"/>
        <v>0</v>
      </c>
      <c r="BMY116" s="225">
        <f t="shared" si="81"/>
        <v>0</v>
      </c>
      <c r="BMZ116" s="225">
        <f t="shared" si="81"/>
        <v>0</v>
      </c>
      <c r="BNA116" s="225">
        <f t="shared" si="81"/>
        <v>0</v>
      </c>
      <c r="BNB116" s="225">
        <f t="shared" si="81"/>
        <v>0</v>
      </c>
      <c r="BNC116" s="225">
        <f t="shared" si="81"/>
        <v>0</v>
      </c>
      <c r="BND116" s="225">
        <f t="shared" si="81"/>
        <v>0</v>
      </c>
      <c r="BNE116" s="225">
        <f t="shared" si="81"/>
        <v>0</v>
      </c>
      <c r="BNF116" s="225">
        <f t="shared" si="81"/>
        <v>0</v>
      </c>
      <c r="BNG116" s="225">
        <f t="shared" si="81"/>
        <v>0</v>
      </c>
      <c r="BNH116" s="225">
        <f t="shared" si="81"/>
        <v>0</v>
      </c>
      <c r="BNI116" s="225">
        <f t="shared" si="81"/>
        <v>0</v>
      </c>
      <c r="BNJ116" s="225">
        <f t="shared" si="81"/>
        <v>0</v>
      </c>
      <c r="BNK116" s="225">
        <f t="shared" si="81"/>
        <v>0</v>
      </c>
      <c r="BNL116" s="225">
        <f t="shared" si="81"/>
        <v>0</v>
      </c>
      <c r="BNM116" s="225">
        <f t="shared" si="81"/>
        <v>0</v>
      </c>
      <c r="BNN116" s="225">
        <f t="shared" si="81"/>
        <v>0</v>
      </c>
      <c r="BNO116" s="225">
        <f t="shared" si="81"/>
        <v>0</v>
      </c>
      <c r="BNP116" s="225">
        <f t="shared" si="81"/>
        <v>0</v>
      </c>
      <c r="BNQ116" s="225">
        <f t="shared" si="81"/>
        <v>0</v>
      </c>
      <c r="BNR116" s="225">
        <f t="shared" si="81"/>
        <v>0</v>
      </c>
      <c r="BNS116" s="225">
        <f t="shared" si="81"/>
        <v>0</v>
      </c>
      <c r="BNT116" s="225">
        <f t="shared" si="81"/>
        <v>0</v>
      </c>
      <c r="BNU116" s="225">
        <f t="shared" si="81"/>
        <v>0</v>
      </c>
      <c r="BNV116" s="225">
        <f t="shared" si="81"/>
        <v>0</v>
      </c>
      <c r="BNW116" s="225">
        <f t="shared" si="81"/>
        <v>0</v>
      </c>
      <c r="BNX116" s="225">
        <f t="shared" si="81"/>
        <v>0</v>
      </c>
      <c r="BNY116" s="225">
        <f t="shared" si="81"/>
        <v>0</v>
      </c>
      <c r="BNZ116" s="225">
        <f t="shared" ref="BNZ116:BQK116" si="82">BNZ115-BNZ114</f>
        <v>0</v>
      </c>
      <c r="BOA116" s="225">
        <f t="shared" si="82"/>
        <v>0</v>
      </c>
      <c r="BOB116" s="225">
        <f t="shared" si="82"/>
        <v>0</v>
      </c>
      <c r="BOC116" s="225">
        <f t="shared" si="82"/>
        <v>0</v>
      </c>
      <c r="BOD116" s="225">
        <f t="shared" si="82"/>
        <v>0</v>
      </c>
      <c r="BOE116" s="225">
        <f t="shared" si="82"/>
        <v>0</v>
      </c>
      <c r="BOF116" s="225">
        <f t="shared" si="82"/>
        <v>0</v>
      </c>
      <c r="BOG116" s="225">
        <f t="shared" si="82"/>
        <v>0</v>
      </c>
      <c r="BOH116" s="225">
        <f t="shared" si="82"/>
        <v>0</v>
      </c>
      <c r="BOI116" s="225">
        <f t="shared" si="82"/>
        <v>0</v>
      </c>
      <c r="BOJ116" s="225">
        <f t="shared" si="82"/>
        <v>0</v>
      </c>
      <c r="BOK116" s="225">
        <f t="shared" si="82"/>
        <v>0</v>
      </c>
      <c r="BOL116" s="225">
        <f t="shared" si="82"/>
        <v>0</v>
      </c>
      <c r="BOM116" s="225">
        <f t="shared" si="82"/>
        <v>0</v>
      </c>
      <c r="BON116" s="225">
        <f t="shared" si="82"/>
        <v>0</v>
      </c>
      <c r="BOO116" s="225">
        <f t="shared" si="82"/>
        <v>0</v>
      </c>
      <c r="BOP116" s="225">
        <f t="shared" si="82"/>
        <v>0</v>
      </c>
      <c r="BOQ116" s="225">
        <f t="shared" si="82"/>
        <v>0</v>
      </c>
      <c r="BOR116" s="225">
        <f t="shared" si="82"/>
        <v>0</v>
      </c>
      <c r="BOS116" s="225">
        <f t="shared" si="82"/>
        <v>0</v>
      </c>
      <c r="BOT116" s="225">
        <f t="shared" si="82"/>
        <v>0</v>
      </c>
      <c r="BOU116" s="225">
        <f t="shared" si="82"/>
        <v>0</v>
      </c>
      <c r="BOV116" s="225">
        <f t="shared" si="82"/>
        <v>0</v>
      </c>
      <c r="BOW116" s="225">
        <f t="shared" si="82"/>
        <v>0</v>
      </c>
      <c r="BOX116" s="225">
        <f t="shared" si="82"/>
        <v>0</v>
      </c>
      <c r="BOY116" s="225">
        <f t="shared" si="82"/>
        <v>0</v>
      </c>
      <c r="BOZ116" s="225">
        <f t="shared" si="82"/>
        <v>0</v>
      </c>
      <c r="BPA116" s="225">
        <f t="shared" si="82"/>
        <v>0</v>
      </c>
      <c r="BPB116" s="225">
        <f t="shared" si="82"/>
        <v>0</v>
      </c>
      <c r="BPC116" s="225">
        <f t="shared" si="82"/>
        <v>0</v>
      </c>
      <c r="BPD116" s="225">
        <f t="shared" si="82"/>
        <v>0</v>
      </c>
      <c r="BPE116" s="225">
        <f t="shared" si="82"/>
        <v>0</v>
      </c>
      <c r="BPF116" s="225">
        <f t="shared" si="82"/>
        <v>0</v>
      </c>
      <c r="BPG116" s="225">
        <f t="shared" si="82"/>
        <v>0</v>
      </c>
      <c r="BPH116" s="225">
        <f t="shared" si="82"/>
        <v>0</v>
      </c>
      <c r="BPI116" s="225">
        <f t="shared" si="82"/>
        <v>0</v>
      </c>
      <c r="BPJ116" s="225">
        <f t="shared" si="82"/>
        <v>0</v>
      </c>
      <c r="BPK116" s="225">
        <f t="shared" si="82"/>
        <v>0</v>
      </c>
      <c r="BPL116" s="225">
        <f t="shared" si="82"/>
        <v>0</v>
      </c>
      <c r="BPM116" s="225">
        <f t="shared" si="82"/>
        <v>0</v>
      </c>
      <c r="BPN116" s="225">
        <f t="shared" si="82"/>
        <v>0</v>
      </c>
      <c r="BPO116" s="225">
        <f t="shared" si="82"/>
        <v>0</v>
      </c>
      <c r="BPP116" s="225">
        <f t="shared" si="82"/>
        <v>0</v>
      </c>
      <c r="BPQ116" s="225">
        <f t="shared" si="82"/>
        <v>0</v>
      </c>
      <c r="BPR116" s="225">
        <f t="shared" si="82"/>
        <v>0</v>
      </c>
      <c r="BPS116" s="225">
        <f t="shared" si="82"/>
        <v>0</v>
      </c>
      <c r="BPT116" s="225">
        <f t="shared" si="82"/>
        <v>0</v>
      </c>
      <c r="BPU116" s="225">
        <f t="shared" si="82"/>
        <v>0</v>
      </c>
      <c r="BPV116" s="225">
        <f t="shared" si="82"/>
        <v>0</v>
      </c>
      <c r="BPW116" s="225">
        <f t="shared" si="82"/>
        <v>0</v>
      </c>
      <c r="BPX116" s="225">
        <f t="shared" si="82"/>
        <v>0</v>
      </c>
      <c r="BPY116" s="225">
        <f t="shared" si="82"/>
        <v>0</v>
      </c>
      <c r="BPZ116" s="225">
        <f t="shared" si="82"/>
        <v>0</v>
      </c>
      <c r="BQA116" s="225">
        <f t="shared" si="82"/>
        <v>0</v>
      </c>
      <c r="BQB116" s="225">
        <f t="shared" si="82"/>
        <v>0</v>
      </c>
      <c r="BQC116" s="225">
        <f t="shared" si="82"/>
        <v>0</v>
      </c>
      <c r="BQD116" s="225">
        <f t="shared" si="82"/>
        <v>0</v>
      </c>
      <c r="BQE116" s="225">
        <f t="shared" si="82"/>
        <v>0</v>
      </c>
      <c r="BQF116" s="225">
        <f t="shared" si="82"/>
        <v>0</v>
      </c>
      <c r="BQG116" s="225">
        <f t="shared" si="82"/>
        <v>0</v>
      </c>
      <c r="BQH116" s="225">
        <f t="shared" si="82"/>
        <v>0</v>
      </c>
      <c r="BQI116" s="225">
        <f t="shared" si="82"/>
        <v>0</v>
      </c>
      <c r="BQJ116" s="225">
        <f t="shared" si="82"/>
        <v>0</v>
      </c>
      <c r="BQK116" s="225">
        <f t="shared" si="82"/>
        <v>0</v>
      </c>
      <c r="BQL116" s="225">
        <f t="shared" ref="BQL116:BSW116" si="83">BQL115-BQL114</f>
        <v>0</v>
      </c>
      <c r="BQM116" s="225">
        <f t="shared" si="83"/>
        <v>0</v>
      </c>
      <c r="BQN116" s="225">
        <f t="shared" si="83"/>
        <v>0</v>
      </c>
      <c r="BQO116" s="225">
        <f t="shared" si="83"/>
        <v>0</v>
      </c>
      <c r="BQP116" s="225">
        <f t="shared" si="83"/>
        <v>0</v>
      </c>
      <c r="BQQ116" s="225">
        <f t="shared" si="83"/>
        <v>0</v>
      </c>
      <c r="BQR116" s="225">
        <f t="shared" si="83"/>
        <v>0</v>
      </c>
      <c r="BQS116" s="225">
        <f t="shared" si="83"/>
        <v>0</v>
      </c>
      <c r="BQT116" s="225">
        <f t="shared" si="83"/>
        <v>0</v>
      </c>
      <c r="BQU116" s="225">
        <f t="shared" si="83"/>
        <v>0</v>
      </c>
      <c r="BQV116" s="225">
        <f t="shared" si="83"/>
        <v>0</v>
      </c>
      <c r="BQW116" s="225">
        <f t="shared" si="83"/>
        <v>0</v>
      </c>
      <c r="BQX116" s="225">
        <f t="shared" si="83"/>
        <v>0</v>
      </c>
      <c r="BQY116" s="225">
        <f t="shared" si="83"/>
        <v>0</v>
      </c>
      <c r="BQZ116" s="225">
        <f t="shared" si="83"/>
        <v>0</v>
      </c>
      <c r="BRA116" s="225">
        <f t="shared" si="83"/>
        <v>0</v>
      </c>
      <c r="BRB116" s="225">
        <f t="shared" si="83"/>
        <v>0</v>
      </c>
      <c r="BRC116" s="225">
        <f t="shared" si="83"/>
        <v>0</v>
      </c>
      <c r="BRD116" s="225">
        <f t="shared" si="83"/>
        <v>0</v>
      </c>
      <c r="BRE116" s="225">
        <f t="shared" si="83"/>
        <v>0</v>
      </c>
      <c r="BRF116" s="225">
        <f t="shared" si="83"/>
        <v>0</v>
      </c>
      <c r="BRG116" s="225">
        <f t="shared" si="83"/>
        <v>0</v>
      </c>
      <c r="BRH116" s="225">
        <f t="shared" si="83"/>
        <v>0</v>
      </c>
      <c r="BRI116" s="225">
        <f t="shared" si="83"/>
        <v>0</v>
      </c>
      <c r="BRJ116" s="225">
        <f t="shared" si="83"/>
        <v>0</v>
      </c>
      <c r="BRK116" s="225">
        <f t="shared" si="83"/>
        <v>0</v>
      </c>
      <c r="BRL116" s="225">
        <f t="shared" si="83"/>
        <v>0</v>
      </c>
      <c r="BRM116" s="225">
        <f t="shared" si="83"/>
        <v>0</v>
      </c>
      <c r="BRN116" s="225">
        <f t="shared" si="83"/>
        <v>0</v>
      </c>
      <c r="BRO116" s="225">
        <f t="shared" si="83"/>
        <v>0</v>
      </c>
      <c r="BRP116" s="225">
        <f t="shared" si="83"/>
        <v>0</v>
      </c>
      <c r="BRQ116" s="225">
        <f t="shared" si="83"/>
        <v>0</v>
      </c>
      <c r="BRR116" s="225">
        <f t="shared" si="83"/>
        <v>0</v>
      </c>
      <c r="BRS116" s="225">
        <f t="shared" si="83"/>
        <v>0</v>
      </c>
      <c r="BRT116" s="225">
        <f t="shared" si="83"/>
        <v>0</v>
      </c>
      <c r="BRU116" s="225">
        <f t="shared" si="83"/>
        <v>0</v>
      </c>
      <c r="BRV116" s="225">
        <f t="shared" si="83"/>
        <v>0</v>
      </c>
      <c r="BRW116" s="225">
        <f t="shared" si="83"/>
        <v>0</v>
      </c>
      <c r="BRX116" s="225">
        <f t="shared" si="83"/>
        <v>0</v>
      </c>
      <c r="BRY116" s="225">
        <f t="shared" si="83"/>
        <v>0</v>
      </c>
      <c r="BRZ116" s="225">
        <f t="shared" si="83"/>
        <v>0</v>
      </c>
      <c r="BSA116" s="225">
        <f t="shared" si="83"/>
        <v>0</v>
      </c>
      <c r="BSB116" s="225">
        <f t="shared" si="83"/>
        <v>0</v>
      </c>
      <c r="BSC116" s="225">
        <f t="shared" si="83"/>
        <v>0</v>
      </c>
      <c r="BSD116" s="225">
        <f t="shared" si="83"/>
        <v>0</v>
      </c>
      <c r="BSE116" s="225">
        <f t="shared" si="83"/>
        <v>0</v>
      </c>
      <c r="BSF116" s="225">
        <f t="shared" si="83"/>
        <v>0</v>
      </c>
      <c r="BSG116" s="225">
        <f t="shared" si="83"/>
        <v>0</v>
      </c>
      <c r="BSH116" s="225">
        <f t="shared" si="83"/>
        <v>0</v>
      </c>
      <c r="BSI116" s="225">
        <f t="shared" si="83"/>
        <v>0</v>
      </c>
      <c r="BSJ116" s="225">
        <f t="shared" si="83"/>
        <v>0</v>
      </c>
      <c r="BSK116" s="225">
        <f t="shared" si="83"/>
        <v>0</v>
      </c>
      <c r="BSL116" s="225">
        <f t="shared" si="83"/>
        <v>0</v>
      </c>
      <c r="BSM116" s="225">
        <f t="shared" si="83"/>
        <v>0</v>
      </c>
      <c r="BSN116" s="225">
        <f t="shared" si="83"/>
        <v>0</v>
      </c>
      <c r="BSO116" s="225">
        <f t="shared" si="83"/>
        <v>0</v>
      </c>
      <c r="BSP116" s="225">
        <f t="shared" si="83"/>
        <v>0</v>
      </c>
      <c r="BSQ116" s="225">
        <f t="shared" si="83"/>
        <v>0</v>
      </c>
      <c r="BSR116" s="225">
        <f t="shared" si="83"/>
        <v>0</v>
      </c>
      <c r="BSS116" s="225">
        <f t="shared" si="83"/>
        <v>0</v>
      </c>
      <c r="BST116" s="225">
        <f t="shared" si="83"/>
        <v>0</v>
      </c>
      <c r="BSU116" s="225">
        <f t="shared" si="83"/>
        <v>0</v>
      </c>
      <c r="BSV116" s="225">
        <f t="shared" si="83"/>
        <v>0</v>
      </c>
      <c r="BSW116" s="225">
        <f t="shared" si="83"/>
        <v>0</v>
      </c>
      <c r="BSX116" s="225">
        <f t="shared" ref="BSX116:BVI116" si="84">BSX115-BSX114</f>
        <v>0</v>
      </c>
      <c r="BSY116" s="225">
        <f t="shared" si="84"/>
        <v>0</v>
      </c>
      <c r="BSZ116" s="225">
        <f t="shared" si="84"/>
        <v>0</v>
      </c>
      <c r="BTA116" s="225">
        <f t="shared" si="84"/>
        <v>0</v>
      </c>
      <c r="BTB116" s="225">
        <f t="shared" si="84"/>
        <v>0</v>
      </c>
      <c r="BTC116" s="225">
        <f t="shared" si="84"/>
        <v>0</v>
      </c>
      <c r="BTD116" s="225">
        <f t="shared" si="84"/>
        <v>0</v>
      </c>
      <c r="BTE116" s="225">
        <f t="shared" si="84"/>
        <v>0</v>
      </c>
      <c r="BTF116" s="225">
        <f t="shared" si="84"/>
        <v>0</v>
      </c>
      <c r="BTG116" s="225">
        <f t="shared" si="84"/>
        <v>0</v>
      </c>
      <c r="BTH116" s="225">
        <f t="shared" si="84"/>
        <v>0</v>
      </c>
      <c r="BTI116" s="225">
        <f t="shared" si="84"/>
        <v>0</v>
      </c>
      <c r="BTJ116" s="225">
        <f t="shared" si="84"/>
        <v>0</v>
      </c>
      <c r="BTK116" s="225">
        <f t="shared" si="84"/>
        <v>0</v>
      </c>
      <c r="BTL116" s="225">
        <f t="shared" si="84"/>
        <v>0</v>
      </c>
      <c r="BTM116" s="225">
        <f t="shared" si="84"/>
        <v>0</v>
      </c>
      <c r="BTN116" s="225">
        <f t="shared" si="84"/>
        <v>0</v>
      </c>
      <c r="BTO116" s="225">
        <f t="shared" si="84"/>
        <v>0</v>
      </c>
      <c r="BTP116" s="225">
        <f t="shared" si="84"/>
        <v>0</v>
      </c>
      <c r="BTQ116" s="225">
        <f t="shared" si="84"/>
        <v>0</v>
      </c>
      <c r="BTR116" s="225">
        <f t="shared" si="84"/>
        <v>0</v>
      </c>
      <c r="BTS116" s="225">
        <f t="shared" si="84"/>
        <v>0</v>
      </c>
      <c r="BTT116" s="225">
        <f t="shared" si="84"/>
        <v>0</v>
      </c>
      <c r="BTU116" s="225">
        <f t="shared" si="84"/>
        <v>0</v>
      </c>
      <c r="BTV116" s="225">
        <f t="shared" si="84"/>
        <v>0</v>
      </c>
      <c r="BTW116" s="225">
        <f t="shared" si="84"/>
        <v>0</v>
      </c>
      <c r="BTX116" s="225">
        <f t="shared" si="84"/>
        <v>0</v>
      </c>
      <c r="BTY116" s="225">
        <f t="shared" si="84"/>
        <v>0</v>
      </c>
      <c r="BTZ116" s="225">
        <f t="shared" si="84"/>
        <v>0</v>
      </c>
      <c r="BUA116" s="225">
        <f t="shared" si="84"/>
        <v>0</v>
      </c>
      <c r="BUB116" s="225">
        <f t="shared" si="84"/>
        <v>0</v>
      </c>
      <c r="BUC116" s="225">
        <f t="shared" si="84"/>
        <v>0</v>
      </c>
      <c r="BUD116" s="225">
        <f t="shared" si="84"/>
        <v>0</v>
      </c>
      <c r="BUE116" s="225">
        <f t="shared" si="84"/>
        <v>0</v>
      </c>
      <c r="BUF116" s="225">
        <f t="shared" si="84"/>
        <v>0</v>
      </c>
      <c r="BUG116" s="225">
        <f t="shared" si="84"/>
        <v>0</v>
      </c>
      <c r="BUH116" s="225">
        <f t="shared" si="84"/>
        <v>0</v>
      </c>
      <c r="BUI116" s="225">
        <f t="shared" si="84"/>
        <v>0</v>
      </c>
      <c r="BUJ116" s="225">
        <f t="shared" si="84"/>
        <v>0</v>
      </c>
      <c r="BUK116" s="225">
        <f t="shared" si="84"/>
        <v>0</v>
      </c>
      <c r="BUL116" s="225">
        <f t="shared" si="84"/>
        <v>0</v>
      </c>
      <c r="BUM116" s="225">
        <f t="shared" si="84"/>
        <v>0</v>
      </c>
      <c r="BUN116" s="225">
        <f t="shared" si="84"/>
        <v>0</v>
      </c>
      <c r="BUO116" s="225">
        <f t="shared" si="84"/>
        <v>0</v>
      </c>
      <c r="BUP116" s="225">
        <f t="shared" si="84"/>
        <v>0</v>
      </c>
      <c r="BUQ116" s="225">
        <f t="shared" si="84"/>
        <v>0</v>
      </c>
      <c r="BUR116" s="225">
        <f t="shared" si="84"/>
        <v>0</v>
      </c>
      <c r="BUS116" s="225">
        <f t="shared" si="84"/>
        <v>0</v>
      </c>
      <c r="BUT116" s="225">
        <f t="shared" si="84"/>
        <v>0</v>
      </c>
      <c r="BUU116" s="225">
        <f t="shared" si="84"/>
        <v>0</v>
      </c>
      <c r="BUV116" s="225">
        <f t="shared" si="84"/>
        <v>0</v>
      </c>
      <c r="BUW116" s="225">
        <f t="shared" si="84"/>
        <v>0</v>
      </c>
      <c r="BUX116" s="225">
        <f t="shared" si="84"/>
        <v>0</v>
      </c>
      <c r="BUY116" s="225">
        <f t="shared" si="84"/>
        <v>0</v>
      </c>
      <c r="BUZ116" s="225">
        <f t="shared" si="84"/>
        <v>0</v>
      </c>
      <c r="BVA116" s="225">
        <f t="shared" si="84"/>
        <v>0</v>
      </c>
      <c r="BVB116" s="225">
        <f t="shared" si="84"/>
        <v>0</v>
      </c>
      <c r="BVC116" s="225">
        <f t="shared" si="84"/>
        <v>0</v>
      </c>
      <c r="BVD116" s="225">
        <f t="shared" si="84"/>
        <v>0</v>
      </c>
      <c r="BVE116" s="225">
        <f t="shared" si="84"/>
        <v>0</v>
      </c>
      <c r="BVF116" s="225">
        <f t="shared" si="84"/>
        <v>0</v>
      </c>
      <c r="BVG116" s="225">
        <f t="shared" si="84"/>
        <v>0</v>
      </c>
      <c r="BVH116" s="225">
        <f t="shared" si="84"/>
        <v>0</v>
      </c>
      <c r="BVI116" s="225">
        <f t="shared" si="84"/>
        <v>0</v>
      </c>
      <c r="BVJ116" s="225">
        <f t="shared" ref="BVJ116:BXU116" si="85">BVJ115-BVJ114</f>
        <v>0</v>
      </c>
      <c r="BVK116" s="225">
        <f t="shared" si="85"/>
        <v>0</v>
      </c>
      <c r="BVL116" s="225">
        <f t="shared" si="85"/>
        <v>0</v>
      </c>
      <c r="BVM116" s="225">
        <f t="shared" si="85"/>
        <v>0</v>
      </c>
      <c r="BVN116" s="225">
        <f t="shared" si="85"/>
        <v>0</v>
      </c>
      <c r="BVO116" s="225">
        <f t="shared" si="85"/>
        <v>0</v>
      </c>
      <c r="BVP116" s="225">
        <f t="shared" si="85"/>
        <v>0</v>
      </c>
      <c r="BVQ116" s="225">
        <f t="shared" si="85"/>
        <v>0</v>
      </c>
      <c r="BVR116" s="225">
        <f t="shared" si="85"/>
        <v>0</v>
      </c>
      <c r="BVS116" s="225">
        <f t="shared" si="85"/>
        <v>0</v>
      </c>
      <c r="BVT116" s="225">
        <f t="shared" si="85"/>
        <v>0</v>
      </c>
      <c r="BVU116" s="225">
        <f t="shared" si="85"/>
        <v>0</v>
      </c>
      <c r="BVV116" s="225">
        <f t="shared" si="85"/>
        <v>0</v>
      </c>
      <c r="BVW116" s="225">
        <f t="shared" si="85"/>
        <v>0</v>
      </c>
      <c r="BVX116" s="225">
        <f t="shared" si="85"/>
        <v>0</v>
      </c>
      <c r="BVY116" s="225">
        <f t="shared" si="85"/>
        <v>0</v>
      </c>
      <c r="BVZ116" s="225">
        <f t="shared" si="85"/>
        <v>0</v>
      </c>
      <c r="BWA116" s="225">
        <f t="shared" si="85"/>
        <v>0</v>
      </c>
      <c r="BWB116" s="225">
        <f t="shared" si="85"/>
        <v>0</v>
      </c>
      <c r="BWC116" s="225">
        <f t="shared" si="85"/>
        <v>0</v>
      </c>
      <c r="BWD116" s="225">
        <f t="shared" si="85"/>
        <v>0</v>
      </c>
      <c r="BWE116" s="225">
        <f t="shared" si="85"/>
        <v>0</v>
      </c>
      <c r="BWF116" s="225">
        <f t="shared" si="85"/>
        <v>0</v>
      </c>
      <c r="BWG116" s="225">
        <f t="shared" si="85"/>
        <v>0</v>
      </c>
      <c r="BWH116" s="225">
        <f t="shared" si="85"/>
        <v>0</v>
      </c>
      <c r="BWI116" s="225">
        <f t="shared" si="85"/>
        <v>0</v>
      </c>
      <c r="BWJ116" s="225">
        <f t="shared" si="85"/>
        <v>0</v>
      </c>
      <c r="BWK116" s="225">
        <f t="shared" si="85"/>
        <v>0</v>
      </c>
      <c r="BWL116" s="225">
        <f t="shared" si="85"/>
        <v>0</v>
      </c>
      <c r="BWM116" s="225">
        <f t="shared" si="85"/>
        <v>0</v>
      </c>
      <c r="BWN116" s="225">
        <f t="shared" si="85"/>
        <v>0</v>
      </c>
      <c r="BWO116" s="225">
        <f t="shared" si="85"/>
        <v>0</v>
      </c>
      <c r="BWP116" s="225">
        <f t="shared" si="85"/>
        <v>0</v>
      </c>
      <c r="BWQ116" s="225">
        <f t="shared" si="85"/>
        <v>0</v>
      </c>
      <c r="BWR116" s="225">
        <f t="shared" si="85"/>
        <v>0</v>
      </c>
      <c r="BWS116" s="225">
        <f t="shared" si="85"/>
        <v>0</v>
      </c>
      <c r="BWT116" s="225">
        <f t="shared" si="85"/>
        <v>0</v>
      </c>
      <c r="BWU116" s="225">
        <f t="shared" si="85"/>
        <v>0</v>
      </c>
      <c r="BWV116" s="225">
        <f t="shared" si="85"/>
        <v>0</v>
      </c>
      <c r="BWW116" s="225">
        <f t="shared" si="85"/>
        <v>0</v>
      </c>
      <c r="BWX116" s="225">
        <f t="shared" si="85"/>
        <v>0</v>
      </c>
      <c r="BWY116" s="225">
        <f t="shared" si="85"/>
        <v>0</v>
      </c>
      <c r="BWZ116" s="225">
        <f t="shared" si="85"/>
        <v>0</v>
      </c>
      <c r="BXA116" s="225">
        <f t="shared" si="85"/>
        <v>0</v>
      </c>
      <c r="BXB116" s="225">
        <f t="shared" si="85"/>
        <v>0</v>
      </c>
      <c r="BXC116" s="225">
        <f t="shared" si="85"/>
        <v>0</v>
      </c>
      <c r="BXD116" s="225">
        <f t="shared" si="85"/>
        <v>0</v>
      </c>
      <c r="BXE116" s="225">
        <f t="shared" si="85"/>
        <v>0</v>
      </c>
      <c r="BXF116" s="225">
        <f t="shared" si="85"/>
        <v>0</v>
      </c>
      <c r="BXG116" s="225">
        <f t="shared" si="85"/>
        <v>0</v>
      </c>
      <c r="BXH116" s="225">
        <f t="shared" si="85"/>
        <v>0</v>
      </c>
      <c r="BXI116" s="225">
        <f t="shared" si="85"/>
        <v>0</v>
      </c>
      <c r="BXJ116" s="225">
        <f t="shared" si="85"/>
        <v>0</v>
      </c>
      <c r="BXK116" s="225">
        <f t="shared" si="85"/>
        <v>0</v>
      </c>
      <c r="BXL116" s="225">
        <f t="shared" si="85"/>
        <v>0</v>
      </c>
      <c r="BXM116" s="225">
        <f t="shared" si="85"/>
        <v>0</v>
      </c>
      <c r="BXN116" s="225">
        <f t="shared" si="85"/>
        <v>0</v>
      </c>
      <c r="BXO116" s="225">
        <f t="shared" si="85"/>
        <v>0</v>
      </c>
      <c r="BXP116" s="225">
        <f t="shared" si="85"/>
        <v>0</v>
      </c>
      <c r="BXQ116" s="225">
        <f t="shared" si="85"/>
        <v>0</v>
      </c>
      <c r="BXR116" s="225">
        <f t="shared" si="85"/>
        <v>0</v>
      </c>
      <c r="BXS116" s="225">
        <f t="shared" si="85"/>
        <v>0</v>
      </c>
      <c r="BXT116" s="225">
        <f t="shared" si="85"/>
        <v>0</v>
      </c>
      <c r="BXU116" s="225">
        <f t="shared" si="85"/>
        <v>0</v>
      </c>
      <c r="BXV116" s="225">
        <f t="shared" ref="BXV116:CAG116" si="86">BXV115-BXV114</f>
        <v>0</v>
      </c>
      <c r="BXW116" s="225">
        <f t="shared" si="86"/>
        <v>0</v>
      </c>
      <c r="BXX116" s="225">
        <f t="shared" si="86"/>
        <v>0</v>
      </c>
      <c r="BXY116" s="225">
        <f t="shared" si="86"/>
        <v>0</v>
      </c>
      <c r="BXZ116" s="225">
        <f t="shared" si="86"/>
        <v>0</v>
      </c>
      <c r="BYA116" s="225">
        <f t="shared" si="86"/>
        <v>0</v>
      </c>
      <c r="BYB116" s="225">
        <f t="shared" si="86"/>
        <v>0</v>
      </c>
      <c r="BYC116" s="225">
        <f t="shared" si="86"/>
        <v>0</v>
      </c>
      <c r="BYD116" s="225">
        <f t="shared" si="86"/>
        <v>0</v>
      </c>
      <c r="BYE116" s="225">
        <f t="shared" si="86"/>
        <v>0</v>
      </c>
      <c r="BYF116" s="225">
        <f t="shared" si="86"/>
        <v>0</v>
      </c>
      <c r="BYG116" s="225">
        <f t="shared" si="86"/>
        <v>0</v>
      </c>
      <c r="BYH116" s="225">
        <f t="shared" si="86"/>
        <v>0</v>
      </c>
      <c r="BYI116" s="225">
        <f t="shared" si="86"/>
        <v>0</v>
      </c>
      <c r="BYJ116" s="225">
        <f t="shared" si="86"/>
        <v>0</v>
      </c>
      <c r="BYK116" s="225">
        <f t="shared" si="86"/>
        <v>0</v>
      </c>
      <c r="BYL116" s="225">
        <f t="shared" si="86"/>
        <v>0</v>
      </c>
      <c r="BYM116" s="225">
        <f t="shared" si="86"/>
        <v>0</v>
      </c>
      <c r="BYN116" s="225">
        <f t="shared" si="86"/>
        <v>0</v>
      </c>
      <c r="BYO116" s="225">
        <f t="shared" si="86"/>
        <v>0</v>
      </c>
      <c r="BYP116" s="225">
        <f t="shared" si="86"/>
        <v>0</v>
      </c>
      <c r="BYQ116" s="225">
        <f t="shared" si="86"/>
        <v>0</v>
      </c>
      <c r="BYR116" s="225">
        <f t="shared" si="86"/>
        <v>0</v>
      </c>
      <c r="BYS116" s="225">
        <f t="shared" si="86"/>
        <v>0</v>
      </c>
      <c r="BYT116" s="225">
        <f t="shared" si="86"/>
        <v>0</v>
      </c>
      <c r="BYU116" s="225">
        <f t="shared" si="86"/>
        <v>0</v>
      </c>
      <c r="BYV116" s="225">
        <f t="shared" si="86"/>
        <v>0</v>
      </c>
      <c r="BYW116" s="225">
        <f t="shared" si="86"/>
        <v>0</v>
      </c>
      <c r="BYX116" s="225">
        <f t="shared" si="86"/>
        <v>0</v>
      </c>
      <c r="BYY116" s="225">
        <f t="shared" si="86"/>
        <v>0</v>
      </c>
      <c r="BYZ116" s="225">
        <f t="shared" si="86"/>
        <v>0</v>
      </c>
      <c r="BZA116" s="225">
        <f t="shared" si="86"/>
        <v>0</v>
      </c>
      <c r="BZB116" s="225">
        <f t="shared" si="86"/>
        <v>0</v>
      </c>
      <c r="BZC116" s="225">
        <f t="shared" si="86"/>
        <v>0</v>
      </c>
      <c r="BZD116" s="225">
        <f t="shared" si="86"/>
        <v>0</v>
      </c>
      <c r="BZE116" s="225">
        <f t="shared" si="86"/>
        <v>0</v>
      </c>
      <c r="BZF116" s="225">
        <f t="shared" si="86"/>
        <v>0</v>
      </c>
      <c r="BZG116" s="225">
        <f t="shared" si="86"/>
        <v>0</v>
      </c>
      <c r="BZH116" s="225">
        <f t="shared" si="86"/>
        <v>0</v>
      </c>
      <c r="BZI116" s="225">
        <f t="shared" si="86"/>
        <v>0</v>
      </c>
      <c r="BZJ116" s="225">
        <f t="shared" si="86"/>
        <v>0</v>
      </c>
      <c r="BZK116" s="225">
        <f t="shared" si="86"/>
        <v>0</v>
      </c>
      <c r="BZL116" s="225">
        <f t="shared" si="86"/>
        <v>0</v>
      </c>
      <c r="BZM116" s="225">
        <f t="shared" si="86"/>
        <v>0</v>
      </c>
      <c r="BZN116" s="225">
        <f t="shared" si="86"/>
        <v>0</v>
      </c>
      <c r="BZO116" s="225">
        <f t="shared" si="86"/>
        <v>0</v>
      </c>
      <c r="BZP116" s="225">
        <f t="shared" si="86"/>
        <v>0</v>
      </c>
      <c r="BZQ116" s="225">
        <f t="shared" si="86"/>
        <v>0</v>
      </c>
      <c r="BZR116" s="225">
        <f t="shared" si="86"/>
        <v>0</v>
      </c>
      <c r="BZS116" s="225">
        <f t="shared" si="86"/>
        <v>0</v>
      </c>
      <c r="BZT116" s="225">
        <f t="shared" si="86"/>
        <v>0</v>
      </c>
      <c r="BZU116" s="225">
        <f t="shared" si="86"/>
        <v>0</v>
      </c>
      <c r="BZV116" s="225">
        <f t="shared" si="86"/>
        <v>0</v>
      </c>
      <c r="BZW116" s="225">
        <f t="shared" si="86"/>
        <v>0</v>
      </c>
      <c r="BZX116" s="225">
        <f t="shared" si="86"/>
        <v>0</v>
      </c>
      <c r="BZY116" s="225">
        <f t="shared" si="86"/>
        <v>0</v>
      </c>
      <c r="BZZ116" s="225">
        <f t="shared" si="86"/>
        <v>0</v>
      </c>
      <c r="CAA116" s="225">
        <f t="shared" si="86"/>
        <v>0</v>
      </c>
      <c r="CAB116" s="225">
        <f t="shared" si="86"/>
        <v>0</v>
      </c>
      <c r="CAC116" s="225">
        <f t="shared" si="86"/>
        <v>0</v>
      </c>
      <c r="CAD116" s="225">
        <f t="shared" si="86"/>
        <v>0</v>
      </c>
      <c r="CAE116" s="225">
        <f t="shared" si="86"/>
        <v>0</v>
      </c>
      <c r="CAF116" s="225">
        <f t="shared" si="86"/>
        <v>0</v>
      </c>
      <c r="CAG116" s="225">
        <f t="shared" si="86"/>
        <v>0</v>
      </c>
      <c r="CAH116" s="225">
        <f t="shared" ref="CAH116:CCS116" si="87">CAH115-CAH114</f>
        <v>0</v>
      </c>
      <c r="CAI116" s="225">
        <f t="shared" si="87"/>
        <v>0</v>
      </c>
      <c r="CAJ116" s="225">
        <f t="shared" si="87"/>
        <v>0</v>
      </c>
      <c r="CAK116" s="225">
        <f t="shared" si="87"/>
        <v>0</v>
      </c>
      <c r="CAL116" s="225">
        <f t="shared" si="87"/>
        <v>0</v>
      </c>
      <c r="CAM116" s="225">
        <f t="shared" si="87"/>
        <v>0</v>
      </c>
      <c r="CAN116" s="225">
        <f t="shared" si="87"/>
        <v>0</v>
      </c>
      <c r="CAO116" s="225">
        <f t="shared" si="87"/>
        <v>0</v>
      </c>
      <c r="CAP116" s="225">
        <f t="shared" si="87"/>
        <v>0</v>
      </c>
      <c r="CAQ116" s="225">
        <f t="shared" si="87"/>
        <v>0</v>
      </c>
      <c r="CAR116" s="225">
        <f t="shared" si="87"/>
        <v>0</v>
      </c>
      <c r="CAS116" s="225">
        <f t="shared" si="87"/>
        <v>0</v>
      </c>
      <c r="CAT116" s="225">
        <f t="shared" si="87"/>
        <v>0</v>
      </c>
      <c r="CAU116" s="225">
        <f t="shared" si="87"/>
        <v>0</v>
      </c>
      <c r="CAV116" s="225">
        <f t="shared" si="87"/>
        <v>0</v>
      </c>
      <c r="CAW116" s="225">
        <f t="shared" si="87"/>
        <v>0</v>
      </c>
      <c r="CAX116" s="225">
        <f t="shared" si="87"/>
        <v>0</v>
      </c>
      <c r="CAY116" s="225">
        <f t="shared" si="87"/>
        <v>0</v>
      </c>
      <c r="CAZ116" s="225">
        <f t="shared" si="87"/>
        <v>0</v>
      </c>
      <c r="CBA116" s="225">
        <f t="shared" si="87"/>
        <v>0</v>
      </c>
      <c r="CBB116" s="225">
        <f t="shared" si="87"/>
        <v>0</v>
      </c>
      <c r="CBC116" s="225">
        <f t="shared" si="87"/>
        <v>0</v>
      </c>
      <c r="CBD116" s="225">
        <f t="shared" si="87"/>
        <v>0</v>
      </c>
      <c r="CBE116" s="225">
        <f t="shared" si="87"/>
        <v>0</v>
      </c>
      <c r="CBF116" s="225">
        <f t="shared" si="87"/>
        <v>0</v>
      </c>
      <c r="CBG116" s="225">
        <f t="shared" si="87"/>
        <v>0</v>
      </c>
      <c r="CBH116" s="225">
        <f t="shared" si="87"/>
        <v>0</v>
      </c>
      <c r="CBI116" s="225">
        <f t="shared" si="87"/>
        <v>0</v>
      </c>
      <c r="CBJ116" s="225">
        <f t="shared" si="87"/>
        <v>0</v>
      </c>
      <c r="CBK116" s="225">
        <f t="shared" si="87"/>
        <v>0</v>
      </c>
      <c r="CBL116" s="225">
        <f t="shared" si="87"/>
        <v>0</v>
      </c>
      <c r="CBM116" s="225">
        <f t="shared" si="87"/>
        <v>0</v>
      </c>
      <c r="CBN116" s="225">
        <f t="shared" si="87"/>
        <v>0</v>
      </c>
      <c r="CBO116" s="225">
        <f t="shared" si="87"/>
        <v>0</v>
      </c>
      <c r="CBP116" s="225">
        <f t="shared" si="87"/>
        <v>0</v>
      </c>
      <c r="CBQ116" s="225">
        <f t="shared" si="87"/>
        <v>0</v>
      </c>
      <c r="CBR116" s="225">
        <f t="shared" si="87"/>
        <v>0</v>
      </c>
      <c r="CBS116" s="225">
        <f t="shared" si="87"/>
        <v>0</v>
      </c>
      <c r="CBT116" s="225">
        <f t="shared" si="87"/>
        <v>0</v>
      </c>
      <c r="CBU116" s="225">
        <f t="shared" si="87"/>
        <v>0</v>
      </c>
      <c r="CBV116" s="225">
        <f t="shared" si="87"/>
        <v>0</v>
      </c>
      <c r="CBW116" s="225">
        <f t="shared" si="87"/>
        <v>0</v>
      </c>
      <c r="CBX116" s="225">
        <f t="shared" si="87"/>
        <v>0</v>
      </c>
      <c r="CBY116" s="225">
        <f t="shared" si="87"/>
        <v>0</v>
      </c>
      <c r="CBZ116" s="225">
        <f t="shared" si="87"/>
        <v>0</v>
      </c>
      <c r="CCA116" s="225">
        <f t="shared" si="87"/>
        <v>0</v>
      </c>
      <c r="CCB116" s="225">
        <f t="shared" si="87"/>
        <v>0</v>
      </c>
      <c r="CCC116" s="225">
        <f t="shared" si="87"/>
        <v>0</v>
      </c>
      <c r="CCD116" s="225">
        <f t="shared" si="87"/>
        <v>0</v>
      </c>
      <c r="CCE116" s="225">
        <f t="shared" si="87"/>
        <v>0</v>
      </c>
      <c r="CCF116" s="225">
        <f t="shared" si="87"/>
        <v>0</v>
      </c>
      <c r="CCG116" s="225">
        <f t="shared" si="87"/>
        <v>0</v>
      </c>
      <c r="CCH116" s="225">
        <f t="shared" si="87"/>
        <v>0</v>
      </c>
      <c r="CCI116" s="225">
        <f t="shared" si="87"/>
        <v>0</v>
      </c>
      <c r="CCJ116" s="225">
        <f t="shared" si="87"/>
        <v>0</v>
      </c>
      <c r="CCK116" s="225">
        <f t="shared" si="87"/>
        <v>0</v>
      </c>
      <c r="CCL116" s="225">
        <f t="shared" si="87"/>
        <v>0</v>
      </c>
      <c r="CCM116" s="225">
        <f t="shared" si="87"/>
        <v>0</v>
      </c>
      <c r="CCN116" s="225">
        <f t="shared" si="87"/>
        <v>0</v>
      </c>
      <c r="CCO116" s="225">
        <f t="shared" si="87"/>
        <v>0</v>
      </c>
      <c r="CCP116" s="225">
        <f t="shared" si="87"/>
        <v>0</v>
      </c>
      <c r="CCQ116" s="225">
        <f t="shared" si="87"/>
        <v>0</v>
      </c>
      <c r="CCR116" s="225">
        <f t="shared" si="87"/>
        <v>0</v>
      </c>
      <c r="CCS116" s="225">
        <f t="shared" si="87"/>
        <v>0</v>
      </c>
      <c r="CCT116" s="225">
        <f t="shared" ref="CCT116:CFE116" si="88">CCT115-CCT114</f>
        <v>0</v>
      </c>
      <c r="CCU116" s="225">
        <f t="shared" si="88"/>
        <v>0</v>
      </c>
      <c r="CCV116" s="225">
        <f t="shared" si="88"/>
        <v>0</v>
      </c>
      <c r="CCW116" s="225">
        <f t="shared" si="88"/>
        <v>0</v>
      </c>
      <c r="CCX116" s="225">
        <f t="shared" si="88"/>
        <v>0</v>
      </c>
      <c r="CCY116" s="225">
        <f t="shared" si="88"/>
        <v>0</v>
      </c>
      <c r="CCZ116" s="225">
        <f t="shared" si="88"/>
        <v>0</v>
      </c>
      <c r="CDA116" s="225">
        <f t="shared" si="88"/>
        <v>0</v>
      </c>
      <c r="CDB116" s="225">
        <f t="shared" si="88"/>
        <v>0</v>
      </c>
      <c r="CDC116" s="225">
        <f t="shared" si="88"/>
        <v>0</v>
      </c>
      <c r="CDD116" s="225">
        <f t="shared" si="88"/>
        <v>0</v>
      </c>
      <c r="CDE116" s="225">
        <f t="shared" si="88"/>
        <v>0</v>
      </c>
      <c r="CDF116" s="225">
        <f t="shared" si="88"/>
        <v>0</v>
      </c>
      <c r="CDG116" s="225">
        <f t="shared" si="88"/>
        <v>0</v>
      </c>
      <c r="CDH116" s="225">
        <f t="shared" si="88"/>
        <v>0</v>
      </c>
      <c r="CDI116" s="225">
        <f t="shared" si="88"/>
        <v>0</v>
      </c>
      <c r="CDJ116" s="225">
        <f t="shared" si="88"/>
        <v>0</v>
      </c>
      <c r="CDK116" s="225">
        <f t="shared" si="88"/>
        <v>0</v>
      </c>
      <c r="CDL116" s="225">
        <f t="shared" si="88"/>
        <v>0</v>
      </c>
      <c r="CDM116" s="225">
        <f t="shared" si="88"/>
        <v>0</v>
      </c>
      <c r="CDN116" s="225">
        <f t="shared" si="88"/>
        <v>0</v>
      </c>
      <c r="CDO116" s="225">
        <f t="shared" si="88"/>
        <v>0</v>
      </c>
      <c r="CDP116" s="225">
        <f t="shared" si="88"/>
        <v>0</v>
      </c>
      <c r="CDQ116" s="225">
        <f t="shared" si="88"/>
        <v>0</v>
      </c>
      <c r="CDR116" s="225">
        <f t="shared" si="88"/>
        <v>0</v>
      </c>
      <c r="CDS116" s="225">
        <f t="shared" si="88"/>
        <v>0</v>
      </c>
      <c r="CDT116" s="225">
        <f t="shared" si="88"/>
        <v>0</v>
      </c>
      <c r="CDU116" s="225">
        <f t="shared" si="88"/>
        <v>0</v>
      </c>
      <c r="CDV116" s="225">
        <f t="shared" si="88"/>
        <v>0</v>
      </c>
      <c r="CDW116" s="225">
        <f t="shared" si="88"/>
        <v>0</v>
      </c>
      <c r="CDX116" s="225">
        <f t="shared" si="88"/>
        <v>0</v>
      </c>
      <c r="CDY116" s="225">
        <f t="shared" si="88"/>
        <v>0</v>
      </c>
      <c r="CDZ116" s="225">
        <f t="shared" si="88"/>
        <v>0</v>
      </c>
      <c r="CEA116" s="225">
        <f t="shared" si="88"/>
        <v>0</v>
      </c>
      <c r="CEB116" s="225">
        <f t="shared" si="88"/>
        <v>0</v>
      </c>
      <c r="CEC116" s="225">
        <f t="shared" si="88"/>
        <v>0</v>
      </c>
      <c r="CED116" s="225">
        <f t="shared" si="88"/>
        <v>0</v>
      </c>
      <c r="CEE116" s="225">
        <f t="shared" si="88"/>
        <v>0</v>
      </c>
      <c r="CEF116" s="225">
        <f t="shared" si="88"/>
        <v>0</v>
      </c>
      <c r="CEG116" s="225">
        <f t="shared" si="88"/>
        <v>0</v>
      </c>
      <c r="CEH116" s="225">
        <f t="shared" si="88"/>
        <v>0</v>
      </c>
      <c r="CEI116" s="225">
        <f t="shared" si="88"/>
        <v>0</v>
      </c>
      <c r="CEJ116" s="225">
        <f t="shared" si="88"/>
        <v>0</v>
      </c>
      <c r="CEK116" s="225">
        <f t="shared" si="88"/>
        <v>0</v>
      </c>
      <c r="CEL116" s="225">
        <f t="shared" si="88"/>
        <v>0</v>
      </c>
      <c r="CEM116" s="225">
        <f t="shared" si="88"/>
        <v>0</v>
      </c>
      <c r="CEN116" s="225">
        <f t="shared" si="88"/>
        <v>0</v>
      </c>
      <c r="CEO116" s="225">
        <f t="shared" si="88"/>
        <v>0</v>
      </c>
      <c r="CEP116" s="225">
        <f t="shared" si="88"/>
        <v>0</v>
      </c>
      <c r="CEQ116" s="225">
        <f t="shared" si="88"/>
        <v>0</v>
      </c>
      <c r="CER116" s="225">
        <f t="shared" si="88"/>
        <v>0</v>
      </c>
      <c r="CES116" s="225">
        <f t="shared" si="88"/>
        <v>0</v>
      </c>
      <c r="CET116" s="225">
        <f t="shared" si="88"/>
        <v>0</v>
      </c>
      <c r="CEU116" s="225">
        <f t="shared" si="88"/>
        <v>0</v>
      </c>
      <c r="CEV116" s="225">
        <f t="shared" si="88"/>
        <v>0</v>
      </c>
      <c r="CEW116" s="225">
        <f t="shared" si="88"/>
        <v>0</v>
      </c>
      <c r="CEX116" s="225">
        <f t="shared" si="88"/>
        <v>0</v>
      </c>
      <c r="CEY116" s="225">
        <f t="shared" si="88"/>
        <v>0</v>
      </c>
      <c r="CEZ116" s="225">
        <f t="shared" si="88"/>
        <v>0</v>
      </c>
      <c r="CFA116" s="225">
        <f t="shared" si="88"/>
        <v>0</v>
      </c>
      <c r="CFB116" s="225">
        <f t="shared" si="88"/>
        <v>0</v>
      </c>
      <c r="CFC116" s="225">
        <f t="shared" si="88"/>
        <v>0</v>
      </c>
      <c r="CFD116" s="225">
        <f t="shared" si="88"/>
        <v>0</v>
      </c>
      <c r="CFE116" s="225">
        <f t="shared" si="88"/>
        <v>0</v>
      </c>
      <c r="CFF116" s="225">
        <f t="shared" ref="CFF116:CHQ116" si="89">CFF115-CFF114</f>
        <v>0</v>
      </c>
      <c r="CFG116" s="225">
        <f t="shared" si="89"/>
        <v>0</v>
      </c>
      <c r="CFH116" s="225">
        <f t="shared" si="89"/>
        <v>0</v>
      </c>
      <c r="CFI116" s="225">
        <f t="shared" si="89"/>
        <v>0</v>
      </c>
      <c r="CFJ116" s="225">
        <f t="shared" si="89"/>
        <v>0</v>
      </c>
      <c r="CFK116" s="225">
        <f t="shared" si="89"/>
        <v>0</v>
      </c>
      <c r="CFL116" s="225">
        <f t="shared" si="89"/>
        <v>0</v>
      </c>
      <c r="CFM116" s="225">
        <f t="shared" si="89"/>
        <v>0</v>
      </c>
      <c r="CFN116" s="225">
        <f t="shared" si="89"/>
        <v>0</v>
      </c>
      <c r="CFO116" s="225">
        <f t="shared" si="89"/>
        <v>0</v>
      </c>
      <c r="CFP116" s="225">
        <f t="shared" si="89"/>
        <v>0</v>
      </c>
      <c r="CFQ116" s="225">
        <f t="shared" si="89"/>
        <v>0</v>
      </c>
      <c r="CFR116" s="225">
        <f t="shared" si="89"/>
        <v>0</v>
      </c>
      <c r="CFS116" s="225">
        <f t="shared" si="89"/>
        <v>0</v>
      </c>
      <c r="CFT116" s="225">
        <f t="shared" si="89"/>
        <v>0</v>
      </c>
      <c r="CFU116" s="225">
        <f t="shared" si="89"/>
        <v>0</v>
      </c>
      <c r="CFV116" s="225">
        <f t="shared" si="89"/>
        <v>0</v>
      </c>
      <c r="CFW116" s="225">
        <f t="shared" si="89"/>
        <v>0</v>
      </c>
      <c r="CFX116" s="225">
        <f t="shared" si="89"/>
        <v>0</v>
      </c>
      <c r="CFY116" s="225">
        <f t="shared" si="89"/>
        <v>0</v>
      </c>
      <c r="CFZ116" s="225">
        <f t="shared" si="89"/>
        <v>0</v>
      </c>
      <c r="CGA116" s="225">
        <f t="shared" si="89"/>
        <v>0</v>
      </c>
      <c r="CGB116" s="225">
        <f t="shared" si="89"/>
        <v>0</v>
      </c>
      <c r="CGC116" s="225">
        <f t="shared" si="89"/>
        <v>0</v>
      </c>
      <c r="CGD116" s="225">
        <f t="shared" si="89"/>
        <v>0</v>
      </c>
      <c r="CGE116" s="225">
        <f t="shared" si="89"/>
        <v>0</v>
      </c>
      <c r="CGF116" s="225">
        <f t="shared" si="89"/>
        <v>0</v>
      </c>
      <c r="CGG116" s="225">
        <f t="shared" si="89"/>
        <v>0</v>
      </c>
      <c r="CGH116" s="225">
        <f t="shared" si="89"/>
        <v>0</v>
      </c>
      <c r="CGI116" s="225">
        <f t="shared" si="89"/>
        <v>0</v>
      </c>
      <c r="CGJ116" s="225">
        <f t="shared" si="89"/>
        <v>0</v>
      </c>
      <c r="CGK116" s="225">
        <f t="shared" si="89"/>
        <v>0</v>
      </c>
      <c r="CGL116" s="225">
        <f t="shared" si="89"/>
        <v>0</v>
      </c>
      <c r="CGM116" s="225">
        <f t="shared" si="89"/>
        <v>0</v>
      </c>
      <c r="CGN116" s="225">
        <f t="shared" si="89"/>
        <v>0</v>
      </c>
      <c r="CGO116" s="225">
        <f t="shared" si="89"/>
        <v>0</v>
      </c>
      <c r="CGP116" s="225">
        <f t="shared" si="89"/>
        <v>0</v>
      </c>
      <c r="CGQ116" s="225">
        <f t="shared" si="89"/>
        <v>0</v>
      </c>
      <c r="CGR116" s="225">
        <f t="shared" si="89"/>
        <v>0</v>
      </c>
      <c r="CGS116" s="225">
        <f t="shared" si="89"/>
        <v>0</v>
      </c>
      <c r="CGT116" s="225">
        <f t="shared" si="89"/>
        <v>0</v>
      </c>
      <c r="CGU116" s="225">
        <f t="shared" si="89"/>
        <v>0</v>
      </c>
      <c r="CGV116" s="225">
        <f t="shared" si="89"/>
        <v>0</v>
      </c>
      <c r="CGW116" s="225">
        <f t="shared" si="89"/>
        <v>0</v>
      </c>
      <c r="CGX116" s="225">
        <f t="shared" si="89"/>
        <v>0</v>
      </c>
      <c r="CGY116" s="225">
        <f t="shared" si="89"/>
        <v>0</v>
      </c>
      <c r="CGZ116" s="225">
        <f t="shared" si="89"/>
        <v>0</v>
      </c>
      <c r="CHA116" s="225">
        <f t="shared" si="89"/>
        <v>0</v>
      </c>
      <c r="CHB116" s="225">
        <f t="shared" si="89"/>
        <v>0</v>
      </c>
      <c r="CHC116" s="225">
        <f t="shared" si="89"/>
        <v>0</v>
      </c>
      <c r="CHD116" s="225">
        <f t="shared" si="89"/>
        <v>0</v>
      </c>
      <c r="CHE116" s="225">
        <f t="shared" si="89"/>
        <v>0</v>
      </c>
      <c r="CHF116" s="225">
        <f t="shared" si="89"/>
        <v>0</v>
      </c>
      <c r="CHG116" s="225">
        <f t="shared" si="89"/>
        <v>0</v>
      </c>
      <c r="CHH116" s="225">
        <f t="shared" si="89"/>
        <v>0</v>
      </c>
      <c r="CHI116" s="225">
        <f t="shared" si="89"/>
        <v>0</v>
      </c>
      <c r="CHJ116" s="225">
        <f t="shared" si="89"/>
        <v>0</v>
      </c>
      <c r="CHK116" s="225">
        <f t="shared" si="89"/>
        <v>0</v>
      </c>
      <c r="CHL116" s="225">
        <f t="shared" si="89"/>
        <v>0</v>
      </c>
      <c r="CHM116" s="225">
        <f t="shared" si="89"/>
        <v>0</v>
      </c>
      <c r="CHN116" s="225">
        <f t="shared" si="89"/>
        <v>0</v>
      </c>
      <c r="CHO116" s="225">
        <f t="shared" si="89"/>
        <v>0</v>
      </c>
      <c r="CHP116" s="225">
        <f t="shared" si="89"/>
        <v>0</v>
      </c>
      <c r="CHQ116" s="225">
        <f t="shared" si="89"/>
        <v>0</v>
      </c>
      <c r="CHR116" s="225">
        <f t="shared" ref="CHR116:CKC116" si="90">CHR115-CHR114</f>
        <v>0</v>
      </c>
      <c r="CHS116" s="225">
        <f t="shared" si="90"/>
        <v>0</v>
      </c>
      <c r="CHT116" s="225">
        <f t="shared" si="90"/>
        <v>0</v>
      </c>
      <c r="CHU116" s="225">
        <f t="shared" si="90"/>
        <v>0</v>
      </c>
      <c r="CHV116" s="225">
        <f t="shared" si="90"/>
        <v>0</v>
      </c>
      <c r="CHW116" s="225">
        <f t="shared" si="90"/>
        <v>0</v>
      </c>
      <c r="CHX116" s="225">
        <f t="shared" si="90"/>
        <v>0</v>
      </c>
      <c r="CHY116" s="225">
        <f t="shared" si="90"/>
        <v>0</v>
      </c>
      <c r="CHZ116" s="225">
        <f t="shared" si="90"/>
        <v>0</v>
      </c>
      <c r="CIA116" s="225">
        <f t="shared" si="90"/>
        <v>0</v>
      </c>
      <c r="CIB116" s="225">
        <f t="shared" si="90"/>
        <v>0</v>
      </c>
      <c r="CIC116" s="225">
        <f t="shared" si="90"/>
        <v>0</v>
      </c>
      <c r="CID116" s="225">
        <f t="shared" si="90"/>
        <v>0</v>
      </c>
      <c r="CIE116" s="225">
        <f t="shared" si="90"/>
        <v>0</v>
      </c>
      <c r="CIF116" s="225">
        <f t="shared" si="90"/>
        <v>0</v>
      </c>
      <c r="CIG116" s="225">
        <f t="shared" si="90"/>
        <v>0</v>
      </c>
      <c r="CIH116" s="225">
        <f t="shared" si="90"/>
        <v>0</v>
      </c>
      <c r="CII116" s="225">
        <f t="shared" si="90"/>
        <v>0</v>
      </c>
      <c r="CIJ116" s="225">
        <f t="shared" si="90"/>
        <v>0</v>
      </c>
      <c r="CIK116" s="225">
        <f t="shared" si="90"/>
        <v>0</v>
      </c>
      <c r="CIL116" s="225">
        <f t="shared" si="90"/>
        <v>0</v>
      </c>
      <c r="CIM116" s="225">
        <f t="shared" si="90"/>
        <v>0</v>
      </c>
      <c r="CIN116" s="225">
        <f t="shared" si="90"/>
        <v>0</v>
      </c>
      <c r="CIO116" s="225">
        <f t="shared" si="90"/>
        <v>0</v>
      </c>
      <c r="CIP116" s="225">
        <f t="shared" si="90"/>
        <v>0</v>
      </c>
      <c r="CIQ116" s="225">
        <f t="shared" si="90"/>
        <v>0</v>
      </c>
      <c r="CIR116" s="225">
        <f t="shared" si="90"/>
        <v>0</v>
      </c>
      <c r="CIS116" s="225">
        <f t="shared" si="90"/>
        <v>0</v>
      </c>
      <c r="CIT116" s="225">
        <f t="shared" si="90"/>
        <v>0</v>
      </c>
      <c r="CIU116" s="225">
        <f t="shared" si="90"/>
        <v>0</v>
      </c>
      <c r="CIV116" s="225">
        <f t="shared" si="90"/>
        <v>0</v>
      </c>
      <c r="CIW116" s="225">
        <f t="shared" si="90"/>
        <v>0</v>
      </c>
      <c r="CIX116" s="225">
        <f t="shared" si="90"/>
        <v>0</v>
      </c>
      <c r="CIY116" s="225">
        <f t="shared" si="90"/>
        <v>0</v>
      </c>
      <c r="CIZ116" s="225">
        <f t="shared" si="90"/>
        <v>0</v>
      </c>
      <c r="CJA116" s="225">
        <f t="shared" si="90"/>
        <v>0</v>
      </c>
      <c r="CJB116" s="225">
        <f t="shared" si="90"/>
        <v>0</v>
      </c>
      <c r="CJC116" s="225">
        <f t="shared" si="90"/>
        <v>0</v>
      </c>
      <c r="CJD116" s="225">
        <f t="shared" si="90"/>
        <v>0</v>
      </c>
      <c r="CJE116" s="225">
        <f t="shared" si="90"/>
        <v>0</v>
      </c>
      <c r="CJF116" s="225">
        <f t="shared" si="90"/>
        <v>0</v>
      </c>
      <c r="CJG116" s="225">
        <f t="shared" si="90"/>
        <v>0</v>
      </c>
      <c r="CJH116" s="225">
        <f t="shared" si="90"/>
        <v>0</v>
      </c>
      <c r="CJI116" s="225">
        <f t="shared" si="90"/>
        <v>0</v>
      </c>
      <c r="CJJ116" s="225">
        <f t="shared" si="90"/>
        <v>0</v>
      </c>
      <c r="CJK116" s="225">
        <f t="shared" si="90"/>
        <v>0</v>
      </c>
      <c r="CJL116" s="225">
        <f t="shared" si="90"/>
        <v>0</v>
      </c>
      <c r="CJM116" s="225">
        <f t="shared" si="90"/>
        <v>0</v>
      </c>
      <c r="CJN116" s="225">
        <f t="shared" si="90"/>
        <v>0</v>
      </c>
      <c r="CJO116" s="225">
        <f t="shared" si="90"/>
        <v>0</v>
      </c>
      <c r="CJP116" s="225">
        <f t="shared" si="90"/>
        <v>0</v>
      </c>
      <c r="CJQ116" s="225">
        <f t="shared" si="90"/>
        <v>0</v>
      </c>
      <c r="CJR116" s="225">
        <f t="shared" si="90"/>
        <v>0</v>
      </c>
      <c r="CJS116" s="225">
        <f t="shared" si="90"/>
        <v>0</v>
      </c>
      <c r="CJT116" s="225">
        <f t="shared" si="90"/>
        <v>0</v>
      </c>
      <c r="CJU116" s="225">
        <f t="shared" si="90"/>
        <v>0</v>
      </c>
      <c r="CJV116" s="225">
        <f t="shared" si="90"/>
        <v>0</v>
      </c>
      <c r="CJW116" s="225">
        <f t="shared" si="90"/>
        <v>0</v>
      </c>
      <c r="CJX116" s="225">
        <f t="shared" si="90"/>
        <v>0</v>
      </c>
      <c r="CJY116" s="225">
        <f t="shared" si="90"/>
        <v>0</v>
      </c>
      <c r="CJZ116" s="225">
        <f t="shared" si="90"/>
        <v>0</v>
      </c>
      <c r="CKA116" s="225">
        <f t="shared" si="90"/>
        <v>0</v>
      </c>
      <c r="CKB116" s="225">
        <f t="shared" si="90"/>
        <v>0</v>
      </c>
      <c r="CKC116" s="225">
        <f t="shared" si="90"/>
        <v>0</v>
      </c>
      <c r="CKD116" s="225">
        <f t="shared" ref="CKD116:CMO116" si="91">CKD115-CKD114</f>
        <v>0</v>
      </c>
      <c r="CKE116" s="225">
        <f t="shared" si="91"/>
        <v>0</v>
      </c>
      <c r="CKF116" s="225">
        <f t="shared" si="91"/>
        <v>0</v>
      </c>
      <c r="CKG116" s="225">
        <f t="shared" si="91"/>
        <v>0</v>
      </c>
      <c r="CKH116" s="225">
        <f t="shared" si="91"/>
        <v>0</v>
      </c>
      <c r="CKI116" s="225">
        <f t="shared" si="91"/>
        <v>0</v>
      </c>
      <c r="CKJ116" s="225">
        <f t="shared" si="91"/>
        <v>0</v>
      </c>
      <c r="CKK116" s="225">
        <f t="shared" si="91"/>
        <v>0</v>
      </c>
      <c r="CKL116" s="225">
        <f t="shared" si="91"/>
        <v>0</v>
      </c>
      <c r="CKM116" s="225">
        <f t="shared" si="91"/>
        <v>0</v>
      </c>
      <c r="CKN116" s="225">
        <f t="shared" si="91"/>
        <v>0</v>
      </c>
      <c r="CKO116" s="225">
        <f t="shared" si="91"/>
        <v>0</v>
      </c>
      <c r="CKP116" s="225">
        <f t="shared" si="91"/>
        <v>0</v>
      </c>
      <c r="CKQ116" s="225">
        <f t="shared" si="91"/>
        <v>0</v>
      </c>
      <c r="CKR116" s="225">
        <f t="shared" si="91"/>
        <v>0</v>
      </c>
      <c r="CKS116" s="225">
        <f t="shared" si="91"/>
        <v>0</v>
      </c>
      <c r="CKT116" s="225">
        <f t="shared" si="91"/>
        <v>0</v>
      </c>
      <c r="CKU116" s="225">
        <f t="shared" si="91"/>
        <v>0</v>
      </c>
      <c r="CKV116" s="225">
        <f t="shared" si="91"/>
        <v>0</v>
      </c>
      <c r="CKW116" s="225">
        <f t="shared" si="91"/>
        <v>0</v>
      </c>
      <c r="CKX116" s="225">
        <f t="shared" si="91"/>
        <v>0</v>
      </c>
      <c r="CKY116" s="225">
        <f t="shared" si="91"/>
        <v>0</v>
      </c>
      <c r="CKZ116" s="225">
        <f t="shared" si="91"/>
        <v>0</v>
      </c>
      <c r="CLA116" s="225">
        <f t="shared" si="91"/>
        <v>0</v>
      </c>
      <c r="CLB116" s="225">
        <f t="shared" si="91"/>
        <v>0</v>
      </c>
      <c r="CLC116" s="225">
        <f t="shared" si="91"/>
        <v>0</v>
      </c>
      <c r="CLD116" s="225">
        <f t="shared" si="91"/>
        <v>0</v>
      </c>
      <c r="CLE116" s="225">
        <f t="shared" si="91"/>
        <v>0</v>
      </c>
      <c r="CLF116" s="225">
        <f t="shared" si="91"/>
        <v>0</v>
      </c>
      <c r="CLG116" s="225">
        <f t="shared" si="91"/>
        <v>0</v>
      </c>
      <c r="CLH116" s="225">
        <f t="shared" si="91"/>
        <v>0</v>
      </c>
      <c r="CLI116" s="225">
        <f t="shared" si="91"/>
        <v>0</v>
      </c>
      <c r="CLJ116" s="225">
        <f t="shared" si="91"/>
        <v>0</v>
      </c>
      <c r="CLK116" s="225">
        <f t="shared" si="91"/>
        <v>0</v>
      </c>
      <c r="CLL116" s="225">
        <f t="shared" si="91"/>
        <v>0</v>
      </c>
      <c r="CLM116" s="225">
        <f t="shared" si="91"/>
        <v>0</v>
      </c>
      <c r="CLN116" s="225">
        <f t="shared" si="91"/>
        <v>0</v>
      </c>
      <c r="CLO116" s="225">
        <f t="shared" si="91"/>
        <v>0</v>
      </c>
      <c r="CLP116" s="225">
        <f t="shared" si="91"/>
        <v>0</v>
      </c>
      <c r="CLQ116" s="225">
        <f t="shared" si="91"/>
        <v>0</v>
      </c>
      <c r="CLR116" s="225">
        <f t="shared" si="91"/>
        <v>0</v>
      </c>
      <c r="CLS116" s="225">
        <f t="shared" si="91"/>
        <v>0</v>
      </c>
      <c r="CLT116" s="225">
        <f t="shared" si="91"/>
        <v>0</v>
      </c>
      <c r="CLU116" s="225">
        <f t="shared" si="91"/>
        <v>0</v>
      </c>
      <c r="CLV116" s="225">
        <f t="shared" si="91"/>
        <v>0</v>
      </c>
      <c r="CLW116" s="225">
        <f t="shared" si="91"/>
        <v>0</v>
      </c>
      <c r="CLX116" s="225">
        <f t="shared" si="91"/>
        <v>0</v>
      </c>
      <c r="CLY116" s="225">
        <f t="shared" si="91"/>
        <v>0</v>
      </c>
      <c r="CLZ116" s="225">
        <f t="shared" si="91"/>
        <v>0</v>
      </c>
      <c r="CMA116" s="225">
        <f t="shared" si="91"/>
        <v>0</v>
      </c>
      <c r="CMB116" s="225">
        <f t="shared" si="91"/>
        <v>0</v>
      </c>
      <c r="CMC116" s="225">
        <f t="shared" si="91"/>
        <v>0</v>
      </c>
      <c r="CMD116" s="225">
        <f t="shared" si="91"/>
        <v>0</v>
      </c>
      <c r="CME116" s="225">
        <f t="shared" si="91"/>
        <v>0</v>
      </c>
      <c r="CMF116" s="225">
        <f t="shared" si="91"/>
        <v>0</v>
      </c>
      <c r="CMG116" s="225">
        <f t="shared" si="91"/>
        <v>0</v>
      </c>
      <c r="CMH116" s="225">
        <f t="shared" si="91"/>
        <v>0</v>
      </c>
      <c r="CMI116" s="225">
        <f t="shared" si="91"/>
        <v>0</v>
      </c>
      <c r="CMJ116" s="225">
        <f t="shared" si="91"/>
        <v>0</v>
      </c>
      <c r="CMK116" s="225">
        <f t="shared" si="91"/>
        <v>0</v>
      </c>
      <c r="CML116" s="225">
        <f t="shared" si="91"/>
        <v>0</v>
      </c>
      <c r="CMM116" s="225">
        <f t="shared" si="91"/>
        <v>0</v>
      </c>
      <c r="CMN116" s="225">
        <f t="shared" si="91"/>
        <v>0</v>
      </c>
      <c r="CMO116" s="225">
        <f t="shared" si="91"/>
        <v>0</v>
      </c>
      <c r="CMP116" s="225">
        <f t="shared" ref="CMP116:CPA116" si="92">CMP115-CMP114</f>
        <v>0</v>
      </c>
      <c r="CMQ116" s="225">
        <f t="shared" si="92"/>
        <v>0</v>
      </c>
      <c r="CMR116" s="225">
        <f t="shared" si="92"/>
        <v>0</v>
      </c>
      <c r="CMS116" s="225">
        <f t="shared" si="92"/>
        <v>0</v>
      </c>
      <c r="CMT116" s="225">
        <f t="shared" si="92"/>
        <v>0</v>
      </c>
      <c r="CMU116" s="225">
        <f t="shared" si="92"/>
        <v>0</v>
      </c>
      <c r="CMV116" s="225">
        <f t="shared" si="92"/>
        <v>0</v>
      </c>
      <c r="CMW116" s="225">
        <f t="shared" si="92"/>
        <v>0</v>
      </c>
      <c r="CMX116" s="225">
        <f t="shared" si="92"/>
        <v>0</v>
      </c>
      <c r="CMY116" s="225">
        <f t="shared" si="92"/>
        <v>0</v>
      </c>
      <c r="CMZ116" s="225">
        <f t="shared" si="92"/>
        <v>0</v>
      </c>
      <c r="CNA116" s="225">
        <f t="shared" si="92"/>
        <v>0</v>
      </c>
      <c r="CNB116" s="225">
        <f t="shared" si="92"/>
        <v>0</v>
      </c>
      <c r="CNC116" s="225">
        <f t="shared" si="92"/>
        <v>0</v>
      </c>
      <c r="CND116" s="225">
        <f t="shared" si="92"/>
        <v>0</v>
      </c>
      <c r="CNE116" s="225">
        <f t="shared" si="92"/>
        <v>0</v>
      </c>
      <c r="CNF116" s="225">
        <f t="shared" si="92"/>
        <v>0</v>
      </c>
      <c r="CNG116" s="225">
        <f t="shared" si="92"/>
        <v>0</v>
      </c>
      <c r="CNH116" s="225">
        <f t="shared" si="92"/>
        <v>0</v>
      </c>
      <c r="CNI116" s="225">
        <f t="shared" si="92"/>
        <v>0</v>
      </c>
      <c r="CNJ116" s="225">
        <f t="shared" si="92"/>
        <v>0</v>
      </c>
      <c r="CNK116" s="225">
        <f t="shared" si="92"/>
        <v>0</v>
      </c>
      <c r="CNL116" s="225">
        <f t="shared" si="92"/>
        <v>0</v>
      </c>
      <c r="CNM116" s="225">
        <f t="shared" si="92"/>
        <v>0</v>
      </c>
      <c r="CNN116" s="225">
        <f t="shared" si="92"/>
        <v>0</v>
      </c>
      <c r="CNO116" s="225">
        <f t="shared" si="92"/>
        <v>0</v>
      </c>
      <c r="CNP116" s="225">
        <f t="shared" si="92"/>
        <v>0</v>
      </c>
      <c r="CNQ116" s="225">
        <f t="shared" si="92"/>
        <v>0</v>
      </c>
      <c r="CNR116" s="225">
        <f t="shared" si="92"/>
        <v>0</v>
      </c>
      <c r="CNS116" s="225">
        <f t="shared" si="92"/>
        <v>0</v>
      </c>
      <c r="CNT116" s="225">
        <f t="shared" si="92"/>
        <v>0</v>
      </c>
      <c r="CNU116" s="225">
        <f t="shared" si="92"/>
        <v>0</v>
      </c>
      <c r="CNV116" s="225">
        <f t="shared" si="92"/>
        <v>0</v>
      </c>
      <c r="CNW116" s="225">
        <f t="shared" si="92"/>
        <v>0</v>
      </c>
      <c r="CNX116" s="225">
        <f t="shared" si="92"/>
        <v>0</v>
      </c>
      <c r="CNY116" s="225">
        <f t="shared" si="92"/>
        <v>0</v>
      </c>
      <c r="CNZ116" s="225">
        <f t="shared" si="92"/>
        <v>0</v>
      </c>
      <c r="COA116" s="225">
        <f t="shared" si="92"/>
        <v>0</v>
      </c>
      <c r="COB116" s="225">
        <f t="shared" si="92"/>
        <v>0</v>
      </c>
      <c r="COC116" s="225">
        <f t="shared" si="92"/>
        <v>0</v>
      </c>
      <c r="COD116" s="225">
        <f t="shared" si="92"/>
        <v>0</v>
      </c>
      <c r="COE116" s="225">
        <f t="shared" si="92"/>
        <v>0</v>
      </c>
      <c r="COF116" s="225">
        <f t="shared" si="92"/>
        <v>0</v>
      </c>
      <c r="COG116" s="225">
        <f t="shared" si="92"/>
        <v>0</v>
      </c>
      <c r="COH116" s="225">
        <f t="shared" si="92"/>
        <v>0</v>
      </c>
      <c r="COI116" s="225">
        <f t="shared" si="92"/>
        <v>0</v>
      </c>
      <c r="COJ116" s="225">
        <f t="shared" si="92"/>
        <v>0</v>
      </c>
      <c r="COK116" s="225">
        <f t="shared" si="92"/>
        <v>0</v>
      </c>
      <c r="COL116" s="225">
        <f t="shared" si="92"/>
        <v>0</v>
      </c>
      <c r="COM116" s="225">
        <f t="shared" si="92"/>
        <v>0</v>
      </c>
      <c r="CON116" s="225">
        <f t="shared" si="92"/>
        <v>0</v>
      </c>
      <c r="COO116" s="225">
        <f t="shared" si="92"/>
        <v>0</v>
      </c>
      <c r="COP116" s="225">
        <f t="shared" si="92"/>
        <v>0</v>
      </c>
      <c r="COQ116" s="225">
        <f t="shared" si="92"/>
        <v>0</v>
      </c>
      <c r="COR116" s="225">
        <f t="shared" si="92"/>
        <v>0</v>
      </c>
      <c r="COS116" s="225">
        <f t="shared" si="92"/>
        <v>0</v>
      </c>
      <c r="COT116" s="225">
        <f t="shared" si="92"/>
        <v>0</v>
      </c>
      <c r="COU116" s="225">
        <f t="shared" si="92"/>
        <v>0</v>
      </c>
      <c r="COV116" s="225">
        <f t="shared" si="92"/>
        <v>0</v>
      </c>
      <c r="COW116" s="225">
        <f t="shared" si="92"/>
        <v>0</v>
      </c>
      <c r="COX116" s="225">
        <f t="shared" si="92"/>
        <v>0</v>
      </c>
      <c r="COY116" s="225">
        <f t="shared" si="92"/>
        <v>0</v>
      </c>
      <c r="COZ116" s="225">
        <f t="shared" si="92"/>
        <v>0</v>
      </c>
      <c r="CPA116" s="225">
        <f t="shared" si="92"/>
        <v>0</v>
      </c>
      <c r="CPB116" s="225">
        <f t="shared" ref="CPB116:CRM116" si="93">CPB115-CPB114</f>
        <v>0</v>
      </c>
      <c r="CPC116" s="225">
        <f t="shared" si="93"/>
        <v>0</v>
      </c>
      <c r="CPD116" s="225">
        <f t="shared" si="93"/>
        <v>0</v>
      </c>
      <c r="CPE116" s="225">
        <f t="shared" si="93"/>
        <v>0</v>
      </c>
      <c r="CPF116" s="225">
        <f t="shared" si="93"/>
        <v>0</v>
      </c>
      <c r="CPG116" s="225">
        <f t="shared" si="93"/>
        <v>0</v>
      </c>
      <c r="CPH116" s="225">
        <f t="shared" si="93"/>
        <v>0</v>
      </c>
      <c r="CPI116" s="225">
        <f t="shared" si="93"/>
        <v>0</v>
      </c>
      <c r="CPJ116" s="225">
        <f t="shared" si="93"/>
        <v>0</v>
      </c>
      <c r="CPK116" s="225">
        <f t="shared" si="93"/>
        <v>0</v>
      </c>
      <c r="CPL116" s="225">
        <f t="shared" si="93"/>
        <v>0</v>
      </c>
      <c r="CPM116" s="225">
        <f t="shared" si="93"/>
        <v>0</v>
      </c>
      <c r="CPN116" s="225">
        <f t="shared" si="93"/>
        <v>0</v>
      </c>
      <c r="CPO116" s="225">
        <f t="shared" si="93"/>
        <v>0</v>
      </c>
      <c r="CPP116" s="225">
        <f t="shared" si="93"/>
        <v>0</v>
      </c>
      <c r="CPQ116" s="225">
        <f t="shared" si="93"/>
        <v>0</v>
      </c>
      <c r="CPR116" s="225">
        <f t="shared" si="93"/>
        <v>0</v>
      </c>
      <c r="CPS116" s="225">
        <f t="shared" si="93"/>
        <v>0</v>
      </c>
      <c r="CPT116" s="225">
        <f t="shared" si="93"/>
        <v>0</v>
      </c>
      <c r="CPU116" s="225">
        <f t="shared" si="93"/>
        <v>0</v>
      </c>
      <c r="CPV116" s="225">
        <f t="shared" si="93"/>
        <v>0</v>
      </c>
      <c r="CPW116" s="225">
        <f t="shared" si="93"/>
        <v>0</v>
      </c>
      <c r="CPX116" s="225">
        <f t="shared" si="93"/>
        <v>0</v>
      </c>
      <c r="CPY116" s="225">
        <f t="shared" si="93"/>
        <v>0</v>
      </c>
      <c r="CPZ116" s="225">
        <f t="shared" si="93"/>
        <v>0</v>
      </c>
      <c r="CQA116" s="225">
        <f t="shared" si="93"/>
        <v>0</v>
      </c>
      <c r="CQB116" s="225">
        <f t="shared" si="93"/>
        <v>0</v>
      </c>
      <c r="CQC116" s="225">
        <f t="shared" si="93"/>
        <v>0</v>
      </c>
      <c r="CQD116" s="225">
        <f t="shared" si="93"/>
        <v>0</v>
      </c>
      <c r="CQE116" s="225">
        <f t="shared" si="93"/>
        <v>0</v>
      </c>
      <c r="CQF116" s="225">
        <f t="shared" si="93"/>
        <v>0</v>
      </c>
      <c r="CQG116" s="225">
        <f t="shared" si="93"/>
        <v>0</v>
      </c>
      <c r="CQH116" s="225">
        <f t="shared" si="93"/>
        <v>0</v>
      </c>
      <c r="CQI116" s="225">
        <f t="shared" si="93"/>
        <v>0</v>
      </c>
      <c r="CQJ116" s="225">
        <f t="shared" si="93"/>
        <v>0</v>
      </c>
      <c r="CQK116" s="225">
        <f t="shared" si="93"/>
        <v>0</v>
      </c>
      <c r="CQL116" s="225">
        <f t="shared" si="93"/>
        <v>0</v>
      </c>
      <c r="CQM116" s="225">
        <f t="shared" si="93"/>
        <v>0</v>
      </c>
      <c r="CQN116" s="225">
        <f t="shared" si="93"/>
        <v>0</v>
      </c>
      <c r="CQO116" s="225">
        <f t="shared" si="93"/>
        <v>0</v>
      </c>
      <c r="CQP116" s="225">
        <f t="shared" si="93"/>
        <v>0</v>
      </c>
      <c r="CQQ116" s="225">
        <f t="shared" si="93"/>
        <v>0</v>
      </c>
      <c r="CQR116" s="225">
        <f t="shared" si="93"/>
        <v>0</v>
      </c>
      <c r="CQS116" s="225">
        <f t="shared" si="93"/>
        <v>0</v>
      </c>
      <c r="CQT116" s="225">
        <f t="shared" si="93"/>
        <v>0</v>
      </c>
      <c r="CQU116" s="225">
        <f t="shared" si="93"/>
        <v>0</v>
      </c>
      <c r="CQV116" s="225">
        <f t="shared" si="93"/>
        <v>0</v>
      </c>
      <c r="CQW116" s="225">
        <f t="shared" si="93"/>
        <v>0</v>
      </c>
      <c r="CQX116" s="225">
        <f t="shared" si="93"/>
        <v>0</v>
      </c>
      <c r="CQY116" s="225">
        <f t="shared" si="93"/>
        <v>0</v>
      </c>
      <c r="CQZ116" s="225">
        <f t="shared" si="93"/>
        <v>0</v>
      </c>
      <c r="CRA116" s="225">
        <f t="shared" si="93"/>
        <v>0</v>
      </c>
      <c r="CRB116" s="225">
        <f t="shared" si="93"/>
        <v>0</v>
      </c>
      <c r="CRC116" s="225">
        <f t="shared" si="93"/>
        <v>0</v>
      </c>
      <c r="CRD116" s="225">
        <f t="shared" si="93"/>
        <v>0</v>
      </c>
      <c r="CRE116" s="225">
        <f t="shared" si="93"/>
        <v>0</v>
      </c>
      <c r="CRF116" s="225">
        <f t="shared" si="93"/>
        <v>0</v>
      </c>
      <c r="CRG116" s="225">
        <f t="shared" si="93"/>
        <v>0</v>
      </c>
      <c r="CRH116" s="225">
        <f t="shared" si="93"/>
        <v>0</v>
      </c>
      <c r="CRI116" s="225">
        <f t="shared" si="93"/>
        <v>0</v>
      </c>
      <c r="CRJ116" s="225">
        <f t="shared" si="93"/>
        <v>0</v>
      </c>
      <c r="CRK116" s="225">
        <f t="shared" si="93"/>
        <v>0</v>
      </c>
      <c r="CRL116" s="225">
        <f t="shared" si="93"/>
        <v>0</v>
      </c>
      <c r="CRM116" s="225">
        <f t="shared" si="93"/>
        <v>0</v>
      </c>
      <c r="CRN116" s="225">
        <f t="shared" ref="CRN116:CTY116" si="94">CRN115-CRN114</f>
        <v>0</v>
      </c>
      <c r="CRO116" s="225">
        <f t="shared" si="94"/>
        <v>0</v>
      </c>
      <c r="CRP116" s="225">
        <f t="shared" si="94"/>
        <v>0</v>
      </c>
      <c r="CRQ116" s="225">
        <f t="shared" si="94"/>
        <v>0</v>
      </c>
      <c r="CRR116" s="225">
        <f t="shared" si="94"/>
        <v>0</v>
      </c>
      <c r="CRS116" s="225">
        <f t="shared" si="94"/>
        <v>0</v>
      </c>
      <c r="CRT116" s="225">
        <f t="shared" si="94"/>
        <v>0</v>
      </c>
      <c r="CRU116" s="225">
        <f t="shared" si="94"/>
        <v>0</v>
      </c>
      <c r="CRV116" s="225">
        <f t="shared" si="94"/>
        <v>0</v>
      </c>
      <c r="CRW116" s="225">
        <f t="shared" si="94"/>
        <v>0</v>
      </c>
      <c r="CRX116" s="225">
        <f t="shared" si="94"/>
        <v>0</v>
      </c>
      <c r="CRY116" s="225">
        <f t="shared" si="94"/>
        <v>0</v>
      </c>
      <c r="CRZ116" s="225">
        <f t="shared" si="94"/>
        <v>0</v>
      </c>
      <c r="CSA116" s="225">
        <f t="shared" si="94"/>
        <v>0</v>
      </c>
      <c r="CSB116" s="225">
        <f t="shared" si="94"/>
        <v>0</v>
      </c>
      <c r="CSC116" s="225">
        <f t="shared" si="94"/>
        <v>0</v>
      </c>
      <c r="CSD116" s="225">
        <f t="shared" si="94"/>
        <v>0</v>
      </c>
      <c r="CSE116" s="225">
        <f t="shared" si="94"/>
        <v>0</v>
      </c>
      <c r="CSF116" s="225">
        <f t="shared" si="94"/>
        <v>0</v>
      </c>
      <c r="CSG116" s="225">
        <f t="shared" si="94"/>
        <v>0</v>
      </c>
      <c r="CSH116" s="225">
        <f t="shared" si="94"/>
        <v>0</v>
      </c>
      <c r="CSI116" s="225">
        <f t="shared" si="94"/>
        <v>0</v>
      </c>
      <c r="CSJ116" s="225">
        <f t="shared" si="94"/>
        <v>0</v>
      </c>
      <c r="CSK116" s="225">
        <f t="shared" si="94"/>
        <v>0</v>
      </c>
      <c r="CSL116" s="225">
        <f t="shared" si="94"/>
        <v>0</v>
      </c>
      <c r="CSM116" s="225">
        <f t="shared" si="94"/>
        <v>0</v>
      </c>
      <c r="CSN116" s="225">
        <f t="shared" si="94"/>
        <v>0</v>
      </c>
      <c r="CSO116" s="225">
        <f t="shared" si="94"/>
        <v>0</v>
      </c>
      <c r="CSP116" s="225">
        <f t="shared" si="94"/>
        <v>0</v>
      </c>
      <c r="CSQ116" s="225">
        <f t="shared" si="94"/>
        <v>0</v>
      </c>
      <c r="CSR116" s="225">
        <f t="shared" si="94"/>
        <v>0</v>
      </c>
      <c r="CSS116" s="225">
        <f t="shared" si="94"/>
        <v>0</v>
      </c>
      <c r="CST116" s="225">
        <f t="shared" si="94"/>
        <v>0</v>
      </c>
      <c r="CSU116" s="225">
        <f t="shared" si="94"/>
        <v>0</v>
      </c>
      <c r="CSV116" s="225">
        <f t="shared" si="94"/>
        <v>0</v>
      </c>
      <c r="CSW116" s="225">
        <f t="shared" si="94"/>
        <v>0</v>
      </c>
      <c r="CSX116" s="225">
        <f t="shared" si="94"/>
        <v>0</v>
      </c>
      <c r="CSY116" s="225">
        <f t="shared" si="94"/>
        <v>0</v>
      </c>
      <c r="CSZ116" s="225">
        <f t="shared" si="94"/>
        <v>0</v>
      </c>
      <c r="CTA116" s="225">
        <f t="shared" si="94"/>
        <v>0</v>
      </c>
      <c r="CTB116" s="225">
        <f t="shared" si="94"/>
        <v>0</v>
      </c>
      <c r="CTC116" s="225">
        <f t="shared" si="94"/>
        <v>0</v>
      </c>
      <c r="CTD116" s="225">
        <f t="shared" si="94"/>
        <v>0</v>
      </c>
      <c r="CTE116" s="225">
        <f t="shared" si="94"/>
        <v>0</v>
      </c>
      <c r="CTF116" s="225">
        <f t="shared" si="94"/>
        <v>0</v>
      </c>
      <c r="CTG116" s="225">
        <f t="shared" si="94"/>
        <v>0</v>
      </c>
      <c r="CTH116" s="225">
        <f t="shared" si="94"/>
        <v>0</v>
      </c>
      <c r="CTI116" s="225">
        <f t="shared" si="94"/>
        <v>0</v>
      </c>
      <c r="CTJ116" s="225">
        <f t="shared" si="94"/>
        <v>0</v>
      </c>
      <c r="CTK116" s="225">
        <f t="shared" si="94"/>
        <v>0</v>
      </c>
      <c r="CTL116" s="225">
        <f t="shared" si="94"/>
        <v>0</v>
      </c>
      <c r="CTM116" s="225">
        <f t="shared" si="94"/>
        <v>0</v>
      </c>
      <c r="CTN116" s="225">
        <f t="shared" si="94"/>
        <v>0</v>
      </c>
      <c r="CTO116" s="225">
        <f t="shared" si="94"/>
        <v>0</v>
      </c>
      <c r="CTP116" s="225">
        <f t="shared" si="94"/>
        <v>0</v>
      </c>
      <c r="CTQ116" s="225">
        <f t="shared" si="94"/>
        <v>0</v>
      </c>
      <c r="CTR116" s="225">
        <f t="shared" si="94"/>
        <v>0</v>
      </c>
      <c r="CTS116" s="225">
        <f t="shared" si="94"/>
        <v>0</v>
      </c>
      <c r="CTT116" s="225">
        <f t="shared" si="94"/>
        <v>0</v>
      </c>
      <c r="CTU116" s="225">
        <f t="shared" si="94"/>
        <v>0</v>
      </c>
      <c r="CTV116" s="225">
        <f t="shared" si="94"/>
        <v>0</v>
      </c>
      <c r="CTW116" s="225">
        <f t="shared" si="94"/>
        <v>0</v>
      </c>
      <c r="CTX116" s="225">
        <f t="shared" si="94"/>
        <v>0</v>
      </c>
      <c r="CTY116" s="225">
        <f t="shared" si="94"/>
        <v>0</v>
      </c>
      <c r="CTZ116" s="225">
        <f t="shared" ref="CTZ116:CWK116" si="95">CTZ115-CTZ114</f>
        <v>0</v>
      </c>
      <c r="CUA116" s="225">
        <f t="shared" si="95"/>
        <v>0</v>
      </c>
      <c r="CUB116" s="225">
        <f t="shared" si="95"/>
        <v>0</v>
      </c>
      <c r="CUC116" s="225">
        <f t="shared" si="95"/>
        <v>0</v>
      </c>
      <c r="CUD116" s="225">
        <f t="shared" si="95"/>
        <v>0</v>
      </c>
      <c r="CUE116" s="225">
        <f t="shared" si="95"/>
        <v>0</v>
      </c>
      <c r="CUF116" s="225">
        <f t="shared" si="95"/>
        <v>0</v>
      </c>
      <c r="CUG116" s="225">
        <f t="shared" si="95"/>
        <v>0</v>
      </c>
      <c r="CUH116" s="225">
        <f t="shared" si="95"/>
        <v>0</v>
      </c>
      <c r="CUI116" s="225">
        <f t="shared" si="95"/>
        <v>0</v>
      </c>
      <c r="CUJ116" s="225">
        <f t="shared" si="95"/>
        <v>0</v>
      </c>
      <c r="CUK116" s="225">
        <f t="shared" si="95"/>
        <v>0</v>
      </c>
      <c r="CUL116" s="225">
        <f t="shared" si="95"/>
        <v>0</v>
      </c>
      <c r="CUM116" s="225">
        <f t="shared" si="95"/>
        <v>0</v>
      </c>
      <c r="CUN116" s="225">
        <f t="shared" si="95"/>
        <v>0</v>
      </c>
      <c r="CUO116" s="225">
        <f t="shared" si="95"/>
        <v>0</v>
      </c>
      <c r="CUP116" s="225">
        <f t="shared" si="95"/>
        <v>0</v>
      </c>
      <c r="CUQ116" s="225">
        <f t="shared" si="95"/>
        <v>0</v>
      </c>
      <c r="CUR116" s="225">
        <f t="shared" si="95"/>
        <v>0</v>
      </c>
      <c r="CUS116" s="225">
        <f t="shared" si="95"/>
        <v>0</v>
      </c>
      <c r="CUT116" s="225">
        <f t="shared" si="95"/>
        <v>0</v>
      </c>
      <c r="CUU116" s="225">
        <f t="shared" si="95"/>
        <v>0</v>
      </c>
      <c r="CUV116" s="225">
        <f t="shared" si="95"/>
        <v>0</v>
      </c>
      <c r="CUW116" s="225">
        <f t="shared" si="95"/>
        <v>0</v>
      </c>
      <c r="CUX116" s="225">
        <f t="shared" si="95"/>
        <v>0</v>
      </c>
      <c r="CUY116" s="225">
        <f t="shared" si="95"/>
        <v>0</v>
      </c>
      <c r="CUZ116" s="225">
        <f t="shared" si="95"/>
        <v>0</v>
      </c>
      <c r="CVA116" s="225">
        <f t="shared" si="95"/>
        <v>0</v>
      </c>
      <c r="CVB116" s="225">
        <f t="shared" si="95"/>
        <v>0</v>
      </c>
      <c r="CVC116" s="225">
        <f t="shared" si="95"/>
        <v>0</v>
      </c>
      <c r="CVD116" s="225">
        <f t="shared" si="95"/>
        <v>0</v>
      </c>
      <c r="CVE116" s="225">
        <f t="shared" si="95"/>
        <v>0</v>
      </c>
      <c r="CVF116" s="225">
        <f t="shared" si="95"/>
        <v>0</v>
      </c>
      <c r="CVG116" s="225">
        <f t="shared" si="95"/>
        <v>0</v>
      </c>
      <c r="CVH116" s="225">
        <f t="shared" si="95"/>
        <v>0</v>
      </c>
      <c r="CVI116" s="225">
        <f t="shared" si="95"/>
        <v>0</v>
      </c>
      <c r="CVJ116" s="225">
        <f t="shared" si="95"/>
        <v>0</v>
      </c>
      <c r="CVK116" s="225">
        <f t="shared" si="95"/>
        <v>0</v>
      </c>
      <c r="CVL116" s="225">
        <f t="shared" si="95"/>
        <v>0</v>
      </c>
      <c r="CVM116" s="225">
        <f t="shared" si="95"/>
        <v>0</v>
      </c>
      <c r="CVN116" s="225">
        <f t="shared" si="95"/>
        <v>0</v>
      </c>
      <c r="CVO116" s="225">
        <f t="shared" si="95"/>
        <v>0</v>
      </c>
      <c r="CVP116" s="225">
        <f t="shared" si="95"/>
        <v>0</v>
      </c>
      <c r="CVQ116" s="225">
        <f t="shared" si="95"/>
        <v>0</v>
      </c>
      <c r="CVR116" s="225">
        <f t="shared" si="95"/>
        <v>0</v>
      </c>
      <c r="CVS116" s="225">
        <f t="shared" si="95"/>
        <v>0</v>
      </c>
      <c r="CVT116" s="225">
        <f t="shared" si="95"/>
        <v>0</v>
      </c>
      <c r="CVU116" s="225">
        <f t="shared" si="95"/>
        <v>0</v>
      </c>
      <c r="CVV116" s="225">
        <f t="shared" si="95"/>
        <v>0</v>
      </c>
      <c r="CVW116" s="225">
        <f t="shared" si="95"/>
        <v>0</v>
      </c>
      <c r="CVX116" s="225">
        <f t="shared" si="95"/>
        <v>0</v>
      </c>
      <c r="CVY116" s="225">
        <f t="shared" si="95"/>
        <v>0</v>
      </c>
      <c r="CVZ116" s="225">
        <f t="shared" si="95"/>
        <v>0</v>
      </c>
      <c r="CWA116" s="225">
        <f t="shared" si="95"/>
        <v>0</v>
      </c>
      <c r="CWB116" s="225">
        <f t="shared" si="95"/>
        <v>0</v>
      </c>
      <c r="CWC116" s="225">
        <f t="shared" si="95"/>
        <v>0</v>
      </c>
      <c r="CWD116" s="225">
        <f t="shared" si="95"/>
        <v>0</v>
      </c>
      <c r="CWE116" s="225">
        <f t="shared" si="95"/>
        <v>0</v>
      </c>
      <c r="CWF116" s="225">
        <f t="shared" si="95"/>
        <v>0</v>
      </c>
      <c r="CWG116" s="225">
        <f t="shared" si="95"/>
        <v>0</v>
      </c>
      <c r="CWH116" s="225">
        <f t="shared" si="95"/>
        <v>0</v>
      </c>
      <c r="CWI116" s="225">
        <f t="shared" si="95"/>
        <v>0</v>
      </c>
      <c r="CWJ116" s="225">
        <f t="shared" si="95"/>
        <v>0</v>
      </c>
      <c r="CWK116" s="225">
        <f t="shared" si="95"/>
        <v>0</v>
      </c>
      <c r="CWL116" s="225">
        <f t="shared" ref="CWL116:CYW116" si="96">CWL115-CWL114</f>
        <v>0</v>
      </c>
      <c r="CWM116" s="225">
        <f t="shared" si="96"/>
        <v>0</v>
      </c>
      <c r="CWN116" s="225">
        <f t="shared" si="96"/>
        <v>0</v>
      </c>
      <c r="CWO116" s="225">
        <f t="shared" si="96"/>
        <v>0</v>
      </c>
      <c r="CWP116" s="225">
        <f t="shared" si="96"/>
        <v>0</v>
      </c>
      <c r="CWQ116" s="225">
        <f t="shared" si="96"/>
        <v>0</v>
      </c>
      <c r="CWR116" s="225">
        <f t="shared" si="96"/>
        <v>0</v>
      </c>
      <c r="CWS116" s="225">
        <f t="shared" si="96"/>
        <v>0</v>
      </c>
      <c r="CWT116" s="225">
        <f t="shared" si="96"/>
        <v>0</v>
      </c>
      <c r="CWU116" s="225">
        <f t="shared" si="96"/>
        <v>0</v>
      </c>
      <c r="CWV116" s="225">
        <f t="shared" si="96"/>
        <v>0</v>
      </c>
      <c r="CWW116" s="225">
        <f t="shared" si="96"/>
        <v>0</v>
      </c>
      <c r="CWX116" s="225">
        <f t="shared" si="96"/>
        <v>0</v>
      </c>
      <c r="CWY116" s="225">
        <f t="shared" si="96"/>
        <v>0</v>
      </c>
      <c r="CWZ116" s="225">
        <f t="shared" si="96"/>
        <v>0</v>
      </c>
      <c r="CXA116" s="225">
        <f t="shared" si="96"/>
        <v>0</v>
      </c>
      <c r="CXB116" s="225">
        <f t="shared" si="96"/>
        <v>0</v>
      </c>
      <c r="CXC116" s="225">
        <f t="shared" si="96"/>
        <v>0</v>
      </c>
      <c r="CXD116" s="225">
        <f t="shared" si="96"/>
        <v>0</v>
      </c>
      <c r="CXE116" s="225">
        <f t="shared" si="96"/>
        <v>0</v>
      </c>
      <c r="CXF116" s="225">
        <f t="shared" si="96"/>
        <v>0</v>
      </c>
      <c r="CXG116" s="225">
        <f t="shared" si="96"/>
        <v>0</v>
      </c>
      <c r="CXH116" s="225">
        <f t="shared" si="96"/>
        <v>0</v>
      </c>
      <c r="CXI116" s="225">
        <f t="shared" si="96"/>
        <v>0</v>
      </c>
      <c r="CXJ116" s="225">
        <f t="shared" si="96"/>
        <v>0</v>
      </c>
      <c r="CXK116" s="225">
        <f t="shared" si="96"/>
        <v>0</v>
      </c>
      <c r="CXL116" s="225">
        <f t="shared" si="96"/>
        <v>0</v>
      </c>
      <c r="CXM116" s="225">
        <f t="shared" si="96"/>
        <v>0</v>
      </c>
      <c r="CXN116" s="225">
        <f t="shared" si="96"/>
        <v>0</v>
      </c>
      <c r="CXO116" s="225">
        <f t="shared" si="96"/>
        <v>0</v>
      </c>
      <c r="CXP116" s="225">
        <f t="shared" si="96"/>
        <v>0</v>
      </c>
      <c r="CXQ116" s="225">
        <f t="shared" si="96"/>
        <v>0</v>
      </c>
      <c r="CXR116" s="225">
        <f t="shared" si="96"/>
        <v>0</v>
      </c>
      <c r="CXS116" s="225">
        <f t="shared" si="96"/>
        <v>0</v>
      </c>
      <c r="CXT116" s="225">
        <f t="shared" si="96"/>
        <v>0</v>
      </c>
      <c r="CXU116" s="225">
        <f t="shared" si="96"/>
        <v>0</v>
      </c>
      <c r="CXV116" s="225">
        <f t="shared" si="96"/>
        <v>0</v>
      </c>
      <c r="CXW116" s="225">
        <f t="shared" si="96"/>
        <v>0</v>
      </c>
      <c r="CXX116" s="225">
        <f t="shared" si="96"/>
        <v>0</v>
      </c>
      <c r="CXY116" s="225">
        <f t="shared" si="96"/>
        <v>0</v>
      </c>
      <c r="CXZ116" s="225">
        <f t="shared" si="96"/>
        <v>0</v>
      </c>
      <c r="CYA116" s="225">
        <f t="shared" si="96"/>
        <v>0</v>
      </c>
      <c r="CYB116" s="225">
        <f t="shared" si="96"/>
        <v>0</v>
      </c>
      <c r="CYC116" s="225">
        <f t="shared" si="96"/>
        <v>0</v>
      </c>
      <c r="CYD116" s="225">
        <f t="shared" si="96"/>
        <v>0</v>
      </c>
      <c r="CYE116" s="225">
        <f t="shared" si="96"/>
        <v>0</v>
      </c>
      <c r="CYF116" s="225">
        <f t="shared" si="96"/>
        <v>0</v>
      </c>
      <c r="CYG116" s="225">
        <f t="shared" si="96"/>
        <v>0</v>
      </c>
      <c r="CYH116" s="225">
        <f t="shared" si="96"/>
        <v>0</v>
      </c>
      <c r="CYI116" s="225">
        <f t="shared" si="96"/>
        <v>0</v>
      </c>
      <c r="CYJ116" s="225">
        <f t="shared" si="96"/>
        <v>0</v>
      </c>
      <c r="CYK116" s="225">
        <f t="shared" si="96"/>
        <v>0</v>
      </c>
      <c r="CYL116" s="225">
        <f t="shared" si="96"/>
        <v>0</v>
      </c>
      <c r="CYM116" s="225">
        <f t="shared" si="96"/>
        <v>0</v>
      </c>
      <c r="CYN116" s="225">
        <f t="shared" si="96"/>
        <v>0</v>
      </c>
      <c r="CYO116" s="225">
        <f t="shared" si="96"/>
        <v>0</v>
      </c>
      <c r="CYP116" s="225">
        <f t="shared" si="96"/>
        <v>0</v>
      </c>
      <c r="CYQ116" s="225">
        <f t="shared" si="96"/>
        <v>0</v>
      </c>
      <c r="CYR116" s="225">
        <f t="shared" si="96"/>
        <v>0</v>
      </c>
      <c r="CYS116" s="225">
        <f t="shared" si="96"/>
        <v>0</v>
      </c>
      <c r="CYT116" s="225">
        <f t="shared" si="96"/>
        <v>0</v>
      </c>
      <c r="CYU116" s="225">
        <f t="shared" si="96"/>
        <v>0</v>
      </c>
      <c r="CYV116" s="225">
        <f t="shared" si="96"/>
        <v>0</v>
      </c>
      <c r="CYW116" s="225">
        <f t="shared" si="96"/>
        <v>0</v>
      </c>
      <c r="CYX116" s="225">
        <f t="shared" ref="CYX116:DBI116" si="97">CYX115-CYX114</f>
        <v>0</v>
      </c>
      <c r="CYY116" s="225">
        <f t="shared" si="97"/>
        <v>0</v>
      </c>
      <c r="CYZ116" s="225">
        <f t="shared" si="97"/>
        <v>0</v>
      </c>
      <c r="CZA116" s="225">
        <f t="shared" si="97"/>
        <v>0</v>
      </c>
      <c r="CZB116" s="225">
        <f t="shared" si="97"/>
        <v>0</v>
      </c>
      <c r="CZC116" s="225">
        <f t="shared" si="97"/>
        <v>0</v>
      </c>
      <c r="CZD116" s="225">
        <f t="shared" si="97"/>
        <v>0</v>
      </c>
      <c r="CZE116" s="225">
        <f t="shared" si="97"/>
        <v>0</v>
      </c>
      <c r="CZF116" s="225">
        <f t="shared" si="97"/>
        <v>0</v>
      </c>
      <c r="CZG116" s="225">
        <f t="shared" si="97"/>
        <v>0</v>
      </c>
      <c r="CZH116" s="225">
        <f t="shared" si="97"/>
        <v>0</v>
      </c>
      <c r="CZI116" s="225">
        <f t="shared" si="97"/>
        <v>0</v>
      </c>
      <c r="CZJ116" s="225">
        <f t="shared" si="97"/>
        <v>0</v>
      </c>
      <c r="CZK116" s="225">
        <f t="shared" si="97"/>
        <v>0</v>
      </c>
      <c r="CZL116" s="225">
        <f t="shared" si="97"/>
        <v>0</v>
      </c>
      <c r="CZM116" s="225">
        <f t="shared" si="97"/>
        <v>0</v>
      </c>
      <c r="CZN116" s="225">
        <f t="shared" si="97"/>
        <v>0</v>
      </c>
      <c r="CZO116" s="225">
        <f t="shared" si="97"/>
        <v>0</v>
      </c>
      <c r="CZP116" s="225">
        <f t="shared" si="97"/>
        <v>0</v>
      </c>
      <c r="CZQ116" s="225">
        <f t="shared" si="97"/>
        <v>0</v>
      </c>
      <c r="CZR116" s="225">
        <f t="shared" si="97"/>
        <v>0</v>
      </c>
      <c r="CZS116" s="225">
        <f t="shared" si="97"/>
        <v>0</v>
      </c>
      <c r="CZT116" s="225">
        <f t="shared" si="97"/>
        <v>0</v>
      </c>
      <c r="CZU116" s="225">
        <f t="shared" si="97"/>
        <v>0</v>
      </c>
      <c r="CZV116" s="225">
        <f t="shared" si="97"/>
        <v>0</v>
      </c>
      <c r="CZW116" s="225">
        <f t="shared" si="97"/>
        <v>0</v>
      </c>
      <c r="CZX116" s="225">
        <f t="shared" si="97"/>
        <v>0</v>
      </c>
      <c r="CZY116" s="225">
        <f t="shared" si="97"/>
        <v>0</v>
      </c>
      <c r="CZZ116" s="225">
        <f t="shared" si="97"/>
        <v>0</v>
      </c>
      <c r="DAA116" s="225">
        <f t="shared" si="97"/>
        <v>0</v>
      </c>
      <c r="DAB116" s="225">
        <f t="shared" si="97"/>
        <v>0</v>
      </c>
      <c r="DAC116" s="225">
        <f t="shared" si="97"/>
        <v>0</v>
      </c>
      <c r="DAD116" s="225">
        <f t="shared" si="97"/>
        <v>0</v>
      </c>
      <c r="DAE116" s="225">
        <f t="shared" si="97"/>
        <v>0</v>
      </c>
      <c r="DAF116" s="225">
        <f t="shared" si="97"/>
        <v>0</v>
      </c>
      <c r="DAG116" s="225">
        <f t="shared" si="97"/>
        <v>0</v>
      </c>
      <c r="DAH116" s="225">
        <f t="shared" si="97"/>
        <v>0</v>
      </c>
      <c r="DAI116" s="225">
        <f t="shared" si="97"/>
        <v>0</v>
      </c>
      <c r="DAJ116" s="225">
        <f t="shared" si="97"/>
        <v>0</v>
      </c>
      <c r="DAK116" s="225">
        <f t="shared" si="97"/>
        <v>0</v>
      </c>
      <c r="DAL116" s="225">
        <f t="shared" si="97"/>
        <v>0</v>
      </c>
      <c r="DAM116" s="225">
        <f t="shared" si="97"/>
        <v>0</v>
      </c>
      <c r="DAN116" s="225">
        <f t="shared" si="97"/>
        <v>0</v>
      </c>
      <c r="DAO116" s="225">
        <f t="shared" si="97"/>
        <v>0</v>
      </c>
      <c r="DAP116" s="225">
        <f t="shared" si="97"/>
        <v>0</v>
      </c>
      <c r="DAQ116" s="225">
        <f t="shared" si="97"/>
        <v>0</v>
      </c>
      <c r="DAR116" s="225">
        <f t="shared" si="97"/>
        <v>0</v>
      </c>
      <c r="DAS116" s="225">
        <f t="shared" si="97"/>
        <v>0</v>
      </c>
      <c r="DAT116" s="225">
        <f t="shared" si="97"/>
        <v>0</v>
      </c>
      <c r="DAU116" s="225">
        <f t="shared" si="97"/>
        <v>0</v>
      </c>
      <c r="DAV116" s="225">
        <f t="shared" si="97"/>
        <v>0</v>
      </c>
      <c r="DAW116" s="225">
        <f t="shared" si="97"/>
        <v>0</v>
      </c>
      <c r="DAX116" s="225">
        <f t="shared" si="97"/>
        <v>0</v>
      </c>
      <c r="DAY116" s="225">
        <f t="shared" si="97"/>
        <v>0</v>
      </c>
      <c r="DAZ116" s="225">
        <f t="shared" si="97"/>
        <v>0</v>
      </c>
      <c r="DBA116" s="225">
        <f t="shared" si="97"/>
        <v>0</v>
      </c>
      <c r="DBB116" s="225">
        <f t="shared" si="97"/>
        <v>0</v>
      </c>
      <c r="DBC116" s="225">
        <f t="shared" si="97"/>
        <v>0</v>
      </c>
      <c r="DBD116" s="225">
        <f t="shared" si="97"/>
        <v>0</v>
      </c>
      <c r="DBE116" s="225">
        <f t="shared" si="97"/>
        <v>0</v>
      </c>
      <c r="DBF116" s="225">
        <f t="shared" si="97"/>
        <v>0</v>
      </c>
      <c r="DBG116" s="225">
        <f t="shared" si="97"/>
        <v>0</v>
      </c>
      <c r="DBH116" s="225">
        <f t="shared" si="97"/>
        <v>0</v>
      </c>
      <c r="DBI116" s="225">
        <f t="shared" si="97"/>
        <v>0</v>
      </c>
      <c r="DBJ116" s="225">
        <f t="shared" ref="DBJ116:DDU116" si="98">DBJ115-DBJ114</f>
        <v>0</v>
      </c>
      <c r="DBK116" s="225">
        <f t="shared" si="98"/>
        <v>0</v>
      </c>
      <c r="DBL116" s="225">
        <f t="shared" si="98"/>
        <v>0</v>
      </c>
      <c r="DBM116" s="225">
        <f t="shared" si="98"/>
        <v>0</v>
      </c>
      <c r="DBN116" s="225">
        <f t="shared" si="98"/>
        <v>0</v>
      </c>
      <c r="DBO116" s="225">
        <f t="shared" si="98"/>
        <v>0</v>
      </c>
      <c r="DBP116" s="225">
        <f t="shared" si="98"/>
        <v>0</v>
      </c>
      <c r="DBQ116" s="225">
        <f t="shared" si="98"/>
        <v>0</v>
      </c>
      <c r="DBR116" s="225">
        <f t="shared" si="98"/>
        <v>0</v>
      </c>
      <c r="DBS116" s="225">
        <f t="shared" si="98"/>
        <v>0</v>
      </c>
      <c r="DBT116" s="225">
        <f t="shared" si="98"/>
        <v>0</v>
      </c>
      <c r="DBU116" s="225">
        <f t="shared" si="98"/>
        <v>0</v>
      </c>
      <c r="DBV116" s="225">
        <f t="shared" si="98"/>
        <v>0</v>
      </c>
      <c r="DBW116" s="225">
        <f t="shared" si="98"/>
        <v>0</v>
      </c>
      <c r="DBX116" s="225">
        <f t="shared" si="98"/>
        <v>0</v>
      </c>
      <c r="DBY116" s="225">
        <f t="shared" si="98"/>
        <v>0</v>
      </c>
      <c r="DBZ116" s="225">
        <f t="shared" si="98"/>
        <v>0</v>
      </c>
      <c r="DCA116" s="225">
        <f t="shared" si="98"/>
        <v>0</v>
      </c>
      <c r="DCB116" s="225">
        <f t="shared" si="98"/>
        <v>0</v>
      </c>
      <c r="DCC116" s="225">
        <f t="shared" si="98"/>
        <v>0</v>
      </c>
      <c r="DCD116" s="225">
        <f t="shared" si="98"/>
        <v>0</v>
      </c>
      <c r="DCE116" s="225">
        <f t="shared" si="98"/>
        <v>0</v>
      </c>
      <c r="DCF116" s="225">
        <f t="shared" si="98"/>
        <v>0</v>
      </c>
      <c r="DCG116" s="225">
        <f t="shared" si="98"/>
        <v>0</v>
      </c>
      <c r="DCH116" s="225">
        <f t="shared" si="98"/>
        <v>0</v>
      </c>
      <c r="DCI116" s="225">
        <f t="shared" si="98"/>
        <v>0</v>
      </c>
      <c r="DCJ116" s="225">
        <f t="shared" si="98"/>
        <v>0</v>
      </c>
      <c r="DCK116" s="225">
        <f t="shared" si="98"/>
        <v>0</v>
      </c>
      <c r="DCL116" s="225">
        <f t="shared" si="98"/>
        <v>0</v>
      </c>
      <c r="DCM116" s="225">
        <f t="shared" si="98"/>
        <v>0</v>
      </c>
      <c r="DCN116" s="225">
        <f t="shared" si="98"/>
        <v>0</v>
      </c>
      <c r="DCO116" s="225">
        <f t="shared" si="98"/>
        <v>0</v>
      </c>
      <c r="DCP116" s="225">
        <f t="shared" si="98"/>
        <v>0</v>
      </c>
      <c r="DCQ116" s="225">
        <f t="shared" si="98"/>
        <v>0</v>
      </c>
      <c r="DCR116" s="225">
        <f t="shared" si="98"/>
        <v>0</v>
      </c>
      <c r="DCS116" s="225">
        <f t="shared" si="98"/>
        <v>0</v>
      </c>
      <c r="DCT116" s="225">
        <f t="shared" si="98"/>
        <v>0</v>
      </c>
      <c r="DCU116" s="225">
        <f t="shared" si="98"/>
        <v>0</v>
      </c>
      <c r="DCV116" s="225">
        <f t="shared" si="98"/>
        <v>0</v>
      </c>
      <c r="DCW116" s="225">
        <f t="shared" si="98"/>
        <v>0</v>
      </c>
      <c r="DCX116" s="225">
        <f t="shared" si="98"/>
        <v>0</v>
      </c>
      <c r="DCY116" s="225">
        <f t="shared" si="98"/>
        <v>0</v>
      </c>
      <c r="DCZ116" s="225">
        <f t="shared" si="98"/>
        <v>0</v>
      </c>
      <c r="DDA116" s="225">
        <f t="shared" si="98"/>
        <v>0</v>
      </c>
      <c r="DDB116" s="225">
        <f t="shared" si="98"/>
        <v>0</v>
      </c>
      <c r="DDC116" s="225">
        <f t="shared" si="98"/>
        <v>0</v>
      </c>
      <c r="DDD116" s="225">
        <f t="shared" si="98"/>
        <v>0</v>
      </c>
      <c r="DDE116" s="225">
        <f t="shared" si="98"/>
        <v>0</v>
      </c>
      <c r="DDF116" s="225">
        <f t="shared" si="98"/>
        <v>0</v>
      </c>
      <c r="DDG116" s="225">
        <f t="shared" si="98"/>
        <v>0</v>
      </c>
      <c r="DDH116" s="225">
        <f t="shared" si="98"/>
        <v>0</v>
      </c>
      <c r="DDI116" s="225">
        <f t="shared" si="98"/>
        <v>0</v>
      </c>
      <c r="DDJ116" s="225">
        <f t="shared" si="98"/>
        <v>0</v>
      </c>
      <c r="DDK116" s="225">
        <f t="shared" si="98"/>
        <v>0</v>
      </c>
      <c r="DDL116" s="225">
        <f t="shared" si="98"/>
        <v>0</v>
      </c>
      <c r="DDM116" s="225">
        <f t="shared" si="98"/>
        <v>0</v>
      </c>
      <c r="DDN116" s="225">
        <f t="shared" si="98"/>
        <v>0</v>
      </c>
      <c r="DDO116" s="225">
        <f t="shared" si="98"/>
        <v>0</v>
      </c>
      <c r="DDP116" s="225">
        <f t="shared" si="98"/>
        <v>0</v>
      </c>
      <c r="DDQ116" s="225">
        <f t="shared" si="98"/>
        <v>0</v>
      </c>
      <c r="DDR116" s="225">
        <f t="shared" si="98"/>
        <v>0</v>
      </c>
      <c r="DDS116" s="225">
        <f t="shared" si="98"/>
        <v>0</v>
      </c>
      <c r="DDT116" s="225">
        <f t="shared" si="98"/>
        <v>0</v>
      </c>
      <c r="DDU116" s="225">
        <f t="shared" si="98"/>
        <v>0</v>
      </c>
      <c r="DDV116" s="225">
        <f t="shared" ref="DDV116:DGG116" si="99">DDV115-DDV114</f>
        <v>0</v>
      </c>
      <c r="DDW116" s="225">
        <f t="shared" si="99"/>
        <v>0</v>
      </c>
      <c r="DDX116" s="225">
        <f t="shared" si="99"/>
        <v>0</v>
      </c>
      <c r="DDY116" s="225">
        <f t="shared" si="99"/>
        <v>0</v>
      </c>
      <c r="DDZ116" s="225">
        <f t="shared" si="99"/>
        <v>0</v>
      </c>
      <c r="DEA116" s="225">
        <f t="shared" si="99"/>
        <v>0</v>
      </c>
      <c r="DEB116" s="225">
        <f t="shared" si="99"/>
        <v>0</v>
      </c>
      <c r="DEC116" s="225">
        <f t="shared" si="99"/>
        <v>0</v>
      </c>
      <c r="DED116" s="225">
        <f t="shared" si="99"/>
        <v>0</v>
      </c>
      <c r="DEE116" s="225">
        <f t="shared" si="99"/>
        <v>0</v>
      </c>
      <c r="DEF116" s="225">
        <f t="shared" si="99"/>
        <v>0</v>
      </c>
      <c r="DEG116" s="225">
        <f t="shared" si="99"/>
        <v>0</v>
      </c>
      <c r="DEH116" s="225">
        <f t="shared" si="99"/>
        <v>0</v>
      </c>
      <c r="DEI116" s="225">
        <f t="shared" si="99"/>
        <v>0</v>
      </c>
      <c r="DEJ116" s="225">
        <f t="shared" si="99"/>
        <v>0</v>
      </c>
      <c r="DEK116" s="225">
        <f t="shared" si="99"/>
        <v>0</v>
      </c>
      <c r="DEL116" s="225">
        <f t="shared" si="99"/>
        <v>0</v>
      </c>
      <c r="DEM116" s="225">
        <f t="shared" si="99"/>
        <v>0</v>
      </c>
      <c r="DEN116" s="225">
        <f t="shared" si="99"/>
        <v>0</v>
      </c>
      <c r="DEO116" s="225">
        <f t="shared" si="99"/>
        <v>0</v>
      </c>
      <c r="DEP116" s="225">
        <f t="shared" si="99"/>
        <v>0</v>
      </c>
      <c r="DEQ116" s="225">
        <f t="shared" si="99"/>
        <v>0</v>
      </c>
      <c r="DER116" s="225">
        <f t="shared" si="99"/>
        <v>0</v>
      </c>
      <c r="DES116" s="225">
        <f t="shared" si="99"/>
        <v>0</v>
      </c>
      <c r="DET116" s="225">
        <f t="shared" si="99"/>
        <v>0</v>
      </c>
      <c r="DEU116" s="225">
        <f t="shared" si="99"/>
        <v>0</v>
      </c>
      <c r="DEV116" s="225">
        <f t="shared" si="99"/>
        <v>0</v>
      </c>
      <c r="DEW116" s="225">
        <f t="shared" si="99"/>
        <v>0</v>
      </c>
      <c r="DEX116" s="225">
        <f t="shared" si="99"/>
        <v>0</v>
      </c>
      <c r="DEY116" s="225">
        <f t="shared" si="99"/>
        <v>0</v>
      </c>
      <c r="DEZ116" s="225">
        <f t="shared" si="99"/>
        <v>0</v>
      </c>
      <c r="DFA116" s="225">
        <f t="shared" si="99"/>
        <v>0</v>
      </c>
      <c r="DFB116" s="225">
        <f t="shared" si="99"/>
        <v>0</v>
      </c>
      <c r="DFC116" s="225">
        <f t="shared" si="99"/>
        <v>0</v>
      </c>
      <c r="DFD116" s="225">
        <f t="shared" si="99"/>
        <v>0</v>
      </c>
      <c r="DFE116" s="225">
        <f t="shared" si="99"/>
        <v>0</v>
      </c>
      <c r="DFF116" s="225">
        <f t="shared" si="99"/>
        <v>0</v>
      </c>
      <c r="DFG116" s="225">
        <f t="shared" si="99"/>
        <v>0</v>
      </c>
      <c r="DFH116" s="225">
        <f t="shared" si="99"/>
        <v>0</v>
      </c>
      <c r="DFI116" s="225">
        <f t="shared" si="99"/>
        <v>0</v>
      </c>
      <c r="DFJ116" s="225">
        <f t="shared" si="99"/>
        <v>0</v>
      </c>
      <c r="DFK116" s="225">
        <f t="shared" si="99"/>
        <v>0</v>
      </c>
      <c r="DFL116" s="225">
        <f t="shared" si="99"/>
        <v>0</v>
      </c>
      <c r="DFM116" s="225">
        <f t="shared" si="99"/>
        <v>0</v>
      </c>
      <c r="DFN116" s="225">
        <f t="shared" si="99"/>
        <v>0</v>
      </c>
      <c r="DFO116" s="225">
        <f t="shared" si="99"/>
        <v>0</v>
      </c>
      <c r="DFP116" s="225">
        <f t="shared" si="99"/>
        <v>0</v>
      </c>
      <c r="DFQ116" s="225">
        <f t="shared" si="99"/>
        <v>0</v>
      </c>
      <c r="DFR116" s="225">
        <f t="shared" si="99"/>
        <v>0</v>
      </c>
      <c r="DFS116" s="225">
        <f t="shared" si="99"/>
        <v>0</v>
      </c>
      <c r="DFT116" s="225">
        <f t="shared" si="99"/>
        <v>0</v>
      </c>
      <c r="DFU116" s="225">
        <f t="shared" si="99"/>
        <v>0</v>
      </c>
      <c r="DFV116" s="225">
        <f t="shared" si="99"/>
        <v>0</v>
      </c>
      <c r="DFW116" s="225">
        <f t="shared" si="99"/>
        <v>0</v>
      </c>
      <c r="DFX116" s="225">
        <f t="shared" si="99"/>
        <v>0</v>
      </c>
      <c r="DFY116" s="225">
        <f t="shared" si="99"/>
        <v>0</v>
      </c>
      <c r="DFZ116" s="225">
        <f t="shared" si="99"/>
        <v>0</v>
      </c>
      <c r="DGA116" s="225">
        <f t="shared" si="99"/>
        <v>0</v>
      </c>
      <c r="DGB116" s="225">
        <f t="shared" si="99"/>
        <v>0</v>
      </c>
      <c r="DGC116" s="225">
        <f t="shared" si="99"/>
        <v>0</v>
      </c>
      <c r="DGD116" s="225">
        <f t="shared" si="99"/>
        <v>0</v>
      </c>
      <c r="DGE116" s="225">
        <f t="shared" si="99"/>
        <v>0</v>
      </c>
      <c r="DGF116" s="225">
        <f t="shared" si="99"/>
        <v>0</v>
      </c>
      <c r="DGG116" s="225">
        <f t="shared" si="99"/>
        <v>0</v>
      </c>
      <c r="DGH116" s="225">
        <f t="shared" ref="DGH116:DIS116" si="100">DGH115-DGH114</f>
        <v>0</v>
      </c>
      <c r="DGI116" s="225">
        <f t="shared" si="100"/>
        <v>0</v>
      </c>
      <c r="DGJ116" s="225">
        <f t="shared" si="100"/>
        <v>0</v>
      </c>
      <c r="DGK116" s="225">
        <f t="shared" si="100"/>
        <v>0</v>
      </c>
      <c r="DGL116" s="225">
        <f t="shared" si="100"/>
        <v>0</v>
      </c>
      <c r="DGM116" s="225">
        <f t="shared" si="100"/>
        <v>0</v>
      </c>
      <c r="DGN116" s="225">
        <f t="shared" si="100"/>
        <v>0</v>
      </c>
      <c r="DGO116" s="225">
        <f t="shared" si="100"/>
        <v>0</v>
      </c>
      <c r="DGP116" s="225">
        <f t="shared" si="100"/>
        <v>0</v>
      </c>
      <c r="DGQ116" s="225">
        <f t="shared" si="100"/>
        <v>0</v>
      </c>
      <c r="DGR116" s="225">
        <f t="shared" si="100"/>
        <v>0</v>
      </c>
      <c r="DGS116" s="225">
        <f t="shared" si="100"/>
        <v>0</v>
      </c>
      <c r="DGT116" s="225">
        <f t="shared" si="100"/>
        <v>0</v>
      </c>
      <c r="DGU116" s="225">
        <f t="shared" si="100"/>
        <v>0</v>
      </c>
      <c r="DGV116" s="225">
        <f t="shared" si="100"/>
        <v>0</v>
      </c>
      <c r="DGW116" s="225">
        <f t="shared" si="100"/>
        <v>0</v>
      </c>
      <c r="DGX116" s="225">
        <f t="shared" si="100"/>
        <v>0</v>
      </c>
      <c r="DGY116" s="225">
        <f t="shared" si="100"/>
        <v>0</v>
      </c>
      <c r="DGZ116" s="225">
        <f t="shared" si="100"/>
        <v>0</v>
      </c>
      <c r="DHA116" s="225">
        <f t="shared" si="100"/>
        <v>0</v>
      </c>
      <c r="DHB116" s="225">
        <f t="shared" si="100"/>
        <v>0</v>
      </c>
      <c r="DHC116" s="225">
        <f t="shared" si="100"/>
        <v>0</v>
      </c>
      <c r="DHD116" s="225">
        <f t="shared" si="100"/>
        <v>0</v>
      </c>
      <c r="DHE116" s="225">
        <f t="shared" si="100"/>
        <v>0</v>
      </c>
      <c r="DHF116" s="225">
        <f t="shared" si="100"/>
        <v>0</v>
      </c>
      <c r="DHG116" s="225">
        <f t="shared" si="100"/>
        <v>0</v>
      </c>
      <c r="DHH116" s="225">
        <f t="shared" si="100"/>
        <v>0</v>
      </c>
      <c r="DHI116" s="225">
        <f t="shared" si="100"/>
        <v>0</v>
      </c>
      <c r="DHJ116" s="225">
        <f t="shared" si="100"/>
        <v>0</v>
      </c>
      <c r="DHK116" s="225">
        <f t="shared" si="100"/>
        <v>0</v>
      </c>
      <c r="DHL116" s="225">
        <f t="shared" si="100"/>
        <v>0</v>
      </c>
      <c r="DHM116" s="225">
        <f t="shared" si="100"/>
        <v>0</v>
      </c>
      <c r="DHN116" s="225">
        <f t="shared" si="100"/>
        <v>0</v>
      </c>
      <c r="DHO116" s="225">
        <f t="shared" si="100"/>
        <v>0</v>
      </c>
      <c r="DHP116" s="225">
        <f t="shared" si="100"/>
        <v>0</v>
      </c>
      <c r="DHQ116" s="225">
        <f t="shared" si="100"/>
        <v>0</v>
      </c>
      <c r="DHR116" s="225">
        <f t="shared" si="100"/>
        <v>0</v>
      </c>
      <c r="DHS116" s="225">
        <f t="shared" si="100"/>
        <v>0</v>
      </c>
      <c r="DHT116" s="225">
        <f t="shared" si="100"/>
        <v>0</v>
      </c>
      <c r="DHU116" s="225">
        <f t="shared" si="100"/>
        <v>0</v>
      </c>
      <c r="DHV116" s="225">
        <f t="shared" si="100"/>
        <v>0</v>
      </c>
      <c r="DHW116" s="225">
        <f t="shared" si="100"/>
        <v>0</v>
      </c>
      <c r="DHX116" s="225">
        <f t="shared" si="100"/>
        <v>0</v>
      </c>
      <c r="DHY116" s="225">
        <f t="shared" si="100"/>
        <v>0</v>
      </c>
      <c r="DHZ116" s="225">
        <f t="shared" si="100"/>
        <v>0</v>
      </c>
      <c r="DIA116" s="225">
        <f t="shared" si="100"/>
        <v>0</v>
      </c>
      <c r="DIB116" s="225">
        <f t="shared" si="100"/>
        <v>0</v>
      </c>
      <c r="DIC116" s="225">
        <f t="shared" si="100"/>
        <v>0</v>
      </c>
      <c r="DID116" s="225">
        <f t="shared" si="100"/>
        <v>0</v>
      </c>
      <c r="DIE116" s="225">
        <f t="shared" si="100"/>
        <v>0</v>
      </c>
      <c r="DIF116" s="225">
        <f t="shared" si="100"/>
        <v>0</v>
      </c>
      <c r="DIG116" s="225">
        <f t="shared" si="100"/>
        <v>0</v>
      </c>
      <c r="DIH116" s="225">
        <f t="shared" si="100"/>
        <v>0</v>
      </c>
      <c r="DII116" s="225">
        <f t="shared" si="100"/>
        <v>0</v>
      </c>
      <c r="DIJ116" s="225">
        <f t="shared" si="100"/>
        <v>0</v>
      </c>
      <c r="DIK116" s="225">
        <f t="shared" si="100"/>
        <v>0</v>
      </c>
      <c r="DIL116" s="225">
        <f t="shared" si="100"/>
        <v>0</v>
      </c>
      <c r="DIM116" s="225">
        <f t="shared" si="100"/>
        <v>0</v>
      </c>
      <c r="DIN116" s="225">
        <f t="shared" si="100"/>
        <v>0</v>
      </c>
      <c r="DIO116" s="225">
        <f t="shared" si="100"/>
        <v>0</v>
      </c>
      <c r="DIP116" s="225">
        <f t="shared" si="100"/>
        <v>0</v>
      </c>
      <c r="DIQ116" s="225">
        <f t="shared" si="100"/>
        <v>0</v>
      </c>
      <c r="DIR116" s="225">
        <f t="shared" si="100"/>
        <v>0</v>
      </c>
      <c r="DIS116" s="225">
        <f t="shared" si="100"/>
        <v>0</v>
      </c>
      <c r="DIT116" s="225">
        <f t="shared" ref="DIT116:DLE116" si="101">DIT115-DIT114</f>
        <v>0</v>
      </c>
      <c r="DIU116" s="225">
        <f t="shared" si="101"/>
        <v>0</v>
      </c>
      <c r="DIV116" s="225">
        <f t="shared" si="101"/>
        <v>0</v>
      </c>
      <c r="DIW116" s="225">
        <f t="shared" si="101"/>
        <v>0</v>
      </c>
      <c r="DIX116" s="225">
        <f t="shared" si="101"/>
        <v>0</v>
      </c>
      <c r="DIY116" s="225">
        <f t="shared" si="101"/>
        <v>0</v>
      </c>
      <c r="DIZ116" s="225">
        <f t="shared" si="101"/>
        <v>0</v>
      </c>
      <c r="DJA116" s="225">
        <f t="shared" si="101"/>
        <v>0</v>
      </c>
      <c r="DJB116" s="225">
        <f t="shared" si="101"/>
        <v>0</v>
      </c>
      <c r="DJC116" s="225">
        <f t="shared" si="101"/>
        <v>0</v>
      </c>
      <c r="DJD116" s="225">
        <f t="shared" si="101"/>
        <v>0</v>
      </c>
      <c r="DJE116" s="225">
        <f t="shared" si="101"/>
        <v>0</v>
      </c>
      <c r="DJF116" s="225">
        <f t="shared" si="101"/>
        <v>0</v>
      </c>
      <c r="DJG116" s="225">
        <f t="shared" si="101"/>
        <v>0</v>
      </c>
      <c r="DJH116" s="225">
        <f t="shared" si="101"/>
        <v>0</v>
      </c>
      <c r="DJI116" s="225">
        <f t="shared" si="101"/>
        <v>0</v>
      </c>
      <c r="DJJ116" s="225">
        <f t="shared" si="101"/>
        <v>0</v>
      </c>
      <c r="DJK116" s="225">
        <f t="shared" si="101"/>
        <v>0</v>
      </c>
      <c r="DJL116" s="225">
        <f t="shared" si="101"/>
        <v>0</v>
      </c>
      <c r="DJM116" s="225">
        <f t="shared" si="101"/>
        <v>0</v>
      </c>
      <c r="DJN116" s="225">
        <f t="shared" si="101"/>
        <v>0</v>
      </c>
      <c r="DJO116" s="225">
        <f t="shared" si="101"/>
        <v>0</v>
      </c>
      <c r="DJP116" s="225">
        <f t="shared" si="101"/>
        <v>0</v>
      </c>
      <c r="DJQ116" s="225">
        <f t="shared" si="101"/>
        <v>0</v>
      </c>
      <c r="DJR116" s="225">
        <f t="shared" si="101"/>
        <v>0</v>
      </c>
      <c r="DJS116" s="225">
        <f t="shared" si="101"/>
        <v>0</v>
      </c>
      <c r="DJT116" s="225">
        <f t="shared" si="101"/>
        <v>0</v>
      </c>
      <c r="DJU116" s="225">
        <f t="shared" si="101"/>
        <v>0</v>
      </c>
      <c r="DJV116" s="225">
        <f t="shared" si="101"/>
        <v>0</v>
      </c>
      <c r="DJW116" s="225">
        <f t="shared" si="101"/>
        <v>0</v>
      </c>
      <c r="DJX116" s="225">
        <f t="shared" si="101"/>
        <v>0</v>
      </c>
      <c r="DJY116" s="225">
        <f t="shared" si="101"/>
        <v>0</v>
      </c>
      <c r="DJZ116" s="225">
        <f t="shared" si="101"/>
        <v>0</v>
      </c>
      <c r="DKA116" s="225">
        <f t="shared" si="101"/>
        <v>0</v>
      </c>
      <c r="DKB116" s="225">
        <f t="shared" si="101"/>
        <v>0</v>
      </c>
      <c r="DKC116" s="225">
        <f t="shared" si="101"/>
        <v>0</v>
      </c>
      <c r="DKD116" s="225">
        <f t="shared" si="101"/>
        <v>0</v>
      </c>
      <c r="DKE116" s="225">
        <f t="shared" si="101"/>
        <v>0</v>
      </c>
      <c r="DKF116" s="225">
        <f t="shared" si="101"/>
        <v>0</v>
      </c>
      <c r="DKG116" s="225">
        <f t="shared" si="101"/>
        <v>0</v>
      </c>
      <c r="DKH116" s="225">
        <f t="shared" si="101"/>
        <v>0</v>
      </c>
      <c r="DKI116" s="225">
        <f t="shared" si="101"/>
        <v>0</v>
      </c>
      <c r="DKJ116" s="225">
        <f t="shared" si="101"/>
        <v>0</v>
      </c>
      <c r="DKK116" s="225">
        <f t="shared" si="101"/>
        <v>0</v>
      </c>
      <c r="DKL116" s="225">
        <f t="shared" si="101"/>
        <v>0</v>
      </c>
      <c r="DKM116" s="225">
        <f t="shared" si="101"/>
        <v>0</v>
      </c>
      <c r="DKN116" s="225">
        <f t="shared" si="101"/>
        <v>0</v>
      </c>
      <c r="DKO116" s="225">
        <f t="shared" si="101"/>
        <v>0</v>
      </c>
      <c r="DKP116" s="225">
        <f t="shared" si="101"/>
        <v>0</v>
      </c>
      <c r="DKQ116" s="225">
        <f t="shared" si="101"/>
        <v>0</v>
      </c>
      <c r="DKR116" s="225">
        <f t="shared" si="101"/>
        <v>0</v>
      </c>
      <c r="DKS116" s="225">
        <f t="shared" si="101"/>
        <v>0</v>
      </c>
      <c r="DKT116" s="225">
        <f t="shared" si="101"/>
        <v>0</v>
      </c>
      <c r="DKU116" s="225">
        <f t="shared" si="101"/>
        <v>0</v>
      </c>
      <c r="DKV116" s="225">
        <f t="shared" si="101"/>
        <v>0</v>
      </c>
      <c r="DKW116" s="225">
        <f t="shared" si="101"/>
        <v>0</v>
      </c>
      <c r="DKX116" s="225">
        <f t="shared" si="101"/>
        <v>0</v>
      </c>
      <c r="DKY116" s="225">
        <f t="shared" si="101"/>
        <v>0</v>
      </c>
      <c r="DKZ116" s="225">
        <f t="shared" si="101"/>
        <v>0</v>
      </c>
      <c r="DLA116" s="225">
        <f t="shared" si="101"/>
        <v>0</v>
      </c>
      <c r="DLB116" s="225">
        <f t="shared" si="101"/>
        <v>0</v>
      </c>
      <c r="DLC116" s="225">
        <f t="shared" si="101"/>
        <v>0</v>
      </c>
      <c r="DLD116" s="225">
        <f t="shared" si="101"/>
        <v>0</v>
      </c>
      <c r="DLE116" s="225">
        <f t="shared" si="101"/>
        <v>0</v>
      </c>
      <c r="DLF116" s="225">
        <f t="shared" ref="DLF116:DNQ116" si="102">DLF115-DLF114</f>
        <v>0</v>
      </c>
      <c r="DLG116" s="225">
        <f t="shared" si="102"/>
        <v>0</v>
      </c>
      <c r="DLH116" s="225">
        <f t="shared" si="102"/>
        <v>0</v>
      </c>
      <c r="DLI116" s="225">
        <f t="shared" si="102"/>
        <v>0</v>
      </c>
      <c r="DLJ116" s="225">
        <f t="shared" si="102"/>
        <v>0</v>
      </c>
      <c r="DLK116" s="225">
        <f t="shared" si="102"/>
        <v>0</v>
      </c>
      <c r="DLL116" s="225">
        <f t="shared" si="102"/>
        <v>0</v>
      </c>
      <c r="DLM116" s="225">
        <f t="shared" si="102"/>
        <v>0</v>
      </c>
      <c r="DLN116" s="225">
        <f t="shared" si="102"/>
        <v>0</v>
      </c>
      <c r="DLO116" s="225">
        <f t="shared" si="102"/>
        <v>0</v>
      </c>
      <c r="DLP116" s="225">
        <f t="shared" si="102"/>
        <v>0</v>
      </c>
      <c r="DLQ116" s="225">
        <f t="shared" si="102"/>
        <v>0</v>
      </c>
      <c r="DLR116" s="225">
        <f t="shared" si="102"/>
        <v>0</v>
      </c>
      <c r="DLS116" s="225">
        <f t="shared" si="102"/>
        <v>0</v>
      </c>
      <c r="DLT116" s="225">
        <f t="shared" si="102"/>
        <v>0</v>
      </c>
      <c r="DLU116" s="225">
        <f t="shared" si="102"/>
        <v>0</v>
      </c>
      <c r="DLV116" s="225">
        <f t="shared" si="102"/>
        <v>0</v>
      </c>
      <c r="DLW116" s="225">
        <f t="shared" si="102"/>
        <v>0</v>
      </c>
      <c r="DLX116" s="225">
        <f t="shared" si="102"/>
        <v>0</v>
      </c>
      <c r="DLY116" s="225">
        <f t="shared" si="102"/>
        <v>0</v>
      </c>
      <c r="DLZ116" s="225">
        <f t="shared" si="102"/>
        <v>0</v>
      </c>
      <c r="DMA116" s="225">
        <f t="shared" si="102"/>
        <v>0</v>
      </c>
      <c r="DMB116" s="225">
        <f t="shared" si="102"/>
        <v>0</v>
      </c>
      <c r="DMC116" s="225">
        <f t="shared" si="102"/>
        <v>0</v>
      </c>
      <c r="DMD116" s="225">
        <f t="shared" si="102"/>
        <v>0</v>
      </c>
      <c r="DME116" s="225">
        <f t="shared" si="102"/>
        <v>0</v>
      </c>
      <c r="DMF116" s="225">
        <f t="shared" si="102"/>
        <v>0</v>
      </c>
      <c r="DMG116" s="225">
        <f t="shared" si="102"/>
        <v>0</v>
      </c>
      <c r="DMH116" s="225">
        <f t="shared" si="102"/>
        <v>0</v>
      </c>
      <c r="DMI116" s="225">
        <f t="shared" si="102"/>
        <v>0</v>
      </c>
      <c r="DMJ116" s="225">
        <f t="shared" si="102"/>
        <v>0</v>
      </c>
      <c r="DMK116" s="225">
        <f t="shared" si="102"/>
        <v>0</v>
      </c>
      <c r="DML116" s="225">
        <f t="shared" si="102"/>
        <v>0</v>
      </c>
      <c r="DMM116" s="225">
        <f t="shared" si="102"/>
        <v>0</v>
      </c>
      <c r="DMN116" s="225">
        <f t="shared" si="102"/>
        <v>0</v>
      </c>
      <c r="DMO116" s="225">
        <f t="shared" si="102"/>
        <v>0</v>
      </c>
      <c r="DMP116" s="225">
        <f t="shared" si="102"/>
        <v>0</v>
      </c>
      <c r="DMQ116" s="225">
        <f t="shared" si="102"/>
        <v>0</v>
      </c>
      <c r="DMR116" s="225">
        <f t="shared" si="102"/>
        <v>0</v>
      </c>
      <c r="DMS116" s="225">
        <f t="shared" si="102"/>
        <v>0</v>
      </c>
      <c r="DMT116" s="225">
        <f t="shared" si="102"/>
        <v>0</v>
      </c>
      <c r="DMU116" s="225">
        <f t="shared" si="102"/>
        <v>0</v>
      </c>
      <c r="DMV116" s="225">
        <f t="shared" si="102"/>
        <v>0</v>
      </c>
      <c r="DMW116" s="225">
        <f t="shared" si="102"/>
        <v>0</v>
      </c>
      <c r="DMX116" s="225">
        <f t="shared" si="102"/>
        <v>0</v>
      </c>
      <c r="DMY116" s="225">
        <f t="shared" si="102"/>
        <v>0</v>
      </c>
      <c r="DMZ116" s="225">
        <f t="shared" si="102"/>
        <v>0</v>
      </c>
      <c r="DNA116" s="225">
        <f t="shared" si="102"/>
        <v>0</v>
      </c>
      <c r="DNB116" s="225">
        <f t="shared" si="102"/>
        <v>0</v>
      </c>
      <c r="DNC116" s="225">
        <f t="shared" si="102"/>
        <v>0</v>
      </c>
      <c r="DND116" s="225">
        <f t="shared" si="102"/>
        <v>0</v>
      </c>
      <c r="DNE116" s="225">
        <f t="shared" si="102"/>
        <v>0</v>
      </c>
      <c r="DNF116" s="225">
        <f t="shared" si="102"/>
        <v>0</v>
      </c>
      <c r="DNG116" s="225">
        <f t="shared" si="102"/>
        <v>0</v>
      </c>
      <c r="DNH116" s="225">
        <f t="shared" si="102"/>
        <v>0</v>
      </c>
      <c r="DNI116" s="225">
        <f t="shared" si="102"/>
        <v>0</v>
      </c>
      <c r="DNJ116" s="225">
        <f t="shared" si="102"/>
        <v>0</v>
      </c>
      <c r="DNK116" s="225">
        <f t="shared" si="102"/>
        <v>0</v>
      </c>
      <c r="DNL116" s="225">
        <f t="shared" si="102"/>
        <v>0</v>
      </c>
      <c r="DNM116" s="225">
        <f t="shared" si="102"/>
        <v>0</v>
      </c>
      <c r="DNN116" s="225">
        <f t="shared" si="102"/>
        <v>0</v>
      </c>
      <c r="DNO116" s="225">
        <f t="shared" si="102"/>
        <v>0</v>
      </c>
      <c r="DNP116" s="225">
        <f t="shared" si="102"/>
        <v>0</v>
      </c>
      <c r="DNQ116" s="225">
        <f t="shared" si="102"/>
        <v>0</v>
      </c>
      <c r="DNR116" s="225">
        <f t="shared" ref="DNR116:DQC116" si="103">DNR115-DNR114</f>
        <v>0</v>
      </c>
      <c r="DNS116" s="225">
        <f t="shared" si="103"/>
        <v>0</v>
      </c>
      <c r="DNT116" s="225">
        <f t="shared" si="103"/>
        <v>0</v>
      </c>
      <c r="DNU116" s="225">
        <f t="shared" si="103"/>
        <v>0</v>
      </c>
      <c r="DNV116" s="225">
        <f t="shared" si="103"/>
        <v>0</v>
      </c>
      <c r="DNW116" s="225">
        <f t="shared" si="103"/>
        <v>0</v>
      </c>
      <c r="DNX116" s="225">
        <f t="shared" si="103"/>
        <v>0</v>
      </c>
      <c r="DNY116" s="225">
        <f t="shared" si="103"/>
        <v>0</v>
      </c>
      <c r="DNZ116" s="225">
        <f t="shared" si="103"/>
        <v>0</v>
      </c>
      <c r="DOA116" s="225">
        <f t="shared" si="103"/>
        <v>0</v>
      </c>
      <c r="DOB116" s="225">
        <f t="shared" si="103"/>
        <v>0</v>
      </c>
      <c r="DOC116" s="225">
        <f t="shared" si="103"/>
        <v>0</v>
      </c>
      <c r="DOD116" s="225">
        <f t="shared" si="103"/>
        <v>0</v>
      </c>
      <c r="DOE116" s="225">
        <f t="shared" si="103"/>
        <v>0</v>
      </c>
      <c r="DOF116" s="225">
        <f t="shared" si="103"/>
        <v>0</v>
      </c>
      <c r="DOG116" s="225">
        <f t="shared" si="103"/>
        <v>0</v>
      </c>
      <c r="DOH116" s="225">
        <f t="shared" si="103"/>
        <v>0</v>
      </c>
      <c r="DOI116" s="225">
        <f t="shared" si="103"/>
        <v>0</v>
      </c>
      <c r="DOJ116" s="225">
        <f t="shared" si="103"/>
        <v>0</v>
      </c>
      <c r="DOK116" s="225">
        <f t="shared" si="103"/>
        <v>0</v>
      </c>
      <c r="DOL116" s="225">
        <f t="shared" si="103"/>
        <v>0</v>
      </c>
      <c r="DOM116" s="225">
        <f t="shared" si="103"/>
        <v>0</v>
      </c>
      <c r="DON116" s="225">
        <f t="shared" si="103"/>
        <v>0</v>
      </c>
      <c r="DOO116" s="225">
        <f t="shared" si="103"/>
        <v>0</v>
      </c>
      <c r="DOP116" s="225">
        <f t="shared" si="103"/>
        <v>0</v>
      </c>
      <c r="DOQ116" s="225">
        <f t="shared" si="103"/>
        <v>0</v>
      </c>
      <c r="DOR116" s="225">
        <f t="shared" si="103"/>
        <v>0</v>
      </c>
      <c r="DOS116" s="225">
        <f t="shared" si="103"/>
        <v>0</v>
      </c>
      <c r="DOT116" s="225">
        <f t="shared" si="103"/>
        <v>0</v>
      </c>
      <c r="DOU116" s="225">
        <f t="shared" si="103"/>
        <v>0</v>
      </c>
      <c r="DOV116" s="225">
        <f t="shared" si="103"/>
        <v>0</v>
      </c>
      <c r="DOW116" s="225">
        <f t="shared" si="103"/>
        <v>0</v>
      </c>
      <c r="DOX116" s="225">
        <f t="shared" si="103"/>
        <v>0</v>
      </c>
      <c r="DOY116" s="225">
        <f t="shared" si="103"/>
        <v>0</v>
      </c>
      <c r="DOZ116" s="225">
        <f t="shared" si="103"/>
        <v>0</v>
      </c>
      <c r="DPA116" s="225">
        <f t="shared" si="103"/>
        <v>0</v>
      </c>
      <c r="DPB116" s="225">
        <f t="shared" si="103"/>
        <v>0</v>
      </c>
      <c r="DPC116" s="225">
        <f t="shared" si="103"/>
        <v>0</v>
      </c>
      <c r="DPD116" s="225">
        <f t="shared" si="103"/>
        <v>0</v>
      </c>
      <c r="DPE116" s="225">
        <f t="shared" si="103"/>
        <v>0</v>
      </c>
      <c r="DPF116" s="225">
        <f t="shared" si="103"/>
        <v>0</v>
      </c>
      <c r="DPG116" s="225">
        <f t="shared" si="103"/>
        <v>0</v>
      </c>
      <c r="DPH116" s="225">
        <f t="shared" si="103"/>
        <v>0</v>
      </c>
      <c r="DPI116" s="225">
        <f t="shared" si="103"/>
        <v>0</v>
      </c>
      <c r="DPJ116" s="225">
        <f t="shared" si="103"/>
        <v>0</v>
      </c>
      <c r="DPK116" s="225">
        <f t="shared" si="103"/>
        <v>0</v>
      </c>
      <c r="DPL116" s="225">
        <f t="shared" si="103"/>
        <v>0</v>
      </c>
      <c r="DPM116" s="225">
        <f t="shared" si="103"/>
        <v>0</v>
      </c>
      <c r="DPN116" s="225">
        <f t="shared" si="103"/>
        <v>0</v>
      </c>
      <c r="DPO116" s="225">
        <f t="shared" si="103"/>
        <v>0</v>
      </c>
      <c r="DPP116" s="225">
        <f t="shared" si="103"/>
        <v>0</v>
      </c>
      <c r="DPQ116" s="225">
        <f t="shared" si="103"/>
        <v>0</v>
      </c>
      <c r="DPR116" s="225">
        <f t="shared" si="103"/>
        <v>0</v>
      </c>
      <c r="DPS116" s="225">
        <f t="shared" si="103"/>
        <v>0</v>
      </c>
      <c r="DPT116" s="225">
        <f t="shared" si="103"/>
        <v>0</v>
      </c>
      <c r="DPU116" s="225">
        <f t="shared" si="103"/>
        <v>0</v>
      </c>
      <c r="DPV116" s="225">
        <f t="shared" si="103"/>
        <v>0</v>
      </c>
      <c r="DPW116" s="225">
        <f t="shared" si="103"/>
        <v>0</v>
      </c>
      <c r="DPX116" s="225">
        <f t="shared" si="103"/>
        <v>0</v>
      </c>
      <c r="DPY116" s="225">
        <f t="shared" si="103"/>
        <v>0</v>
      </c>
      <c r="DPZ116" s="225">
        <f t="shared" si="103"/>
        <v>0</v>
      </c>
      <c r="DQA116" s="225">
        <f t="shared" si="103"/>
        <v>0</v>
      </c>
      <c r="DQB116" s="225">
        <f t="shared" si="103"/>
        <v>0</v>
      </c>
      <c r="DQC116" s="225">
        <f t="shared" si="103"/>
        <v>0</v>
      </c>
      <c r="DQD116" s="225">
        <f t="shared" ref="DQD116:DSO116" si="104">DQD115-DQD114</f>
        <v>0</v>
      </c>
      <c r="DQE116" s="225">
        <f t="shared" si="104"/>
        <v>0</v>
      </c>
      <c r="DQF116" s="225">
        <f t="shared" si="104"/>
        <v>0</v>
      </c>
      <c r="DQG116" s="225">
        <f t="shared" si="104"/>
        <v>0</v>
      </c>
      <c r="DQH116" s="225">
        <f t="shared" si="104"/>
        <v>0</v>
      </c>
      <c r="DQI116" s="225">
        <f t="shared" si="104"/>
        <v>0</v>
      </c>
      <c r="DQJ116" s="225">
        <f t="shared" si="104"/>
        <v>0</v>
      </c>
      <c r="DQK116" s="225">
        <f t="shared" si="104"/>
        <v>0</v>
      </c>
      <c r="DQL116" s="225">
        <f t="shared" si="104"/>
        <v>0</v>
      </c>
      <c r="DQM116" s="225">
        <f t="shared" si="104"/>
        <v>0</v>
      </c>
      <c r="DQN116" s="225">
        <f t="shared" si="104"/>
        <v>0</v>
      </c>
      <c r="DQO116" s="225">
        <f t="shared" si="104"/>
        <v>0</v>
      </c>
      <c r="DQP116" s="225">
        <f t="shared" si="104"/>
        <v>0</v>
      </c>
      <c r="DQQ116" s="225">
        <f t="shared" si="104"/>
        <v>0</v>
      </c>
      <c r="DQR116" s="225">
        <f t="shared" si="104"/>
        <v>0</v>
      </c>
      <c r="DQS116" s="225">
        <f t="shared" si="104"/>
        <v>0</v>
      </c>
      <c r="DQT116" s="225">
        <f t="shared" si="104"/>
        <v>0</v>
      </c>
      <c r="DQU116" s="225">
        <f t="shared" si="104"/>
        <v>0</v>
      </c>
      <c r="DQV116" s="225">
        <f t="shared" si="104"/>
        <v>0</v>
      </c>
      <c r="DQW116" s="225">
        <f t="shared" si="104"/>
        <v>0</v>
      </c>
      <c r="DQX116" s="225">
        <f t="shared" si="104"/>
        <v>0</v>
      </c>
      <c r="DQY116" s="225">
        <f t="shared" si="104"/>
        <v>0</v>
      </c>
      <c r="DQZ116" s="225">
        <f t="shared" si="104"/>
        <v>0</v>
      </c>
      <c r="DRA116" s="225">
        <f t="shared" si="104"/>
        <v>0</v>
      </c>
      <c r="DRB116" s="225">
        <f t="shared" si="104"/>
        <v>0</v>
      </c>
      <c r="DRC116" s="225">
        <f t="shared" si="104"/>
        <v>0</v>
      </c>
      <c r="DRD116" s="225">
        <f t="shared" si="104"/>
        <v>0</v>
      </c>
      <c r="DRE116" s="225">
        <f t="shared" si="104"/>
        <v>0</v>
      </c>
      <c r="DRF116" s="225">
        <f t="shared" si="104"/>
        <v>0</v>
      </c>
      <c r="DRG116" s="225">
        <f t="shared" si="104"/>
        <v>0</v>
      </c>
      <c r="DRH116" s="225">
        <f t="shared" si="104"/>
        <v>0</v>
      </c>
      <c r="DRI116" s="225">
        <f t="shared" si="104"/>
        <v>0</v>
      </c>
      <c r="DRJ116" s="225">
        <f t="shared" si="104"/>
        <v>0</v>
      </c>
      <c r="DRK116" s="225">
        <f t="shared" si="104"/>
        <v>0</v>
      </c>
      <c r="DRL116" s="225">
        <f t="shared" si="104"/>
        <v>0</v>
      </c>
      <c r="DRM116" s="225">
        <f t="shared" si="104"/>
        <v>0</v>
      </c>
      <c r="DRN116" s="225">
        <f t="shared" si="104"/>
        <v>0</v>
      </c>
      <c r="DRO116" s="225">
        <f t="shared" si="104"/>
        <v>0</v>
      </c>
      <c r="DRP116" s="225">
        <f t="shared" si="104"/>
        <v>0</v>
      </c>
      <c r="DRQ116" s="225">
        <f t="shared" si="104"/>
        <v>0</v>
      </c>
      <c r="DRR116" s="225">
        <f t="shared" si="104"/>
        <v>0</v>
      </c>
      <c r="DRS116" s="225">
        <f t="shared" si="104"/>
        <v>0</v>
      </c>
      <c r="DRT116" s="225">
        <f t="shared" si="104"/>
        <v>0</v>
      </c>
      <c r="DRU116" s="225">
        <f t="shared" si="104"/>
        <v>0</v>
      </c>
      <c r="DRV116" s="225">
        <f t="shared" si="104"/>
        <v>0</v>
      </c>
      <c r="DRW116" s="225">
        <f t="shared" si="104"/>
        <v>0</v>
      </c>
      <c r="DRX116" s="225">
        <f t="shared" si="104"/>
        <v>0</v>
      </c>
      <c r="DRY116" s="225">
        <f t="shared" si="104"/>
        <v>0</v>
      </c>
      <c r="DRZ116" s="225">
        <f t="shared" si="104"/>
        <v>0</v>
      </c>
      <c r="DSA116" s="225">
        <f t="shared" si="104"/>
        <v>0</v>
      </c>
      <c r="DSB116" s="225">
        <f t="shared" si="104"/>
        <v>0</v>
      </c>
      <c r="DSC116" s="225">
        <f t="shared" si="104"/>
        <v>0</v>
      </c>
      <c r="DSD116" s="225">
        <f t="shared" si="104"/>
        <v>0</v>
      </c>
      <c r="DSE116" s="225">
        <f t="shared" si="104"/>
        <v>0</v>
      </c>
      <c r="DSF116" s="225">
        <f t="shared" si="104"/>
        <v>0</v>
      </c>
      <c r="DSG116" s="225">
        <f t="shared" si="104"/>
        <v>0</v>
      </c>
      <c r="DSH116" s="225">
        <f t="shared" si="104"/>
        <v>0</v>
      </c>
      <c r="DSI116" s="225">
        <f t="shared" si="104"/>
        <v>0</v>
      </c>
      <c r="DSJ116" s="225">
        <f t="shared" si="104"/>
        <v>0</v>
      </c>
      <c r="DSK116" s="225">
        <f t="shared" si="104"/>
        <v>0</v>
      </c>
      <c r="DSL116" s="225">
        <f t="shared" si="104"/>
        <v>0</v>
      </c>
      <c r="DSM116" s="225">
        <f t="shared" si="104"/>
        <v>0</v>
      </c>
      <c r="DSN116" s="225">
        <f t="shared" si="104"/>
        <v>0</v>
      </c>
      <c r="DSO116" s="225">
        <f t="shared" si="104"/>
        <v>0</v>
      </c>
      <c r="DSP116" s="225">
        <f t="shared" ref="DSP116:DVA116" si="105">DSP115-DSP114</f>
        <v>0</v>
      </c>
      <c r="DSQ116" s="225">
        <f t="shared" si="105"/>
        <v>0</v>
      </c>
      <c r="DSR116" s="225">
        <f t="shared" si="105"/>
        <v>0</v>
      </c>
      <c r="DSS116" s="225">
        <f t="shared" si="105"/>
        <v>0</v>
      </c>
      <c r="DST116" s="225">
        <f t="shared" si="105"/>
        <v>0</v>
      </c>
      <c r="DSU116" s="225">
        <f t="shared" si="105"/>
        <v>0</v>
      </c>
      <c r="DSV116" s="225">
        <f t="shared" si="105"/>
        <v>0</v>
      </c>
      <c r="DSW116" s="225">
        <f t="shared" si="105"/>
        <v>0</v>
      </c>
      <c r="DSX116" s="225">
        <f t="shared" si="105"/>
        <v>0</v>
      </c>
      <c r="DSY116" s="225">
        <f t="shared" si="105"/>
        <v>0</v>
      </c>
      <c r="DSZ116" s="225">
        <f t="shared" si="105"/>
        <v>0</v>
      </c>
      <c r="DTA116" s="225">
        <f t="shared" si="105"/>
        <v>0</v>
      </c>
      <c r="DTB116" s="225">
        <f t="shared" si="105"/>
        <v>0</v>
      </c>
      <c r="DTC116" s="225">
        <f t="shared" si="105"/>
        <v>0</v>
      </c>
      <c r="DTD116" s="225">
        <f t="shared" si="105"/>
        <v>0</v>
      </c>
      <c r="DTE116" s="225">
        <f t="shared" si="105"/>
        <v>0</v>
      </c>
      <c r="DTF116" s="225">
        <f t="shared" si="105"/>
        <v>0</v>
      </c>
      <c r="DTG116" s="225">
        <f t="shared" si="105"/>
        <v>0</v>
      </c>
      <c r="DTH116" s="225">
        <f t="shared" si="105"/>
        <v>0</v>
      </c>
      <c r="DTI116" s="225">
        <f t="shared" si="105"/>
        <v>0</v>
      </c>
      <c r="DTJ116" s="225">
        <f t="shared" si="105"/>
        <v>0</v>
      </c>
      <c r="DTK116" s="225">
        <f t="shared" si="105"/>
        <v>0</v>
      </c>
      <c r="DTL116" s="225">
        <f t="shared" si="105"/>
        <v>0</v>
      </c>
      <c r="DTM116" s="225">
        <f t="shared" si="105"/>
        <v>0</v>
      </c>
      <c r="DTN116" s="225">
        <f t="shared" si="105"/>
        <v>0</v>
      </c>
      <c r="DTO116" s="225">
        <f t="shared" si="105"/>
        <v>0</v>
      </c>
      <c r="DTP116" s="225">
        <f t="shared" si="105"/>
        <v>0</v>
      </c>
      <c r="DTQ116" s="225">
        <f t="shared" si="105"/>
        <v>0</v>
      </c>
      <c r="DTR116" s="225">
        <f t="shared" si="105"/>
        <v>0</v>
      </c>
      <c r="DTS116" s="225">
        <f t="shared" si="105"/>
        <v>0</v>
      </c>
      <c r="DTT116" s="225">
        <f t="shared" si="105"/>
        <v>0</v>
      </c>
      <c r="DTU116" s="225">
        <f t="shared" si="105"/>
        <v>0</v>
      </c>
      <c r="DTV116" s="225">
        <f t="shared" si="105"/>
        <v>0</v>
      </c>
      <c r="DTW116" s="225">
        <f t="shared" si="105"/>
        <v>0</v>
      </c>
      <c r="DTX116" s="225">
        <f t="shared" si="105"/>
        <v>0</v>
      </c>
      <c r="DTY116" s="225">
        <f t="shared" si="105"/>
        <v>0</v>
      </c>
      <c r="DTZ116" s="225">
        <f t="shared" si="105"/>
        <v>0</v>
      </c>
      <c r="DUA116" s="225">
        <f t="shared" si="105"/>
        <v>0</v>
      </c>
      <c r="DUB116" s="225">
        <f t="shared" si="105"/>
        <v>0</v>
      </c>
      <c r="DUC116" s="225">
        <f t="shared" si="105"/>
        <v>0</v>
      </c>
      <c r="DUD116" s="225">
        <f t="shared" si="105"/>
        <v>0</v>
      </c>
      <c r="DUE116" s="225">
        <f t="shared" si="105"/>
        <v>0</v>
      </c>
      <c r="DUF116" s="225">
        <f t="shared" si="105"/>
        <v>0</v>
      </c>
      <c r="DUG116" s="225">
        <f t="shared" si="105"/>
        <v>0</v>
      </c>
      <c r="DUH116" s="225">
        <f t="shared" si="105"/>
        <v>0</v>
      </c>
      <c r="DUI116" s="225">
        <f t="shared" si="105"/>
        <v>0</v>
      </c>
      <c r="DUJ116" s="225">
        <f t="shared" si="105"/>
        <v>0</v>
      </c>
      <c r="DUK116" s="225">
        <f t="shared" si="105"/>
        <v>0</v>
      </c>
      <c r="DUL116" s="225">
        <f t="shared" si="105"/>
        <v>0</v>
      </c>
      <c r="DUM116" s="225">
        <f t="shared" si="105"/>
        <v>0</v>
      </c>
      <c r="DUN116" s="225">
        <f t="shared" si="105"/>
        <v>0</v>
      </c>
      <c r="DUO116" s="225">
        <f t="shared" si="105"/>
        <v>0</v>
      </c>
      <c r="DUP116" s="225">
        <f t="shared" si="105"/>
        <v>0</v>
      </c>
      <c r="DUQ116" s="225">
        <f t="shared" si="105"/>
        <v>0</v>
      </c>
      <c r="DUR116" s="225">
        <f t="shared" si="105"/>
        <v>0</v>
      </c>
      <c r="DUS116" s="225">
        <f t="shared" si="105"/>
        <v>0</v>
      </c>
      <c r="DUT116" s="225">
        <f t="shared" si="105"/>
        <v>0</v>
      </c>
      <c r="DUU116" s="225">
        <f t="shared" si="105"/>
        <v>0</v>
      </c>
      <c r="DUV116" s="225">
        <f t="shared" si="105"/>
        <v>0</v>
      </c>
      <c r="DUW116" s="225">
        <f t="shared" si="105"/>
        <v>0</v>
      </c>
      <c r="DUX116" s="225">
        <f t="shared" si="105"/>
        <v>0</v>
      </c>
      <c r="DUY116" s="225">
        <f t="shared" si="105"/>
        <v>0</v>
      </c>
      <c r="DUZ116" s="225">
        <f t="shared" si="105"/>
        <v>0</v>
      </c>
      <c r="DVA116" s="225">
        <f t="shared" si="105"/>
        <v>0</v>
      </c>
      <c r="DVB116" s="225">
        <f t="shared" ref="DVB116:DXM116" si="106">DVB115-DVB114</f>
        <v>0</v>
      </c>
      <c r="DVC116" s="225">
        <f t="shared" si="106"/>
        <v>0</v>
      </c>
      <c r="DVD116" s="225">
        <f t="shared" si="106"/>
        <v>0</v>
      </c>
      <c r="DVE116" s="225">
        <f t="shared" si="106"/>
        <v>0</v>
      </c>
      <c r="DVF116" s="225">
        <f t="shared" si="106"/>
        <v>0</v>
      </c>
      <c r="DVG116" s="225">
        <f t="shared" si="106"/>
        <v>0</v>
      </c>
      <c r="DVH116" s="225">
        <f t="shared" si="106"/>
        <v>0</v>
      </c>
      <c r="DVI116" s="225">
        <f t="shared" si="106"/>
        <v>0</v>
      </c>
      <c r="DVJ116" s="225">
        <f t="shared" si="106"/>
        <v>0</v>
      </c>
      <c r="DVK116" s="225">
        <f t="shared" si="106"/>
        <v>0</v>
      </c>
      <c r="DVL116" s="225">
        <f t="shared" si="106"/>
        <v>0</v>
      </c>
      <c r="DVM116" s="225">
        <f t="shared" si="106"/>
        <v>0</v>
      </c>
      <c r="DVN116" s="225">
        <f t="shared" si="106"/>
        <v>0</v>
      </c>
      <c r="DVO116" s="225">
        <f t="shared" si="106"/>
        <v>0</v>
      </c>
      <c r="DVP116" s="225">
        <f t="shared" si="106"/>
        <v>0</v>
      </c>
      <c r="DVQ116" s="225">
        <f t="shared" si="106"/>
        <v>0</v>
      </c>
      <c r="DVR116" s="225">
        <f t="shared" si="106"/>
        <v>0</v>
      </c>
      <c r="DVS116" s="225">
        <f t="shared" si="106"/>
        <v>0</v>
      </c>
      <c r="DVT116" s="225">
        <f t="shared" si="106"/>
        <v>0</v>
      </c>
      <c r="DVU116" s="225">
        <f t="shared" si="106"/>
        <v>0</v>
      </c>
      <c r="DVV116" s="225">
        <f t="shared" si="106"/>
        <v>0</v>
      </c>
      <c r="DVW116" s="225">
        <f t="shared" si="106"/>
        <v>0</v>
      </c>
      <c r="DVX116" s="225">
        <f t="shared" si="106"/>
        <v>0</v>
      </c>
      <c r="DVY116" s="225">
        <f t="shared" si="106"/>
        <v>0</v>
      </c>
      <c r="DVZ116" s="225">
        <f t="shared" si="106"/>
        <v>0</v>
      </c>
      <c r="DWA116" s="225">
        <f t="shared" si="106"/>
        <v>0</v>
      </c>
      <c r="DWB116" s="225">
        <f t="shared" si="106"/>
        <v>0</v>
      </c>
      <c r="DWC116" s="225">
        <f t="shared" si="106"/>
        <v>0</v>
      </c>
      <c r="DWD116" s="225">
        <f t="shared" si="106"/>
        <v>0</v>
      </c>
      <c r="DWE116" s="225">
        <f t="shared" si="106"/>
        <v>0</v>
      </c>
      <c r="DWF116" s="225">
        <f t="shared" si="106"/>
        <v>0</v>
      </c>
      <c r="DWG116" s="225">
        <f t="shared" si="106"/>
        <v>0</v>
      </c>
      <c r="DWH116" s="225">
        <f t="shared" si="106"/>
        <v>0</v>
      </c>
      <c r="DWI116" s="225">
        <f t="shared" si="106"/>
        <v>0</v>
      </c>
      <c r="DWJ116" s="225">
        <f t="shared" si="106"/>
        <v>0</v>
      </c>
      <c r="DWK116" s="225">
        <f t="shared" si="106"/>
        <v>0</v>
      </c>
      <c r="DWL116" s="225">
        <f t="shared" si="106"/>
        <v>0</v>
      </c>
      <c r="DWM116" s="225">
        <f t="shared" si="106"/>
        <v>0</v>
      </c>
      <c r="DWN116" s="225">
        <f t="shared" si="106"/>
        <v>0</v>
      </c>
      <c r="DWO116" s="225">
        <f t="shared" si="106"/>
        <v>0</v>
      </c>
      <c r="DWP116" s="225">
        <f t="shared" si="106"/>
        <v>0</v>
      </c>
      <c r="DWQ116" s="225">
        <f t="shared" si="106"/>
        <v>0</v>
      </c>
      <c r="DWR116" s="225">
        <f t="shared" si="106"/>
        <v>0</v>
      </c>
      <c r="DWS116" s="225">
        <f t="shared" si="106"/>
        <v>0</v>
      </c>
      <c r="DWT116" s="225">
        <f t="shared" si="106"/>
        <v>0</v>
      </c>
      <c r="DWU116" s="225">
        <f t="shared" si="106"/>
        <v>0</v>
      </c>
      <c r="DWV116" s="225">
        <f t="shared" si="106"/>
        <v>0</v>
      </c>
      <c r="DWW116" s="225">
        <f t="shared" si="106"/>
        <v>0</v>
      </c>
      <c r="DWX116" s="225">
        <f t="shared" si="106"/>
        <v>0</v>
      </c>
      <c r="DWY116" s="225">
        <f t="shared" si="106"/>
        <v>0</v>
      </c>
      <c r="DWZ116" s="225">
        <f t="shared" si="106"/>
        <v>0</v>
      </c>
      <c r="DXA116" s="225">
        <f t="shared" si="106"/>
        <v>0</v>
      </c>
      <c r="DXB116" s="225">
        <f t="shared" si="106"/>
        <v>0</v>
      </c>
      <c r="DXC116" s="225">
        <f t="shared" si="106"/>
        <v>0</v>
      </c>
      <c r="DXD116" s="225">
        <f t="shared" si="106"/>
        <v>0</v>
      </c>
      <c r="DXE116" s="225">
        <f t="shared" si="106"/>
        <v>0</v>
      </c>
      <c r="DXF116" s="225">
        <f t="shared" si="106"/>
        <v>0</v>
      </c>
      <c r="DXG116" s="225">
        <f t="shared" si="106"/>
        <v>0</v>
      </c>
      <c r="DXH116" s="225">
        <f t="shared" si="106"/>
        <v>0</v>
      </c>
      <c r="DXI116" s="225">
        <f t="shared" si="106"/>
        <v>0</v>
      </c>
      <c r="DXJ116" s="225">
        <f t="shared" si="106"/>
        <v>0</v>
      </c>
      <c r="DXK116" s="225">
        <f t="shared" si="106"/>
        <v>0</v>
      </c>
      <c r="DXL116" s="225">
        <f t="shared" si="106"/>
        <v>0</v>
      </c>
      <c r="DXM116" s="225">
        <f t="shared" si="106"/>
        <v>0</v>
      </c>
      <c r="DXN116" s="225">
        <f t="shared" ref="DXN116:DZY116" si="107">DXN115-DXN114</f>
        <v>0</v>
      </c>
      <c r="DXO116" s="225">
        <f t="shared" si="107"/>
        <v>0</v>
      </c>
      <c r="DXP116" s="225">
        <f t="shared" si="107"/>
        <v>0</v>
      </c>
      <c r="DXQ116" s="225">
        <f t="shared" si="107"/>
        <v>0</v>
      </c>
      <c r="DXR116" s="225">
        <f t="shared" si="107"/>
        <v>0</v>
      </c>
      <c r="DXS116" s="225">
        <f t="shared" si="107"/>
        <v>0</v>
      </c>
      <c r="DXT116" s="225">
        <f t="shared" si="107"/>
        <v>0</v>
      </c>
      <c r="DXU116" s="225">
        <f t="shared" si="107"/>
        <v>0</v>
      </c>
      <c r="DXV116" s="225">
        <f t="shared" si="107"/>
        <v>0</v>
      </c>
      <c r="DXW116" s="225">
        <f t="shared" si="107"/>
        <v>0</v>
      </c>
      <c r="DXX116" s="225">
        <f t="shared" si="107"/>
        <v>0</v>
      </c>
      <c r="DXY116" s="225">
        <f t="shared" si="107"/>
        <v>0</v>
      </c>
      <c r="DXZ116" s="225">
        <f t="shared" si="107"/>
        <v>0</v>
      </c>
      <c r="DYA116" s="225">
        <f t="shared" si="107"/>
        <v>0</v>
      </c>
      <c r="DYB116" s="225">
        <f t="shared" si="107"/>
        <v>0</v>
      </c>
      <c r="DYC116" s="225">
        <f t="shared" si="107"/>
        <v>0</v>
      </c>
      <c r="DYD116" s="225">
        <f t="shared" si="107"/>
        <v>0</v>
      </c>
      <c r="DYE116" s="225">
        <f t="shared" si="107"/>
        <v>0</v>
      </c>
      <c r="DYF116" s="225">
        <f t="shared" si="107"/>
        <v>0</v>
      </c>
      <c r="DYG116" s="225">
        <f t="shared" si="107"/>
        <v>0</v>
      </c>
      <c r="DYH116" s="225">
        <f t="shared" si="107"/>
        <v>0</v>
      </c>
      <c r="DYI116" s="225">
        <f t="shared" si="107"/>
        <v>0</v>
      </c>
      <c r="DYJ116" s="225">
        <f t="shared" si="107"/>
        <v>0</v>
      </c>
      <c r="DYK116" s="225">
        <f t="shared" si="107"/>
        <v>0</v>
      </c>
      <c r="DYL116" s="225">
        <f t="shared" si="107"/>
        <v>0</v>
      </c>
      <c r="DYM116" s="225">
        <f t="shared" si="107"/>
        <v>0</v>
      </c>
      <c r="DYN116" s="225">
        <f t="shared" si="107"/>
        <v>0</v>
      </c>
      <c r="DYO116" s="225">
        <f t="shared" si="107"/>
        <v>0</v>
      </c>
      <c r="DYP116" s="225">
        <f t="shared" si="107"/>
        <v>0</v>
      </c>
      <c r="DYQ116" s="225">
        <f t="shared" si="107"/>
        <v>0</v>
      </c>
      <c r="DYR116" s="225">
        <f t="shared" si="107"/>
        <v>0</v>
      </c>
      <c r="DYS116" s="225">
        <f t="shared" si="107"/>
        <v>0</v>
      </c>
      <c r="DYT116" s="225">
        <f t="shared" si="107"/>
        <v>0</v>
      </c>
      <c r="DYU116" s="225">
        <f t="shared" si="107"/>
        <v>0</v>
      </c>
      <c r="DYV116" s="225">
        <f t="shared" si="107"/>
        <v>0</v>
      </c>
      <c r="DYW116" s="225">
        <f t="shared" si="107"/>
        <v>0</v>
      </c>
      <c r="DYX116" s="225">
        <f t="shared" si="107"/>
        <v>0</v>
      </c>
      <c r="DYY116" s="225">
        <f t="shared" si="107"/>
        <v>0</v>
      </c>
      <c r="DYZ116" s="225">
        <f t="shared" si="107"/>
        <v>0</v>
      </c>
      <c r="DZA116" s="225">
        <f t="shared" si="107"/>
        <v>0</v>
      </c>
      <c r="DZB116" s="225">
        <f t="shared" si="107"/>
        <v>0</v>
      </c>
      <c r="DZC116" s="225">
        <f t="shared" si="107"/>
        <v>0</v>
      </c>
      <c r="DZD116" s="225">
        <f t="shared" si="107"/>
        <v>0</v>
      </c>
      <c r="DZE116" s="225">
        <f t="shared" si="107"/>
        <v>0</v>
      </c>
      <c r="DZF116" s="225">
        <f t="shared" si="107"/>
        <v>0</v>
      </c>
      <c r="DZG116" s="225">
        <f t="shared" si="107"/>
        <v>0</v>
      </c>
      <c r="DZH116" s="225">
        <f t="shared" si="107"/>
        <v>0</v>
      </c>
      <c r="DZI116" s="225">
        <f t="shared" si="107"/>
        <v>0</v>
      </c>
      <c r="DZJ116" s="225">
        <f t="shared" si="107"/>
        <v>0</v>
      </c>
      <c r="DZK116" s="225">
        <f t="shared" si="107"/>
        <v>0</v>
      </c>
      <c r="DZL116" s="225">
        <f t="shared" si="107"/>
        <v>0</v>
      </c>
      <c r="DZM116" s="225">
        <f t="shared" si="107"/>
        <v>0</v>
      </c>
      <c r="DZN116" s="225">
        <f t="shared" si="107"/>
        <v>0</v>
      </c>
      <c r="DZO116" s="225">
        <f t="shared" si="107"/>
        <v>0</v>
      </c>
      <c r="DZP116" s="225">
        <f t="shared" si="107"/>
        <v>0</v>
      </c>
      <c r="DZQ116" s="225">
        <f t="shared" si="107"/>
        <v>0</v>
      </c>
      <c r="DZR116" s="225">
        <f t="shared" si="107"/>
        <v>0</v>
      </c>
      <c r="DZS116" s="225">
        <f t="shared" si="107"/>
        <v>0</v>
      </c>
      <c r="DZT116" s="225">
        <f t="shared" si="107"/>
        <v>0</v>
      </c>
      <c r="DZU116" s="225">
        <f t="shared" si="107"/>
        <v>0</v>
      </c>
      <c r="DZV116" s="225">
        <f t="shared" si="107"/>
        <v>0</v>
      </c>
      <c r="DZW116" s="225">
        <f t="shared" si="107"/>
        <v>0</v>
      </c>
      <c r="DZX116" s="225">
        <f t="shared" si="107"/>
        <v>0</v>
      </c>
      <c r="DZY116" s="225">
        <f t="shared" si="107"/>
        <v>0</v>
      </c>
      <c r="DZZ116" s="225">
        <f t="shared" ref="DZZ116:ECK116" si="108">DZZ115-DZZ114</f>
        <v>0</v>
      </c>
      <c r="EAA116" s="225">
        <f t="shared" si="108"/>
        <v>0</v>
      </c>
      <c r="EAB116" s="225">
        <f t="shared" si="108"/>
        <v>0</v>
      </c>
      <c r="EAC116" s="225">
        <f t="shared" si="108"/>
        <v>0</v>
      </c>
      <c r="EAD116" s="225">
        <f t="shared" si="108"/>
        <v>0</v>
      </c>
      <c r="EAE116" s="225">
        <f t="shared" si="108"/>
        <v>0</v>
      </c>
      <c r="EAF116" s="225">
        <f t="shared" si="108"/>
        <v>0</v>
      </c>
      <c r="EAG116" s="225">
        <f t="shared" si="108"/>
        <v>0</v>
      </c>
      <c r="EAH116" s="225">
        <f t="shared" si="108"/>
        <v>0</v>
      </c>
      <c r="EAI116" s="225">
        <f t="shared" si="108"/>
        <v>0</v>
      </c>
      <c r="EAJ116" s="225">
        <f t="shared" si="108"/>
        <v>0</v>
      </c>
      <c r="EAK116" s="225">
        <f t="shared" si="108"/>
        <v>0</v>
      </c>
      <c r="EAL116" s="225">
        <f t="shared" si="108"/>
        <v>0</v>
      </c>
      <c r="EAM116" s="225">
        <f t="shared" si="108"/>
        <v>0</v>
      </c>
      <c r="EAN116" s="225">
        <f t="shared" si="108"/>
        <v>0</v>
      </c>
      <c r="EAO116" s="225">
        <f t="shared" si="108"/>
        <v>0</v>
      </c>
      <c r="EAP116" s="225">
        <f t="shared" si="108"/>
        <v>0</v>
      </c>
      <c r="EAQ116" s="225">
        <f t="shared" si="108"/>
        <v>0</v>
      </c>
      <c r="EAR116" s="225">
        <f t="shared" si="108"/>
        <v>0</v>
      </c>
      <c r="EAS116" s="225">
        <f t="shared" si="108"/>
        <v>0</v>
      </c>
      <c r="EAT116" s="225">
        <f t="shared" si="108"/>
        <v>0</v>
      </c>
      <c r="EAU116" s="225">
        <f t="shared" si="108"/>
        <v>0</v>
      </c>
      <c r="EAV116" s="225">
        <f t="shared" si="108"/>
        <v>0</v>
      </c>
      <c r="EAW116" s="225">
        <f t="shared" si="108"/>
        <v>0</v>
      </c>
      <c r="EAX116" s="225">
        <f t="shared" si="108"/>
        <v>0</v>
      </c>
      <c r="EAY116" s="225">
        <f t="shared" si="108"/>
        <v>0</v>
      </c>
      <c r="EAZ116" s="225">
        <f t="shared" si="108"/>
        <v>0</v>
      </c>
      <c r="EBA116" s="225">
        <f t="shared" si="108"/>
        <v>0</v>
      </c>
      <c r="EBB116" s="225">
        <f t="shared" si="108"/>
        <v>0</v>
      </c>
      <c r="EBC116" s="225">
        <f t="shared" si="108"/>
        <v>0</v>
      </c>
      <c r="EBD116" s="225">
        <f t="shared" si="108"/>
        <v>0</v>
      </c>
      <c r="EBE116" s="225">
        <f t="shared" si="108"/>
        <v>0</v>
      </c>
      <c r="EBF116" s="225">
        <f t="shared" si="108"/>
        <v>0</v>
      </c>
      <c r="EBG116" s="225">
        <f t="shared" si="108"/>
        <v>0</v>
      </c>
      <c r="EBH116" s="225">
        <f t="shared" si="108"/>
        <v>0</v>
      </c>
      <c r="EBI116" s="225">
        <f t="shared" si="108"/>
        <v>0</v>
      </c>
      <c r="EBJ116" s="225">
        <f t="shared" si="108"/>
        <v>0</v>
      </c>
      <c r="EBK116" s="225">
        <f t="shared" si="108"/>
        <v>0</v>
      </c>
      <c r="EBL116" s="225">
        <f t="shared" si="108"/>
        <v>0</v>
      </c>
      <c r="EBM116" s="225">
        <f t="shared" si="108"/>
        <v>0</v>
      </c>
      <c r="EBN116" s="225">
        <f t="shared" si="108"/>
        <v>0</v>
      </c>
      <c r="EBO116" s="225">
        <f t="shared" si="108"/>
        <v>0</v>
      </c>
      <c r="EBP116" s="225">
        <f t="shared" si="108"/>
        <v>0</v>
      </c>
      <c r="EBQ116" s="225">
        <f t="shared" si="108"/>
        <v>0</v>
      </c>
      <c r="EBR116" s="225">
        <f t="shared" si="108"/>
        <v>0</v>
      </c>
      <c r="EBS116" s="225">
        <f t="shared" si="108"/>
        <v>0</v>
      </c>
      <c r="EBT116" s="225">
        <f t="shared" si="108"/>
        <v>0</v>
      </c>
      <c r="EBU116" s="225">
        <f t="shared" si="108"/>
        <v>0</v>
      </c>
      <c r="EBV116" s="225">
        <f t="shared" si="108"/>
        <v>0</v>
      </c>
      <c r="EBW116" s="225">
        <f t="shared" si="108"/>
        <v>0</v>
      </c>
      <c r="EBX116" s="225">
        <f t="shared" si="108"/>
        <v>0</v>
      </c>
      <c r="EBY116" s="225">
        <f t="shared" si="108"/>
        <v>0</v>
      </c>
      <c r="EBZ116" s="225">
        <f t="shared" si="108"/>
        <v>0</v>
      </c>
      <c r="ECA116" s="225">
        <f t="shared" si="108"/>
        <v>0</v>
      </c>
      <c r="ECB116" s="225">
        <f t="shared" si="108"/>
        <v>0</v>
      </c>
      <c r="ECC116" s="225">
        <f t="shared" si="108"/>
        <v>0</v>
      </c>
      <c r="ECD116" s="225">
        <f t="shared" si="108"/>
        <v>0</v>
      </c>
      <c r="ECE116" s="225">
        <f t="shared" si="108"/>
        <v>0</v>
      </c>
      <c r="ECF116" s="225">
        <f t="shared" si="108"/>
        <v>0</v>
      </c>
      <c r="ECG116" s="225">
        <f t="shared" si="108"/>
        <v>0</v>
      </c>
      <c r="ECH116" s="225">
        <f t="shared" si="108"/>
        <v>0</v>
      </c>
      <c r="ECI116" s="225">
        <f t="shared" si="108"/>
        <v>0</v>
      </c>
      <c r="ECJ116" s="225">
        <f t="shared" si="108"/>
        <v>0</v>
      </c>
      <c r="ECK116" s="225">
        <f t="shared" si="108"/>
        <v>0</v>
      </c>
      <c r="ECL116" s="225">
        <f t="shared" ref="ECL116:EEW116" si="109">ECL115-ECL114</f>
        <v>0</v>
      </c>
      <c r="ECM116" s="225">
        <f t="shared" si="109"/>
        <v>0</v>
      </c>
      <c r="ECN116" s="225">
        <f t="shared" si="109"/>
        <v>0</v>
      </c>
      <c r="ECO116" s="225">
        <f t="shared" si="109"/>
        <v>0</v>
      </c>
      <c r="ECP116" s="225">
        <f t="shared" si="109"/>
        <v>0</v>
      </c>
      <c r="ECQ116" s="225">
        <f t="shared" si="109"/>
        <v>0</v>
      </c>
      <c r="ECR116" s="225">
        <f t="shared" si="109"/>
        <v>0</v>
      </c>
      <c r="ECS116" s="225">
        <f t="shared" si="109"/>
        <v>0</v>
      </c>
      <c r="ECT116" s="225">
        <f t="shared" si="109"/>
        <v>0</v>
      </c>
      <c r="ECU116" s="225">
        <f t="shared" si="109"/>
        <v>0</v>
      </c>
      <c r="ECV116" s="225">
        <f t="shared" si="109"/>
        <v>0</v>
      </c>
      <c r="ECW116" s="225">
        <f t="shared" si="109"/>
        <v>0</v>
      </c>
      <c r="ECX116" s="225">
        <f t="shared" si="109"/>
        <v>0</v>
      </c>
      <c r="ECY116" s="225">
        <f t="shared" si="109"/>
        <v>0</v>
      </c>
      <c r="ECZ116" s="225">
        <f t="shared" si="109"/>
        <v>0</v>
      </c>
      <c r="EDA116" s="225">
        <f t="shared" si="109"/>
        <v>0</v>
      </c>
      <c r="EDB116" s="225">
        <f t="shared" si="109"/>
        <v>0</v>
      </c>
      <c r="EDC116" s="225">
        <f t="shared" si="109"/>
        <v>0</v>
      </c>
      <c r="EDD116" s="225">
        <f t="shared" si="109"/>
        <v>0</v>
      </c>
      <c r="EDE116" s="225">
        <f t="shared" si="109"/>
        <v>0</v>
      </c>
      <c r="EDF116" s="225">
        <f t="shared" si="109"/>
        <v>0</v>
      </c>
      <c r="EDG116" s="225">
        <f t="shared" si="109"/>
        <v>0</v>
      </c>
      <c r="EDH116" s="225">
        <f t="shared" si="109"/>
        <v>0</v>
      </c>
      <c r="EDI116" s="225">
        <f t="shared" si="109"/>
        <v>0</v>
      </c>
      <c r="EDJ116" s="225">
        <f t="shared" si="109"/>
        <v>0</v>
      </c>
      <c r="EDK116" s="225">
        <f t="shared" si="109"/>
        <v>0</v>
      </c>
      <c r="EDL116" s="225">
        <f t="shared" si="109"/>
        <v>0</v>
      </c>
      <c r="EDM116" s="225">
        <f t="shared" si="109"/>
        <v>0</v>
      </c>
      <c r="EDN116" s="225">
        <f t="shared" si="109"/>
        <v>0</v>
      </c>
      <c r="EDO116" s="225">
        <f t="shared" si="109"/>
        <v>0</v>
      </c>
      <c r="EDP116" s="225">
        <f t="shared" si="109"/>
        <v>0</v>
      </c>
      <c r="EDQ116" s="225">
        <f t="shared" si="109"/>
        <v>0</v>
      </c>
      <c r="EDR116" s="225">
        <f t="shared" si="109"/>
        <v>0</v>
      </c>
      <c r="EDS116" s="225">
        <f t="shared" si="109"/>
        <v>0</v>
      </c>
      <c r="EDT116" s="225">
        <f t="shared" si="109"/>
        <v>0</v>
      </c>
      <c r="EDU116" s="225">
        <f t="shared" si="109"/>
        <v>0</v>
      </c>
      <c r="EDV116" s="225">
        <f t="shared" si="109"/>
        <v>0</v>
      </c>
      <c r="EDW116" s="225">
        <f t="shared" si="109"/>
        <v>0</v>
      </c>
      <c r="EDX116" s="225">
        <f t="shared" si="109"/>
        <v>0</v>
      </c>
      <c r="EDY116" s="225">
        <f t="shared" si="109"/>
        <v>0</v>
      </c>
      <c r="EDZ116" s="225">
        <f t="shared" si="109"/>
        <v>0</v>
      </c>
      <c r="EEA116" s="225">
        <f t="shared" si="109"/>
        <v>0</v>
      </c>
      <c r="EEB116" s="225">
        <f t="shared" si="109"/>
        <v>0</v>
      </c>
      <c r="EEC116" s="225">
        <f t="shared" si="109"/>
        <v>0</v>
      </c>
      <c r="EED116" s="225">
        <f t="shared" si="109"/>
        <v>0</v>
      </c>
      <c r="EEE116" s="225">
        <f t="shared" si="109"/>
        <v>0</v>
      </c>
      <c r="EEF116" s="225">
        <f t="shared" si="109"/>
        <v>0</v>
      </c>
      <c r="EEG116" s="225">
        <f t="shared" si="109"/>
        <v>0</v>
      </c>
      <c r="EEH116" s="225">
        <f t="shared" si="109"/>
        <v>0</v>
      </c>
      <c r="EEI116" s="225">
        <f t="shared" si="109"/>
        <v>0</v>
      </c>
      <c r="EEJ116" s="225">
        <f t="shared" si="109"/>
        <v>0</v>
      </c>
      <c r="EEK116" s="225">
        <f t="shared" si="109"/>
        <v>0</v>
      </c>
      <c r="EEL116" s="225">
        <f t="shared" si="109"/>
        <v>0</v>
      </c>
      <c r="EEM116" s="225">
        <f t="shared" si="109"/>
        <v>0</v>
      </c>
      <c r="EEN116" s="225">
        <f t="shared" si="109"/>
        <v>0</v>
      </c>
      <c r="EEO116" s="225">
        <f t="shared" si="109"/>
        <v>0</v>
      </c>
      <c r="EEP116" s="225">
        <f t="shared" si="109"/>
        <v>0</v>
      </c>
      <c r="EEQ116" s="225">
        <f t="shared" si="109"/>
        <v>0</v>
      </c>
      <c r="EER116" s="225">
        <f t="shared" si="109"/>
        <v>0</v>
      </c>
      <c r="EES116" s="225">
        <f t="shared" si="109"/>
        <v>0</v>
      </c>
      <c r="EET116" s="225">
        <f t="shared" si="109"/>
        <v>0</v>
      </c>
      <c r="EEU116" s="225">
        <f t="shared" si="109"/>
        <v>0</v>
      </c>
      <c r="EEV116" s="225">
        <f t="shared" si="109"/>
        <v>0</v>
      </c>
      <c r="EEW116" s="225">
        <f t="shared" si="109"/>
        <v>0</v>
      </c>
      <c r="EEX116" s="225">
        <f t="shared" ref="EEX116:EHI116" si="110">EEX115-EEX114</f>
        <v>0</v>
      </c>
      <c r="EEY116" s="225">
        <f t="shared" si="110"/>
        <v>0</v>
      </c>
      <c r="EEZ116" s="225">
        <f t="shared" si="110"/>
        <v>0</v>
      </c>
      <c r="EFA116" s="225">
        <f t="shared" si="110"/>
        <v>0</v>
      </c>
      <c r="EFB116" s="225">
        <f t="shared" si="110"/>
        <v>0</v>
      </c>
      <c r="EFC116" s="225">
        <f t="shared" si="110"/>
        <v>0</v>
      </c>
      <c r="EFD116" s="225">
        <f t="shared" si="110"/>
        <v>0</v>
      </c>
      <c r="EFE116" s="225">
        <f t="shared" si="110"/>
        <v>0</v>
      </c>
      <c r="EFF116" s="225">
        <f t="shared" si="110"/>
        <v>0</v>
      </c>
      <c r="EFG116" s="225">
        <f t="shared" si="110"/>
        <v>0</v>
      </c>
      <c r="EFH116" s="225">
        <f t="shared" si="110"/>
        <v>0</v>
      </c>
      <c r="EFI116" s="225">
        <f t="shared" si="110"/>
        <v>0</v>
      </c>
      <c r="EFJ116" s="225">
        <f t="shared" si="110"/>
        <v>0</v>
      </c>
      <c r="EFK116" s="225">
        <f t="shared" si="110"/>
        <v>0</v>
      </c>
      <c r="EFL116" s="225">
        <f t="shared" si="110"/>
        <v>0</v>
      </c>
      <c r="EFM116" s="225">
        <f t="shared" si="110"/>
        <v>0</v>
      </c>
      <c r="EFN116" s="225">
        <f t="shared" si="110"/>
        <v>0</v>
      </c>
      <c r="EFO116" s="225">
        <f t="shared" si="110"/>
        <v>0</v>
      </c>
      <c r="EFP116" s="225">
        <f t="shared" si="110"/>
        <v>0</v>
      </c>
      <c r="EFQ116" s="225">
        <f t="shared" si="110"/>
        <v>0</v>
      </c>
      <c r="EFR116" s="225">
        <f t="shared" si="110"/>
        <v>0</v>
      </c>
      <c r="EFS116" s="225">
        <f t="shared" si="110"/>
        <v>0</v>
      </c>
      <c r="EFT116" s="225">
        <f t="shared" si="110"/>
        <v>0</v>
      </c>
      <c r="EFU116" s="225">
        <f t="shared" si="110"/>
        <v>0</v>
      </c>
      <c r="EFV116" s="225">
        <f t="shared" si="110"/>
        <v>0</v>
      </c>
      <c r="EFW116" s="225">
        <f t="shared" si="110"/>
        <v>0</v>
      </c>
      <c r="EFX116" s="225">
        <f t="shared" si="110"/>
        <v>0</v>
      </c>
      <c r="EFY116" s="225">
        <f t="shared" si="110"/>
        <v>0</v>
      </c>
      <c r="EFZ116" s="225">
        <f t="shared" si="110"/>
        <v>0</v>
      </c>
      <c r="EGA116" s="225">
        <f t="shared" si="110"/>
        <v>0</v>
      </c>
      <c r="EGB116" s="225">
        <f t="shared" si="110"/>
        <v>0</v>
      </c>
      <c r="EGC116" s="225">
        <f t="shared" si="110"/>
        <v>0</v>
      </c>
      <c r="EGD116" s="225">
        <f t="shared" si="110"/>
        <v>0</v>
      </c>
      <c r="EGE116" s="225">
        <f t="shared" si="110"/>
        <v>0</v>
      </c>
      <c r="EGF116" s="225">
        <f t="shared" si="110"/>
        <v>0</v>
      </c>
      <c r="EGG116" s="225">
        <f t="shared" si="110"/>
        <v>0</v>
      </c>
      <c r="EGH116" s="225">
        <f t="shared" si="110"/>
        <v>0</v>
      </c>
      <c r="EGI116" s="225">
        <f t="shared" si="110"/>
        <v>0</v>
      </c>
      <c r="EGJ116" s="225">
        <f t="shared" si="110"/>
        <v>0</v>
      </c>
      <c r="EGK116" s="225">
        <f t="shared" si="110"/>
        <v>0</v>
      </c>
      <c r="EGL116" s="225">
        <f t="shared" si="110"/>
        <v>0</v>
      </c>
      <c r="EGM116" s="225">
        <f t="shared" si="110"/>
        <v>0</v>
      </c>
      <c r="EGN116" s="225">
        <f t="shared" si="110"/>
        <v>0</v>
      </c>
      <c r="EGO116" s="225">
        <f t="shared" si="110"/>
        <v>0</v>
      </c>
      <c r="EGP116" s="225">
        <f t="shared" si="110"/>
        <v>0</v>
      </c>
      <c r="EGQ116" s="225">
        <f t="shared" si="110"/>
        <v>0</v>
      </c>
      <c r="EGR116" s="225">
        <f t="shared" si="110"/>
        <v>0</v>
      </c>
      <c r="EGS116" s="225">
        <f t="shared" si="110"/>
        <v>0</v>
      </c>
      <c r="EGT116" s="225">
        <f t="shared" si="110"/>
        <v>0</v>
      </c>
      <c r="EGU116" s="225">
        <f t="shared" si="110"/>
        <v>0</v>
      </c>
      <c r="EGV116" s="225">
        <f t="shared" si="110"/>
        <v>0</v>
      </c>
      <c r="EGW116" s="225">
        <f t="shared" si="110"/>
        <v>0</v>
      </c>
      <c r="EGX116" s="225">
        <f t="shared" si="110"/>
        <v>0</v>
      </c>
      <c r="EGY116" s="225">
        <f t="shared" si="110"/>
        <v>0</v>
      </c>
      <c r="EGZ116" s="225">
        <f t="shared" si="110"/>
        <v>0</v>
      </c>
      <c r="EHA116" s="225">
        <f t="shared" si="110"/>
        <v>0</v>
      </c>
      <c r="EHB116" s="225">
        <f t="shared" si="110"/>
        <v>0</v>
      </c>
      <c r="EHC116" s="225">
        <f t="shared" si="110"/>
        <v>0</v>
      </c>
      <c r="EHD116" s="225">
        <f t="shared" si="110"/>
        <v>0</v>
      </c>
      <c r="EHE116" s="225">
        <f t="shared" si="110"/>
        <v>0</v>
      </c>
      <c r="EHF116" s="225">
        <f t="shared" si="110"/>
        <v>0</v>
      </c>
      <c r="EHG116" s="225">
        <f t="shared" si="110"/>
        <v>0</v>
      </c>
      <c r="EHH116" s="225">
        <f t="shared" si="110"/>
        <v>0</v>
      </c>
      <c r="EHI116" s="225">
        <f t="shared" si="110"/>
        <v>0</v>
      </c>
      <c r="EHJ116" s="225">
        <f t="shared" ref="EHJ116:EJU116" si="111">EHJ115-EHJ114</f>
        <v>0</v>
      </c>
      <c r="EHK116" s="225">
        <f t="shared" si="111"/>
        <v>0</v>
      </c>
      <c r="EHL116" s="225">
        <f t="shared" si="111"/>
        <v>0</v>
      </c>
      <c r="EHM116" s="225">
        <f t="shared" si="111"/>
        <v>0</v>
      </c>
      <c r="EHN116" s="225">
        <f t="shared" si="111"/>
        <v>0</v>
      </c>
      <c r="EHO116" s="225">
        <f t="shared" si="111"/>
        <v>0</v>
      </c>
      <c r="EHP116" s="225">
        <f t="shared" si="111"/>
        <v>0</v>
      </c>
      <c r="EHQ116" s="225">
        <f t="shared" si="111"/>
        <v>0</v>
      </c>
      <c r="EHR116" s="225">
        <f t="shared" si="111"/>
        <v>0</v>
      </c>
      <c r="EHS116" s="225">
        <f t="shared" si="111"/>
        <v>0</v>
      </c>
      <c r="EHT116" s="225">
        <f t="shared" si="111"/>
        <v>0</v>
      </c>
      <c r="EHU116" s="225">
        <f t="shared" si="111"/>
        <v>0</v>
      </c>
      <c r="EHV116" s="225">
        <f t="shared" si="111"/>
        <v>0</v>
      </c>
      <c r="EHW116" s="225">
        <f t="shared" si="111"/>
        <v>0</v>
      </c>
      <c r="EHX116" s="225">
        <f t="shared" si="111"/>
        <v>0</v>
      </c>
      <c r="EHY116" s="225">
        <f t="shared" si="111"/>
        <v>0</v>
      </c>
      <c r="EHZ116" s="225">
        <f t="shared" si="111"/>
        <v>0</v>
      </c>
      <c r="EIA116" s="225">
        <f t="shared" si="111"/>
        <v>0</v>
      </c>
      <c r="EIB116" s="225">
        <f t="shared" si="111"/>
        <v>0</v>
      </c>
      <c r="EIC116" s="225">
        <f t="shared" si="111"/>
        <v>0</v>
      </c>
      <c r="EID116" s="225">
        <f t="shared" si="111"/>
        <v>0</v>
      </c>
      <c r="EIE116" s="225">
        <f t="shared" si="111"/>
        <v>0</v>
      </c>
      <c r="EIF116" s="225">
        <f t="shared" si="111"/>
        <v>0</v>
      </c>
      <c r="EIG116" s="225">
        <f t="shared" si="111"/>
        <v>0</v>
      </c>
      <c r="EIH116" s="225">
        <f t="shared" si="111"/>
        <v>0</v>
      </c>
      <c r="EII116" s="225">
        <f t="shared" si="111"/>
        <v>0</v>
      </c>
      <c r="EIJ116" s="225">
        <f t="shared" si="111"/>
        <v>0</v>
      </c>
      <c r="EIK116" s="225">
        <f t="shared" si="111"/>
        <v>0</v>
      </c>
      <c r="EIL116" s="225">
        <f t="shared" si="111"/>
        <v>0</v>
      </c>
      <c r="EIM116" s="225">
        <f t="shared" si="111"/>
        <v>0</v>
      </c>
      <c r="EIN116" s="225">
        <f t="shared" si="111"/>
        <v>0</v>
      </c>
      <c r="EIO116" s="225">
        <f t="shared" si="111"/>
        <v>0</v>
      </c>
      <c r="EIP116" s="225">
        <f t="shared" si="111"/>
        <v>0</v>
      </c>
      <c r="EIQ116" s="225">
        <f t="shared" si="111"/>
        <v>0</v>
      </c>
      <c r="EIR116" s="225">
        <f t="shared" si="111"/>
        <v>0</v>
      </c>
      <c r="EIS116" s="225">
        <f t="shared" si="111"/>
        <v>0</v>
      </c>
      <c r="EIT116" s="225">
        <f t="shared" si="111"/>
        <v>0</v>
      </c>
      <c r="EIU116" s="225">
        <f t="shared" si="111"/>
        <v>0</v>
      </c>
      <c r="EIV116" s="225">
        <f t="shared" si="111"/>
        <v>0</v>
      </c>
      <c r="EIW116" s="225">
        <f t="shared" si="111"/>
        <v>0</v>
      </c>
      <c r="EIX116" s="225">
        <f t="shared" si="111"/>
        <v>0</v>
      </c>
      <c r="EIY116" s="225">
        <f t="shared" si="111"/>
        <v>0</v>
      </c>
      <c r="EIZ116" s="225">
        <f t="shared" si="111"/>
        <v>0</v>
      </c>
      <c r="EJA116" s="225">
        <f t="shared" si="111"/>
        <v>0</v>
      </c>
      <c r="EJB116" s="225">
        <f t="shared" si="111"/>
        <v>0</v>
      </c>
      <c r="EJC116" s="225">
        <f t="shared" si="111"/>
        <v>0</v>
      </c>
      <c r="EJD116" s="225">
        <f t="shared" si="111"/>
        <v>0</v>
      </c>
      <c r="EJE116" s="225">
        <f t="shared" si="111"/>
        <v>0</v>
      </c>
      <c r="EJF116" s="225">
        <f t="shared" si="111"/>
        <v>0</v>
      </c>
      <c r="EJG116" s="225">
        <f t="shared" si="111"/>
        <v>0</v>
      </c>
      <c r="EJH116" s="225">
        <f t="shared" si="111"/>
        <v>0</v>
      </c>
      <c r="EJI116" s="225">
        <f t="shared" si="111"/>
        <v>0</v>
      </c>
      <c r="EJJ116" s="225">
        <f t="shared" si="111"/>
        <v>0</v>
      </c>
      <c r="EJK116" s="225">
        <f t="shared" si="111"/>
        <v>0</v>
      </c>
      <c r="EJL116" s="225">
        <f t="shared" si="111"/>
        <v>0</v>
      </c>
      <c r="EJM116" s="225">
        <f t="shared" si="111"/>
        <v>0</v>
      </c>
      <c r="EJN116" s="225">
        <f t="shared" si="111"/>
        <v>0</v>
      </c>
      <c r="EJO116" s="225">
        <f t="shared" si="111"/>
        <v>0</v>
      </c>
      <c r="EJP116" s="225">
        <f t="shared" si="111"/>
        <v>0</v>
      </c>
      <c r="EJQ116" s="225">
        <f t="shared" si="111"/>
        <v>0</v>
      </c>
      <c r="EJR116" s="225">
        <f t="shared" si="111"/>
        <v>0</v>
      </c>
      <c r="EJS116" s="225">
        <f t="shared" si="111"/>
        <v>0</v>
      </c>
      <c r="EJT116" s="225">
        <f t="shared" si="111"/>
        <v>0</v>
      </c>
      <c r="EJU116" s="225">
        <f t="shared" si="111"/>
        <v>0</v>
      </c>
      <c r="EJV116" s="225">
        <f t="shared" ref="EJV116:EMG116" si="112">EJV115-EJV114</f>
        <v>0</v>
      </c>
      <c r="EJW116" s="225">
        <f t="shared" si="112"/>
        <v>0</v>
      </c>
      <c r="EJX116" s="225">
        <f t="shared" si="112"/>
        <v>0</v>
      </c>
      <c r="EJY116" s="225">
        <f t="shared" si="112"/>
        <v>0</v>
      </c>
      <c r="EJZ116" s="225">
        <f t="shared" si="112"/>
        <v>0</v>
      </c>
      <c r="EKA116" s="225">
        <f t="shared" si="112"/>
        <v>0</v>
      </c>
      <c r="EKB116" s="225">
        <f t="shared" si="112"/>
        <v>0</v>
      </c>
      <c r="EKC116" s="225">
        <f t="shared" si="112"/>
        <v>0</v>
      </c>
      <c r="EKD116" s="225">
        <f t="shared" si="112"/>
        <v>0</v>
      </c>
      <c r="EKE116" s="225">
        <f t="shared" si="112"/>
        <v>0</v>
      </c>
      <c r="EKF116" s="225">
        <f t="shared" si="112"/>
        <v>0</v>
      </c>
      <c r="EKG116" s="225">
        <f t="shared" si="112"/>
        <v>0</v>
      </c>
      <c r="EKH116" s="225">
        <f t="shared" si="112"/>
        <v>0</v>
      </c>
      <c r="EKI116" s="225">
        <f t="shared" si="112"/>
        <v>0</v>
      </c>
      <c r="EKJ116" s="225">
        <f t="shared" si="112"/>
        <v>0</v>
      </c>
      <c r="EKK116" s="225">
        <f t="shared" si="112"/>
        <v>0</v>
      </c>
      <c r="EKL116" s="225">
        <f t="shared" si="112"/>
        <v>0</v>
      </c>
      <c r="EKM116" s="225">
        <f t="shared" si="112"/>
        <v>0</v>
      </c>
      <c r="EKN116" s="225">
        <f t="shared" si="112"/>
        <v>0</v>
      </c>
      <c r="EKO116" s="225">
        <f t="shared" si="112"/>
        <v>0</v>
      </c>
      <c r="EKP116" s="225">
        <f t="shared" si="112"/>
        <v>0</v>
      </c>
      <c r="EKQ116" s="225">
        <f t="shared" si="112"/>
        <v>0</v>
      </c>
      <c r="EKR116" s="225">
        <f t="shared" si="112"/>
        <v>0</v>
      </c>
      <c r="EKS116" s="225">
        <f t="shared" si="112"/>
        <v>0</v>
      </c>
      <c r="EKT116" s="225">
        <f t="shared" si="112"/>
        <v>0</v>
      </c>
      <c r="EKU116" s="225">
        <f t="shared" si="112"/>
        <v>0</v>
      </c>
      <c r="EKV116" s="225">
        <f t="shared" si="112"/>
        <v>0</v>
      </c>
      <c r="EKW116" s="225">
        <f t="shared" si="112"/>
        <v>0</v>
      </c>
      <c r="EKX116" s="225">
        <f t="shared" si="112"/>
        <v>0</v>
      </c>
      <c r="EKY116" s="225">
        <f t="shared" si="112"/>
        <v>0</v>
      </c>
      <c r="EKZ116" s="225">
        <f t="shared" si="112"/>
        <v>0</v>
      </c>
      <c r="ELA116" s="225">
        <f t="shared" si="112"/>
        <v>0</v>
      </c>
      <c r="ELB116" s="225">
        <f t="shared" si="112"/>
        <v>0</v>
      </c>
      <c r="ELC116" s="225">
        <f t="shared" si="112"/>
        <v>0</v>
      </c>
      <c r="ELD116" s="225">
        <f t="shared" si="112"/>
        <v>0</v>
      </c>
      <c r="ELE116" s="225">
        <f t="shared" si="112"/>
        <v>0</v>
      </c>
      <c r="ELF116" s="225">
        <f t="shared" si="112"/>
        <v>0</v>
      </c>
      <c r="ELG116" s="225">
        <f t="shared" si="112"/>
        <v>0</v>
      </c>
      <c r="ELH116" s="225">
        <f t="shared" si="112"/>
        <v>0</v>
      </c>
      <c r="ELI116" s="225">
        <f t="shared" si="112"/>
        <v>0</v>
      </c>
      <c r="ELJ116" s="225">
        <f t="shared" si="112"/>
        <v>0</v>
      </c>
      <c r="ELK116" s="225">
        <f t="shared" si="112"/>
        <v>0</v>
      </c>
      <c r="ELL116" s="225">
        <f t="shared" si="112"/>
        <v>0</v>
      </c>
      <c r="ELM116" s="225">
        <f t="shared" si="112"/>
        <v>0</v>
      </c>
      <c r="ELN116" s="225">
        <f t="shared" si="112"/>
        <v>0</v>
      </c>
      <c r="ELO116" s="225">
        <f t="shared" si="112"/>
        <v>0</v>
      </c>
      <c r="ELP116" s="225">
        <f t="shared" si="112"/>
        <v>0</v>
      </c>
      <c r="ELQ116" s="225">
        <f t="shared" si="112"/>
        <v>0</v>
      </c>
      <c r="ELR116" s="225">
        <f t="shared" si="112"/>
        <v>0</v>
      </c>
      <c r="ELS116" s="225">
        <f t="shared" si="112"/>
        <v>0</v>
      </c>
      <c r="ELT116" s="225">
        <f t="shared" si="112"/>
        <v>0</v>
      </c>
      <c r="ELU116" s="225">
        <f t="shared" si="112"/>
        <v>0</v>
      </c>
      <c r="ELV116" s="225">
        <f t="shared" si="112"/>
        <v>0</v>
      </c>
      <c r="ELW116" s="225">
        <f t="shared" si="112"/>
        <v>0</v>
      </c>
      <c r="ELX116" s="225">
        <f t="shared" si="112"/>
        <v>0</v>
      </c>
      <c r="ELY116" s="225">
        <f t="shared" si="112"/>
        <v>0</v>
      </c>
      <c r="ELZ116" s="225">
        <f t="shared" si="112"/>
        <v>0</v>
      </c>
      <c r="EMA116" s="225">
        <f t="shared" si="112"/>
        <v>0</v>
      </c>
      <c r="EMB116" s="225">
        <f t="shared" si="112"/>
        <v>0</v>
      </c>
      <c r="EMC116" s="225">
        <f t="shared" si="112"/>
        <v>0</v>
      </c>
      <c r="EMD116" s="225">
        <f t="shared" si="112"/>
        <v>0</v>
      </c>
      <c r="EME116" s="225">
        <f t="shared" si="112"/>
        <v>0</v>
      </c>
      <c r="EMF116" s="225">
        <f t="shared" si="112"/>
        <v>0</v>
      </c>
      <c r="EMG116" s="225">
        <f t="shared" si="112"/>
        <v>0</v>
      </c>
      <c r="EMH116" s="225">
        <f t="shared" ref="EMH116:EOS116" si="113">EMH115-EMH114</f>
        <v>0</v>
      </c>
      <c r="EMI116" s="225">
        <f t="shared" si="113"/>
        <v>0</v>
      </c>
      <c r="EMJ116" s="225">
        <f t="shared" si="113"/>
        <v>0</v>
      </c>
      <c r="EMK116" s="225">
        <f t="shared" si="113"/>
        <v>0</v>
      </c>
      <c r="EML116" s="225">
        <f t="shared" si="113"/>
        <v>0</v>
      </c>
      <c r="EMM116" s="225">
        <f t="shared" si="113"/>
        <v>0</v>
      </c>
      <c r="EMN116" s="225">
        <f t="shared" si="113"/>
        <v>0</v>
      </c>
      <c r="EMO116" s="225">
        <f t="shared" si="113"/>
        <v>0</v>
      </c>
      <c r="EMP116" s="225">
        <f t="shared" si="113"/>
        <v>0</v>
      </c>
      <c r="EMQ116" s="225">
        <f t="shared" si="113"/>
        <v>0</v>
      </c>
      <c r="EMR116" s="225">
        <f t="shared" si="113"/>
        <v>0</v>
      </c>
      <c r="EMS116" s="225">
        <f t="shared" si="113"/>
        <v>0</v>
      </c>
      <c r="EMT116" s="225">
        <f t="shared" si="113"/>
        <v>0</v>
      </c>
      <c r="EMU116" s="225">
        <f t="shared" si="113"/>
        <v>0</v>
      </c>
      <c r="EMV116" s="225">
        <f t="shared" si="113"/>
        <v>0</v>
      </c>
      <c r="EMW116" s="225">
        <f t="shared" si="113"/>
        <v>0</v>
      </c>
      <c r="EMX116" s="225">
        <f t="shared" si="113"/>
        <v>0</v>
      </c>
      <c r="EMY116" s="225">
        <f t="shared" si="113"/>
        <v>0</v>
      </c>
      <c r="EMZ116" s="225">
        <f t="shared" si="113"/>
        <v>0</v>
      </c>
      <c r="ENA116" s="225">
        <f t="shared" si="113"/>
        <v>0</v>
      </c>
      <c r="ENB116" s="225">
        <f t="shared" si="113"/>
        <v>0</v>
      </c>
      <c r="ENC116" s="225">
        <f t="shared" si="113"/>
        <v>0</v>
      </c>
      <c r="END116" s="225">
        <f t="shared" si="113"/>
        <v>0</v>
      </c>
      <c r="ENE116" s="225">
        <f t="shared" si="113"/>
        <v>0</v>
      </c>
      <c r="ENF116" s="225">
        <f t="shared" si="113"/>
        <v>0</v>
      </c>
      <c r="ENG116" s="225">
        <f t="shared" si="113"/>
        <v>0</v>
      </c>
      <c r="ENH116" s="225">
        <f t="shared" si="113"/>
        <v>0</v>
      </c>
      <c r="ENI116" s="225">
        <f t="shared" si="113"/>
        <v>0</v>
      </c>
      <c r="ENJ116" s="225">
        <f t="shared" si="113"/>
        <v>0</v>
      </c>
      <c r="ENK116" s="225">
        <f t="shared" si="113"/>
        <v>0</v>
      </c>
      <c r="ENL116" s="225">
        <f t="shared" si="113"/>
        <v>0</v>
      </c>
      <c r="ENM116" s="225">
        <f t="shared" si="113"/>
        <v>0</v>
      </c>
      <c r="ENN116" s="225">
        <f t="shared" si="113"/>
        <v>0</v>
      </c>
      <c r="ENO116" s="225">
        <f t="shared" si="113"/>
        <v>0</v>
      </c>
      <c r="ENP116" s="225">
        <f t="shared" si="113"/>
        <v>0</v>
      </c>
      <c r="ENQ116" s="225">
        <f t="shared" si="113"/>
        <v>0</v>
      </c>
      <c r="ENR116" s="225">
        <f t="shared" si="113"/>
        <v>0</v>
      </c>
      <c r="ENS116" s="225">
        <f t="shared" si="113"/>
        <v>0</v>
      </c>
      <c r="ENT116" s="225">
        <f t="shared" si="113"/>
        <v>0</v>
      </c>
      <c r="ENU116" s="225">
        <f t="shared" si="113"/>
        <v>0</v>
      </c>
      <c r="ENV116" s="225">
        <f t="shared" si="113"/>
        <v>0</v>
      </c>
      <c r="ENW116" s="225">
        <f t="shared" si="113"/>
        <v>0</v>
      </c>
      <c r="ENX116" s="225">
        <f t="shared" si="113"/>
        <v>0</v>
      </c>
      <c r="ENY116" s="225">
        <f t="shared" si="113"/>
        <v>0</v>
      </c>
      <c r="ENZ116" s="225">
        <f t="shared" si="113"/>
        <v>0</v>
      </c>
      <c r="EOA116" s="225">
        <f t="shared" si="113"/>
        <v>0</v>
      </c>
      <c r="EOB116" s="225">
        <f t="shared" si="113"/>
        <v>0</v>
      </c>
      <c r="EOC116" s="225">
        <f t="shared" si="113"/>
        <v>0</v>
      </c>
      <c r="EOD116" s="225">
        <f t="shared" si="113"/>
        <v>0</v>
      </c>
      <c r="EOE116" s="225">
        <f t="shared" si="113"/>
        <v>0</v>
      </c>
      <c r="EOF116" s="225">
        <f t="shared" si="113"/>
        <v>0</v>
      </c>
      <c r="EOG116" s="225">
        <f t="shared" si="113"/>
        <v>0</v>
      </c>
      <c r="EOH116" s="225">
        <f t="shared" si="113"/>
        <v>0</v>
      </c>
      <c r="EOI116" s="225">
        <f t="shared" si="113"/>
        <v>0</v>
      </c>
      <c r="EOJ116" s="225">
        <f t="shared" si="113"/>
        <v>0</v>
      </c>
      <c r="EOK116" s="225">
        <f t="shared" si="113"/>
        <v>0</v>
      </c>
      <c r="EOL116" s="225">
        <f t="shared" si="113"/>
        <v>0</v>
      </c>
      <c r="EOM116" s="225">
        <f t="shared" si="113"/>
        <v>0</v>
      </c>
      <c r="EON116" s="225">
        <f t="shared" si="113"/>
        <v>0</v>
      </c>
      <c r="EOO116" s="225">
        <f t="shared" si="113"/>
        <v>0</v>
      </c>
      <c r="EOP116" s="225">
        <f t="shared" si="113"/>
        <v>0</v>
      </c>
      <c r="EOQ116" s="225">
        <f t="shared" si="113"/>
        <v>0</v>
      </c>
      <c r="EOR116" s="225">
        <f t="shared" si="113"/>
        <v>0</v>
      </c>
      <c r="EOS116" s="225">
        <f t="shared" si="113"/>
        <v>0</v>
      </c>
      <c r="EOT116" s="225">
        <f t="shared" ref="EOT116:ERE116" si="114">EOT115-EOT114</f>
        <v>0</v>
      </c>
      <c r="EOU116" s="225">
        <f t="shared" si="114"/>
        <v>0</v>
      </c>
      <c r="EOV116" s="225">
        <f t="shared" si="114"/>
        <v>0</v>
      </c>
      <c r="EOW116" s="225">
        <f t="shared" si="114"/>
        <v>0</v>
      </c>
      <c r="EOX116" s="225">
        <f t="shared" si="114"/>
        <v>0</v>
      </c>
      <c r="EOY116" s="225">
        <f t="shared" si="114"/>
        <v>0</v>
      </c>
      <c r="EOZ116" s="225">
        <f t="shared" si="114"/>
        <v>0</v>
      </c>
      <c r="EPA116" s="225">
        <f t="shared" si="114"/>
        <v>0</v>
      </c>
      <c r="EPB116" s="225">
        <f t="shared" si="114"/>
        <v>0</v>
      </c>
      <c r="EPC116" s="225">
        <f t="shared" si="114"/>
        <v>0</v>
      </c>
      <c r="EPD116" s="225">
        <f t="shared" si="114"/>
        <v>0</v>
      </c>
      <c r="EPE116" s="225">
        <f t="shared" si="114"/>
        <v>0</v>
      </c>
      <c r="EPF116" s="225">
        <f t="shared" si="114"/>
        <v>0</v>
      </c>
      <c r="EPG116" s="225">
        <f t="shared" si="114"/>
        <v>0</v>
      </c>
      <c r="EPH116" s="225">
        <f t="shared" si="114"/>
        <v>0</v>
      </c>
      <c r="EPI116" s="225">
        <f t="shared" si="114"/>
        <v>0</v>
      </c>
      <c r="EPJ116" s="225">
        <f t="shared" si="114"/>
        <v>0</v>
      </c>
      <c r="EPK116" s="225">
        <f t="shared" si="114"/>
        <v>0</v>
      </c>
      <c r="EPL116" s="225">
        <f t="shared" si="114"/>
        <v>0</v>
      </c>
      <c r="EPM116" s="225">
        <f t="shared" si="114"/>
        <v>0</v>
      </c>
      <c r="EPN116" s="225">
        <f t="shared" si="114"/>
        <v>0</v>
      </c>
      <c r="EPO116" s="225">
        <f t="shared" si="114"/>
        <v>0</v>
      </c>
      <c r="EPP116" s="225">
        <f t="shared" si="114"/>
        <v>0</v>
      </c>
      <c r="EPQ116" s="225">
        <f t="shared" si="114"/>
        <v>0</v>
      </c>
      <c r="EPR116" s="225">
        <f t="shared" si="114"/>
        <v>0</v>
      </c>
      <c r="EPS116" s="225">
        <f t="shared" si="114"/>
        <v>0</v>
      </c>
      <c r="EPT116" s="225">
        <f t="shared" si="114"/>
        <v>0</v>
      </c>
      <c r="EPU116" s="225">
        <f t="shared" si="114"/>
        <v>0</v>
      </c>
      <c r="EPV116" s="225">
        <f t="shared" si="114"/>
        <v>0</v>
      </c>
      <c r="EPW116" s="225">
        <f t="shared" si="114"/>
        <v>0</v>
      </c>
      <c r="EPX116" s="225">
        <f t="shared" si="114"/>
        <v>0</v>
      </c>
      <c r="EPY116" s="225">
        <f t="shared" si="114"/>
        <v>0</v>
      </c>
      <c r="EPZ116" s="225">
        <f t="shared" si="114"/>
        <v>0</v>
      </c>
      <c r="EQA116" s="225">
        <f t="shared" si="114"/>
        <v>0</v>
      </c>
      <c r="EQB116" s="225">
        <f t="shared" si="114"/>
        <v>0</v>
      </c>
      <c r="EQC116" s="225">
        <f t="shared" si="114"/>
        <v>0</v>
      </c>
      <c r="EQD116" s="225">
        <f t="shared" si="114"/>
        <v>0</v>
      </c>
      <c r="EQE116" s="225">
        <f t="shared" si="114"/>
        <v>0</v>
      </c>
      <c r="EQF116" s="225">
        <f t="shared" si="114"/>
        <v>0</v>
      </c>
      <c r="EQG116" s="225">
        <f t="shared" si="114"/>
        <v>0</v>
      </c>
      <c r="EQH116" s="225">
        <f t="shared" si="114"/>
        <v>0</v>
      </c>
      <c r="EQI116" s="225">
        <f t="shared" si="114"/>
        <v>0</v>
      </c>
      <c r="EQJ116" s="225">
        <f t="shared" si="114"/>
        <v>0</v>
      </c>
      <c r="EQK116" s="225">
        <f t="shared" si="114"/>
        <v>0</v>
      </c>
      <c r="EQL116" s="225">
        <f t="shared" si="114"/>
        <v>0</v>
      </c>
      <c r="EQM116" s="225">
        <f t="shared" si="114"/>
        <v>0</v>
      </c>
      <c r="EQN116" s="225">
        <f t="shared" si="114"/>
        <v>0</v>
      </c>
      <c r="EQO116" s="225">
        <f t="shared" si="114"/>
        <v>0</v>
      </c>
      <c r="EQP116" s="225">
        <f t="shared" si="114"/>
        <v>0</v>
      </c>
      <c r="EQQ116" s="225">
        <f t="shared" si="114"/>
        <v>0</v>
      </c>
      <c r="EQR116" s="225">
        <f t="shared" si="114"/>
        <v>0</v>
      </c>
      <c r="EQS116" s="225">
        <f t="shared" si="114"/>
        <v>0</v>
      </c>
      <c r="EQT116" s="225">
        <f t="shared" si="114"/>
        <v>0</v>
      </c>
      <c r="EQU116" s="225">
        <f t="shared" si="114"/>
        <v>0</v>
      </c>
      <c r="EQV116" s="225">
        <f t="shared" si="114"/>
        <v>0</v>
      </c>
      <c r="EQW116" s="225">
        <f t="shared" si="114"/>
        <v>0</v>
      </c>
      <c r="EQX116" s="225">
        <f t="shared" si="114"/>
        <v>0</v>
      </c>
      <c r="EQY116" s="225">
        <f t="shared" si="114"/>
        <v>0</v>
      </c>
      <c r="EQZ116" s="225">
        <f t="shared" si="114"/>
        <v>0</v>
      </c>
      <c r="ERA116" s="225">
        <f t="shared" si="114"/>
        <v>0</v>
      </c>
      <c r="ERB116" s="225">
        <f t="shared" si="114"/>
        <v>0</v>
      </c>
      <c r="ERC116" s="225">
        <f t="shared" si="114"/>
        <v>0</v>
      </c>
      <c r="ERD116" s="225">
        <f t="shared" si="114"/>
        <v>0</v>
      </c>
      <c r="ERE116" s="225">
        <f t="shared" si="114"/>
        <v>0</v>
      </c>
      <c r="ERF116" s="225">
        <f t="shared" ref="ERF116:ETQ116" si="115">ERF115-ERF114</f>
        <v>0</v>
      </c>
      <c r="ERG116" s="225">
        <f t="shared" si="115"/>
        <v>0</v>
      </c>
      <c r="ERH116" s="225">
        <f t="shared" si="115"/>
        <v>0</v>
      </c>
      <c r="ERI116" s="225">
        <f t="shared" si="115"/>
        <v>0</v>
      </c>
      <c r="ERJ116" s="225">
        <f t="shared" si="115"/>
        <v>0</v>
      </c>
      <c r="ERK116" s="225">
        <f t="shared" si="115"/>
        <v>0</v>
      </c>
      <c r="ERL116" s="225">
        <f t="shared" si="115"/>
        <v>0</v>
      </c>
      <c r="ERM116" s="225">
        <f t="shared" si="115"/>
        <v>0</v>
      </c>
      <c r="ERN116" s="225">
        <f t="shared" si="115"/>
        <v>0</v>
      </c>
      <c r="ERO116" s="225">
        <f t="shared" si="115"/>
        <v>0</v>
      </c>
      <c r="ERP116" s="225">
        <f t="shared" si="115"/>
        <v>0</v>
      </c>
      <c r="ERQ116" s="225">
        <f t="shared" si="115"/>
        <v>0</v>
      </c>
      <c r="ERR116" s="225">
        <f t="shared" si="115"/>
        <v>0</v>
      </c>
      <c r="ERS116" s="225">
        <f t="shared" si="115"/>
        <v>0</v>
      </c>
      <c r="ERT116" s="225">
        <f t="shared" si="115"/>
        <v>0</v>
      </c>
      <c r="ERU116" s="225">
        <f t="shared" si="115"/>
        <v>0</v>
      </c>
      <c r="ERV116" s="225">
        <f t="shared" si="115"/>
        <v>0</v>
      </c>
      <c r="ERW116" s="225">
        <f t="shared" si="115"/>
        <v>0</v>
      </c>
      <c r="ERX116" s="225">
        <f t="shared" si="115"/>
        <v>0</v>
      </c>
      <c r="ERY116" s="225">
        <f t="shared" si="115"/>
        <v>0</v>
      </c>
      <c r="ERZ116" s="225">
        <f t="shared" si="115"/>
        <v>0</v>
      </c>
      <c r="ESA116" s="225">
        <f t="shared" si="115"/>
        <v>0</v>
      </c>
      <c r="ESB116" s="225">
        <f t="shared" si="115"/>
        <v>0</v>
      </c>
      <c r="ESC116" s="225">
        <f t="shared" si="115"/>
        <v>0</v>
      </c>
      <c r="ESD116" s="225">
        <f t="shared" si="115"/>
        <v>0</v>
      </c>
      <c r="ESE116" s="225">
        <f t="shared" si="115"/>
        <v>0</v>
      </c>
      <c r="ESF116" s="225">
        <f t="shared" si="115"/>
        <v>0</v>
      </c>
      <c r="ESG116" s="225">
        <f t="shared" si="115"/>
        <v>0</v>
      </c>
      <c r="ESH116" s="225">
        <f t="shared" si="115"/>
        <v>0</v>
      </c>
      <c r="ESI116" s="225">
        <f t="shared" si="115"/>
        <v>0</v>
      </c>
      <c r="ESJ116" s="225">
        <f t="shared" si="115"/>
        <v>0</v>
      </c>
      <c r="ESK116" s="225">
        <f t="shared" si="115"/>
        <v>0</v>
      </c>
      <c r="ESL116" s="225">
        <f t="shared" si="115"/>
        <v>0</v>
      </c>
      <c r="ESM116" s="225">
        <f t="shared" si="115"/>
        <v>0</v>
      </c>
      <c r="ESN116" s="225">
        <f t="shared" si="115"/>
        <v>0</v>
      </c>
      <c r="ESO116" s="225">
        <f t="shared" si="115"/>
        <v>0</v>
      </c>
      <c r="ESP116" s="225">
        <f t="shared" si="115"/>
        <v>0</v>
      </c>
      <c r="ESQ116" s="225">
        <f t="shared" si="115"/>
        <v>0</v>
      </c>
      <c r="ESR116" s="225">
        <f t="shared" si="115"/>
        <v>0</v>
      </c>
      <c r="ESS116" s="225">
        <f t="shared" si="115"/>
        <v>0</v>
      </c>
      <c r="EST116" s="225">
        <f t="shared" si="115"/>
        <v>0</v>
      </c>
      <c r="ESU116" s="225">
        <f t="shared" si="115"/>
        <v>0</v>
      </c>
      <c r="ESV116" s="225">
        <f t="shared" si="115"/>
        <v>0</v>
      </c>
      <c r="ESW116" s="225">
        <f t="shared" si="115"/>
        <v>0</v>
      </c>
      <c r="ESX116" s="225">
        <f t="shared" si="115"/>
        <v>0</v>
      </c>
      <c r="ESY116" s="225">
        <f t="shared" si="115"/>
        <v>0</v>
      </c>
      <c r="ESZ116" s="225">
        <f t="shared" si="115"/>
        <v>0</v>
      </c>
      <c r="ETA116" s="225">
        <f t="shared" si="115"/>
        <v>0</v>
      </c>
      <c r="ETB116" s="225">
        <f t="shared" si="115"/>
        <v>0</v>
      </c>
      <c r="ETC116" s="225">
        <f t="shared" si="115"/>
        <v>0</v>
      </c>
      <c r="ETD116" s="225">
        <f t="shared" si="115"/>
        <v>0</v>
      </c>
      <c r="ETE116" s="225">
        <f t="shared" si="115"/>
        <v>0</v>
      </c>
      <c r="ETF116" s="225">
        <f t="shared" si="115"/>
        <v>0</v>
      </c>
      <c r="ETG116" s="225">
        <f t="shared" si="115"/>
        <v>0</v>
      </c>
      <c r="ETH116" s="225">
        <f t="shared" si="115"/>
        <v>0</v>
      </c>
      <c r="ETI116" s="225">
        <f t="shared" si="115"/>
        <v>0</v>
      </c>
      <c r="ETJ116" s="225">
        <f t="shared" si="115"/>
        <v>0</v>
      </c>
      <c r="ETK116" s="225">
        <f t="shared" si="115"/>
        <v>0</v>
      </c>
      <c r="ETL116" s="225">
        <f t="shared" si="115"/>
        <v>0</v>
      </c>
      <c r="ETM116" s="225">
        <f t="shared" si="115"/>
        <v>0</v>
      </c>
      <c r="ETN116" s="225">
        <f t="shared" si="115"/>
        <v>0</v>
      </c>
      <c r="ETO116" s="225">
        <f t="shared" si="115"/>
        <v>0</v>
      </c>
      <c r="ETP116" s="225">
        <f t="shared" si="115"/>
        <v>0</v>
      </c>
      <c r="ETQ116" s="225">
        <f t="shared" si="115"/>
        <v>0</v>
      </c>
      <c r="ETR116" s="225">
        <f t="shared" ref="ETR116:EWC116" si="116">ETR115-ETR114</f>
        <v>0</v>
      </c>
      <c r="ETS116" s="225">
        <f t="shared" si="116"/>
        <v>0</v>
      </c>
      <c r="ETT116" s="225">
        <f t="shared" si="116"/>
        <v>0</v>
      </c>
      <c r="ETU116" s="225">
        <f t="shared" si="116"/>
        <v>0</v>
      </c>
      <c r="ETV116" s="225">
        <f t="shared" si="116"/>
        <v>0</v>
      </c>
      <c r="ETW116" s="225">
        <f t="shared" si="116"/>
        <v>0</v>
      </c>
      <c r="ETX116" s="225">
        <f t="shared" si="116"/>
        <v>0</v>
      </c>
      <c r="ETY116" s="225">
        <f t="shared" si="116"/>
        <v>0</v>
      </c>
      <c r="ETZ116" s="225">
        <f t="shared" si="116"/>
        <v>0</v>
      </c>
      <c r="EUA116" s="225">
        <f t="shared" si="116"/>
        <v>0</v>
      </c>
      <c r="EUB116" s="225">
        <f t="shared" si="116"/>
        <v>0</v>
      </c>
      <c r="EUC116" s="225">
        <f t="shared" si="116"/>
        <v>0</v>
      </c>
      <c r="EUD116" s="225">
        <f t="shared" si="116"/>
        <v>0</v>
      </c>
      <c r="EUE116" s="225">
        <f t="shared" si="116"/>
        <v>0</v>
      </c>
      <c r="EUF116" s="225">
        <f t="shared" si="116"/>
        <v>0</v>
      </c>
      <c r="EUG116" s="225">
        <f t="shared" si="116"/>
        <v>0</v>
      </c>
      <c r="EUH116" s="225">
        <f t="shared" si="116"/>
        <v>0</v>
      </c>
      <c r="EUI116" s="225">
        <f t="shared" si="116"/>
        <v>0</v>
      </c>
      <c r="EUJ116" s="225">
        <f t="shared" si="116"/>
        <v>0</v>
      </c>
      <c r="EUK116" s="225">
        <f t="shared" si="116"/>
        <v>0</v>
      </c>
      <c r="EUL116" s="225">
        <f t="shared" si="116"/>
        <v>0</v>
      </c>
      <c r="EUM116" s="225">
        <f t="shared" si="116"/>
        <v>0</v>
      </c>
      <c r="EUN116" s="225">
        <f t="shared" si="116"/>
        <v>0</v>
      </c>
      <c r="EUO116" s="225">
        <f t="shared" si="116"/>
        <v>0</v>
      </c>
      <c r="EUP116" s="225">
        <f t="shared" si="116"/>
        <v>0</v>
      </c>
      <c r="EUQ116" s="225">
        <f t="shared" si="116"/>
        <v>0</v>
      </c>
      <c r="EUR116" s="225">
        <f t="shared" si="116"/>
        <v>0</v>
      </c>
      <c r="EUS116" s="225">
        <f t="shared" si="116"/>
        <v>0</v>
      </c>
      <c r="EUT116" s="225">
        <f t="shared" si="116"/>
        <v>0</v>
      </c>
      <c r="EUU116" s="225">
        <f t="shared" si="116"/>
        <v>0</v>
      </c>
      <c r="EUV116" s="225">
        <f t="shared" si="116"/>
        <v>0</v>
      </c>
      <c r="EUW116" s="225">
        <f t="shared" si="116"/>
        <v>0</v>
      </c>
      <c r="EUX116" s="225">
        <f t="shared" si="116"/>
        <v>0</v>
      </c>
      <c r="EUY116" s="225">
        <f t="shared" si="116"/>
        <v>0</v>
      </c>
      <c r="EUZ116" s="225">
        <f t="shared" si="116"/>
        <v>0</v>
      </c>
      <c r="EVA116" s="225">
        <f t="shared" si="116"/>
        <v>0</v>
      </c>
      <c r="EVB116" s="225">
        <f t="shared" si="116"/>
        <v>0</v>
      </c>
      <c r="EVC116" s="225">
        <f t="shared" si="116"/>
        <v>0</v>
      </c>
      <c r="EVD116" s="225">
        <f t="shared" si="116"/>
        <v>0</v>
      </c>
      <c r="EVE116" s="225">
        <f t="shared" si="116"/>
        <v>0</v>
      </c>
      <c r="EVF116" s="225">
        <f t="shared" si="116"/>
        <v>0</v>
      </c>
      <c r="EVG116" s="225">
        <f t="shared" si="116"/>
        <v>0</v>
      </c>
      <c r="EVH116" s="225">
        <f t="shared" si="116"/>
        <v>0</v>
      </c>
      <c r="EVI116" s="225">
        <f t="shared" si="116"/>
        <v>0</v>
      </c>
      <c r="EVJ116" s="225">
        <f t="shared" si="116"/>
        <v>0</v>
      </c>
      <c r="EVK116" s="225">
        <f t="shared" si="116"/>
        <v>0</v>
      </c>
      <c r="EVL116" s="225">
        <f t="shared" si="116"/>
        <v>0</v>
      </c>
      <c r="EVM116" s="225">
        <f t="shared" si="116"/>
        <v>0</v>
      </c>
      <c r="EVN116" s="225">
        <f t="shared" si="116"/>
        <v>0</v>
      </c>
      <c r="EVO116" s="225">
        <f t="shared" si="116"/>
        <v>0</v>
      </c>
      <c r="EVP116" s="225">
        <f t="shared" si="116"/>
        <v>0</v>
      </c>
      <c r="EVQ116" s="225">
        <f t="shared" si="116"/>
        <v>0</v>
      </c>
      <c r="EVR116" s="225">
        <f t="shared" si="116"/>
        <v>0</v>
      </c>
      <c r="EVS116" s="225">
        <f t="shared" si="116"/>
        <v>0</v>
      </c>
      <c r="EVT116" s="225">
        <f t="shared" si="116"/>
        <v>0</v>
      </c>
      <c r="EVU116" s="225">
        <f t="shared" si="116"/>
        <v>0</v>
      </c>
      <c r="EVV116" s="225">
        <f t="shared" si="116"/>
        <v>0</v>
      </c>
      <c r="EVW116" s="225">
        <f t="shared" si="116"/>
        <v>0</v>
      </c>
      <c r="EVX116" s="225">
        <f t="shared" si="116"/>
        <v>0</v>
      </c>
      <c r="EVY116" s="225">
        <f t="shared" si="116"/>
        <v>0</v>
      </c>
      <c r="EVZ116" s="225">
        <f t="shared" si="116"/>
        <v>0</v>
      </c>
      <c r="EWA116" s="225">
        <f t="shared" si="116"/>
        <v>0</v>
      </c>
      <c r="EWB116" s="225">
        <f t="shared" si="116"/>
        <v>0</v>
      </c>
      <c r="EWC116" s="225">
        <f t="shared" si="116"/>
        <v>0</v>
      </c>
      <c r="EWD116" s="225">
        <f t="shared" ref="EWD116:EYO116" si="117">EWD115-EWD114</f>
        <v>0</v>
      </c>
      <c r="EWE116" s="225">
        <f t="shared" si="117"/>
        <v>0</v>
      </c>
      <c r="EWF116" s="225">
        <f t="shared" si="117"/>
        <v>0</v>
      </c>
      <c r="EWG116" s="225">
        <f t="shared" si="117"/>
        <v>0</v>
      </c>
      <c r="EWH116" s="225">
        <f t="shared" si="117"/>
        <v>0</v>
      </c>
      <c r="EWI116" s="225">
        <f t="shared" si="117"/>
        <v>0</v>
      </c>
      <c r="EWJ116" s="225">
        <f t="shared" si="117"/>
        <v>0</v>
      </c>
      <c r="EWK116" s="225">
        <f t="shared" si="117"/>
        <v>0</v>
      </c>
      <c r="EWL116" s="225">
        <f t="shared" si="117"/>
        <v>0</v>
      </c>
      <c r="EWM116" s="225">
        <f t="shared" si="117"/>
        <v>0</v>
      </c>
      <c r="EWN116" s="225">
        <f t="shared" si="117"/>
        <v>0</v>
      </c>
      <c r="EWO116" s="225">
        <f t="shared" si="117"/>
        <v>0</v>
      </c>
      <c r="EWP116" s="225">
        <f t="shared" si="117"/>
        <v>0</v>
      </c>
      <c r="EWQ116" s="225">
        <f t="shared" si="117"/>
        <v>0</v>
      </c>
      <c r="EWR116" s="225">
        <f t="shared" si="117"/>
        <v>0</v>
      </c>
      <c r="EWS116" s="225">
        <f t="shared" si="117"/>
        <v>0</v>
      </c>
      <c r="EWT116" s="225">
        <f t="shared" si="117"/>
        <v>0</v>
      </c>
      <c r="EWU116" s="225">
        <f t="shared" si="117"/>
        <v>0</v>
      </c>
      <c r="EWV116" s="225">
        <f t="shared" si="117"/>
        <v>0</v>
      </c>
      <c r="EWW116" s="225">
        <f t="shared" si="117"/>
        <v>0</v>
      </c>
      <c r="EWX116" s="225">
        <f t="shared" si="117"/>
        <v>0</v>
      </c>
      <c r="EWY116" s="225">
        <f t="shared" si="117"/>
        <v>0</v>
      </c>
      <c r="EWZ116" s="225">
        <f t="shared" si="117"/>
        <v>0</v>
      </c>
      <c r="EXA116" s="225">
        <f t="shared" si="117"/>
        <v>0</v>
      </c>
      <c r="EXB116" s="225">
        <f t="shared" si="117"/>
        <v>0</v>
      </c>
      <c r="EXC116" s="225">
        <f t="shared" si="117"/>
        <v>0</v>
      </c>
      <c r="EXD116" s="225">
        <f t="shared" si="117"/>
        <v>0</v>
      </c>
      <c r="EXE116" s="225">
        <f t="shared" si="117"/>
        <v>0</v>
      </c>
      <c r="EXF116" s="225">
        <f t="shared" si="117"/>
        <v>0</v>
      </c>
      <c r="EXG116" s="225">
        <f t="shared" si="117"/>
        <v>0</v>
      </c>
      <c r="EXH116" s="225">
        <f t="shared" si="117"/>
        <v>0</v>
      </c>
      <c r="EXI116" s="225">
        <f t="shared" si="117"/>
        <v>0</v>
      </c>
      <c r="EXJ116" s="225">
        <f t="shared" si="117"/>
        <v>0</v>
      </c>
      <c r="EXK116" s="225">
        <f t="shared" si="117"/>
        <v>0</v>
      </c>
      <c r="EXL116" s="225">
        <f t="shared" si="117"/>
        <v>0</v>
      </c>
      <c r="EXM116" s="225">
        <f t="shared" si="117"/>
        <v>0</v>
      </c>
      <c r="EXN116" s="225">
        <f t="shared" si="117"/>
        <v>0</v>
      </c>
      <c r="EXO116" s="225">
        <f t="shared" si="117"/>
        <v>0</v>
      </c>
      <c r="EXP116" s="225">
        <f t="shared" si="117"/>
        <v>0</v>
      </c>
      <c r="EXQ116" s="225">
        <f t="shared" si="117"/>
        <v>0</v>
      </c>
      <c r="EXR116" s="225">
        <f t="shared" si="117"/>
        <v>0</v>
      </c>
      <c r="EXS116" s="225">
        <f t="shared" si="117"/>
        <v>0</v>
      </c>
      <c r="EXT116" s="225">
        <f t="shared" si="117"/>
        <v>0</v>
      </c>
      <c r="EXU116" s="225">
        <f t="shared" si="117"/>
        <v>0</v>
      </c>
      <c r="EXV116" s="225">
        <f t="shared" si="117"/>
        <v>0</v>
      </c>
      <c r="EXW116" s="225">
        <f t="shared" si="117"/>
        <v>0</v>
      </c>
      <c r="EXX116" s="225">
        <f t="shared" si="117"/>
        <v>0</v>
      </c>
      <c r="EXY116" s="225">
        <f t="shared" si="117"/>
        <v>0</v>
      </c>
      <c r="EXZ116" s="225">
        <f t="shared" si="117"/>
        <v>0</v>
      </c>
      <c r="EYA116" s="225">
        <f t="shared" si="117"/>
        <v>0</v>
      </c>
      <c r="EYB116" s="225">
        <f t="shared" si="117"/>
        <v>0</v>
      </c>
      <c r="EYC116" s="225">
        <f t="shared" si="117"/>
        <v>0</v>
      </c>
      <c r="EYD116" s="225">
        <f t="shared" si="117"/>
        <v>0</v>
      </c>
      <c r="EYE116" s="225">
        <f t="shared" si="117"/>
        <v>0</v>
      </c>
      <c r="EYF116" s="225">
        <f t="shared" si="117"/>
        <v>0</v>
      </c>
      <c r="EYG116" s="225">
        <f t="shared" si="117"/>
        <v>0</v>
      </c>
      <c r="EYH116" s="225">
        <f t="shared" si="117"/>
        <v>0</v>
      </c>
      <c r="EYI116" s="225">
        <f t="shared" si="117"/>
        <v>0</v>
      </c>
      <c r="EYJ116" s="225">
        <f t="shared" si="117"/>
        <v>0</v>
      </c>
      <c r="EYK116" s="225">
        <f t="shared" si="117"/>
        <v>0</v>
      </c>
      <c r="EYL116" s="225">
        <f t="shared" si="117"/>
        <v>0</v>
      </c>
      <c r="EYM116" s="225">
        <f t="shared" si="117"/>
        <v>0</v>
      </c>
      <c r="EYN116" s="225">
        <f t="shared" si="117"/>
        <v>0</v>
      </c>
      <c r="EYO116" s="225">
        <f t="shared" si="117"/>
        <v>0</v>
      </c>
      <c r="EYP116" s="225">
        <f t="shared" ref="EYP116:FBA116" si="118">EYP115-EYP114</f>
        <v>0</v>
      </c>
      <c r="EYQ116" s="225">
        <f t="shared" si="118"/>
        <v>0</v>
      </c>
      <c r="EYR116" s="225">
        <f t="shared" si="118"/>
        <v>0</v>
      </c>
      <c r="EYS116" s="225">
        <f t="shared" si="118"/>
        <v>0</v>
      </c>
      <c r="EYT116" s="225">
        <f t="shared" si="118"/>
        <v>0</v>
      </c>
      <c r="EYU116" s="225">
        <f t="shared" si="118"/>
        <v>0</v>
      </c>
      <c r="EYV116" s="225">
        <f t="shared" si="118"/>
        <v>0</v>
      </c>
      <c r="EYW116" s="225">
        <f t="shared" si="118"/>
        <v>0</v>
      </c>
      <c r="EYX116" s="225">
        <f t="shared" si="118"/>
        <v>0</v>
      </c>
      <c r="EYY116" s="225">
        <f t="shared" si="118"/>
        <v>0</v>
      </c>
      <c r="EYZ116" s="225">
        <f t="shared" si="118"/>
        <v>0</v>
      </c>
      <c r="EZA116" s="225">
        <f t="shared" si="118"/>
        <v>0</v>
      </c>
      <c r="EZB116" s="225">
        <f t="shared" si="118"/>
        <v>0</v>
      </c>
      <c r="EZC116" s="225">
        <f t="shared" si="118"/>
        <v>0</v>
      </c>
      <c r="EZD116" s="225">
        <f t="shared" si="118"/>
        <v>0</v>
      </c>
      <c r="EZE116" s="225">
        <f t="shared" si="118"/>
        <v>0</v>
      </c>
      <c r="EZF116" s="225">
        <f t="shared" si="118"/>
        <v>0</v>
      </c>
      <c r="EZG116" s="225">
        <f t="shared" si="118"/>
        <v>0</v>
      </c>
      <c r="EZH116" s="225">
        <f t="shared" si="118"/>
        <v>0</v>
      </c>
      <c r="EZI116" s="225">
        <f t="shared" si="118"/>
        <v>0</v>
      </c>
      <c r="EZJ116" s="225">
        <f t="shared" si="118"/>
        <v>0</v>
      </c>
      <c r="EZK116" s="225">
        <f t="shared" si="118"/>
        <v>0</v>
      </c>
      <c r="EZL116" s="225">
        <f t="shared" si="118"/>
        <v>0</v>
      </c>
      <c r="EZM116" s="225">
        <f t="shared" si="118"/>
        <v>0</v>
      </c>
      <c r="EZN116" s="225">
        <f t="shared" si="118"/>
        <v>0</v>
      </c>
      <c r="EZO116" s="225">
        <f t="shared" si="118"/>
        <v>0</v>
      </c>
      <c r="EZP116" s="225">
        <f t="shared" si="118"/>
        <v>0</v>
      </c>
      <c r="EZQ116" s="225">
        <f t="shared" si="118"/>
        <v>0</v>
      </c>
      <c r="EZR116" s="225">
        <f t="shared" si="118"/>
        <v>0</v>
      </c>
      <c r="EZS116" s="225">
        <f t="shared" si="118"/>
        <v>0</v>
      </c>
      <c r="EZT116" s="225">
        <f t="shared" si="118"/>
        <v>0</v>
      </c>
      <c r="EZU116" s="225">
        <f t="shared" si="118"/>
        <v>0</v>
      </c>
      <c r="EZV116" s="225">
        <f t="shared" si="118"/>
        <v>0</v>
      </c>
      <c r="EZW116" s="225">
        <f t="shared" si="118"/>
        <v>0</v>
      </c>
      <c r="EZX116" s="225">
        <f t="shared" si="118"/>
        <v>0</v>
      </c>
      <c r="EZY116" s="225">
        <f t="shared" si="118"/>
        <v>0</v>
      </c>
      <c r="EZZ116" s="225">
        <f t="shared" si="118"/>
        <v>0</v>
      </c>
      <c r="FAA116" s="225">
        <f t="shared" si="118"/>
        <v>0</v>
      </c>
      <c r="FAB116" s="225">
        <f t="shared" si="118"/>
        <v>0</v>
      </c>
      <c r="FAC116" s="225">
        <f t="shared" si="118"/>
        <v>0</v>
      </c>
      <c r="FAD116" s="225">
        <f t="shared" si="118"/>
        <v>0</v>
      </c>
      <c r="FAE116" s="225">
        <f t="shared" si="118"/>
        <v>0</v>
      </c>
      <c r="FAF116" s="225">
        <f t="shared" si="118"/>
        <v>0</v>
      </c>
      <c r="FAG116" s="225">
        <f t="shared" si="118"/>
        <v>0</v>
      </c>
      <c r="FAH116" s="225">
        <f t="shared" si="118"/>
        <v>0</v>
      </c>
      <c r="FAI116" s="225">
        <f t="shared" si="118"/>
        <v>0</v>
      </c>
      <c r="FAJ116" s="225">
        <f t="shared" si="118"/>
        <v>0</v>
      </c>
      <c r="FAK116" s="225">
        <f t="shared" si="118"/>
        <v>0</v>
      </c>
      <c r="FAL116" s="225">
        <f t="shared" si="118"/>
        <v>0</v>
      </c>
      <c r="FAM116" s="225">
        <f t="shared" si="118"/>
        <v>0</v>
      </c>
      <c r="FAN116" s="225">
        <f t="shared" si="118"/>
        <v>0</v>
      </c>
      <c r="FAO116" s="225">
        <f t="shared" si="118"/>
        <v>0</v>
      </c>
      <c r="FAP116" s="225">
        <f t="shared" si="118"/>
        <v>0</v>
      </c>
      <c r="FAQ116" s="225">
        <f t="shared" si="118"/>
        <v>0</v>
      </c>
      <c r="FAR116" s="225">
        <f t="shared" si="118"/>
        <v>0</v>
      </c>
      <c r="FAS116" s="225">
        <f t="shared" si="118"/>
        <v>0</v>
      </c>
      <c r="FAT116" s="225">
        <f t="shared" si="118"/>
        <v>0</v>
      </c>
      <c r="FAU116" s="225">
        <f t="shared" si="118"/>
        <v>0</v>
      </c>
      <c r="FAV116" s="225">
        <f t="shared" si="118"/>
        <v>0</v>
      </c>
      <c r="FAW116" s="225">
        <f t="shared" si="118"/>
        <v>0</v>
      </c>
      <c r="FAX116" s="225">
        <f t="shared" si="118"/>
        <v>0</v>
      </c>
      <c r="FAY116" s="225">
        <f t="shared" si="118"/>
        <v>0</v>
      </c>
      <c r="FAZ116" s="225">
        <f t="shared" si="118"/>
        <v>0</v>
      </c>
      <c r="FBA116" s="225">
        <f t="shared" si="118"/>
        <v>0</v>
      </c>
      <c r="FBB116" s="225">
        <f t="shared" ref="FBB116:FDM116" si="119">FBB115-FBB114</f>
        <v>0</v>
      </c>
      <c r="FBC116" s="225">
        <f t="shared" si="119"/>
        <v>0</v>
      </c>
      <c r="FBD116" s="225">
        <f t="shared" si="119"/>
        <v>0</v>
      </c>
      <c r="FBE116" s="225">
        <f t="shared" si="119"/>
        <v>0</v>
      </c>
      <c r="FBF116" s="225">
        <f t="shared" si="119"/>
        <v>0</v>
      </c>
      <c r="FBG116" s="225">
        <f t="shared" si="119"/>
        <v>0</v>
      </c>
      <c r="FBH116" s="225">
        <f t="shared" si="119"/>
        <v>0</v>
      </c>
      <c r="FBI116" s="225">
        <f t="shared" si="119"/>
        <v>0</v>
      </c>
      <c r="FBJ116" s="225">
        <f t="shared" si="119"/>
        <v>0</v>
      </c>
      <c r="FBK116" s="225">
        <f t="shared" si="119"/>
        <v>0</v>
      </c>
      <c r="FBL116" s="225">
        <f t="shared" si="119"/>
        <v>0</v>
      </c>
      <c r="FBM116" s="225">
        <f t="shared" si="119"/>
        <v>0</v>
      </c>
      <c r="FBN116" s="225">
        <f t="shared" si="119"/>
        <v>0</v>
      </c>
      <c r="FBO116" s="225">
        <f t="shared" si="119"/>
        <v>0</v>
      </c>
      <c r="FBP116" s="225">
        <f t="shared" si="119"/>
        <v>0</v>
      </c>
      <c r="FBQ116" s="225">
        <f t="shared" si="119"/>
        <v>0</v>
      </c>
      <c r="FBR116" s="225">
        <f t="shared" si="119"/>
        <v>0</v>
      </c>
      <c r="FBS116" s="225">
        <f t="shared" si="119"/>
        <v>0</v>
      </c>
      <c r="FBT116" s="225">
        <f t="shared" si="119"/>
        <v>0</v>
      </c>
      <c r="FBU116" s="225">
        <f t="shared" si="119"/>
        <v>0</v>
      </c>
      <c r="FBV116" s="225">
        <f t="shared" si="119"/>
        <v>0</v>
      </c>
      <c r="FBW116" s="225">
        <f t="shared" si="119"/>
        <v>0</v>
      </c>
      <c r="FBX116" s="225">
        <f t="shared" si="119"/>
        <v>0</v>
      </c>
      <c r="FBY116" s="225">
        <f t="shared" si="119"/>
        <v>0</v>
      </c>
      <c r="FBZ116" s="225">
        <f t="shared" si="119"/>
        <v>0</v>
      </c>
      <c r="FCA116" s="225">
        <f t="shared" si="119"/>
        <v>0</v>
      </c>
      <c r="FCB116" s="225">
        <f t="shared" si="119"/>
        <v>0</v>
      </c>
      <c r="FCC116" s="225">
        <f t="shared" si="119"/>
        <v>0</v>
      </c>
      <c r="FCD116" s="225">
        <f t="shared" si="119"/>
        <v>0</v>
      </c>
      <c r="FCE116" s="225">
        <f t="shared" si="119"/>
        <v>0</v>
      </c>
      <c r="FCF116" s="225">
        <f t="shared" si="119"/>
        <v>0</v>
      </c>
      <c r="FCG116" s="225">
        <f t="shared" si="119"/>
        <v>0</v>
      </c>
      <c r="FCH116" s="225">
        <f t="shared" si="119"/>
        <v>0</v>
      </c>
      <c r="FCI116" s="225">
        <f t="shared" si="119"/>
        <v>0</v>
      </c>
      <c r="FCJ116" s="225">
        <f t="shared" si="119"/>
        <v>0</v>
      </c>
      <c r="FCK116" s="225">
        <f t="shared" si="119"/>
        <v>0</v>
      </c>
      <c r="FCL116" s="225">
        <f t="shared" si="119"/>
        <v>0</v>
      </c>
      <c r="FCM116" s="225">
        <f t="shared" si="119"/>
        <v>0</v>
      </c>
      <c r="FCN116" s="225">
        <f t="shared" si="119"/>
        <v>0</v>
      </c>
      <c r="FCO116" s="225">
        <f t="shared" si="119"/>
        <v>0</v>
      </c>
      <c r="FCP116" s="225">
        <f t="shared" si="119"/>
        <v>0</v>
      </c>
      <c r="FCQ116" s="225">
        <f t="shared" si="119"/>
        <v>0</v>
      </c>
      <c r="FCR116" s="225">
        <f t="shared" si="119"/>
        <v>0</v>
      </c>
      <c r="FCS116" s="225">
        <f t="shared" si="119"/>
        <v>0</v>
      </c>
      <c r="FCT116" s="225">
        <f t="shared" si="119"/>
        <v>0</v>
      </c>
      <c r="FCU116" s="225">
        <f t="shared" si="119"/>
        <v>0</v>
      </c>
      <c r="FCV116" s="225">
        <f t="shared" si="119"/>
        <v>0</v>
      </c>
      <c r="FCW116" s="225">
        <f t="shared" si="119"/>
        <v>0</v>
      </c>
      <c r="FCX116" s="225">
        <f t="shared" si="119"/>
        <v>0</v>
      </c>
      <c r="FCY116" s="225">
        <f t="shared" si="119"/>
        <v>0</v>
      </c>
      <c r="FCZ116" s="225">
        <f t="shared" si="119"/>
        <v>0</v>
      </c>
      <c r="FDA116" s="225">
        <f t="shared" si="119"/>
        <v>0</v>
      </c>
      <c r="FDB116" s="225">
        <f t="shared" si="119"/>
        <v>0</v>
      </c>
      <c r="FDC116" s="225">
        <f t="shared" si="119"/>
        <v>0</v>
      </c>
      <c r="FDD116" s="225">
        <f t="shared" si="119"/>
        <v>0</v>
      </c>
      <c r="FDE116" s="225">
        <f t="shared" si="119"/>
        <v>0</v>
      </c>
      <c r="FDF116" s="225">
        <f t="shared" si="119"/>
        <v>0</v>
      </c>
      <c r="FDG116" s="225">
        <f t="shared" si="119"/>
        <v>0</v>
      </c>
      <c r="FDH116" s="225">
        <f t="shared" si="119"/>
        <v>0</v>
      </c>
      <c r="FDI116" s="225">
        <f t="shared" si="119"/>
        <v>0</v>
      </c>
      <c r="FDJ116" s="225">
        <f t="shared" si="119"/>
        <v>0</v>
      </c>
      <c r="FDK116" s="225">
        <f t="shared" si="119"/>
        <v>0</v>
      </c>
      <c r="FDL116" s="225">
        <f t="shared" si="119"/>
        <v>0</v>
      </c>
      <c r="FDM116" s="225">
        <f t="shared" si="119"/>
        <v>0</v>
      </c>
      <c r="FDN116" s="225">
        <f t="shared" ref="FDN116:FFY116" si="120">FDN115-FDN114</f>
        <v>0</v>
      </c>
      <c r="FDO116" s="225">
        <f t="shared" si="120"/>
        <v>0</v>
      </c>
      <c r="FDP116" s="225">
        <f t="shared" si="120"/>
        <v>0</v>
      </c>
      <c r="FDQ116" s="225">
        <f t="shared" si="120"/>
        <v>0</v>
      </c>
      <c r="FDR116" s="225">
        <f t="shared" si="120"/>
        <v>0</v>
      </c>
      <c r="FDS116" s="225">
        <f t="shared" si="120"/>
        <v>0</v>
      </c>
      <c r="FDT116" s="225">
        <f t="shared" si="120"/>
        <v>0</v>
      </c>
      <c r="FDU116" s="225">
        <f t="shared" si="120"/>
        <v>0</v>
      </c>
      <c r="FDV116" s="225">
        <f t="shared" si="120"/>
        <v>0</v>
      </c>
      <c r="FDW116" s="225">
        <f t="shared" si="120"/>
        <v>0</v>
      </c>
      <c r="FDX116" s="225">
        <f t="shared" si="120"/>
        <v>0</v>
      </c>
      <c r="FDY116" s="225">
        <f t="shared" si="120"/>
        <v>0</v>
      </c>
      <c r="FDZ116" s="225">
        <f t="shared" si="120"/>
        <v>0</v>
      </c>
      <c r="FEA116" s="225">
        <f t="shared" si="120"/>
        <v>0</v>
      </c>
      <c r="FEB116" s="225">
        <f t="shared" si="120"/>
        <v>0</v>
      </c>
      <c r="FEC116" s="225">
        <f t="shared" si="120"/>
        <v>0</v>
      </c>
      <c r="FED116" s="225">
        <f t="shared" si="120"/>
        <v>0</v>
      </c>
      <c r="FEE116" s="225">
        <f t="shared" si="120"/>
        <v>0</v>
      </c>
      <c r="FEF116" s="225">
        <f t="shared" si="120"/>
        <v>0</v>
      </c>
      <c r="FEG116" s="225">
        <f t="shared" si="120"/>
        <v>0</v>
      </c>
      <c r="FEH116" s="225">
        <f t="shared" si="120"/>
        <v>0</v>
      </c>
      <c r="FEI116" s="225">
        <f t="shared" si="120"/>
        <v>0</v>
      </c>
      <c r="FEJ116" s="225">
        <f t="shared" si="120"/>
        <v>0</v>
      </c>
      <c r="FEK116" s="225">
        <f t="shared" si="120"/>
        <v>0</v>
      </c>
      <c r="FEL116" s="225">
        <f t="shared" si="120"/>
        <v>0</v>
      </c>
      <c r="FEM116" s="225">
        <f t="shared" si="120"/>
        <v>0</v>
      </c>
      <c r="FEN116" s="225">
        <f t="shared" si="120"/>
        <v>0</v>
      </c>
      <c r="FEO116" s="225">
        <f t="shared" si="120"/>
        <v>0</v>
      </c>
      <c r="FEP116" s="225">
        <f t="shared" si="120"/>
        <v>0</v>
      </c>
      <c r="FEQ116" s="225">
        <f t="shared" si="120"/>
        <v>0</v>
      </c>
      <c r="FER116" s="225">
        <f t="shared" si="120"/>
        <v>0</v>
      </c>
      <c r="FES116" s="225">
        <f t="shared" si="120"/>
        <v>0</v>
      </c>
      <c r="FET116" s="225">
        <f t="shared" si="120"/>
        <v>0</v>
      </c>
      <c r="FEU116" s="225">
        <f t="shared" si="120"/>
        <v>0</v>
      </c>
      <c r="FEV116" s="225">
        <f t="shared" si="120"/>
        <v>0</v>
      </c>
      <c r="FEW116" s="225">
        <f t="shared" si="120"/>
        <v>0</v>
      </c>
      <c r="FEX116" s="225">
        <f t="shared" si="120"/>
        <v>0</v>
      </c>
      <c r="FEY116" s="225">
        <f t="shared" si="120"/>
        <v>0</v>
      </c>
      <c r="FEZ116" s="225">
        <f t="shared" si="120"/>
        <v>0</v>
      </c>
      <c r="FFA116" s="225">
        <f t="shared" si="120"/>
        <v>0</v>
      </c>
      <c r="FFB116" s="225">
        <f t="shared" si="120"/>
        <v>0</v>
      </c>
      <c r="FFC116" s="225">
        <f t="shared" si="120"/>
        <v>0</v>
      </c>
      <c r="FFD116" s="225">
        <f t="shared" si="120"/>
        <v>0</v>
      </c>
      <c r="FFE116" s="225">
        <f t="shared" si="120"/>
        <v>0</v>
      </c>
      <c r="FFF116" s="225">
        <f t="shared" si="120"/>
        <v>0</v>
      </c>
      <c r="FFG116" s="225">
        <f t="shared" si="120"/>
        <v>0</v>
      </c>
      <c r="FFH116" s="225">
        <f t="shared" si="120"/>
        <v>0</v>
      </c>
      <c r="FFI116" s="225">
        <f t="shared" si="120"/>
        <v>0</v>
      </c>
      <c r="FFJ116" s="225">
        <f t="shared" si="120"/>
        <v>0</v>
      </c>
      <c r="FFK116" s="225">
        <f t="shared" si="120"/>
        <v>0</v>
      </c>
      <c r="FFL116" s="225">
        <f t="shared" si="120"/>
        <v>0</v>
      </c>
      <c r="FFM116" s="225">
        <f t="shared" si="120"/>
        <v>0</v>
      </c>
      <c r="FFN116" s="225">
        <f t="shared" si="120"/>
        <v>0</v>
      </c>
      <c r="FFO116" s="225">
        <f t="shared" si="120"/>
        <v>0</v>
      </c>
      <c r="FFP116" s="225">
        <f t="shared" si="120"/>
        <v>0</v>
      </c>
      <c r="FFQ116" s="225">
        <f t="shared" si="120"/>
        <v>0</v>
      </c>
      <c r="FFR116" s="225">
        <f t="shared" si="120"/>
        <v>0</v>
      </c>
      <c r="FFS116" s="225">
        <f t="shared" si="120"/>
        <v>0</v>
      </c>
      <c r="FFT116" s="225">
        <f t="shared" si="120"/>
        <v>0</v>
      </c>
      <c r="FFU116" s="225">
        <f t="shared" si="120"/>
        <v>0</v>
      </c>
      <c r="FFV116" s="225">
        <f t="shared" si="120"/>
        <v>0</v>
      </c>
      <c r="FFW116" s="225">
        <f t="shared" si="120"/>
        <v>0</v>
      </c>
      <c r="FFX116" s="225">
        <f t="shared" si="120"/>
        <v>0</v>
      </c>
      <c r="FFY116" s="225">
        <f t="shared" si="120"/>
        <v>0</v>
      </c>
      <c r="FFZ116" s="225">
        <f t="shared" ref="FFZ116:FIK116" si="121">FFZ115-FFZ114</f>
        <v>0</v>
      </c>
      <c r="FGA116" s="225">
        <f t="shared" si="121"/>
        <v>0</v>
      </c>
      <c r="FGB116" s="225">
        <f t="shared" si="121"/>
        <v>0</v>
      </c>
      <c r="FGC116" s="225">
        <f t="shared" si="121"/>
        <v>0</v>
      </c>
      <c r="FGD116" s="225">
        <f t="shared" si="121"/>
        <v>0</v>
      </c>
      <c r="FGE116" s="225">
        <f t="shared" si="121"/>
        <v>0</v>
      </c>
      <c r="FGF116" s="225">
        <f t="shared" si="121"/>
        <v>0</v>
      </c>
      <c r="FGG116" s="225">
        <f t="shared" si="121"/>
        <v>0</v>
      </c>
      <c r="FGH116" s="225">
        <f t="shared" si="121"/>
        <v>0</v>
      </c>
      <c r="FGI116" s="225">
        <f t="shared" si="121"/>
        <v>0</v>
      </c>
      <c r="FGJ116" s="225">
        <f t="shared" si="121"/>
        <v>0</v>
      </c>
      <c r="FGK116" s="225">
        <f t="shared" si="121"/>
        <v>0</v>
      </c>
      <c r="FGL116" s="225">
        <f t="shared" si="121"/>
        <v>0</v>
      </c>
      <c r="FGM116" s="225">
        <f t="shared" si="121"/>
        <v>0</v>
      </c>
      <c r="FGN116" s="225">
        <f t="shared" si="121"/>
        <v>0</v>
      </c>
      <c r="FGO116" s="225">
        <f t="shared" si="121"/>
        <v>0</v>
      </c>
      <c r="FGP116" s="225">
        <f t="shared" si="121"/>
        <v>0</v>
      </c>
      <c r="FGQ116" s="225">
        <f t="shared" si="121"/>
        <v>0</v>
      </c>
      <c r="FGR116" s="225">
        <f t="shared" si="121"/>
        <v>0</v>
      </c>
      <c r="FGS116" s="225">
        <f t="shared" si="121"/>
        <v>0</v>
      </c>
      <c r="FGT116" s="225">
        <f t="shared" si="121"/>
        <v>0</v>
      </c>
      <c r="FGU116" s="225">
        <f t="shared" si="121"/>
        <v>0</v>
      </c>
      <c r="FGV116" s="225">
        <f t="shared" si="121"/>
        <v>0</v>
      </c>
      <c r="FGW116" s="225">
        <f t="shared" si="121"/>
        <v>0</v>
      </c>
      <c r="FGX116" s="225">
        <f t="shared" si="121"/>
        <v>0</v>
      </c>
      <c r="FGY116" s="225">
        <f t="shared" si="121"/>
        <v>0</v>
      </c>
      <c r="FGZ116" s="225">
        <f t="shared" si="121"/>
        <v>0</v>
      </c>
      <c r="FHA116" s="225">
        <f t="shared" si="121"/>
        <v>0</v>
      </c>
      <c r="FHB116" s="225">
        <f t="shared" si="121"/>
        <v>0</v>
      </c>
      <c r="FHC116" s="225">
        <f t="shared" si="121"/>
        <v>0</v>
      </c>
      <c r="FHD116" s="225">
        <f t="shared" si="121"/>
        <v>0</v>
      </c>
      <c r="FHE116" s="225">
        <f t="shared" si="121"/>
        <v>0</v>
      </c>
      <c r="FHF116" s="225">
        <f t="shared" si="121"/>
        <v>0</v>
      </c>
      <c r="FHG116" s="225">
        <f t="shared" si="121"/>
        <v>0</v>
      </c>
      <c r="FHH116" s="225">
        <f t="shared" si="121"/>
        <v>0</v>
      </c>
      <c r="FHI116" s="225">
        <f t="shared" si="121"/>
        <v>0</v>
      </c>
      <c r="FHJ116" s="225">
        <f t="shared" si="121"/>
        <v>0</v>
      </c>
      <c r="FHK116" s="225">
        <f t="shared" si="121"/>
        <v>0</v>
      </c>
      <c r="FHL116" s="225">
        <f t="shared" si="121"/>
        <v>0</v>
      </c>
      <c r="FHM116" s="225">
        <f t="shared" si="121"/>
        <v>0</v>
      </c>
      <c r="FHN116" s="225">
        <f t="shared" si="121"/>
        <v>0</v>
      </c>
      <c r="FHO116" s="225">
        <f t="shared" si="121"/>
        <v>0</v>
      </c>
      <c r="FHP116" s="225">
        <f t="shared" si="121"/>
        <v>0</v>
      </c>
      <c r="FHQ116" s="225">
        <f t="shared" si="121"/>
        <v>0</v>
      </c>
      <c r="FHR116" s="225">
        <f t="shared" si="121"/>
        <v>0</v>
      </c>
      <c r="FHS116" s="225">
        <f t="shared" si="121"/>
        <v>0</v>
      </c>
      <c r="FHT116" s="225">
        <f t="shared" si="121"/>
        <v>0</v>
      </c>
      <c r="FHU116" s="225">
        <f t="shared" si="121"/>
        <v>0</v>
      </c>
      <c r="FHV116" s="225">
        <f t="shared" si="121"/>
        <v>0</v>
      </c>
      <c r="FHW116" s="225">
        <f t="shared" si="121"/>
        <v>0</v>
      </c>
      <c r="FHX116" s="225">
        <f t="shared" si="121"/>
        <v>0</v>
      </c>
      <c r="FHY116" s="225">
        <f t="shared" si="121"/>
        <v>0</v>
      </c>
      <c r="FHZ116" s="225">
        <f t="shared" si="121"/>
        <v>0</v>
      </c>
      <c r="FIA116" s="225">
        <f t="shared" si="121"/>
        <v>0</v>
      </c>
      <c r="FIB116" s="225">
        <f t="shared" si="121"/>
        <v>0</v>
      </c>
      <c r="FIC116" s="225">
        <f t="shared" si="121"/>
        <v>0</v>
      </c>
      <c r="FID116" s="225">
        <f t="shared" si="121"/>
        <v>0</v>
      </c>
      <c r="FIE116" s="225">
        <f t="shared" si="121"/>
        <v>0</v>
      </c>
      <c r="FIF116" s="225">
        <f t="shared" si="121"/>
        <v>0</v>
      </c>
      <c r="FIG116" s="225">
        <f t="shared" si="121"/>
        <v>0</v>
      </c>
      <c r="FIH116" s="225">
        <f t="shared" si="121"/>
        <v>0</v>
      </c>
      <c r="FII116" s="225">
        <f t="shared" si="121"/>
        <v>0</v>
      </c>
      <c r="FIJ116" s="225">
        <f t="shared" si="121"/>
        <v>0</v>
      </c>
      <c r="FIK116" s="225">
        <f t="shared" si="121"/>
        <v>0</v>
      </c>
      <c r="FIL116" s="225">
        <f t="shared" ref="FIL116:FKW116" si="122">FIL115-FIL114</f>
        <v>0</v>
      </c>
      <c r="FIM116" s="225">
        <f t="shared" si="122"/>
        <v>0</v>
      </c>
      <c r="FIN116" s="225">
        <f t="shared" si="122"/>
        <v>0</v>
      </c>
      <c r="FIO116" s="225">
        <f t="shared" si="122"/>
        <v>0</v>
      </c>
      <c r="FIP116" s="225">
        <f t="shared" si="122"/>
        <v>0</v>
      </c>
      <c r="FIQ116" s="225">
        <f t="shared" si="122"/>
        <v>0</v>
      </c>
      <c r="FIR116" s="225">
        <f t="shared" si="122"/>
        <v>0</v>
      </c>
      <c r="FIS116" s="225">
        <f t="shared" si="122"/>
        <v>0</v>
      </c>
      <c r="FIT116" s="225">
        <f t="shared" si="122"/>
        <v>0</v>
      </c>
      <c r="FIU116" s="225">
        <f t="shared" si="122"/>
        <v>0</v>
      </c>
      <c r="FIV116" s="225">
        <f t="shared" si="122"/>
        <v>0</v>
      </c>
      <c r="FIW116" s="225">
        <f t="shared" si="122"/>
        <v>0</v>
      </c>
      <c r="FIX116" s="225">
        <f t="shared" si="122"/>
        <v>0</v>
      </c>
      <c r="FIY116" s="225">
        <f t="shared" si="122"/>
        <v>0</v>
      </c>
      <c r="FIZ116" s="225">
        <f t="shared" si="122"/>
        <v>0</v>
      </c>
      <c r="FJA116" s="225">
        <f t="shared" si="122"/>
        <v>0</v>
      </c>
      <c r="FJB116" s="225">
        <f t="shared" si="122"/>
        <v>0</v>
      </c>
      <c r="FJC116" s="225">
        <f t="shared" si="122"/>
        <v>0</v>
      </c>
      <c r="FJD116" s="225">
        <f t="shared" si="122"/>
        <v>0</v>
      </c>
      <c r="FJE116" s="225">
        <f t="shared" si="122"/>
        <v>0</v>
      </c>
      <c r="FJF116" s="225">
        <f t="shared" si="122"/>
        <v>0</v>
      </c>
      <c r="FJG116" s="225">
        <f t="shared" si="122"/>
        <v>0</v>
      </c>
      <c r="FJH116" s="225">
        <f t="shared" si="122"/>
        <v>0</v>
      </c>
      <c r="FJI116" s="225">
        <f t="shared" si="122"/>
        <v>0</v>
      </c>
      <c r="FJJ116" s="225">
        <f t="shared" si="122"/>
        <v>0</v>
      </c>
      <c r="FJK116" s="225">
        <f t="shared" si="122"/>
        <v>0</v>
      </c>
      <c r="FJL116" s="225">
        <f t="shared" si="122"/>
        <v>0</v>
      </c>
      <c r="FJM116" s="225">
        <f t="shared" si="122"/>
        <v>0</v>
      </c>
      <c r="FJN116" s="225">
        <f t="shared" si="122"/>
        <v>0</v>
      </c>
      <c r="FJO116" s="225">
        <f t="shared" si="122"/>
        <v>0</v>
      </c>
      <c r="FJP116" s="225">
        <f t="shared" si="122"/>
        <v>0</v>
      </c>
      <c r="FJQ116" s="225">
        <f t="shared" si="122"/>
        <v>0</v>
      </c>
      <c r="FJR116" s="225">
        <f t="shared" si="122"/>
        <v>0</v>
      </c>
      <c r="FJS116" s="225">
        <f t="shared" si="122"/>
        <v>0</v>
      </c>
      <c r="FJT116" s="225">
        <f t="shared" si="122"/>
        <v>0</v>
      </c>
      <c r="FJU116" s="225">
        <f t="shared" si="122"/>
        <v>0</v>
      </c>
      <c r="FJV116" s="225">
        <f t="shared" si="122"/>
        <v>0</v>
      </c>
      <c r="FJW116" s="225">
        <f t="shared" si="122"/>
        <v>0</v>
      </c>
      <c r="FJX116" s="225">
        <f t="shared" si="122"/>
        <v>0</v>
      </c>
      <c r="FJY116" s="225">
        <f t="shared" si="122"/>
        <v>0</v>
      </c>
      <c r="FJZ116" s="225">
        <f t="shared" si="122"/>
        <v>0</v>
      </c>
      <c r="FKA116" s="225">
        <f t="shared" si="122"/>
        <v>0</v>
      </c>
      <c r="FKB116" s="225">
        <f t="shared" si="122"/>
        <v>0</v>
      </c>
      <c r="FKC116" s="225">
        <f t="shared" si="122"/>
        <v>0</v>
      </c>
      <c r="FKD116" s="225">
        <f t="shared" si="122"/>
        <v>0</v>
      </c>
      <c r="FKE116" s="225">
        <f t="shared" si="122"/>
        <v>0</v>
      </c>
      <c r="FKF116" s="225">
        <f t="shared" si="122"/>
        <v>0</v>
      </c>
      <c r="FKG116" s="225">
        <f t="shared" si="122"/>
        <v>0</v>
      </c>
      <c r="FKH116" s="225">
        <f t="shared" si="122"/>
        <v>0</v>
      </c>
      <c r="FKI116" s="225">
        <f t="shared" si="122"/>
        <v>0</v>
      </c>
      <c r="FKJ116" s="225">
        <f t="shared" si="122"/>
        <v>0</v>
      </c>
      <c r="FKK116" s="225">
        <f t="shared" si="122"/>
        <v>0</v>
      </c>
      <c r="FKL116" s="225">
        <f t="shared" si="122"/>
        <v>0</v>
      </c>
      <c r="FKM116" s="225">
        <f t="shared" si="122"/>
        <v>0</v>
      </c>
      <c r="FKN116" s="225">
        <f t="shared" si="122"/>
        <v>0</v>
      </c>
      <c r="FKO116" s="225">
        <f t="shared" si="122"/>
        <v>0</v>
      </c>
      <c r="FKP116" s="225">
        <f t="shared" si="122"/>
        <v>0</v>
      </c>
      <c r="FKQ116" s="225">
        <f t="shared" si="122"/>
        <v>0</v>
      </c>
      <c r="FKR116" s="225">
        <f t="shared" si="122"/>
        <v>0</v>
      </c>
      <c r="FKS116" s="225">
        <f t="shared" si="122"/>
        <v>0</v>
      </c>
      <c r="FKT116" s="225">
        <f t="shared" si="122"/>
        <v>0</v>
      </c>
      <c r="FKU116" s="225">
        <f t="shared" si="122"/>
        <v>0</v>
      </c>
      <c r="FKV116" s="225">
        <f t="shared" si="122"/>
        <v>0</v>
      </c>
      <c r="FKW116" s="225">
        <f t="shared" si="122"/>
        <v>0</v>
      </c>
      <c r="FKX116" s="225">
        <f t="shared" ref="FKX116:FNI116" si="123">FKX115-FKX114</f>
        <v>0</v>
      </c>
      <c r="FKY116" s="225">
        <f t="shared" si="123"/>
        <v>0</v>
      </c>
      <c r="FKZ116" s="225">
        <f t="shared" si="123"/>
        <v>0</v>
      </c>
      <c r="FLA116" s="225">
        <f t="shared" si="123"/>
        <v>0</v>
      </c>
      <c r="FLB116" s="225">
        <f t="shared" si="123"/>
        <v>0</v>
      </c>
      <c r="FLC116" s="225">
        <f t="shared" si="123"/>
        <v>0</v>
      </c>
      <c r="FLD116" s="225">
        <f t="shared" si="123"/>
        <v>0</v>
      </c>
      <c r="FLE116" s="225">
        <f t="shared" si="123"/>
        <v>0</v>
      </c>
      <c r="FLF116" s="225">
        <f t="shared" si="123"/>
        <v>0</v>
      </c>
      <c r="FLG116" s="225">
        <f t="shared" si="123"/>
        <v>0</v>
      </c>
      <c r="FLH116" s="225">
        <f t="shared" si="123"/>
        <v>0</v>
      </c>
      <c r="FLI116" s="225">
        <f t="shared" si="123"/>
        <v>0</v>
      </c>
      <c r="FLJ116" s="225">
        <f t="shared" si="123"/>
        <v>0</v>
      </c>
      <c r="FLK116" s="225">
        <f t="shared" si="123"/>
        <v>0</v>
      </c>
      <c r="FLL116" s="225">
        <f t="shared" si="123"/>
        <v>0</v>
      </c>
      <c r="FLM116" s="225">
        <f t="shared" si="123"/>
        <v>0</v>
      </c>
      <c r="FLN116" s="225">
        <f t="shared" si="123"/>
        <v>0</v>
      </c>
      <c r="FLO116" s="225">
        <f t="shared" si="123"/>
        <v>0</v>
      </c>
      <c r="FLP116" s="225">
        <f t="shared" si="123"/>
        <v>0</v>
      </c>
      <c r="FLQ116" s="225">
        <f t="shared" si="123"/>
        <v>0</v>
      </c>
      <c r="FLR116" s="225">
        <f t="shared" si="123"/>
        <v>0</v>
      </c>
      <c r="FLS116" s="225">
        <f t="shared" si="123"/>
        <v>0</v>
      </c>
      <c r="FLT116" s="225">
        <f t="shared" si="123"/>
        <v>0</v>
      </c>
      <c r="FLU116" s="225">
        <f t="shared" si="123"/>
        <v>0</v>
      </c>
      <c r="FLV116" s="225">
        <f t="shared" si="123"/>
        <v>0</v>
      </c>
      <c r="FLW116" s="225">
        <f t="shared" si="123"/>
        <v>0</v>
      </c>
      <c r="FLX116" s="225">
        <f t="shared" si="123"/>
        <v>0</v>
      </c>
      <c r="FLY116" s="225">
        <f t="shared" si="123"/>
        <v>0</v>
      </c>
      <c r="FLZ116" s="225">
        <f t="shared" si="123"/>
        <v>0</v>
      </c>
      <c r="FMA116" s="225">
        <f t="shared" si="123"/>
        <v>0</v>
      </c>
      <c r="FMB116" s="225">
        <f t="shared" si="123"/>
        <v>0</v>
      </c>
      <c r="FMC116" s="225">
        <f t="shared" si="123"/>
        <v>0</v>
      </c>
      <c r="FMD116" s="225">
        <f t="shared" si="123"/>
        <v>0</v>
      </c>
      <c r="FME116" s="225">
        <f t="shared" si="123"/>
        <v>0</v>
      </c>
      <c r="FMF116" s="225">
        <f t="shared" si="123"/>
        <v>0</v>
      </c>
      <c r="FMG116" s="225">
        <f t="shared" si="123"/>
        <v>0</v>
      </c>
      <c r="FMH116" s="225">
        <f t="shared" si="123"/>
        <v>0</v>
      </c>
      <c r="FMI116" s="225">
        <f t="shared" si="123"/>
        <v>0</v>
      </c>
      <c r="FMJ116" s="225">
        <f t="shared" si="123"/>
        <v>0</v>
      </c>
      <c r="FMK116" s="225">
        <f t="shared" si="123"/>
        <v>0</v>
      </c>
      <c r="FML116" s="225">
        <f t="shared" si="123"/>
        <v>0</v>
      </c>
      <c r="FMM116" s="225">
        <f t="shared" si="123"/>
        <v>0</v>
      </c>
      <c r="FMN116" s="225">
        <f t="shared" si="123"/>
        <v>0</v>
      </c>
      <c r="FMO116" s="225">
        <f t="shared" si="123"/>
        <v>0</v>
      </c>
      <c r="FMP116" s="225">
        <f t="shared" si="123"/>
        <v>0</v>
      </c>
      <c r="FMQ116" s="225">
        <f t="shared" si="123"/>
        <v>0</v>
      </c>
      <c r="FMR116" s="225">
        <f t="shared" si="123"/>
        <v>0</v>
      </c>
      <c r="FMS116" s="225">
        <f t="shared" si="123"/>
        <v>0</v>
      </c>
      <c r="FMT116" s="225">
        <f t="shared" si="123"/>
        <v>0</v>
      </c>
      <c r="FMU116" s="225">
        <f t="shared" si="123"/>
        <v>0</v>
      </c>
      <c r="FMV116" s="225">
        <f t="shared" si="123"/>
        <v>0</v>
      </c>
      <c r="FMW116" s="225">
        <f t="shared" si="123"/>
        <v>0</v>
      </c>
      <c r="FMX116" s="225">
        <f t="shared" si="123"/>
        <v>0</v>
      </c>
      <c r="FMY116" s="225">
        <f t="shared" si="123"/>
        <v>0</v>
      </c>
      <c r="FMZ116" s="225">
        <f t="shared" si="123"/>
        <v>0</v>
      </c>
      <c r="FNA116" s="225">
        <f t="shared" si="123"/>
        <v>0</v>
      </c>
      <c r="FNB116" s="225">
        <f t="shared" si="123"/>
        <v>0</v>
      </c>
      <c r="FNC116" s="225">
        <f t="shared" si="123"/>
        <v>0</v>
      </c>
      <c r="FND116" s="225">
        <f t="shared" si="123"/>
        <v>0</v>
      </c>
      <c r="FNE116" s="225">
        <f t="shared" si="123"/>
        <v>0</v>
      </c>
      <c r="FNF116" s="225">
        <f t="shared" si="123"/>
        <v>0</v>
      </c>
      <c r="FNG116" s="225">
        <f t="shared" si="123"/>
        <v>0</v>
      </c>
      <c r="FNH116" s="225">
        <f t="shared" si="123"/>
        <v>0</v>
      </c>
      <c r="FNI116" s="225">
        <f t="shared" si="123"/>
        <v>0</v>
      </c>
      <c r="FNJ116" s="225">
        <f t="shared" ref="FNJ116:FPU116" si="124">FNJ115-FNJ114</f>
        <v>0</v>
      </c>
      <c r="FNK116" s="225">
        <f t="shared" si="124"/>
        <v>0</v>
      </c>
      <c r="FNL116" s="225">
        <f t="shared" si="124"/>
        <v>0</v>
      </c>
      <c r="FNM116" s="225">
        <f t="shared" si="124"/>
        <v>0</v>
      </c>
      <c r="FNN116" s="225">
        <f t="shared" si="124"/>
        <v>0</v>
      </c>
      <c r="FNO116" s="225">
        <f t="shared" si="124"/>
        <v>0</v>
      </c>
      <c r="FNP116" s="225">
        <f t="shared" si="124"/>
        <v>0</v>
      </c>
      <c r="FNQ116" s="225">
        <f t="shared" si="124"/>
        <v>0</v>
      </c>
      <c r="FNR116" s="225">
        <f t="shared" si="124"/>
        <v>0</v>
      </c>
      <c r="FNS116" s="225">
        <f t="shared" si="124"/>
        <v>0</v>
      </c>
      <c r="FNT116" s="225">
        <f t="shared" si="124"/>
        <v>0</v>
      </c>
      <c r="FNU116" s="225">
        <f t="shared" si="124"/>
        <v>0</v>
      </c>
      <c r="FNV116" s="225">
        <f t="shared" si="124"/>
        <v>0</v>
      </c>
      <c r="FNW116" s="225">
        <f t="shared" si="124"/>
        <v>0</v>
      </c>
      <c r="FNX116" s="225">
        <f t="shared" si="124"/>
        <v>0</v>
      </c>
      <c r="FNY116" s="225">
        <f t="shared" si="124"/>
        <v>0</v>
      </c>
      <c r="FNZ116" s="225">
        <f t="shared" si="124"/>
        <v>0</v>
      </c>
      <c r="FOA116" s="225">
        <f t="shared" si="124"/>
        <v>0</v>
      </c>
      <c r="FOB116" s="225">
        <f t="shared" si="124"/>
        <v>0</v>
      </c>
      <c r="FOC116" s="225">
        <f t="shared" si="124"/>
        <v>0</v>
      </c>
      <c r="FOD116" s="225">
        <f t="shared" si="124"/>
        <v>0</v>
      </c>
      <c r="FOE116" s="225">
        <f t="shared" si="124"/>
        <v>0</v>
      </c>
      <c r="FOF116" s="225">
        <f t="shared" si="124"/>
        <v>0</v>
      </c>
      <c r="FOG116" s="225">
        <f t="shared" si="124"/>
        <v>0</v>
      </c>
      <c r="FOH116" s="225">
        <f t="shared" si="124"/>
        <v>0</v>
      </c>
      <c r="FOI116" s="225">
        <f t="shared" si="124"/>
        <v>0</v>
      </c>
      <c r="FOJ116" s="225">
        <f t="shared" si="124"/>
        <v>0</v>
      </c>
      <c r="FOK116" s="225">
        <f t="shared" si="124"/>
        <v>0</v>
      </c>
      <c r="FOL116" s="225">
        <f t="shared" si="124"/>
        <v>0</v>
      </c>
      <c r="FOM116" s="225">
        <f t="shared" si="124"/>
        <v>0</v>
      </c>
      <c r="FON116" s="225">
        <f t="shared" si="124"/>
        <v>0</v>
      </c>
      <c r="FOO116" s="225">
        <f t="shared" si="124"/>
        <v>0</v>
      </c>
      <c r="FOP116" s="225">
        <f t="shared" si="124"/>
        <v>0</v>
      </c>
      <c r="FOQ116" s="225">
        <f t="shared" si="124"/>
        <v>0</v>
      </c>
      <c r="FOR116" s="225">
        <f t="shared" si="124"/>
        <v>0</v>
      </c>
      <c r="FOS116" s="225">
        <f t="shared" si="124"/>
        <v>0</v>
      </c>
      <c r="FOT116" s="225">
        <f t="shared" si="124"/>
        <v>0</v>
      </c>
      <c r="FOU116" s="225">
        <f t="shared" si="124"/>
        <v>0</v>
      </c>
      <c r="FOV116" s="225">
        <f t="shared" si="124"/>
        <v>0</v>
      </c>
      <c r="FOW116" s="225">
        <f t="shared" si="124"/>
        <v>0</v>
      </c>
      <c r="FOX116" s="225">
        <f t="shared" si="124"/>
        <v>0</v>
      </c>
      <c r="FOY116" s="225">
        <f t="shared" si="124"/>
        <v>0</v>
      </c>
      <c r="FOZ116" s="225">
        <f t="shared" si="124"/>
        <v>0</v>
      </c>
      <c r="FPA116" s="225">
        <f t="shared" si="124"/>
        <v>0</v>
      </c>
      <c r="FPB116" s="225">
        <f t="shared" si="124"/>
        <v>0</v>
      </c>
      <c r="FPC116" s="225">
        <f t="shared" si="124"/>
        <v>0</v>
      </c>
      <c r="FPD116" s="225">
        <f t="shared" si="124"/>
        <v>0</v>
      </c>
      <c r="FPE116" s="225">
        <f t="shared" si="124"/>
        <v>0</v>
      </c>
      <c r="FPF116" s="225">
        <f t="shared" si="124"/>
        <v>0</v>
      </c>
      <c r="FPG116" s="225">
        <f t="shared" si="124"/>
        <v>0</v>
      </c>
      <c r="FPH116" s="225">
        <f t="shared" si="124"/>
        <v>0</v>
      </c>
      <c r="FPI116" s="225">
        <f t="shared" si="124"/>
        <v>0</v>
      </c>
      <c r="FPJ116" s="225">
        <f t="shared" si="124"/>
        <v>0</v>
      </c>
      <c r="FPK116" s="225">
        <f t="shared" si="124"/>
        <v>0</v>
      </c>
      <c r="FPL116" s="225">
        <f t="shared" si="124"/>
        <v>0</v>
      </c>
      <c r="FPM116" s="225">
        <f t="shared" si="124"/>
        <v>0</v>
      </c>
      <c r="FPN116" s="225">
        <f t="shared" si="124"/>
        <v>0</v>
      </c>
      <c r="FPO116" s="225">
        <f t="shared" si="124"/>
        <v>0</v>
      </c>
      <c r="FPP116" s="225">
        <f t="shared" si="124"/>
        <v>0</v>
      </c>
      <c r="FPQ116" s="225">
        <f t="shared" si="124"/>
        <v>0</v>
      </c>
      <c r="FPR116" s="225">
        <f t="shared" si="124"/>
        <v>0</v>
      </c>
      <c r="FPS116" s="225">
        <f t="shared" si="124"/>
        <v>0</v>
      </c>
      <c r="FPT116" s="225">
        <f t="shared" si="124"/>
        <v>0</v>
      </c>
      <c r="FPU116" s="225">
        <f t="shared" si="124"/>
        <v>0</v>
      </c>
      <c r="FPV116" s="225">
        <f t="shared" ref="FPV116:FSG116" si="125">FPV115-FPV114</f>
        <v>0</v>
      </c>
      <c r="FPW116" s="225">
        <f t="shared" si="125"/>
        <v>0</v>
      </c>
      <c r="FPX116" s="225">
        <f t="shared" si="125"/>
        <v>0</v>
      </c>
      <c r="FPY116" s="225">
        <f t="shared" si="125"/>
        <v>0</v>
      </c>
      <c r="FPZ116" s="225">
        <f t="shared" si="125"/>
        <v>0</v>
      </c>
      <c r="FQA116" s="225">
        <f t="shared" si="125"/>
        <v>0</v>
      </c>
      <c r="FQB116" s="225">
        <f t="shared" si="125"/>
        <v>0</v>
      </c>
      <c r="FQC116" s="225">
        <f t="shared" si="125"/>
        <v>0</v>
      </c>
      <c r="FQD116" s="225">
        <f t="shared" si="125"/>
        <v>0</v>
      </c>
      <c r="FQE116" s="225">
        <f t="shared" si="125"/>
        <v>0</v>
      </c>
      <c r="FQF116" s="225">
        <f t="shared" si="125"/>
        <v>0</v>
      </c>
      <c r="FQG116" s="225">
        <f t="shared" si="125"/>
        <v>0</v>
      </c>
      <c r="FQH116" s="225">
        <f t="shared" si="125"/>
        <v>0</v>
      </c>
      <c r="FQI116" s="225">
        <f t="shared" si="125"/>
        <v>0</v>
      </c>
      <c r="FQJ116" s="225">
        <f t="shared" si="125"/>
        <v>0</v>
      </c>
      <c r="FQK116" s="225">
        <f t="shared" si="125"/>
        <v>0</v>
      </c>
      <c r="FQL116" s="225">
        <f t="shared" si="125"/>
        <v>0</v>
      </c>
      <c r="FQM116" s="225">
        <f t="shared" si="125"/>
        <v>0</v>
      </c>
      <c r="FQN116" s="225">
        <f t="shared" si="125"/>
        <v>0</v>
      </c>
      <c r="FQO116" s="225">
        <f t="shared" si="125"/>
        <v>0</v>
      </c>
      <c r="FQP116" s="225">
        <f t="shared" si="125"/>
        <v>0</v>
      </c>
      <c r="FQQ116" s="225">
        <f t="shared" si="125"/>
        <v>0</v>
      </c>
      <c r="FQR116" s="225">
        <f t="shared" si="125"/>
        <v>0</v>
      </c>
      <c r="FQS116" s="225">
        <f t="shared" si="125"/>
        <v>0</v>
      </c>
      <c r="FQT116" s="225">
        <f t="shared" si="125"/>
        <v>0</v>
      </c>
      <c r="FQU116" s="225">
        <f t="shared" si="125"/>
        <v>0</v>
      </c>
      <c r="FQV116" s="225">
        <f t="shared" si="125"/>
        <v>0</v>
      </c>
      <c r="FQW116" s="225">
        <f t="shared" si="125"/>
        <v>0</v>
      </c>
      <c r="FQX116" s="225">
        <f t="shared" si="125"/>
        <v>0</v>
      </c>
      <c r="FQY116" s="225">
        <f t="shared" si="125"/>
        <v>0</v>
      </c>
      <c r="FQZ116" s="225">
        <f t="shared" si="125"/>
        <v>0</v>
      </c>
      <c r="FRA116" s="225">
        <f t="shared" si="125"/>
        <v>0</v>
      </c>
      <c r="FRB116" s="225">
        <f t="shared" si="125"/>
        <v>0</v>
      </c>
      <c r="FRC116" s="225">
        <f t="shared" si="125"/>
        <v>0</v>
      </c>
      <c r="FRD116" s="225">
        <f t="shared" si="125"/>
        <v>0</v>
      </c>
      <c r="FRE116" s="225">
        <f t="shared" si="125"/>
        <v>0</v>
      </c>
      <c r="FRF116" s="225">
        <f t="shared" si="125"/>
        <v>0</v>
      </c>
      <c r="FRG116" s="225">
        <f t="shared" si="125"/>
        <v>0</v>
      </c>
      <c r="FRH116" s="225">
        <f t="shared" si="125"/>
        <v>0</v>
      </c>
      <c r="FRI116" s="225">
        <f t="shared" si="125"/>
        <v>0</v>
      </c>
      <c r="FRJ116" s="225">
        <f t="shared" si="125"/>
        <v>0</v>
      </c>
      <c r="FRK116" s="225">
        <f t="shared" si="125"/>
        <v>0</v>
      </c>
      <c r="FRL116" s="225">
        <f t="shared" si="125"/>
        <v>0</v>
      </c>
      <c r="FRM116" s="225">
        <f t="shared" si="125"/>
        <v>0</v>
      </c>
      <c r="FRN116" s="225">
        <f t="shared" si="125"/>
        <v>0</v>
      </c>
      <c r="FRO116" s="225">
        <f t="shared" si="125"/>
        <v>0</v>
      </c>
      <c r="FRP116" s="225">
        <f t="shared" si="125"/>
        <v>0</v>
      </c>
      <c r="FRQ116" s="225">
        <f t="shared" si="125"/>
        <v>0</v>
      </c>
      <c r="FRR116" s="225">
        <f t="shared" si="125"/>
        <v>0</v>
      </c>
      <c r="FRS116" s="225">
        <f t="shared" si="125"/>
        <v>0</v>
      </c>
      <c r="FRT116" s="225">
        <f t="shared" si="125"/>
        <v>0</v>
      </c>
      <c r="FRU116" s="225">
        <f t="shared" si="125"/>
        <v>0</v>
      </c>
      <c r="FRV116" s="225">
        <f t="shared" si="125"/>
        <v>0</v>
      </c>
      <c r="FRW116" s="225">
        <f t="shared" si="125"/>
        <v>0</v>
      </c>
      <c r="FRX116" s="225">
        <f t="shared" si="125"/>
        <v>0</v>
      </c>
      <c r="FRY116" s="225">
        <f t="shared" si="125"/>
        <v>0</v>
      </c>
      <c r="FRZ116" s="225">
        <f t="shared" si="125"/>
        <v>0</v>
      </c>
      <c r="FSA116" s="225">
        <f t="shared" si="125"/>
        <v>0</v>
      </c>
      <c r="FSB116" s="225">
        <f t="shared" si="125"/>
        <v>0</v>
      </c>
      <c r="FSC116" s="225">
        <f t="shared" si="125"/>
        <v>0</v>
      </c>
      <c r="FSD116" s="225">
        <f t="shared" si="125"/>
        <v>0</v>
      </c>
      <c r="FSE116" s="225">
        <f t="shared" si="125"/>
        <v>0</v>
      </c>
      <c r="FSF116" s="225">
        <f t="shared" si="125"/>
        <v>0</v>
      </c>
      <c r="FSG116" s="225">
        <f t="shared" si="125"/>
        <v>0</v>
      </c>
      <c r="FSH116" s="225">
        <f t="shared" ref="FSH116:FUS116" si="126">FSH115-FSH114</f>
        <v>0</v>
      </c>
      <c r="FSI116" s="225">
        <f t="shared" si="126"/>
        <v>0</v>
      </c>
      <c r="FSJ116" s="225">
        <f t="shared" si="126"/>
        <v>0</v>
      </c>
      <c r="FSK116" s="225">
        <f t="shared" si="126"/>
        <v>0</v>
      </c>
      <c r="FSL116" s="225">
        <f t="shared" si="126"/>
        <v>0</v>
      </c>
      <c r="FSM116" s="225">
        <f t="shared" si="126"/>
        <v>0</v>
      </c>
      <c r="FSN116" s="225">
        <f t="shared" si="126"/>
        <v>0</v>
      </c>
      <c r="FSO116" s="225">
        <f t="shared" si="126"/>
        <v>0</v>
      </c>
      <c r="FSP116" s="225">
        <f t="shared" si="126"/>
        <v>0</v>
      </c>
      <c r="FSQ116" s="225">
        <f t="shared" si="126"/>
        <v>0</v>
      </c>
      <c r="FSR116" s="225">
        <f t="shared" si="126"/>
        <v>0</v>
      </c>
      <c r="FSS116" s="225">
        <f t="shared" si="126"/>
        <v>0</v>
      </c>
      <c r="FST116" s="225">
        <f t="shared" si="126"/>
        <v>0</v>
      </c>
      <c r="FSU116" s="225">
        <f t="shared" si="126"/>
        <v>0</v>
      </c>
      <c r="FSV116" s="225">
        <f t="shared" si="126"/>
        <v>0</v>
      </c>
      <c r="FSW116" s="225">
        <f t="shared" si="126"/>
        <v>0</v>
      </c>
      <c r="FSX116" s="225">
        <f t="shared" si="126"/>
        <v>0</v>
      </c>
      <c r="FSY116" s="225">
        <f t="shared" si="126"/>
        <v>0</v>
      </c>
      <c r="FSZ116" s="225">
        <f t="shared" si="126"/>
        <v>0</v>
      </c>
      <c r="FTA116" s="225">
        <f t="shared" si="126"/>
        <v>0</v>
      </c>
      <c r="FTB116" s="225">
        <f t="shared" si="126"/>
        <v>0</v>
      </c>
      <c r="FTC116" s="225">
        <f t="shared" si="126"/>
        <v>0</v>
      </c>
      <c r="FTD116" s="225">
        <f t="shared" si="126"/>
        <v>0</v>
      </c>
      <c r="FTE116" s="225">
        <f t="shared" si="126"/>
        <v>0</v>
      </c>
      <c r="FTF116" s="225">
        <f t="shared" si="126"/>
        <v>0</v>
      </c>
      <c r="FTG116" s="225">
        <f t="shared" si="126"/>
        <v>0</v>
      </c>
      <c r="FTH116" s="225">
        <f t="shared" si="126"/>
        <v>0</v>
      </c>
      <c r="FTI116" s="225">
        <f t="shared" si="126"/>
        <v>0</v>
      </c>
      <c r="FTJ116" s="225">
        <f t="shared" si="126"/>
        <v>0</v>
      </c>
      <c r="FTK116" s="225">
        <f t="shared" si="126"/>
        <v>0</v>
      </c>
      <c r="FTL116" s="225">
        <f t="shared" si="126"/>
        <v>0</v>
      </c>
      <c r="FTM116" s="225">
        <f t="shared" si="126"/>
        <v>0</v>
      </c>
      <c r="FTN116" s="225">
        <f t="shared" si="126"/>
        <v>0</v>
      </c>
      <c r="FTO116" s="225">
        <f t="shared" si="126"/>
        <v>0</v>
      </c>
      <c r="FTP116" s="225">
        <f t="shared" si="126"/>
        <v>0</v>
      </c>
      <c r="FTQ116" s="225">
        <f t="shared" si="126"/>
        <v>0</v>
      </c>
      <c r="FTR116" s="225">
        <f t="shared" si="126"/>
        <v>0</v>
      </c>
      <c r="FTS116" s="225">
        <f t="shared" si="126"/>
        <v>0</v>
      </c>
      <c r="FTT116" s="225">
        <f t="shared" si="126"/>
        <v>0</v>
      </c>
      <c r="FTU116" s="225">
        <f t="shared" si="126"/>
        <v>0</v>
      </c>
      <c r="FTV116" s="225">
        <f t="shared" si="126"/>
        <v>0</v>
      </c>
      <c r="FTW116" s="225">
        <f t="shared" si="126"/>
        <v>0</v>
      </c>
      <c r="FTX116" s="225">
        <f t="shared" si="126"/>
        <v>0</v>
      </c>
      <c r="FTY116" s="225">
        <f t="shared" si="126"/>
        <v>0</v>
      </c>
      <c r="FTZ116" s="225">
        <f t="shared" si="126"/>
        <v>0</v>
      </c>
      <c r="FUA116" s="225">
        <f t="shared" si="126"/>
        <v>0</v>
      </c>
      <c r="FUB116" s="225">
        <f t="shared" si="126"/>
        <v>0</v>
      </c>
      <c r="FUC116" s="225">
        <f t="shared" si="126"/>
        <v>0</v>
      </c>
      <c r="FUD116" s="225">
        <f t="shared" si="126"/>
        <v>0</v>
      </c>
      <c r="FUE116" s="225">
        <f t="shared" si="126"/>
        <v>0</v>
      </c>
      <c r="FUF116" s="225">
        <f t="shared" si="126"/>
        <v>0</v>
      </c>
      <c r="FUG116" s="225">
        <f t="shared" si="126"/>
        <v>0</v>
      </c>
      <c r="FUH116" s="225">
        <f t="shared" si="126"/>
        <v>0</v>
      </c>
      <c r="FUI116" s="225">
        <f t="shared" si="126"/>
        <v>0</v>
      </c>
      <c r="FUJ116" s="225">
        <f t="shared" si="126"/>
        <v>0</v>
      </c>
      <c r="FUK116" s="225">
        <f t="shared" si="126"/>
        <v>0</v>
      </c>
      <c r="FUL116" s="225">
        <f t="shared" si="126"/>
        <v>0</v>
      </c>
      <c r="FUM116" s="225">
        <f t="shared" si="126"/>
        <v>0</v>
      </c>
      <c r="FUN116" s="225">
        <f t="shared" si="126"/>
        <v>0</v>
      </c>
      <c r="FUO116" s="225">
        <f t="shared" si="126"/>
        <v>0</v>
      </c>
      <c r="FUP116" s="225">
        <f t="shared" si="126"/>
        <v>0</v>
      </c>
      <c r="FUQ116" s="225">
        <f t="shared" si="126"/>
        <v>0</v>
      </c>
      <c r="FUR116" s="225">
        <f t="shared" si="126"/>
        <v>0</v>
      </c>
      <c r="FUS116" s="225">
        <f t="shared" si="126"/>
        <v>0</v>
      </c>
      <c r="FUT116" s="225">
        <f t="shared" ref="FUT116:FXE116" si="127">FUT115-FUT114</f>
        <v>0</v>
      </c>
      <c r="FUU116" s="225">
        <f t="shared" si="127"/>
        <v>0</v>
      </c>
      <c r="FUV116" s="225">
        <f t="shared" si="127"/>
        <v>0</v>
      </c>
      <c r="FUW116" s="225">
        <f t="shared" si="127"/>
        <v>0</v>
      </c>
      <c r="FUX116" s="225">
        <f t="shared" si="127"/>
        <v>0</v>
      </c>
      <c r="FUY116" s="225">
        <f t="shared" si="127"/>
        <v>0</v>
      </c>
      <c r="FUZ116" s="225">
        <f t="shared" si="127"/>
        <v>0</v>
      </c>
      <c r="FVA116" s="225">
        <f t="shared" si="127"/>
        <v>0</v>
      </c>
      <c r="FVB116" s="225">
        <f t="shared" si="127"/>
        <v>0</v>
      </c>
      <c r="FVC116" s="225">
        <f t="shared" si="127"/>
        <v>0</v>
      </c>
      <c r="FVD116" s="225">
        <f t="shared" si="127"/>
        <v>0</v>
      </c>
      <c r="FVE116" s="225">
        <f t="shared" si="127"/>
        <v>0</v>
      </c>
      <c r="FVF116" s="225">
        <f t="shared" si="127"/>
        <v>0</v>
      </c>
      <c r="FVG116" s="225">
        <f t="shared" si="127"/>
        <v>0</v>
      </c>
      <c r="FVH116" s="225">
        <f t="shared" si="127"/>
        <v>0</v>
      </c>
      <c r="FVI116" s="225">
        <f t="shared" si="127"/>
        <v>0</v>
      </c>
      <c r="FVJ116" s="225">
        <f t="shared" si="127"/>
        <v>0</v>
      </c>
      <c r="FVK116" s="225">
        <f t="shared" si="127"/>
        <v>0</v>
      </c>
      <c r="FVL116" s="225">
        <f t="shared" si="127"/>
        <v>0</v>
      </c>
      <c r="FVM116" s="225">
        <f t="shared" si="127"/>
        <v>0</v>
      </c>
      <c r="FVN116" s="225">
        <f t="shared" si="127"/>
        <v>0</v>
      </c>
      <c r="FVO116" s="225">
        <f t="shared" si="127"/>
        <v>0</v>
      </c>
      <c r="FVP116" s="225">
        <f t="shared" si="127"/>
        <v>0</v>
      </c>
      <c r="FVQ116" s="225">
        <f t="shared" si="127"/>
        <v>0</v>
      </c>
      <c r="FVR116" s="225">
        <f t="shared" si="127"/>
        <v>0</v>
      </c>
      <c r="FVS116" s="225">
        <f t="shared" si="127"/>
        <v>0</v>
      </c>
      <c r="FVT116" s="225">
        <f t="shared" si="127"/>
        <v>0</v>
      </c>
      <c r="FVU116" s="225">
        <f t="shared" si="127"/>
        <v>0</v>
      </c>
      <c r="FVV116" s="225">
        <f t="shared" si="127"/>
        <v>0</v>
      </c>
      <c r="FVW116" s="225">
        <f t="shared" si="127"/>
        <v>0</v>
      </c>
      <c r="FVX116" s="225">
        <f t="shared" si="127"/>
        <v>0</v>
      </c>
      <c r="FVY116" s="225">
        <f t="shared" si="127"/>
        <v>0</v>
      </c>
      <c r="FVZ116" s="225">
        <f t="shared" si="127"/>
        <v>0</v>
      </c>
      <c r="FWA116" s="225">
        <f t="shared" si="127"/>
        <v>0</v>
      </c>
      <c r="FWB116" s="225">
        <f t="shared" si="127"/>
        <v>0</v>
      </c>
      <c r="FWC116" s="225">
        <f t="shared" si="127"/>
        <v>0</v>
      </c>
      <c r="FWD116" s="225">
        <f t="shared" si="127"/>
        <v>0</v>
      </c>
      <c r="FWE116" s="225">
        <f t="shared" si="127"/>
        <v>0</v>
      </c>
      <c r="FWF116" s="225">
        <f t="shared" si="127"/>
        <v>0</v>
      </c>
      <c r="FWG116" s="225">
        <f t="shared" si="127"/>
        <v>0</v>
      </c>
      <c r="FWH116" s="225">
        <f t="shared" si="127"/>
        <v>0</v>
      </c>
      <c r="FWI116" s="225">
        <f t="shared" si="127"/>
        <v>0</v>
      </c>
      <c r="FWJ116" s="225">
        <f t="shared" si="127"/>
        <v>0</v>
      </c>
      <c r="FWK116" s="225">
        <f t="shared" si="127"/>
        <v>0</v>
      </c>
      <c r="FWL116" s="225">
        <f t="shared" si="127"/>
        <v>0</v>
      </c>
      <c r="FWM116" s="225">
        <f t="shared" si="127"/>
        <v>0</v>
      </c>
      <c r="FWN116" s="225">
        <f t="shared" si="127"/>
        <v>0</v>
      </c>
      <c r="FWO116" s="225">
        <f t="shared" si="127"/>
        <v>0</v>
      </c>
      <c r="FWP116" s="225">
        <f t="shared" si="127"/>
        <v>0</v>
      </c>
      <c r="FWQ116" s="225">
        <f t="shared" si="127"/>
        <v>0</v>
      </c>
      <c r="FWR116" s="225">
        <f t="shared" si="127"/>
        <v>0</v>
      </c>
      <c r="FWS116" s="225">
        <f t="shared" si="127"/>
        <v>0</v>
      </c>
      <c r="FWT116" s="225">
        <f t="shared" si="127"/>
        <v>0</v>
      </c>
      <c r="FWU116" s="225">
        <f t="shared" si="127"/>
        <v>0</v>
      </c>
      <c r="FWV116" s="225">
        <f t="shared" si="127"/>
        <v>0</v>
      </c>
      <c r="FWW116" s="225">
        <f t="shared" si="127"/>
        <v>0</v>
      </c>
      <c r="FWX116" s="225">
        <f t="shared" si="127"/>
        <v>0</v>
      </c>
      <c r="FWY116" s="225">
        <f t="shared" si="127"/>
        <v>0</v>
      </c>
      <c r="FWZ116" s="225">
        <f t="shared" si="127"/>
        <v>0</v>
      </c>
      <c r="FXA116" s="225">
        <f t="shared" si="127"/>
        <v>0</v>
      </c>
      <c r="FXB116" s="225">
        <f t="shared" si="127"/>
        <v>0</v>
      </c>
      <c r="FXC116" s="225">
        <f t="shared" si="127"/>
        <v>0</v>
      </c>
      <c r="FXD116" s="225">
        <f t="shared" si="127"/>
        <v>0</v>
      </c>
      <c r="FXE116" s="225">
        <f t="shared" si="127"/>
        <v>0</v>
      </c>
      <c r="FXF116" s="225">
        <f t="shared" ref="FXF116:FZQ116" si="128">FXF115-FXF114</f>
        <v>0</v>
      </c>
      <c r="FXG116" s="225">
        <f t="shared" si="128"/>
        <v>0</v>
      </c>
      <c r="FXH116" s="225">
        <f t="shared" si="128"/>
        <v>0</v>
      </c>
      <c r="FXI116" s="225">
        <f t="shared" si="128"/>
        <v>0</v>
      </c>
      <c r="FXJ116" s="225">
        <f t="shared" si="128"/>
        <v>0</v>
      </c>
      <c r="FXK116" s="225">
        <f t="shared" si="128"/>
        <v>0</v>
      </c>
      <c r="FXL116" s="225">
        <f t="shared" si="128"/>
        <v>0</v>
      </c>
      <c r="FXM116" s="225">
        <f t="shared" si="128"/>
        <v>0</v>
      </c>
      <c r="FXN116" s="225">
        <f t="shared" si="128"/>
        <v>0</v>
      </c>
      <c r="FXO116" s="225">
        <f t="shared" si="128"/>
        <v>0</v>
      </c>
      <c r="FXP116" s="225">
        <f t="shared" si="128"/>
        <v>0</v>
      </c>
      <c r="FXQ116" s="225">
        <f t="shared" si="128"/>
        <v>0</v>
      </c>
      <c r="FXR116" s="225">
        <f t="shared" si="128"/>
        <v>0</v>
      </c>
      <c r="FXS116" s="225">
        <f t="shared" si="128"/>
        <v>0</v>
      </c>
      <c r="FXT116" s="225">
        <f t="shared" si="128"/>
        <v>0</v>
      </c>
      <c r="FXU116" s="225">
        <f t="shared" si="128"/>
        <v>0</v>
      </c>
      <c r="FXV116" s="225">
        <f t="shared" si="128"/>
        <v>0</v>
      </c>
      <c r="FXW116" s="225">
        <f t="shared" si="128"/>
        <v>0</v>
      </c>
      <c r="FXX116" s="225">
        <f t="shared" si="128"/>
        <v>0</v>
      </c>
      <c r="FXY116" s="225">
        <f t="shared" si="128"/>
        <v>0</v>
      </c>
      <c r="FXZ116" s="225">
        <f t="shared" si="128"/>
        <v>0</v>
      </c>
      <c r="FYA116" s="225">
        <f t="shared" si="128"/>
        <v>0</v>
      </c>
      <c r="FYB116" s="225">
        <f t="shared" si="128"/>
        <v>0</v>
      </c>
      <c r="FYC116" s="225">
        <f t="shared" si="128"/>
        <v>0</v>
      </c>
      <c r="FYD116" s="225">
        <f t="shared" si="128"/>
        <v>0</v>
      </c>
      <c r="FYE116" s="225">
        <f t="shared" si="128"/>
        <v>0</v>
      </c>
      <c r="FYF116" s="225">
        <f t="shared" si="128"/>
        <v>0</v>
      </c>
      <c r="FYG116" s="225">
        <f t="shared" si="128"/>
        <v>0</v>
      </c>
      <c r="FYH116" s="225">
        <f t="shared" si="128"/>
        <v>0</v>
      </c>
      <c r="FYI116" s="225">
        <f t="shared" si="128"/>
        <v>0</v>
      </c>
      <c r="FYJ116" s="225">
        <f t="shared" si="128"/>
        <v>0</v>
      </c>
      <c r="FYK116" s="225">
        <f t="shared" si="128"/>
        <v>0</v>
      </c>
      <c r="FYL116" s="225">
        <f t="shared" si="128"/>
        <v>0</v>
      </c>
      <c r="FYM116" s="225">
        <f t="shared" si="128"/>
        <v>0</v>
      </c>
      <c r="FYN116" s="225">
        <f t="shared" si="128"/>
        <v>0</v>
      </c>
      <c r="FYO116" s="225">
        <f t="shared" si="128"/>
        <v>0</v>
      </c>
      <c r="FYP116" s="225">
        <f t="shared" si="128"/>
        <v>0</v>
      </c>
      <c r="FYQ116" s="225">
        <f t="shared" si="128"/>
        <v>0</v>
      </c>
      <c r="FYR116" s="225">
        <f t="shared" si="128"/>
        <v>0</v>
      </c>
      <c r="FYS116" s="225">
        <f t="shared" si="128"/>
        <v>0</v>
      </c>
      <c r="FYT116" s="225">
        <f t="shared" si="128"/>
        <v>0</v>
      </c>
      <c r="FYU116" s="225">
        <f t="shared" si="128"/>
        <v>0</v>
      </c>
      <c r="FYV116" s="225">
        <f t="shared" si="128"/>
        <v>0</v>
      </c>
      <c r="FYW116" s="225">
        <f t="shared" si="128"/>
        <v>0</v>
      </c>
      <c r="FYX116" s="225">
        <f t="shared" si="128"/>
        <v>0</v>
      </c>
      <c r="FYY116" s="225">
        <f t="shared" si="128"/>
        <v>0</v>
      </c>
      <c r="FYZ116" s="225">
        <f t="shared" si="128"/>
        <v>0</v>
      </c>
      <c r="FZA116" s="225">
        <f t="shared" si="128"/>
        <v>0</v>
      </c>
      <c r="FZB116" s="225">
        <f t="shared" si="128"/>
        <v>0</v>
      </c>
      <c r="FZC116" s="225">
        <f t="shared" si="128"/>
        <v>0</v>
      </c>
      <c r="FZD116" s="225">
        <f t="shared" si="128"/>
        <v>0</v>
      </c>
      <c r="FZE116" s="225">
        <f t="shared" si="128"/>
        <v>0</v>
      </c>
      <c r="FZF116" s="225">
        <f t="shared" si="128"/>
        <v>0</v>
      </c>
      <c r="FZG116" s="225">
        <f t="shared" si="128"/>
        <v>0</v>
      </c>
      <c r="FZH116" s="225">
        <f t="shared" si="128"/>
        <v>0</v>
      </c>
      <c r="FZI116" s="225">
        <f t="shared" si="128"/>
        <v>0</v>
      </c>
      <c r="FZJ116" s="225">
        <f t="shared" si="128"/>
        <v>0</v>
      </c>
      <c r="FZK116" s="225">
        <f t="shared" si="128"/>
        <v>0</v>
      </c>
      <c r="FZL116" s="225">
        <f t="shared" si="128"/>
        <v>0</v>
      </c>
      <c r="FZM116" s="225">
        <f t="shared" si="128"/>
        <v>0</v>
      </c>
      <c r="FZN116" s="225">
        <f t="shared" si="128"/>
        <v>0</v>
      </c>
      <c r="FZO116" s="225">
        <f t="shared" si="128"/>
        <v>0</v>
      </c>
      <c r="FZP116" s="225">
        <f t="shared" si="128"/>
        <v>0</v>
      </c>
      <c r="FZQ116" s="225">
        <f t="shared" si="128"/>
        <v>0</v>
      </c>
      <c r="FZR116" s="225">
        <f t="shared" ref="FZR116:GCC116" si="129">FZR115-FZR114</f>
        <v>0</v>
      </c>
      <c r="FZS116" s="225">
        <f t="shared" si="129"/>
        <v>0</v>
      </c>
      <c r="FZT116" s="225">
        <f t="shared" si="129"/>
        <v>0</v>
      </c>
      <c r="FZU116" s="225">
        <f t="shared" si="129"/>
        <v>0</v>
      </c>
      <c r="FZV116" s="225">
        <f t="shared" si="129"/>
        <v>0</v>
      </c>
      <c r="FZW116" s="225">
        <f t="shared" si="129"/>
        <v>0</v>
      </c>
      <c r="FZX116" s="225">
        <f t="shared" si="129"/>
        <v>0</v>
      </c>
      <c r="FZY116" s="225">
        <f t="shared" si="129"/>
        <v>0</v>
      </c>
      <c r="FZZ116" s="225">
        <f t="shared" si="129"/>
        <v>0</v>
      </c>
      <c r="GAA116" s="225">
        <f t="shared" si="129"/>
        <v>0</v>
      </c>
      <c r="GAB116" s="225">
        <f t="shared" si="129"/>
        <v>0</v>
      </c>
      <c r="GAC116" s="225">
        <f t="shared" si="129"/>
        <v>0</v>
      </c>
      <c r="GAD116" s="225">
        <f t="shared" si="129"/>
        <v>0</v>
      </c>
      <c r="GAE116" s="225">
        <f t="shared" si="129"/>
        <v>0</v>
      </c>
      <c r="GAF116" s="225">
        <f t="shared" si="129"/>
        <v>0</v>
      </c>
      <c r="GAG116" s="225">
        <f t="shared" si="129"/>
        <v>0</v>
      </c>
      <c r="GAH116" s="225">
        <f t="shared" si="129"/>
        <v>0</v>
      </c>
      <c r="GAI116" s="225">
        <f t="shared" si="129"/>
        <v>0</v>
      </c>
      <c r="GAJ116" s="225">
        <f t="shared" si="129"/>
        <v>0</v>
      </c>
      <c r="GAK116" s="225">
        <f t="shared" si="129"/>
        <v>0</v>
      </c>
      <c r="GAL116" s="225">
        <f t="shared" si="129"/>
        <v>0</v>
      </c>
      <c r="GAM116" s="225">
        <f t="shared" si="129"/>
        <v>0</v>
      </c>
      <c r="GAN116" s="225">
        <f t="shared" si="129"/>
        <v>0</v>
      </c>
      <c r="GAO116" s="225">
        <f t="shared" si="129"/>
        <v>0</v>
      </c>
      <c r="GAP116" s="225">
        <f t="shared" si="129"/>
        <v>0</v>
      </c>
      <c r="GAQ116" s="225">
        <f t="shared" si="129"/>
        <v>0</v>
      </c>
      <c r="GAR116" s="225">
        <f t="shared" si="129"/>
        <v>0</v>
      </c>
      <c r="GAS116" s="225">
        <f t="shared" si="129"/>
        <v>0</v>
      </c>
      <c r="GAT116" s="225">
        <f t="shared" si="129"/>
        <v>0</v>
      </c>
      <c r="GAU116" s="225">
        <f t="shared" si="129"/>
        <v>0</v>
      </c>
      <c r="GAV116" s="225">
        <f t="shared" si="129"/>
        <v>0</v>
      </c>
      <c r="GAW116" s="225">
        <f t="shared" si="129"/>
        <v>0</v>
      </c>
      <c r="GAX116" s="225">
        <f t="shared" si="129"/>
        <v>0</v>
      </c>
      <c r="GAY116" s="225">
        <f t="shared" si="129"/>
        <v>0</v>
      </c>
      <c r="GAZ116" s="225">
        <f t="shared" si="129"/>
        <v>0</v>
      </c>
      <c r="GBA116" s="225">
        <f t="shared" si="129"/>
        <v>0</v>
      </c>
      <c r="GBB116" s="225">
        <f t="shared" si="129"/>
        <v>0</v>
      </c>
      <c r="GBC116" s="225">
        <f t="shared" si="129"/>
        <v>0</v>
      </c>
      <c r="GBD116" s="225">
        <f t="shared" si="129"/>
        <v>0</v>
      </c>
      <c r="GBE116" s="225">
        <f t="shared" si="129"/>
        <v>0</v>
      </c>
      <c r="GBF116" s="225">
        <f t="shared" si="129"/>
        <v>0</v>
      </c>
      <c r="GBG116" s="225">
        <f t="shared" si="129"/>
        <v>0</v>
      </c>
      <c r="GBH116" s="225">
        <f t="shared" si="129"/>
        <v>0</v>
      </c>
      <c r="GBI116" s="225">
        <f t="shared" si="129"/>
        <v>0</v>
      </c>
      <c r="GBJ116" s="225">
        <f t="shared" si="129"/>
        <v>0</v>
      </c>
      <c r="GBK116" s="225">
        <f t="shared" si="129"/>
        <v>0</v>
      </c>
      <c r="GBL116" s="225">
        <f t="shared" si="129"/>
        <v>0</v>
      </c>
      <c r="GBM116" s="225">
        <f t="shared" si="129"/>
        <v>0</v>
      </c>
      <c r="GBN116" s="225">
        <f t="shared" si="129"/>
        <v>0</v>
      </c>
      <c r="GBO116" s="225">
        <f t="shared" si="129"/>
        <v>0</v>
      </c>
      <c r="GBP116" s="225">
        <f t="shared" si="129"/>
        <v>0</v>
      </c>
      <c r="GBQ116" s="225">
        <f t="shared" si="129"/>
        <v>0</v>
      </c>
      <c r="GBR116" s="225">
        <f t="shared" si="129"/>
        <v>0</v>
      </c>
      <c r="GBS116" s="225">
        <f t="shared" si="129"/>
        <v>0</v>
      </c>
      <c r="GBT116" s="225">
        <f t="shared" si="129"/>
        <v>0</v>
      </c>
      <c r="GBU116" s="225">
        <f t="shared" si="129"/>
        <v>0</v>
      </c>
      <c r="GBV116" s="225">
        <f t="shared" si="129"/>
        <v>0</v>
      </c>
      <c r="GBW116" s="225">
        <f t="shared" si="129"/>
        <v>0</v>
      </c>
      <c r="GBX116" s="225">
        <f t="shared" si="129"/>
        <v>0</v>
      </c>
      <c r="GBY116" s="225">
        <f t="shared" si="129"/>
        <v>0</v>
      </c>
      <c r="GBZ116" s="225">
        <f t="shared" si="129"/>
        <v>0</v>
      </c>
      <c r="GCA116" s="225">
        <f t="shared" si="129"/>
        <v>0</v>
      </c>
      <c r="GCB116" s="225">
        <f t="shared" si="129"/>
        <v>0</v>
      </c>
      <c r="GCC116" s="225">
        <f t="shared" si="129"/>
        <v>0</v>
      </c>
      <c r="GCD116" s="225">
        <f t="shared" ref="GCD116:GEO116" si="130">GCD115-GCD114</f>
        <v>0</v>
      </c>
      <c r="GCE116" s="225">
        <f t="shared" si="130"/>
        <v>0</v>
      </c>
      <c r="GCF116" s="225">
        <f t="shared" si="130"/>
        <v>0</v>
      </c>
      <c r="GCG116" s="225">
        <f t="shared" si="130"/>
        <v>0</v>
      </c>
      <c r="GCH116" s="225">
        <f t="shared" si="130"/>
        <v>0</v>
      </c>
      <c r="GCI116" s="225">
        <f t="shared" si="130"/>
        <v>0</v>
      </c>
      <c r="GCJ116" s="225">
        <f t="shared" si="130"/>
        <v>0</v>
      </c>
      <c r="GCK116" s="225">
        <f t="shared" si="130"/>
        <v>0</v>
      </c>
      <c r="GCL116" s="225">
        <f t="shared" si="130"/>
        <v>0</v>
      </c>
      <c r="GCM116" s="225">
        <f t="shared" si="130"/>
        <v>0</v>
      </c>
      <c r="GCN116" s="225">
        <f t="shared" si="130"/>
        <v>0</v>
      </c>
      <c r="GCO116" s="225">
        <f t="shared" si="130"/>
        <v>0</v>
      </c>
      <c r="GCP116" s="225">
        <f t="shared" si="130"/>
        <v>0</v>
      </c>
      <c r="GCQ116" s="225">
        <f t="shared" si="130"/>
        <v>0</v>
      </c>
      <c r="GCR116" s="225">
        <f t="shared" si="130"/>
        <v>0</v>
      </c>
      <c r="GCS116" s="225">
        <f t="shared" si="130"/>
        <v>0</v>
      </c>
      <c r="GCT116" s="225">
        <f t="shared" si="130"/>
        <v>0</v>
      </c>
      <c r="GCU116" s="225">
        <f t="shared" si="130"/>
        <v>0</v>
      </c>
      <c r="GCV116" s="225">
        <f t="shared" si="130"/>
        <v>0</v>
      </c>
      <c r="GCW116" s="225">
        <f t="shared" si="130"/>
        <v>0</v>
      </c>
      <c r="GCX116" s="225">
        <f t="shared" si="130"/>
        <v>0</v>
      </c>
      <c r="GCY116" s="225">
        <f t="shared" si="130"/>
        <v>0</v>
      </c>
      <c r="GCZ116" s="225">
        <f t="shared" si="130"/>
        <v>0</v>
      </c>
      <c r="GDA116" s="225">
        <f t="shared" si="130"/>
        <v>0</v>
      </c>
      <c r="GDB116" s="225">
        <f t="shared" si="130"/>
        <v>0</v>
      </c>
      <c r="GDC116" s="225">
        <f t="shared" si="130"/>
        <v>0</v>
      </c>
      <c r="GDD116" s="225">
        <f t="shared" si="130"/>
        <v>0</v>
      </c>
      <c r="GDE116" s="225">
        <f t="shared" si="130"/>
        <v>0</v>
      </c>
      <c r="GDF116" s="225">
        <f t="shared" si="130"/>
        <v>0</v>
      </c>
      <c r="GDG116" s="225">
        <f t="shared" si="130"/>
        <v>0</v>
      </c>
      <c r="GDH116" s="225">
        <f t="shared" si="130"/>
        <v>0</v>
      </c>
      <c r="GDI116" s="225">
        <f t="shared" si="130"/>
        <v>0</v>
      </c>
      <c r="GDJ116" s="225">
        <f t="shared" si="130"/>
        <v>0</v>
      </c>
      <c r="GDK116" s="225">
        <f t="shared" si="130"/>
        <v>0</v>
      </c>
      <c r="GDL116" s="225">
        <f t="shared" si="130"/>
        <v>0</v>
      </c>
      <c r="GDM116" s="225">
        <f t="shared" si="130"/>
        <v>0</v>
      </c>
      <c r="GDN116" s="225">
        <f t="shared" si="130"/>
        <v>0</v>
      </c>
      <c r="GDO116" s="225">
        <f t="shared" si="130"/>
        <v>0</v>
      </c>
      <c r="GDP116" s="225">
        <f t="shared" si="130"/>
        <v>0</v>
      </c>
      <c r="GDQ116" s="225">
        <f t="shared" si="130"/>
        <v>0</v>
      </c>
      <c r="GDR116" s="225">
        <f t="shared" si="130"/>
        <v>0</v>
      </c>
      <c r="GDS116" s="225">
        <f t="shared" si="130"/>
        <v>0</v>
      </c>
      <c r="GDT116" s="225">
        <f t="shared" si="130"/>
        <v>0</v>
      </c>
      <c r="GDU116" s="225">
        <f t="shared" si="130"/>
        <v>0</v>
      </c>
      <c r="GDV116" s="225">
        <f t="shared" si="130"/>
        <v>0</v>
      </c>
      <c r="GDW116" s="225">
        <f t="shared" si="130"/>
        <v>0</v>
      </c>
      <c r="GDX116" s="225">
        <f t="shared" si="130"/>
        <v>0</v>
      </c>
      <c r="GDY116" s="225">
        <f t="shared" si="130"/>
        <v>0</v>
      </c>
      <c r="GDZ116" s="225">
        <f t="shared" si="130"/>
        <v>0</v>
      </c>
      <c r="GEA116" s="225">
        <f t="shared" si="130"/>
        <v>0</v>
      </c>
      <c r="GEB116" s="225">
        <f t="shared" si="130"/>
        <v>0</v>
      </c>
      <c r="GEC116" s="225">
        <f t="shared" si="130"/>
        <v>0</v>
      </c>
      <c r="GED116" s="225">
        <f t="shared" si="130"/>
        <v>0</v>
      </c>
      <c r="GEE116" s="225">
        <f t="shared" si="130"/>
        <v>0</v>
      </c>
      <c r="GEF116" s="225">
        <f t="shared" si="130"/>
        <v>0</v>
      </c>
      <c r="GEG116" s="225">
        <f t="shared" si="130"/>
        <v>0</v>
      </c>
      <c r="GEH116" s="225">
        <f t="shared" si="130"/>
        <v>0</v>
      </c>
      <c r="GEI116" s="225">
        <f t="shared" si="130"/>
        <v>0</v>
      </c>
      <c r="GEJ116" s="225">
        <f t="shared" si="130"/>
        <v>0</v>
      </c>
      <c r="GEK116" s="225">
        <f t="shared" si="130"/>
        <v>0</v>
      </c>
      <c r="GEL116" s="225">
        <f t="shared" si="130"/>
        <v>0</v>
      </c>
      <c r="GEM116" s="225">
        <f t="shared" si="130"/>
        <v>0</v>
      </c>
      <c r="GEN116" s="225">
        <f t="shared" si="130"/>
        <v>0</v>
      </c>
      <c r="GEO116" s="225">
        <f t="shared" si="130"/>
        <v>0</v>
      </c>
      <c r="GEP116" s="225">
        <f t="shared" ref="GEP116:GHA116" si="131">GEP115-GEP114</f>
        <v>0</v>
      </c>
      <c r="GEQ116" s="225">
        <f t="shared" si="131"/>
        <v>0</v>
      </c>
      <c r="GER116" s="225">
        <f t="shared" si="131"/>
        <v>0</v>
      </c>
      <c r="GES116" s="225">
        <f t="shared" si="131"/>
        <v>0</v>
      </c>
      <c r="GET116" s="225">
        <f t="shared" si="131"/>
        <v>0</v>
      </c>
      <c r="GEU116" s="225">
        <f t="shared" si="131"/>
        <v>0</v>
      </c>
      <c r="GEV116" s="225">
        <f t="shared" si="131"/>
        <v>0</v>
      </c>
      <c r="GEW116" s="225">
        <f t="shared" si="131"/>
        <v>0</v>
      </c>
      <c r="GEX116" s="225">
        <f t="shared" si="131"/>
        <v>0</v>
      </c>
      <c r="GEY116" s="225">
        <f t="shared" si="131"/>
        <v>0</v>
      </c>
      <c r="GEZ116" s="225">
        <f t="shared" si="131"/>
        <v>0</v>
      </c>
      <c r="GFA116" s="225">
        <f t="shared" si="131"/>
        <v>0</v>
      </c>
      <c r="GFB116" s="225">
        <f t="shared" si="131"/>
        <v>0</v>
      </c>
      <c r="GFC116" s="225">
        <f t="shared" si="131"/>
        <v>0</v>
      </c>
      <c r="GFD116" s="225">
        <f t="shared" si="131"/>
        <v>0</v>
      </c>
      <c r="GFE116" s="225">
        <f t="shared" si="131"/>
        <v>0</v>
      </c>
      <c r="GFF116" s="225">
        <f t="shared" si="131"/>
        <v>0</v>
      </c>
      <c r="GFG116" s="225">
        <f t="shared" si="131"/>
        <v>0</v>
      </c>
      <c r="GFH116" s="225">
        <f t="shared" si="131"/>
        <v>0</v>
      </c>
      <c r="GFI116" s="225">
        <f t="shared" si="131"/>
        <v>0</v>
      </c>
      <c r="GFJ116" s="225">
        <f t="shared" si="131"/>
        <v>0</v>
      </c>
      <c r="GFK116" s="225">
        <f t="shared" si="131"/>
        <v>0</v>
      </c>
      <c r="GFL116" s="225">
        <f t="shared" si="131"/>
        <v>0</v>
      </c>
      <c r="GFM116" s="225">
        <f t="shared" si="131"/>
        <v>0</v>
      </c>
      <c r="GFN116" s="225">
        <f t="shared" si="131"/>
        <v>0</v>
      </c>
      <c r="GFO116" s="225">
        <f t="shared" si="131"/>
        <v>0</v>
      </c>
      <c r="GFP116" s="225">
        <f t="shared" si="131"/>
        <v>0</v>
      </c>
      <c r="GFQ116" s="225">
        <f t="shared" si="131"/>
        <v>0</v>
      </c>
      <c r="GFR116" s="225">
        <f t="shared" si="131"/>
        <v>0</v>
      </c>
      <c r="GFS116" s="225">
        <f t="shared" si="131"/>
        <v>0</v>
      </c>
      <c r="GFT116" s="225">
        <f t="shared" si="131"/>
        <v>0</v>
      </c>
      <c r="GFU116" s="225">
        <f t="shared" si="131"/>
        <v>0</v>
      </c>
      <c r="GFV116" s="225">
        <f t="shared" si="131"/>
        <v>0</v>
      </c>
      <c r="GFW116" s="225">
        <f t="shared" si="131"/>
        <v>0</v>
      </c>
      <c r="GFX116" s="225">
        <f t="shared" si="131"/>
        <v>0</v>
      </c>
      <c r="GFY116" s="225">
        <f t="shared" si="131"/>
        <v>0</v>
      </c>
      <c r="GFZ116" s="225">
        <f t="shared" si="131"/>
        <v>0</v>
      </c>
      <c r="GGA116" s="225">
        <f t="shared" si="131"/>
        <v>0</v>
      </c>
      <c r="GGB116" s="225">
        <f t="shared" si="131"/>
        <v>0</v>
      </c>
      <c r="GGC116" s="225">
        <f t="shared" si="131"/>
        <v>0</v>
      </c>
      <c r="GGD116" s="225">
        <f t="shared" si="131"/>
        <v>0</v>
      </c>
      <c r="GGE116" s="225">
        <f t="shared" si="131"/>
        <v>0</v>
      </c>
      <c r="GGF116" s="225">
        <f t="shared" si="131"/>
        <v>0</v>
      </c>
      <c r="GGG116" s="225">
        <f t="shared" si="131"/>
        <v>0</v>
      </c>
      <c r="GGH116" s="225">
        <f t="shared" si="131"/>
        <v>0</v>
      </c>
      <c r="GGI116" s="225">
        <f t="shared" si="131"/>
        <v>0</v>
      </c>
      <c r="GGJ116" s="225">
        <f t="shared" si="131"/>
        <v>0</v>
      </c>
      <c r="GGK116" s="225">
        <f t="shared" si="131"/>
        <v>0</v>
      </c>
      <c r="GGL116" s="225">
        <f t="shared" si="131"/>
        <v>0</v>
      </c>
      <c r="GGM116" s="225">
        <f t="shared" si="131"/>
        <v>0</v>
      </c>
      <c r="GGN116" s="225">
        <f t="shared" si="131"/>
        <v>0</v>
      </c>
      <c r="GGO116" s="225">
        <f t="shared" si="131"/>
        <v>0</v>
      </c>
      <c r="GGP116" s="225">
        <f t="shared" si="131"/>
        <v>0</v>
      </c>
      <c r="GGQ116" s="225">
        <f t="shared" si="131"/>
        <v>0</v>
      </c>
      <c r="GGR116" s="225">
        <f t="shared" si="131"/>
        <v>0</v>
      </c>
      <c r="GGS116" s="225">
        <f t="shared" si="131"/>
        <v>0</v>
      </c>
      <c r="GGT116" s="225">
        <f t="shared" si="131"/>
        <v>0</v>
      </c>
      <c r="GGU116" s="225">
        <f t="shared" si="131"/>
        <v>0</v>
      </c>
      <c r="GGV116" s="225">
        <f t="shared" si="131"/>
        <v>0</v>
      </c>
      <c r="GGW116" s="225">
        <f t="shared" si="131"/>
        <v>0</v>
      </c>
      <c r="GGX116" s="225">
        <f t="shared" si="131"/>
        <v>0</v>
      </c>
      <c r="GGY116" s="225">
        <f t="shared" si="131"/>
        <v>0</v>
      </c>
      <c r="GGZ116" s="225">
        <f t="shared" si="131"/>
        <v>0</v>
      </c>
      <c r="GHA116" s="225">
        <f t="shared" si="131"/>
        <v>0</v>
      </c>
      <c r="GHB116" s="225">
        <f t="shared" ref="GHB116:GJM116" si="132">GHB115-GHB114</f>
        <v>0</v>
      </c>
      <c r="GHC116" s="225">
        <f t="shared" si="132"/>
        <v>0</v>
      </c>
      <c r="GHD116" s="225">
        <f t="shared" si="132"/>
        <v>0</v>
      </c>
      <c r="GHE116" s="225">
        <f t="shared" si="132"/>
        <v>0</v>
      </c>
      <c r="GHF116" s="225">
        <f t="shared" si="132"/>
        <v>0</v>
      </c>
      <c r="GHG116" s="225">
        <f t="shared" si="132"/>
        <v>0</v>
      </c>
      <c r="GHH116" s="225">
        <f t="shared" si="132"/>
        <v>0</v>
      </c>
      <c r="GHI116" s="225">
        <f t="shared" si="132"/>
        <v>0</v>
      </c>
      <c r="GHJ116" s="225">
        <f t="shared" si="132"/>
        <v>0</v>
      </c>
      <c r="GHK116" s="225">
        <f t="shared" si="132"/>
        <v>0</v>
      </c>
      <c r="GHL116" s="225">
        <f t="shared" si="132"/>
        <v>0</v>
      </c>
      <c r="GHM116" s="225">
        <f t="shared" si="132"/>
        <v>0</v>
      </c>
      <c r="GHN116" s="225">
        <f t="shared" si="132"/>
        <v>0</v>
      </c>
      <c r="GHO116" s="225">
        <f t="shared" si="132"/>
        <v>0</v>
      </c>
      <c r="GHP116" s="225">
        <f t="shared" si="132"/>
        <v>0</v>
      </c>
      <c r="GHQ116" s="225">
        <f t="shared" si="132"/>
        <v>0</v>
      </c>
      <c r="GHR116" s="225">
        <f t="shared" si="132"/>
        <v>0</v>
      </c>
      <c r="GHS116" s="225">
        <f t="shared" si="132"/>
        <v>0</v>
      </c>
      <c r="GHT116" s="225">
        <f t="shared" si="132"/>
        <v>0</v>
      </c>
      <c r="GHU116" s="225">
        <f t="shared" si="132"/>
        <v>0</v>
      </c>
      <c r="GHV116" s="225">
        <f t="shared" si="132"/>
        <v>0</v>
      </c>
      <c r="GHW116" s="225">
        <f t="shared" si="132"/>
        <v>0</v>
      </c>
      <c r="GHX116" s="225">
        <f t="shared" si="132"/>
        <v>0</v>
      </c>
      <c r="GHY116" s="225">
        <f t="shared" si="132"/>
        <v>0</v>
      </c>
      <c r="GHZ116" s="225">
        <f t="shared" si="132"/>
        <v>0</v>
      </c>
      <c r="GIA116" s="225">
        <f t="shared" si="132"/>
        <v>0</v>
      </c>
      <c r="GIB116" s="225">
        <f t="shared" si="132"/>
        <v>0</v>
      </c>
      <c r="GIC116" s="225">
        <f t="shared" si="132"/>
        <v>0</v>
      </c>
      <c r="GID116" s="225">
        <f t="shared" si="132"/>
        <v>0</v>
      </c>
      <c r="GIE116" s="225">
        <f t="shared" si="132"/>
        <v>0</v>
      </c>
      <c r="GIF116" s="225">
        <f t="shared" si="132"/>
        <v>0</v>
      </c>
      <c r="GIG116" s="225">
        <f t="shared" si="132"/>
        <v>0</v>
      </c>
      <c r="GIH116" s="225">
        <f t="shared" si="132"/>
        <v>0</v>
      </c>
      <c r="GII116" s="225">
        <f t="shared" si="132"/>
        <v>0</v>
      </c>
      <c r="GIJ116" s="225">
        <f t="shared" si="132"/>
        <v>0</v>
      </c>
      <c r="GIK116" s="225">
        <f t="shared" si="132"/>
        <v>0</v>
      </c>
      <c r="GIL116" s="225">
        <f t="shared" si="132"/>
        <v>0</v>
      </c>
      <c r="GIM116" s="225">
        <f t="shared" si="132"/>
        <v>0</v>
      </c>
      <c r="GIN116" s="225">
        <f t="shared" si="132"/>
        <v>0</v>
      </c>
      <c r="GIO116" s="225">
        <f t="shared" si="132"/>
        <v>0</v>
      </c>
      <c r="GIP116" s="225">
        <f t="shared" si="132"/>
        <v>0</v>
      </c>
      <c r="GIQ116" s="225">
        <f t="shared" si="132"/>
        <v>0</v>
      </c>
      <c r="GIR116" s="225">
        <f t="shared" si="132"/>
        <v>0</v>
      </c>
      <c r="GIS116" s="225">
        <f t="shared" si="132"/>
        <v>0</v>
      </c>
      <c r="GIT116" s="225">
        <f t="shared" si="132"/>
        <v>0</v>
      </c>
      <c r="GIU116" s="225">
        <f t="shared" si="132"/>
        <v>0</v>
      </c>
      <c r="GIV116" s="225">
        <f t="shared" si="132"/>
        <v>0</v>
      </c>
      <c r="GIW116" s="225">
        <f t="shared" si="132"/>
        <v>0</v>
      </c>
      <c r="GIX116" s="225">
        <f t="shared" si="132"/>
        <v>0</v>
      </c>
      <c r="GIY116" s="225">
        <f t="shared" si="132"/>
        <v>0</v>
      </c>
      <c r="GIZ116" s="225">
        <f t="shared" si="132"/>
        <v>0</v>
      </c>
      <c r="GJA116" s="225">
        <f t="shared" si="132"/>
        <v>0</v>
      </c>
      <c r="GJB116" s="225">
        <f t="shared" si="132"/>
        <v>0</v>
      </c>
      <c r="GJC116" s="225">
        <f t="shared" si="132"/>
        <v>0</v>
      </c>
      <c r="GJD116" s="225">
        <f t="shared" si="132"/>
        <v>0</v>
      </c>
      <c r="GJE116" s="225">
        <f t="shared" si="132"/>
        <v>0</v>
      </c>
      <c r="GJF116" s="225">
        <f t="shared" si="132"/>
        <v>0</v>
      </c>
      <c r="GJG116" s="225">
        <f t="shared" si="132"/>
        <v>0</v>
      </c>
      <c r="GJH116" s="225">
        <f t="shared" si="132"/>
        <v>0</v>
      </c>
      <c r="GJI116" s="225">
        <f t="shared" si="132"/>
        <v>0</v>
      </c>
      <c r="GJJ116" s="225">
        <f t="shared" si="132"/>
        <v>0</v>
      </c>
      <c r="GJK116" s="225">
        <f t="shared" si="132"/>
        <v>0</v>
      </c>
      <c r="GJL116" s="225">
        <f t="shared" si="132"/>
        <v>0</v>
      </c>
      <c r="GJM116" s="225">
        <f t="shared" si="132"/>
        <v>0</v>
      </c>
      <c r="GJN116" s="225">
        <f t="shared" ref="GJN116:GLY116" si="133">GJN115-GJN114</f>
        <v>0</v>
      </c>
      <c r="GJO116" s="225">
        <f t="shared" si="133"/>
        <v>0</v>
      </c>
      <c r="GJP116" s="225">
        <f t="shared" si="133"/>
        <v>0</v>
      </c>
      <c r="GJQ116" s="225">
        <f t="shared" si="133"/>
        <v>0</v>
      </c>
      <c r="GJR116" s="225">
        <f t="shared" si="133"/>
        <v>0</v>
      </c>
      <c r="GJS116" s="225">
        <f t="shared" si="133"/>
        <v>0</v>
      </c>
      <c r="GJT116" s="225">
        <f t="shared" si="133"/>
        <v>0</v>
      </c>
      <c r="GJU116" s="225">
        <f t="shared" si="133"/>
        <v>0</v>
      </c>
      <c r="GJV116" s="225">
        <f t="shared" si="133"/>
        <v>0</v>
      </c>
      <c r="GJW116" s="225">
        <f t="shared" si="133"/>
        <v>0</v>
      </c>
      <c r="GJX116" s="225">
        <f t="shared" si="133"/>
        <v>0</v>
      </c>
      <c r="GJY116" s="225">
        <f t="shared" si="133"/>
        <v>0</v>
      </c>
      <c r="GJZ116" s="225">
        <f t="shared" si="133"/>
        <v>0</v>
      </c>
      <c r="GKA116" s="225">
        <f t="shared" si="133"/>
        <v>0</v>
      </c>
      <c r="GKB116" s="225">
        <f t="shared" si="133"/>
        <v>0</v>
      </c>
      <c r="GKC116" s="225">
        <f t="shared" si="133"/>
        <v>0</v>
      </c>
      <c r="GKD116" s="225">
        <f t="shared" si="133"/>
        <v>0</v>
      </c>
      <c r="GKE116" s="225">
        <f t="shared" si="133"/>
        <v>0</v>
      </c>
      <c r="GKF116" s="225">
        <f t="shared" si="133"/>
        <v>0</v>
      </c>
      <c r="GKG116" s="225">
        <f t="shared" si="133"/>
        <v>0</v>
      </c>
      <c r="GKH116" s="225">
        <f t="shared" si="133"/>
        <v>0</v>
      </c>
      <c r="GKI116" s="225">
        <f t="shared" si="133"/>
        <v>0</v>
      </c>
      <c r="GKJ116" s="225">
        <f t="shared" si="133"/>
        <v>0</v>
      </c>
      <c r="GKK116" s="225">
        <f t="shared" si="133"/>
        <v>0</v>
      </c>
      <c r="GKL116" s="225">
        <f t="shared" si="133"/>
        <v>0</v>
      </c>
      <c r="GKM116" s="225">
        <f t="shared" si="133"/>
        <v>0</v>
      </c>
      <c r="GKN116" s="225">
        <f t="shared" si="133"/>
        <v>0</v>
      </c>
      <c r="GKO116" s="225">
        <f t="shared" si="133"/>
        <v>0</v>
      </c>
      <c r="GKP116" s="225">
        <f t="shared" si="133"/>
        <v>0</v>
      </c>
      <c r="GKQ116" s="225">
        <f t="shared" si="133"/>
        <v>0</v>
      </c>
      <c r="GKR116" s="225">
        <f t="shared" si="133"/>
        <v>0</v>
      </c>
      <c r="GKS116" s="225">
        <f t="shared" si="133"/>
        <v>0</v>
      </c>
      <c r="GKT116" s="225">
        <f t="shared" si="133"/>
        <v>0</v>
      </c>
      <c r="GKU116" s="225">
        <f t="shared" si="133"/>
        <v>0</v>
      </c>
      <c r="GKV116" s="225">
        <f t="shared" si="133"/>
        <v>0</v>
      </c>
      <c r="GKW116" s="225">
        <f t="shared" si="133"/>
        <v>0</v>
      </c>
      <c r="GKX116" s="225">
        <f t="shared" si="133"/>
        <v>0</v>
      </c>
      <c r="GKY116" s="225">
        <f t="shared" si="133"/>
        <v>0</v>
      </c>
      <c r="GKZ116" s="225">
        <f t="shared" si="133"/>
        <v>0</v>
      </c>
      <c r="GLA116" s="225">
        <f t="shared" si="133"/>
        <v>0</v>
      </c>
      <c r="GLB116" s="225">
        <f t="shared" si="133"/>
        <v>0</v>
      </c>
      <c r="GLC116" s="225">
        <f t="shared" si="133"/>
        <v>0</v>
      </c>
      <c r="GLD116" s="225">
        <f t="shared" si="133"/>
        <v>0</v>
      </c>
      <c r="GLE116" s="225">
        <f t="shared" si="133"/>
        <v>0</v>
      </c>
      <c r="GLF116" s="225">
        <f t="shared" si="133"/>
        <v>0</v>
      </c>
      <c r="GLG116" s="225">
        <f t="shared" si="133"/>
        <v>0</v>
      </c>
      <c r="GLH116" s="225">
        <f t="shared" si="133"/>
        <v>0</v>
      </c>
      <c r="GLI116" s="225">
        <f t="shared" si="133"/>
        <v>0</v>
      </c>
      <c r="GLJ116" s="225">
        <f t="shared" si="133"/>
        <v>0</v>
      </c>
      <c r="GLK116" s="225">
        <f t="shared" si="133"/>
        <v>0</v>
      </c>
      <c r="GLL116" s="225">
        <f t="shared" si="133"/>
        <v>0</v>
      </c>
      <c r="GLM116" s="225">
        <f t="shared" si="133"/>
        <v>0</v>
      </c>
      <c r="GLN116" s="225">
        <f t="shared" si="133"/>
        <v>0</v>
      </c>
      <c r="GLO116" s="225">
        <f t="shared" si="133"/>
        <v>0</v>
      </c>
      <c r="GLP116" s="225">
        <f t="shared" si="133"/>
        <v>0</v>
      </c>
      <c r="GLQ116" s="225">
        <f t="shared" si="133"/>
        <v>0</v>
      </c>
      <c r="GLR116" s="225">
        <f t="shared" si="133"/>
        <v>0</v>
      </c>
      <c r="GLS116" s="225">
        <f t="shared" si="133"/>
        <v>0</v>
      </c>
      <c r="GLT116" s="225">
        <f t="shared" si="133"/>
        <v>0</v>
      </c>
      <c r="GLU116" s="225">
        <f t="shared" si="133"/>
        <v>0</v>
      </c>
      <c r="GLV116" s="225">
        <f t="shared" si="133"/>
        <v>0</v>
      </c>
      <c r="GLW116" s="225">
        <f t="shared" si="133"/>
        <v>0</v>
      </c>
      <c r="GLX116" s="225">
        <f t="shared" si="133"/>
        <v>0</v>
      </c>
      <c r="GLY116" s="225">
        <f t="shared" si="133"/>
        <v>0</v>
      </c>
      <c r="GLZ116" s="225">
        <f t="shared" ref="GLZ116:GOK116" si="134">GLZ115-GLZ114</f>
        <v>0</v>
      </c>
      <c r="GMA116" s="225">
        <f t="shared" si="134"/>
        <v>0</v>
      </c>
      <c r="GMB116" s="225">
        <f t="shared" si="134"/>
        <v>0</v>
      </c>
      <c r="GMC116" s="225">
        <f t="shared" si="134"/>
        <v>0</v>
      </c>
      <c r="GMD116" s="225">
        <f t="shared" si="134"/>
        <v>0</v>
      </c>
      <c r="GME116" s="225">
        <f t="shared" si="134"/>
        <v>0</v>
      </c>
      <c r="GMF116" s="225">
        <f t="shared" si="134"/>
        <v>0</v>
      </c>
      <c r="GMG116" s="225">
        <f t="shared" si="134"/>
        <v>0</v>
      </c>
      <c r="GMH116" s="225">
        <f t="shared" si="134"/>
        <v>0</v>
      </c>
      <c r="GMI116" s="225">
        <f t="shared" si="134"/>
        <v>0</v>
      </c>
      <c r="GMJ116" s="225">
        <f t="shared" si="134"/>
        <v>0</v>
      </c>
      <c r="GMK116" s="225">
        <f t="shared" si="134"/>
        <v>0</v>
      </c>
      <c r="GML116" s="225">
        <f t="shared" si="134"/>
        <v>0</v>
      </c>
      <c r="GMM116" s="225">
        <f t="shared" si="134"/>
        <v>0</v>
      </c>
      <c r="GMN116" s="225">
        <f t="shared" si="134"/>
        <v>0</v>
      </c>
      <c r="GMO116" s="225">
        <f t="shared" si="134"/>
        <v>0</v>
      </c>
      <c r="GMP116" s="225">
        <f t="shared" si="134"/>
        <v>0</v>
      </c>
      <c r="GMQ116" s="225">
        <f t="shared" si="134"/>
        <v>0</v>
      </c>
      <c r="GMR116" s="225">
        <f t="shared" si="134"/>
        <v>0</v>
      </c>
      <c r="GMS116" s="225">
        <f t="shared" si="134"/>
        <v>0</v>
      </c>
      <c r="GMT116" s="225">
        <f t="shared" si="134"/>
        <v>0</v>
      </c>
      <c r="GMU116" s="225">
        <f t="shared" si="134"/>
        <v>0</v>
      </c>
      <c r="GMV116" s="225">
        <f t="shared" si="134"/>
        <v>0</v>
      </c>
      <c r="GMW116" s="225">
        <f t="shared" si="134"/>
        <v>0</v>
      </c>
      <c r="GMX116" s="225">
        <f t="shared" si="134"/>
        <v>0</v>
      </c>
      <c r="GMY116" s="225">
        <f t="shared" si="134"/>
        <v>0</v>
      </c>
      <c r="GMZ116" s="225">
        <f t="shared" si="134"/>
        <v>0</v>
      </c>
      <c r="GNA116" s="225">
        <f t="shared" si="134"/>
        <v>0</v>
      </c>
      <c r="GNB116" s="225">
        <f t="shared" si="134"/>
        <v>0</v>
      </c>
      <c r="GNC116" s="225">
        <f t="shared" si="134"/>
        <v>0</v>
      </c>
      <c r="GND116" s="225">
        <f t="shared" si="134"/>
        <v>0</v>
      </c>
      <c r="GNE116" s="225">
        <f t="shared" si="134"/>
        <v>0</v>
      </c>
      <c r="GNF116" s="225">
        <f t="shared" si="134"/>
        <v>0</v>
      </c>
      <c r="GNG116" s="225">
        <f t="shared" si="134"/>
        <v>0</v>
      </c>
      <c r="GNH116" s="225">
        <f t="shared" si="134"/>
        <v>0</v>
      </c>
      <c r="GNI116" s="225">
        <f t="shared" si="134"/>
        <v>0</v>
      </c>
      <c r="GNJ116" s="225">
        <f t="shared" si="134"/>
        <v>0</v>
      </c>
      <c r="GNK116" s="225">
        <f t="shared" si="134"/>
        <v>0</v>
      </c>
      <c r="GNL116" s="225">
        <f t="shared" si="134"/>
        <v>0</v>
      </c>
      <c r="GNM116" s="225">
        <f t="shared" si="134"/>
        <v>0</v>
      </c>
      <c r="GNN116" s="225">
        <f t="shared" si="134"/>
        <v>0</v>
      </c>
      <c r="GNO116" s="225">
        <f t="shared" si="134"/>
        <v>0</v>
      </c>
      <c r="GNP116" s="225">
        <f t="shared" si="134"/>
        <v>0</v>
      </c>
      <c r="GNQ116" s="225">
        <f t="shared" si="134"/>
        <v>0</v>
      </c>
      <c r="GNR116" s="225">
        <f t="shared" si="134"/>
        <v>0</v>
      </c>
      <c r="GNS116" s="225">
        <f t="shared" si="134"/>
        <v>0</v>
      </c>
      <c r="GNT116" s="225">
        <f t="shared" si="134"/>
        <v>0</v>
      </c>
      <c r="GNU116" s="225">
        <f t="shared" si="134"/>
        <v>0</v>
      </c>
      <c r="GNV116" s="225">
        <f t="shared" si="134"/>
        <v>0</v>
      </c>
      <c r="GNW116" s="225">
        <f t="shared" si="134"/>
        <v>0</v>
      </c>
      <c r="GNX116" s="225">
        <f t="shared" si="134"/>
        <v>0</v>
      </c>
      <c r="GNY116" s="225">
        <f t="shared" si="134"/>
        <v>0</v>
      </c>
      <c r="GNZ116" s="225">
        <f t="shared" si="134"/>
        <v>0</v>
      </c>
      <c r="GOA116" s="225">
        <f t="shared" si="134"/>
        <v>0</v>
      </c>
      <c r="GOB116" s="225">
        <f t="shared" si="134"/>
        <v>0</v>
      </c>
      <c r="GOC116" s="225">
        <f t="shared" si="134"/>
        <v>0</v>
      </c>
      <c r="GOD116" s="225">
        <f t="shared" si="134"/>
        <v>0</v>
      </c>
      <c r="GOE116" s="225">
        <f t="shared" si="134"/>
        <v>0</v>
      </c>
      <c r="GOF116" s="225">
        <f t="shared" si="134"/>
        <v>0</v>
      </c>
      <c r="GOG116" s="225">
        <f t="shared" si="134"/>
        <v>0</v>
      </c>
      <c r="GOH116" s="225">
        <f t="shared" si="134"/>
        <v>0</v>
      </c>
      <c r="GOI116" s="225">
        <f t="shared" si="134"/>
        <v>0</v>
      </c>
      <c r="GOJ116" s="225">
        <f t="shared" si="134"/>
        <v>0</v>
      </c>
      <c r="GOK116" s="225">
        <f t="shared" si="134"/>
        <v>0</v>
      </c>
      <c r="GOL116" s="225">
        <f t="shared" ref="GOL116:GQW116" si="135">GOL115-GOL114</f>
        <v>0</v>
      </c>
      <c r="GOM116" s="225">
        <f t="shared" si="135"/>
        <v>0</v>
      </c>
      <c r="GON116" s="225">
        <f t="shared" si="135"/>
        <v>0</v>
      </c>
      <c r="GOO116" s="225">
        <f t="shared" si="135"/>
        <v>0</v>
      </c>
      <c r="GOP116" s="225">
        <f t="shared" si="135"/>
        <v>0</v>
      </c>
      <c r="GOQ116" s="225">
        <f t="shared" si="135"/>
        <v>0</v>
      </c>
      <c r="GOR116" s="225">
        <f t="shared" si="135"/>
        <v>0</v>
      </c>
      <c r="GOS116" s="225">
        <f t="shared" si="135"/>
        <v>0</v>
      </c>
      <c r="GOT116" s="225">
        <f t="shared" si="135"/>
        <v>0</v>
      </c>
      <c r="GOU116" s="225">
        <f t="shared" si="135"/>
        <v>0</v>
      </c>
      <c r="GOV116" s="225">
        <f t="shared" si="135"/>
        <v>0</v>
      </c>
      <c r="GOW116" s="225">
        <f t="shared" si="135"/>
        <v>0</v>
      </c>
      <c r="GOX116" s="225">
        <f t="shared" si="135"/>
        <v>0</v>
      </c>
      <c r="GOY116" s="225">
        <f t="shared" si="135"/>
        <v>0</v>
      </c>
      <c r="GOZ116" s="225">
        <f t="shared" si="135"/>
        <v>0</v>
      </c>
      <c r="GPA116" s="225">
        <f t="shared" si="135"/>
        <v>0</v>
      </c>
      <c r="GPB116" s="225">
        <f t="shared" si="135"/>
        <v>0</v>
      </c>
      <c r="GPC116" s="225">
        <f t="shared" si="135"/>
        <v>0</v>
      </c>
      <c r="GPD116" s="225">
        <f t="shared" si="135"/>
        <v>0</v>
      </c>
      <c r="GPE116" s="225">
        <f t="shared" si="135"/>
        <v>0</v>
      </c>
      <c r="GPF116" s="225">
        <f t="shared" si="135"/>
        <v>0</v>
      </c>
      <c r="GPG116" s="225">
        <f t="shared" si="135"/>
        <v>0</v>
      </c>
      <c r="GPH116" s="225">
        <f t="shared" si="135"/>
        <v>0</v>
      </c>
      <c r="GPI116" s="225">
        <f t="shared" si="135"/>
        <v>0</v>
      </c>
      <c r="GPJ116" s="225">
        <f t="shared" si="135"/>
        <v>0</v>
      </c>
      <c r="GPK116" s="225">
        <f t="shared" si="135"/>
        <v>0</v>
      </c>
      <c r="GPL116" s="225">
        <f t="shared" si="135"/>
        <v>0</v>
      </c>
      <c r="GPM116" s="225">
        <f t="shared" si="135"/>
        <v>0</v>
      </c>
      <c r="GPN116" s="225">
        <f t="shared" si="135"/>
        <v>0</v>
      </c>
      <c r="GPO116" s="225">
        <f t="shared" si="135"/>
        <v>0</v>
      </c>
      <c r="GPP116" s="225">
        <f t="shared" si="135"/>
        <v>0</v>
      </c>
      <c r="GPQ116" s="225">
        <f t="shared" si="135"/>
        <v>0</v>
      </c>
      <c r="GPR116" s="225">
        <f t="shared" si="135"/>
        <v>0</v>
      </c>
      <c r="GPS116" s="225">
        <f t="shared" si="135"/>
        <v>0</v>
      </c>
      <c r="GPT116" s="225">
        <f t="shared" si="135"/>
        <v>0</v>
      </c>
      <c r="GPU116" s="225">
        <f t="shared" si="135"/>
        <v>0</v>
      </c>
      <c r="GPV116" s="225">
        <f t="shared" si="135"/>
        <v>0</v>
      </c>
      <c r="GPW116" s="225">
        <f t="shared" si="135"/>
        <v>0</v>
      </c>
      <c r="GPX116" s="225">
        <f t="shared" si="135"/>
        <v>0</v>
      </c>
      <c r="GPY116" s="225">
        <f t="shared" si="135"/>
        <v>0</v>
      </c>
      <c r="GPZ116" s="225">
        <f t="shared" si="135"/>
        <v>0</v>
      </c>
      <c r="GQA116" s="225">
        <f t="shared" si="135"/>
        <v>0</v>
      </c>
      <c r="GQB116" s="225">
        <f t="shared" si="135"/>
        <v>0</v>
      </c>
      <c r="GQC116" s="225">
        <f t="shared" si="135"/>
        <v>0</v>
      </c>
      <c r="GQD116" s="225">
        <f t="shared" si="135"/>
        <v>0</v>
      </c>
      <c r="GQE116" s="225">
        <f t="shared" si="135"/>
        <v>0</v>
      </c>
      <c r="GQF116" s="225">
        <f t="shared" si="135"/>
        <v>0</v>
      </c>
      <c r="GQG116" s="225">
        <f t="shared" si="135"/>
        <v>0</v>
      </c>
      <c r="GQH116" s="225">
        <f t="shared" si="135"/>
        <v>0</v>
      </c>
      <c r="GQI116" s="225">
        <f t="shared" si="135"/>
        <v>0</v>
      </c>
      <c r="GQJ116" s="225">
        <f t="shared" si="135"/>
        <v>0</v>
      </c>
      <c r="GQK116" s="225">
        <f t="shared" si="135"/>
        <v>0</v>
      </c>
      <c r="GQL116" s="225">
        <f t="shared" si="135"/>
        <v>0</v>
      </c>
      <c r="GQM116" s="225">
        <f t="shared" si="135"/>
        <v>0</v>
      </c>
      <c r="GQN116" s="225">
        <f t="shared" si="135"/>
        <v>0</v>
      </c>
      <c r="GQO116" s="225">
        <f t="shared" si="135"/>
        <v>0</v>
      </c>
      <c r="GQP116" s="225">
        <f t="shared" si="135"/>
        <v>0</v>
      </c>
      <c r="GQQ116" s="225">
        <f t="shared" si="135"/>
        <v>0</v>
      </c>
      <c r="GQR116" s="225">
        <f t="shared" si="135"/>
        <v>0</v>
      </c>
      <c r="GQS116" s="225">
        <f t="shared" si="135"/>
        <v>0</v>
      </c>
      <c r="GQT116" s="225">
        <f t="shared" si="135"/>
        <v>0</v>
      </c>
      <c r="GQU116" s="225">
        <f t="shared" si="135"/>
        <v>0</v>
      </c>
      <c r="GQV116" s="225">
        <f t="shared" si="135"/>
        <v>0</v>
      </c>
      <c r="GQW116" s="225">
        <f t="shared" si="135"/>
        <v>0</v>
      </c>
      <c r="GQX116" s="225">
        <f t="shared" ref="GQX116:GTI116" si="136">GQX115-GQX114</f>
        <v>0</v>
      </c>
      <c r="GQY116" s="225">
        <f t="shared" si="136"/>
        <v>0</v>
      </c>
      <c r="GQZ116" s="225">
        <f t="shared" si="136"/>
        <v>0</v>
      </c>
      <c r="GRA116" s="225">
        <f t="shared" si="136"/>
        <v>0</v>
      </c>
      <c r="GRB116" s="225">
        <f t="shared" si="136"/>
        <v>0</v>
      </c>
      <c r="GRC116" s="225">
        <f t="shared" si="136"/>
        <v>0</v>
      </c>
      <c r="GRD116" s="225">
        <f t="shared" si="136"/>
        <v>0</v>
      </c>
      <c r="GRE116" s="225">
        <f t="shared" si="136"/>
        <v>0</v>
      </c>
      <c r="GRF116" s="225">
        <f t="shared" si="136"/>
        <v>0</v>
      </c>
      <c r="GRG116" s="225">
        <f t="shared" si="136"/>
        <v>0</v>
      </c>
      <c r="GRH116" s="225">
        <f t="shared" si="136"/>
        <v>0</v>
      </c>
      <c r="GRI116" s="225">
        <f t="shared" si="136"/>
        <v>0</v>
      </c>
      <c r="GRJ116" s="225">
        <f t="shared" si="136"/>
        <v>0</v>
      </c>
      <c r="GRK116" s="225">
        <f t="shared" si="136"/>
        <v>0</v>
      </c>
      <c r="GRL116" s="225">
        <f t="shared" si="136"/>
        <v>0</v>
      </c>
      <c r="GRM116" s="225">
        <f t="shared" si="136"/>
        <v>0</v>
      </c>
      <c r="GRN116" s="225">
        <f t="shared" si="136"/>
        <v>0</v>
      </c>
      <c r="GRO116" s="225">
        <f t="shared" si="136"/>
        <v>0</v>
      </c>
      <c r="GRP116" s="225">
        <f t="shared" si="136"/>
        <v>0</v>
      </c>
      <c r="GRQ116" s="225">
        <f t="shared" si="136"/>
        <v>0</v>
      </c>
      <c r="GRR116" s="225">
        <f t="shared" si="136"/>
        <v>0</v>
      </c>
      <c r="GRS116" s="225">
        <f t="shared" si="136"/>
        <v>0</v>
      </c>
      <c r="GRT116" s="225">
        <f t="shared" si="136"/>
        <v>0</v>
      </c>
      <c r="GRU116" s="225">
        <f t="shared" si="136"/>
        <v>0</v>
      </c>
      <c r="GRV116" s="225">
        <f t="shared" si="136"/>
        <v>0</v>
      </c>
      <c r="GRW116" s="225">
        <f t="shared" si="136"/>
        <v>0</v>
      </c>
      <c r="GRX116" s="225">
        <f t="shared" si="136"/>
        <v>0</v>
      </c>
      <c r="GRY116" s="225">
        <f t="shared" si="136"/>
        <v>0</v>
      </c>
      <c r="GRZ116" s="225">
        <f t="shared" si="136"/>
        <v>0</v>
      </c>
      <c r="GSA116" s="225">
        <f t="shared" si="136"/>
        <v>0</v>
      </c>
      <c r="GSB116" s="225">
        <f t="shared" si="136"/>
        <v>0</v>
      </c>
      <c r="GSC116" s="225">
        <f t="shared" si="136"/>
        <v>0</v>
      </c>
      <c r="GSD116" s="225">
        <f t="shared" si="136"/>
        <v>0</v>
      </c>
      <c r="GSE116" s="225">
        <f t="shared" si="136"/>
        <v>0</v>
      </c>
      <c r="GSF116" s="225">
        <f t="shared" si="136"/>
        <v>0</v>
      </c>
      <c r="GSG116" s="225">
        <f t="shared" si="136"/>
        <v>0</v>
      </c>
      <c r="GSH116" s="225">
        <f t="shared" si="136"/>
        <v>0</v>
      </c>
      <c r="GSI116" s="225">
        <f t="shared" si="136"/>
        <v>0</v>
      </c>
      <c r="GSJ116" s="225">
        <f t="shared" si="136"/>
        <v>0</v>
      </c>
      <c r="GSK116" s="225">
        <f t="shared" si="136"/>
        <v>0</v>
      </c>
      <c r="GSL116" s="225">
        <f t="shared" si="136"/>
        <v>0</v>
      </c>
      <c r="GSM116" s="225">
        <f t="shared" si="136"/>
        <v>0</v>
      </c>
      <c r="GSN116" s="225">
        <f t="shared" si="136"/>
        <v>0</v>
      </c>
      <c r="GSO116" s="225">
        <f t="shared" si="136"/>
        <v>0</v>
      </c>
      <c r="GSP116" s="225">
        <f t="shared" si="136"/>
        <v>0</v>
      </c>
      <c r="GSQ116" s="225">
        <f t="shared" si="136"/>
        <v>0</v>
      </c>
      <c r="GSR116" s="225">
        <f t="shared" si="136"/>
        <v>0</v>
      </c>
      <c r="GSS116" s="225">
        <f t="shared" si="136"/>
        <v>0</v>
      </c>
      <c r="GST116" s="225">
        <f t="shared" si="136"/>
        <v>0</v>
      </c>
      <c r="GSU116" s="225">
        <f t="shared" si="136"/>
        <v>0</v>
      </c>
      <c r="GSV116" s="225">
        <f t="shared" si="136"/>
        <v>0</v>
      </c>
      <c r="GSW116" s="225">
        <f t="shared" si="136"/>
        <v>0</v>
      </c>
      <c r="GSX116" s="225">
        <f t="shared" si="136"/>
        <v>0</v>
      </c>
      <c r="GSY116" s="225">
        <f t="shared" si="136"/>
        <v>0</v>
      </c>
      <c r="GSZ116" s="225">
        <f t="shared" si="136"/>
        <v>0</v>
      </c>
      <c r="GTA116" s="225">
        <f t="shared" si="136"/>
        <v>0</v>
      </c>
      <c r="GTB116" s="225">
        <f t="shared" si="136"/>
        <v>0</v>
      </c>
      <c r="GTC116" s="225">
        <f t="shared" si="136"/>
        <v>0</v>
      </c>
      <c r="GTD116" s="225">
        <f t="shared" si="136"/>
        <v>0</v>
      </c>
      <c r="GTE116" s="225">
        <f t="shared" si="136"/>
        <v>0</v>
      </c>
      <c r="GTF116" s="225">
        <f t="shared" si="136"/>
        <v>0</v>
      </c>
      <c r="GTG116" s="225">
        <f t="shared" si="136"/>
        <v>0</v>
      </c>
      <c r="GTH116" s="225">
        <f t="shared" si="136"/>
        <v>0</v>
      </c>
      <c r="GTI116" s="225">
        <f t="shared" si="136"/>
        <v>0</v>
      </c>
      <c r="GTJ116" s="225">
        <f t="shared" ref="GTJ116:GVU116" si="137">GTJ115-GTJ114</f>
        <v>0</v>
      </c>
      <c r="GTK116" s="225">
        <f t="shared" si="137"/>
        <v>0</v>
      </c>
      <c r="GTL116" s="225">
        <f t="shared" si="137"/>
        <v>0</v>
      </c>
      <c r="GTM116" s="225">
        <f t="shared" si="137"/>
        <v>0</v>
      </c>
      <c r="GTN116" s="225">
        <f t="shared" si="137"/>
        <v>0</v>
      </c>
      <c r="GTO116" s="225">
        <f t="shared" si="137"/>
        <v>0</v>
      </c>
      <c r="GTP116" s="225">
        <f t="shared" si="137"/>
        <v>0</v>
      </c>
      <c r="GTQ116" s="225">
        <f t="shared" si="137"/>
        <v>0</v>
      </c>
      <c r="GTR116" s="225">
        <f t="shared" si="137"/>
        <v>0</v>
      </c>
      <c r="GTS116" s="225">
        <f t="shared" si="137"/>
        <v>0</v>
      </c>
      <c r="GTT116" s="225">
        <f t="shared" si="137"/>
        <v>0</v>
      </c>
      <c r="GTU116" s="225">
        <f t="shared" si="137"/>
        <v>0</v>
      </c>
      <c r="GTV116" s="225">
        <f t="shared" si="137"/>
        <v>0</v>
      </c>
      <c r="GTW116" s="225">
        <f t="shared" si="137"/>
        <v>0</v>
      </c>
      <c r="GTX116" s="225">
        <f t="shared" si="137"/>
        <v>0</v>
      </c>
      <c r="GTY116" s="225">
        <f t="shared" si="137"/>
        <v>0</v>
      </c>
      <c r="GTZ116" s="225">
        <f t="shared" si="137"/>
        <v>0</v>
      </c>
      <c r="GUA116" s="225">
        <f t="shared" si="137"/>
        <v>0</v>
      </c>
      <c r="GUB116" s="225">
        <f t="shared" si="137"/>
        <v>0</v>
      </c>
      <c r="GUC116" s="225">
        <f t="shared" si="137"/>
        <v>0</v>
      </c>
      <c r="GUD116" s="225">
        <f t="shared" si="137"/>
        <v>0</v>
      </c>
      <c r="GUE116" s="225">
        <f t="shared" si="137"/>
        <v>0</v>
      </c>
      <c r="GUF116" s="225">
        <f t="shared" si="137"/>
        <v>0</v>
      </c>
      <c r="GUG116" s="225">
        <f t="shared" si="137"/>
        <v>0</v>
      </c>
      <c r="GUH116" s="225">
        <f t="shared" si="137"/>
        <v>0</v>
      </c>
      <c r="GUI116" s="225">
        <f t="shared" si="137"/>
        <v>0</v>
      </c>
      <c r="GUJ116" s="225">
        <f t="shared" si="137"/>
        <v>0</v>
      </c>
      <c r="GUK116" s="225">
        <f t="shared" si="137"/>
        <v>0</v>
      </c>
      <c r="GUL116" s="225">
        <f t="shared" si="137"/>
        <v>0</v>
      </c>
      <c r="GUM116" s="225">
        <f t="shared" si="137"/>
        <v>0</v>
      </c>
      <c r="GUN116" s="225">
        <f t="shared" si="137"/>
        <v>0</v>
      </c>
      <c r="GUO116" s="225">
        <f t="shared" si="137"/>
        <v>0</v>
      </c>
      <c r="GUP116" s="225">
        <f t="shared" si="137"/>
        <v>0</v>
      </c>
      <c r="GUQ116" s="225">
        <f t="shared" si="137"/>
        <v>0</v>
      </c>
      <c r="GUR116" s="225">
        <f t="shared" si="137"/>
        <v>0</v>
      </c>
      <c r="GUS116" s="225">
        <f t="shared" si="137"/>
        <v>0</v>
      </c>
      <c r="GUT116" s="225">
        <f t="shared" si="137"/>
        <v>0</v>
      </c>
      <c r="GUU116" s="225">
        <f t="shared" si="137"/>
        <v>0</v>
      </c>
      <c r="GUV116" s="225">
        <f t="shared" si="137"/>
        <v>0</v>
      </c>
      <c r="GUW116" s="225">
        <f t="shared" si="137"/>
        <v>0</v>
      </c>
      <c r="GUX116" s="225">
        <f t="shared" si="137"/>
        <v>0</v>
      </c>
      <c r="GUY116" s="225">
        <f t="shared" si="137"/>
        <v>0</v>
      </c>
      <c r="GUZ116" s="225">
        <f t="shared" si="137"/>
        <v>0</v>
      </c>
      <c r="GVA116" s="225">
        <f t="shared" si="137"/>
        <v>0</v>
      </c>
      <c r="GVB116" s="225">
        <f t="shared" si="137"/>
        <v>0</v>
      </c>
      <c r="GVC116" s="225">
        <f t="shared" si="137"/>
        <v>0</v>
      </c>
      <c r="GVD116" s="225">
        <f t="shared" si="137"/>
        <v>0</v>
      </c>
      <c r="GVE116" s="225">
        <f t="shared" si="137"/>
        <v>0</v>
      </c>
      <c r="GVF116" s="225">
        <f t="shared" si="137"/>
        <v>0</v>
      </c>
      <c r="GVG116" s="225">
        <f t="shared" si="137"/>
        <v>0</v>
      </c>
      <c r="GVH116" s="225">
        <f t="shared" si="137"/>
        <v>0</v>
      </c>
      <c r="GVI116" s="225">
        <f t="shared" si="137"/>
        <v>0</v>
      </c>
      <c r="GVJ116" s="225">
        <f t="shared" si="137"/>
        <v>0</v>
      </c>
      <c r="GVK116" s="225">
        <f t="shared" si="137"/>
        <v>0</v>
      </c>
      <c r="GVL116" s="225">
        <f t="shared" si="137"/>
        <v>0</v>
      </c>
      <c r="GVM116" s="225">
        <f t="shared" si="137"/>
        <v>0</v>
      </c>
      <c r="GVN116" s="225">
        <f t="shared" si="137"/>
        <v>0</v>
      </c>
      <c r="GVO116" s="225">
        <f t="shared" si="137"/>
        <v>0</v>
      </c>
      <c r="GVP116" s="225">
        <f t="shared" si="137"/>
        <v>0</v>
      </c>
      <c r="GVQ116" s="225">
        <f t="shared" si="137"/>
        <v>0</v>
      </c>
      <c r="GVR116" s="225">
        <f t="shared" si="137"/>
        <v>0</v>
      </c>
      <c r="GVS116" s="225">
        <f t="shared" si="137"/>
        <v>0</v>
      </c>
      <c r="GVT116" s="225">
        <f t="shared" si="137"/>
        <v>0</v>
      </c>
      <c r="GVU116" s="225">
        <f t="shared" si="137"/>
        <v>0</v>
      </c>
      <c r="GVV116" s="225">
        <f t="shared" ref="GVV116:GYG116" si="138">GVV115-GVV114</f>
        <v>0</v>
      </c>
      <c r="GVW116" s="225">
        <f t="shared" si="138"/>
        <v>0</v>
      </c>
      <c r="GVX116" s="225">
        <f t="shared" si="138"/>
        <v>0</v>
      </c>
      <c r="GVY116" s="225">
        <f t="shared" si="138"/>
        <v>0</v>
      </c>
      <c r="GVZ116" s="225">
        <f t="shared" si="138"/>
        <v>0</v>
      </c>
      <c r="GWA116" s="225">
        <f t="shared" si="138"/>
        <v>0</v>
      </c>
      <c r="GWB116" s="225">
        <f t="shared" si="138"/>
        <v>0</v>
      </c>
      <c r="GWC116" s="225">
        <f t="shared" si="138"/>
        <v>0</v>
      </c>
      <c r="GWD116" s="225">
        <f t="shared" si="138"/>
        <v>0</v>
      </c>
      <c r="GWE116" s="225">
        <f t="shared" si="138"/>
        <v>0</v>
      </c>
      <c r="GWF116" s="225">
        <f t="shared" si="138"/>
        <v>0</v>
      </c>
      <c r="GWG116" s="225">
        <f t="shared" si="138"/>
        <v>0</v>
      </c>
      <c r="GWH116" s="225">
        <f t="shared" si="138"/>
        <v>0</v>
      </c>
      <c r="GWI116" s="225">
        <f t="shared" si="138"/>
        <v>0</v>
      </c>
      <c r="GWJ116" s="225">
        <f t="shared" si="138"/>
        <v>0</v>
      </c>
      <c r="GWK116" s="225">
        <f t="shared" si="138"/>
        <v>0</v>
      </c>
      <c r="GWL116" s="225">
        <f t="shared" si="138"/>
        <v>0</v>
      </c>
      <c r="GWM116" s="225">
        <f t="shared" si="138"/>
        <v>0</v>
      </c>
      <c r="GWN116" s="225">
        <f t="shared" si="138"/>
        <v>0</v>
      </c>
      <c r="GWO116" s="225">
        <f t="shared" si="138"/>
        <v>0</v>
      </c>
      <c r="GWP116" s="225">
        <f t="shared" si="138"/>
        <v>0</v>
      </c>
      <c r="GWQ116" s="225">
        <f t="shared" si="138"/>
        <v>0</v>
      </c>
      <c r="GWR116" s="225">
        <f t="shared" si="138"/>
        <v>0</v>
      </c>
      <c r="GWS116" s="225">
        <f t="shared" si="138"/>
        <v>0</v>
      </c>
      <c r="GWT116" s="225">
        <f t="shared" si="138"/>
        <v>0</v>
      </c>
      <c r="GWU116" s="225">
        <f t="shared" si="138"/>
        <v>0</v>
      </c>
      <c r="GWV116" s="225">
        <f t="shared" si="138"/>
        <v>0</v>
      </c>
      <c r="GWW116" s="225">
        <f t="shared" si="138"/>
        <v>0</v>
      </c>
      <c r="GWX116" s="225">
        <f t="shared" si="138"/>
        <v>0</v>
      </c>
      <c r="GWY116" s="225">
        <f t="shared" si="138"/>
        <v>0</v>
      </c>
      <c r="GWZ116" s="225">
        <f t="shared" si="138"/>
        <v>0</v>
      </c>
      <c r="GXA116" s="225">
        <f t="shared" si="138"/>
        <v>0</v>
      </c>
      <c r="GXB116" s="225">
        <f t="shared" si="138"/>
        <v>0</v>
      </c>
      <c r="GXC116" s="225">
        <f t="shared" si="138"/>
        <v>0</v>
      </c>
      <c r="GXD116" s="225">
        <f t="shared" si="138"/>
        <v>0</v>
      </c>
      <c r="GXE116" s="225">
        <f t="shared" si="138"/>
        <v>0</v>
      </c>
      <c r="GXF116" s="225">
        <f t="shared" si="138"/>
        <v>0</v>
      </c>
      <c r="GXG116" s="225">
        <f t="shared" si="138"/>
        <v>0</v>
      </c>
      <c r="GXH116" s="225">
        <f t="shared" si="138"/>
        <v>0</v>
      </c>
      <c r="GXI116" s="225">
        <f t="shared" si="138"/>
        <v>0</v>
      </c>
      <c r="GXJ116" s="225">
        <f t="shared" si="138"/>
        <v>0</v>
      </c>
      <c r="GXK116" s="225">
        <f t="shared" si="138"/>
        <v>0</v>
      </c>
      <c r="GXL116" s="225">
        <f t="shared" si="138"/>
        <v>0</v>
      </c>
      <c r="GXM116" s="225">
        <f t="shared" si="138"/>
        <v>0</v>
      </c>
      <c r="GXN116" s="225">
        <f t="shared" si="138"/>
        <v>0</v>
      </c>
      <c r="GXO116" s="225">
        <f t="shared" si="138"/>
        <v>0</v>
      </c>
      <c r="GXP116" s="225">
        <f t="shared" si="138"/>
        <v>0</v>
      </c>
      <c r="GXQ116" s="225">
        <f t="shared" si="138"/>
        <v>0</v>
      </c>
      <c r="GXR116" s="225">
        <f t="shared" si="138"/>
        <v>0</v>
      </c>
      <c r="GXS116" s="225">
        <f t="shared" si="138"/>
        <v>0</v>
      </c>
      <c r="GXT116" s="225">
        <f t="shared" si="138"/>
        <v>0</v>
      </c>
      <c r="GXU116" s="225">
        <f t="shared" si="138"/>
        <v>0</v>
      </c>
      <c r="GXV116" s="225">
        <f t="shared" si="138"/>
        <v>0</v>
      </c>
      <c r="GXW116" s="225">
        <f t="shared" si="138"/>
        <v>0</v>
      </c>
      <c r="GXX116" s="225">
        <f t="shared" si="138"/>
        <v>0</v>
      </c>
      <c r="GXY116" s="225">
        <f t="shared" si="138"/>
        <v>0</v>
      </c>
      <c r="GXZ116" s="225">
        <f t="shared" si="138"/>
        <v>0</v>
      </c>
      <c r="GYA116" s="225">
        <f t="shared" si="138"/>
        <v>0</v>
      </c>
      <c r="GYB116" s="225">
        <f t="shared" si="138"/>
        <v>0</v>
      </c>
      <c r="GYC116" s="225">
        <f t="shared" si="138"/>
        <v>0</v>
      </c>
      <c r="GYD116" s="225">
        <f t="shared" si="138"/>
        <v>0</v>
      </c>
      <c r="GYE116" s="225">
        <f t="shared" si="138"/>
        <v>0</v>
      </c>
      <c r="GYF116" s="225">
        <f t="shared" si="138"/>
        <v>0</v>
      </c>
      <c r="GYG116" s="225">
        <f t="shared" si="138"/>
        <v>0</v>
      </c>
      <c r="GYH116" s="225">
        <f t="shared" ref="GYH116:HAS116" si="139">GYH115-GYH114</f>
        <v>0</v>
      </c>
      <c r="GYI116" s="225">
        <f t="shared" si="139"/>
        <v>0</v>
      </c>
      <c r="GYJ116" s="225">
        <f t="shared" si="139"/>
        <v>0</v>
      </c>
      <c r="GYK116" s="225">
        <f t="shared" si="139"/>
        <v>0</v>
      </c>
      <c r="GYL116" s="225">
        <f t="shared" si="139"/>
        <v>0</v>
      </c>
      <c r="GYM116" s="225">
        <f t="shared" si="139"/>
        <v>0</v>
      </c>
      <c r="GYN116" s="225">
        <f t="shared" si="139"/>
        <v>0</v>
      </c>
      <c r="GYO116" s="225">
        <f t="shared" si="139"/>
        <v>0</v>
      </c>
      <c r="GYP116" s="225">
        <f t="shared" si="139"/>
        <v>0</v>
      </c>
      <c r="GYQ116" s="225">
        <f t="shared" si="139"/>
        <v>0</v>
      </c>
      <c r="GYR116" s="225">
        <f t="shared" si="139"/>
        <v>0</v>
      </c>
      <c r="GYS116" s="225">
        <f t="shared" si="139"/>
        <v>0</v>
      </c>
      <c r="GYT116" s="225">
        <f t="shared" si="139"/>
        <v>0</v>
      </c>
      <c r="GYU116" s="225">
        <f t="shared" si="139"/>
        <v>0</v>
      </c>
      <c r="GYV116" s="225">
        <f t="shared" si="139"/>
        <v>0</v>
      </c>
      <c r="GYW116" s="225">
        <f t="shared" si="139"/>
        <v>0</v>
      </c>
      <c r="GYX116" s="225">
        <f t="shared" si="139"/>
        <v>0</v>
      </c>
      <c r="GYY116" s="225">
        <f t="shared" si="139"/>
        <v>0</v>
      </c>
      <c r="GYZ116" s="225">
        <f t="shared" si="139"/>
        <v>0</v>
      </c>
      <c r="GZA116" s="225">
        <f t="shared" si="139"/>
        <v>0</v>
      </c>
      <c r="GZB116" s="225">
        <f t="shared" si="139"/>
        <v>0</v>
      </c>
      <c r="GZC116" s="225">
        <f t="shared" si="139"/>
        <v>0</v>
      </c>
      <c r="GZD116" s="225">
        <f t="shared" si="139"/>
        <v>0</v>
      </c>
      <c r="GZE116" s="225">
        <f t="shared" si="139"/>
        <v>0</v>
      </c>
      <c r="GZF116" s="225">
        <f t="shared" si="139"/>
        <v>0</v>
      </c>
      <c r="GZG116" s="225">
        <f t="shared" si="139"/>
        <v>0</v>
      </c>
      <c r="GZH116" s="225">
        <f t="shared" si="139"/>
        <v>0</v>
      </c>
      <c r="GZI116" s="225">
        <f t="shared" si="139"/>
        <v>0</v>
      </c>
      <c r="GZJ116" s="225">
        <f t="shared" si="139"/>
        <v>0</v>
      </c>
      <c r="GZK116" s="225">
        <f t="shared" si="139"/>
        <v>0</v>
      </c>
      <c r="GZL116" s="225">
        <f t="shared" si="139"/>
        <v>0</v>
      </c>
      <c r="GZM116" s="225">
        <f t="shared" si="139"/>
        <v>0</v>
      </c>
      <c r="GZN116" s="225">
        <f t="shared" si="139"/>
        <v>0</v>
      </c>
      <c r="GZO116" s="225">
        <f t="shared" si="139"/>
        <v>0</v>
      </c>
      <c r="GZP116" s="225">
        <f t="shared" si="139"/>
        <v>0</v>
      </c>
      <c r="GZQ116" s="225">
        <f t="shared" si="139"/>
        <v>0</v>
      </c>
      <c r="GZR116" s="225">
        <f t="shared" si="139"/>
        <v>0</v>
      </c>
      <c r="GZS116" s="225">
        <f t="shared" si="139"/>
        <v>0</v>
      </c>
      <c r="GZT116" s="225">
        <f t="shared" si="139"/>
        <v>0</v>
      </c>
      <c r="GZU116" s="225">
        <f t="shared" si="139"/>
        <v>0</v>
      </c>
      <c r="GZV116" s="225">
        <f t="shared" si="139"/>
        <v>0</v>
      </c>
      <c r="GZW116" s="225">
        <f t="shared" si="139"/>
        <v>0</v>
      </c>
      <c r="GZX116" s="225">
        <f t="shared" si="139"/>
        <v>0</v>
      </c>
      <c r="GZY116" s="225">
        <f t="shared" si="139"/>
        <v>0</v>
      </c>
      <c r="GZZ116" s="225">
        <f t="shared" si="139"/>
        <v>0</v>
      </c>
      <c r="HAA116" s="225">
        <f t="shared" si="139"/>
        <v>0</v>
      </c>
      <c r="HAB116" s="225">
        <f t="shared" si="139"/>
        <v>0</v>
      </c>
      <c r="HAC116" s="225">
        <f t="shared" si="139"/>
        <v>0</v>
      </c>
      <c r="HAD116" s="225">
        <f t="shared" si="139"/>
        <v>0</v>
      </c>
      <c r="HAE116" s="225">
        <f t="shared" si="139"/>
        <v>0</v>
      </c>
      <c r="HAF116" s="225">
        <f t="shared" si="139"/>
        <v>0</v>
      </c>
      <c r="HAG116" s="225">
        <f t="shared" si="139"/>
        <v>0</v>
      </c>
      <c r="HAH116" s="225">
        <f t="shared" si="139"/>
        <v>0</v>
      </c>
      <c r="HAI116" s="225">
        <f t="shared" si="139"/>
        <v>0</v>
      </c>
      <c r="HAJ116" s="225">
        <f t="shared" si="139"/>
        <v>0</v>
      </c>
      <c r="HAK116" s="225">
        <f t="shared" si="139"/>
        <v>0</v>
      </c>
      <c r="HAL116" s="225">
        <f t="shared" si="139"/>
        <v>0</v>
      </c>
      <c r="HAM116" s="225">
        <f t="shared" si="139"/>
        <v>0</v>
      </c>
      <c r="HAN116" s="225">
        <f t="shared" si="139"/>
        <v>0</v>
      </c>
      <c r="HAO116" s="225">
        <f t="shared" si="139"/>
        <v>0</v>
      </c>
      <c r="HAP116" s="225">
        <f t="shared" si="139"/>
        <v>0</v>
      </c>
      <c r="HAQ116" s="225">
        <f t="shared" si="139"/>
        <v>0</v>
      </c>
      <c r="HAR116" s="225">
        <f t="shared" si="139"/>
        <v>0</v>
      </c>
      <c r="HAS116" s="225">
        <f t="shared" si="139"/>
        <v>0</v>
      </c>
      <c r="HAT116" s="225">
        <f t="shared" ref="HAT116:HDE116" si="140">HAT115-HAT114</f>
        <v>0</v>
      </c>
      <c r="HAU116" s="225">
        <f t="shared" si="140"/>
        <v>0</v>
      </c>
      <c r="HAV116" s="225">
        <f t="shared" si="140"/>
        <v>0</v>
      </c>
      <c r="HAW116" s="225">
        <f t="shared" si="140"/>
        <v>0</v>
      </c>
      <c r="HAX116" s="225">
        <f t="shared" si="140"/>
        <v>0</v>
      </c>
      <c r="HAY116" s="225">
        <f t="shared" si="140"/>
        <v>0</v>
      </c>
      <c r="HAZ116" s="225">
        <f t="shared" si="140"/>
        <v>0</v>
      </c>
      <c r="HBA116" s="225">
        <f t="shared" si="140"/>
        <v>0</v>
      </c>
      <c r="HBB116" s="225">
        <f t="shared" si="140"/>
        <v>0</v>
      </c>
      <c r="HBC116" s="225">
        <f t="shared" si="140"/>
        <v>0</v>
      </c>
      <c r="HBD116" s="225">
        <f t="shared" si="140"/>
        <v>0</v>
      </c>
      <c r="HBE116" s="225">
        <f t="shared" si="140"/>
        <v>0</v>
      </c>
      <c r="HBF116" s="225">
        <f t="shared" si="140"/>
        <v>0</v>
      </c>
      <c r="HBG116" s="225">
        <f t="shared" si="140"/>
        <v>0</v>
      </c>
      <c r="HBH116" s="225">
        <f t="shared" si="140"/>
        <v>0</v>
      </c>
      <c r="HBI116" s="225">
        <f t="shared" si="140"/>
        <v>0</v>
      </c>
      <c r="HBJ116" s="225">
        <f t="shared" si="140"/>
        <v>0</v>
      </c>
      <c r="HBK116" s="225">
        <f t="shared" si="140"/>
        <v>0</v>
      </c>
      <c r="HBL116" s="225">
        <f t="shared" si="140"/>
        <v>0</v>
      </c>
      <c r="HBM116" s="225">
        <f t="shared" si="140"/>
        <v>0</v>
      </c>
      <c r="HBN116" s="225">
        <f t="shared" si="140"/>
        <v>0</v>
      </c>
      <c r="HBO116" s="225">
        <f t="shared" si="140"/>
        <v>0</v>
      </c>
      <c r="HBP116" s="225">
        <f t="shared" si="140"/>
        <v>0</v>
      </c>
      <c r="HBQ116" s="225">
        <f t="shared" si="140"/>
        <v>0</v>
      </c>
      <c r="HBR116" s="225">
        <f t="shared" si="140"/>
        <v>0</v>
      </c>
      <c r="HBS116" s="225">
        <f t="shared" si="140"/>
        <v>0</v>
      </c>
      <c r="HBT116" s="225">
        <f t="shared" si="140"/>
        <v>0</v>
      </c>
      <c r="HBU116" s="225">
        <f t="shared" si="140"/>
        <v>0</v>
      </c>
      <c r="HBV116" s="225">
        <f t="shared" si="140"/>
        <v>0</v>
      </c>
      <c r="HBW116" s="225">
        <f t="shared" si="140"/>
        <v>0</v>
      </c>
      <c r="HBX116" s="225">
        <f t="shared" si="140"/>
        <v>0</v>
      </c>
      <c r="HBY116" s="225">
        <f t="shared" si="140"/>
        <v>0</v>
      </c>
      <c r="HBZ116" s="225">
        <f t="shared" si="140"/>
        <v>0</v>
      </c>
      <c r="HCA116" s="225">
        <f t="shared" si="140"/>
        <v>0</v>
      </c>
      <c r="HCB116" s="225">
        <f t="shared" si="140"/>
        <v>0</v>
      </c>
      <c r="HCC116" s="225">
        <f t="shared" si="140"/>
        <v>0</v>
      </c>
      <c r="HCD116" s="225">
        <f t="shared" si="140"/>
        <v>0</v>
      </c>
      <c r="HCE116" s="225">
        <f t="shared" si="140"/>
        <v>0</v>
      </c>
      <c r="HCF116" s="225">
        <f t="shared" si="140"/>
        <v>0</v>
      </c>
      <c r="HCG116" s="225">
        <f t="shared" si="140"/>
        <v>0</v>
      </c>
      <c r="HCH116" s="225">
        <f t="shared" si="140"/>
        <v>0</v>
      </c>
      <c r="HCI116" s="225">
        <f t="shared" si="140"/>
        <v>0</v>
      </c>
      <c r="HCJ116" s="225">
        <f t="shared" si="140"/>
        <v>0</v>
      </c>
      <c r="HCK116" s="225">
        <f t="shared" si="140"/>
        <v>0</v>
      </c>
      <c r="HCL116" s="225">
        <f t="shared" si="140"/>
        <v>0</v>
      </c>
      <c r="HCM116" s="225">
        <f t="shared" si="140"/>
        <v>0</v>
      </c>
      <c r="HCN116" s="225">
        <f t="shared" si="140"/>
        <v>0</v>
      </c>
      <c r="HCO116" s="225">
        <f t="shared" si="140"/>
        <v>0</v>
      </c>
      <c r="HCP116" s="225">
        <f t="shared" si="140"/>
        <v>0</v>
      </c>
      <c r="HCQ116" s="225">
        <f t="shared" si="140"/>
        <v>0</v>
      </c>
      <c r="HCR116" s="225">
        <f t="shared" si="140"/>
        <v>0</v>
      </c>
      <c r="HCS116" s="225">
        <f t="shared" si="140"/>
        <v>0</v>
      </c>
      <c r="HCT116" s="225">
        <f t="shared" si="140"/>
        <v>0</v>
      </c>
      <c r="HCU116" s="225">
        <f t="shared" si="140"/>
        <v>0</v>
      </c>
      <c r="HCV116" s="225">
        <f t="shared" si="140"/>
        <v>0</v>
      </c>
      <c r="HCW116" s="225">
        <f t="shared" si="140"/>
        <v>0</v>
      </c>
      <c r="HCX116" s="225">
        <f t="shared" si="140"/>
        <v>0</v>
      </c>
      <c r="HCY116" s="225">
        <f t="shared" si="140"/>
        <v>0</v>
      </c>
      <c r="HCZ116" s="225">
        <f t="shared" si="140"/>
        <v>0</v>
      </c>
      <c r="HDA116" s="225">
        <f t="shared" si="140"/>
        <v>0</v>
      </c>
      <c r="HDB116" s="225">
        <f t="shared" si="140"/>
        <v>0</v>
      </c>
      <c r="HDC116" s="225">
        <f t="shared" si="140"/>
        <v>0</v>
      </c>
      <c r="HDD116" s="225">
        <f t="shared" si="140"/>
        <v>0</v>
      </c>
      <c r="HDE116" s="225">
        <f t="shared" si="140"/>
        <v>0</v>
      </c>
      <c r="HDF116" s="225">
        <f t="shared" ref="HDF116:HFQ116" si="141">HDF115-HDF114</f>
        <v>0</v>
      </c>
      <c r="HDG116" s="225">
        <f t="shared" si="141"/>
        <v>0</v>
      </c>
      <c r="HDH116" s="225">
        <f t="shared" si="141"/>
        <v>0</v>
      </c>
      <c r="HDI116" s="225">
        <f t="shared" si="141"/>
        <v>0</v>
      </c>
      <c r="HDJ116" s="225">
        <f t="shared" si="141"/>
        <v>0</v>
      </c>
      <c r="HDK116" s="225">
        <f t="shared" si="141"/>
        <v>0</v>
      </c>
      <c r="HDL116" s="225">
        <f t="shared" si="141"/>
        <v>0</v>
      </c>
      <c r="HDM116" s="225">
        <f t="shared" si="141"/>
        <v>0</v>
      </c>
      <c r="HDN116" s="225">
        <f t="shared" si="141"/>
        <v>0</v>
      </c>
      <c r="HDO116" s="225">
        <f t="shared" si="141"/>
        <v>0</v>
      </c>
      <c r="HDP116" s="225">
        <f t="shared" si="141"/>
        <v>0</v>
      </c>
      <c r="HDQ116" s="225">
        <f t="shared" si="141"/>
        <v>0</v>
      </c>
      <c r="HDR116" s="225">
        <f t="shared" si="141"/>
        <v>0</v>
      </c>
      <c r="HDS116" s="225">
        <f t="shared" si="141"/>
        <v>0</v>
      </c>
      <c r="HDT116" s="225">
        <f t="shared" si="141"/>
        <v>0</v>
      </c>
      <c r="HDU116" s="225">
        <f t="shared" si="141"/>
        <v>0</v>
      </c>
      <c r="HDV116" s="225">
        <f t="shared" si="141"/>
        <v>0</v>
      </c>
      <c r="HDW116" s="225">
        <f t="shared" si="141"/>
        <v>0</v>
      </c>
      <c r="HDX116" s="225">
        <f t="shared" si="141"/>
        <v>0</v>
      </c>
      <c r="HDY116" s="225">
        <f t="shared" si="141"/>
        <v>0</v>
      </c>
      <c r="HDZ116" s="225">
        <f t="shared" si="141"/>
        <v>0</v>
      </c>
      <c r="HEA116" s="225">
        <f t="shared" si="141"/>
        <v>0</v>
      </c>
      <c r="HEB116" s="225">
        <f t="shared" si="141"/>
        <v>0</v>
      </c>
      <c r="HEC116" s="225">
        <f t="shared" si="141"/>
        <v>0</v>
      </c>
      <c r="HED116" s="225">
        <f t="shared" si="141"/>
        <v>0</v>
      </c>
      <c r="HEE116" s="225">
        <f t="shared" si="141"/>
        <v>0</v>
      </c>
      <c r="HEF116" s="225">
        <f t="shared" si="141"/>
        <v>0</v>
      </c>
      <c r="HEG116" s="225">
        <f t="shared" si="141"/>
        <v>0</v>
      </c>
      <c r="HEH116" s="225">
        <f t="shared" si="141"/>
        <v>0</v>
      </c>
      <c r="HEI116" s="225">
        <f t="shared" si="141"/>
        <v>0</v>
      </c>
      <c r="HEJ116" s="225">
        <f t="shared" si="141"/>
        <v>0</v>
      </c>
      <c r="HEK116" s="225">
        <f t="shared" si="141"/>
        <v>0</v>
      </c>
      <c r="HEL116" s="225">
        <f t="shared" si="141"/>
        <v>0</v>
      </c>
      <c r="HEM116" s="225">
        <f t="shared" si="141"/>
        <v>0</v>
      </c>
      <c r="HEN116" s="225">
        <f t="shared" si="141"/>
        <v>0</v>
      </c>
      <c r="HEO116" s="225">
        <f t="shared" si="141"/>
        <v>0</v>
      </c>
      <c r="HEP116" s="225">
        <f t="shared" si="141"/>
        <v>0</v>
      </c>
      <c r="HEQ116" s="225">
        <f t="shared" si="141"/>
        <v>0</v>
      </c>
      <c r="HER116" s="225">
        <f t="shared" si="141"/>
        <v>0</v>
      </c>
      <c r="HES116" s="225">
        <f t="shared" si="141"/>
        <v>0</v>
      </c>
      <c r="HET116" s="225">
        <f t="shared" si="141"/>
        <v>0</v>
      </c>
      <c r="HEU116" s="225">
        <f t="shared" si="141"/>
        <v>0</v>
      </c>
      <c r="HEV116" s="225">
        <f t="shared" si="141"/>
        <v>0</v>
      </c>
      <c r="HEW116" s="225">
        <f t="shared" si="141"/>
        <v>0</v>
      </c>
      <c r="HEX116" s="225">
        <f t="shared" si="141"/>
        <v>0</v>
      </c>
      <c r="HEY116" s="225">
        <f t="shared" si="141"/>
        <v>0</v>
      </c>
      <c r="HEZ116" s="225">
        <f t="shared" si="141"/>
        <v>0</v>
      </c>
      <c r="HFA116" s="225">
        <f t="shared" si="141"/>
        <v>0</v>
      </c>
      <c r="HFB116" s="225">
        <f t="shared" si="141"/>
        <v>0</v>
      </c>
      <c r="HFC116" s="225">
        <f t="shared" si="141"/>
        <v>0</v>
      </c>
      <c r="HFD116" s="225">
        <f t="shared" si="141"/>
        <v>0</v>
      </c>
      <c r="HFE116" s="225">
        <f t="shared" si="141"/>
        <v>0</v>
      </c>
      <c r="HFF116" s="225">
        <f t="shared" si="141"/>
        <v>0</v>
      </c>
      <c r="HFG116" s="225">
        <f t="shared" si="141"/>
        <v>0</v>
      </c>
      <c r="HFH116" s="225">
        <f t="shared" si="141"/>
        <v>0</v>
      </c>
      <c r="HFI116" s="225">
        <f t="shared" si="141"/>
        <v>0</v>
      </c>
      <c r="HFJ116" s="225">
        <f t="shared" si="141"/>
        <v>0</v>
      </c>
      <c r="HFK116" s="225">
        <f t="shared" si="141"/>
        <v>0</v>
      </c>
      <c r="HFL116" s="225">
        <f t="shared" si="141"/>
        <v>0</v>
      </c>
      <c r="HFM116" s="225">
        <f t="shared" si="141"/>
        <v>0</v>
      </c>
      <c r="HFN116" s="225">
        <f t="shared" si="141"/>
        <v>0</v>
      </c>
      <c r="HFO116" s="225">
        <f t="shared" si="141"/>
        <v>0</v>
      </c>
      <c r="HFP116" s="225">
        <f t="shared" si="141"/>
        <v>0</v>
      </c>
      <c r="HFQ116" s="225">
        <f t="shared" si="141"/>
        <v>0</v>
      </c>
      <c r="HFR116" s="225">
        <f t="shared" ref="HFR116:HIC116" si="142">HFR115-HFR114</f>
        <v>0</v>
      </c>
      <c r="HFS116" s="225">
        <f t="shared" si="142"/>
        <v>0</v>
      </c>
      <c r="HFT116" s="225">
        <f t="shared" si="142"/>
        <v>0</v>
      </c>
      <c r="HFU116" s="225">
        <f t="shared" si="142"/>
        <v>0</v>
      </c>
      <c r="HFV116" s="225">
        <f t="shared" si="142"/>
        <v>0</v>
      </c>
      <c r="HFW116" s="225">
        <f t="shared" si="142"/>
        <v>0</v>
      </c>
      <c r="HFX116" s="225">
        <f t="shared" si="142"/>
        <v>0</v>
      </c>
      <c r="HFY116" s="225">
        <f t="shared" si="142"/>
        <v>0</v>
      </c>
      <c r="HFZ116" s="225">
        <f t="shared" si="142"/>
        <v>0</v>
      </c>
      <c r="HGA116" s="225">
        <f t="shared" si="142"/>
        <v>0</v>
      </c>
      <c r="HGB116" s="225">
        <f t="shared" si="142"/>
        <v>0</v>
      </c>
      <c r="HGC116" s="225">
        <f t="shared" si="142"/>
        <v>0</v>
      </c>
      <c r="HGD116" s="225">
        <f t="shared" si="142"/>
        <v>0</v>
      </c>
      <c r="HGE116" s="225">
        <f t="shared" si="142"/>
        <v>0</v>
      </c>
      <c r="HGF116" s="225">
        <f t="shared" si="142"/>
        <v>0</v>
      </c>
      <c r="HGG116" s="225">
        <f t="shared" si="142"/>
        <v>0</v>
      </c>
      <c r="HGH116" s="225">
        <f t="shared" si="142"/>
        <v>0</v>
      </c>
      <c r="HGI116" s="225">
        <f t="shared" si="142"/>
        <v>0</v>
      </c>
      <c r="HGJ116" s="225">
        <f t="shared" si="142"/>
        <v>0</v>
      </c>
      <c r="HGK116" s="225">
        <f t="shared" si="142"/>
        <v>0</v>
      </c>
      <c r="HGL116" s="225">
        <f t="shared" si="142"/>
        <v>0</v>
      </c>
      <c r="HGM116" s="225">
        <f t="shared" si="142"/>
        <v>0</v>
      </c>
      <c r="HGN116" s="225">
        <f t="shared" si="142"/>
        <v>0</v>
      </c>
      <c r="HGO116" s="225">
        <f t="shared" si="142"/>
        <v>0</v>
      </c>
      <c r="HGP116" s="225">
        <f t="shared" si="142"/>
        <v>0</v>
      </c>
      <c r="HGQ116" s="225">
        <f t="shared" si="142"/>
        <v>0</v>
      </c>
      <c r="HGR116" s="225">
        <f t="shared" si="142"/>
        <v>0</v>
      </c>
      <c r="HGS116" s="225">
        <f t="shared" si="142"/>
        <v>0</v>
      </c>
      <c r="HGT116" s="225">
        <f t="shared" si="142"/>
        <v>0</v>
      </c>
      <c r="HGU116" s="225">
        <f t="shared" si="142"/>
        <v>0</v>
      </c>
      <c r="HGV116" s="225">
        <f t="shared" si="142"/>
        <v>0</v>
      </c>
      <c r="HGW116" s="225">
        <f t="shared" si="142"/>
        <v>0</v>
      </c>
      <c r="HGX116" s="225">
        <f t="shared" si="142"/>
        <v>0</v>
      </c>
      <c r="HGY116" s="225">
        <f t="shared" si="142"/>
        <v>0</v>
      </c>
      <c r="HGZ116" s="225">
        <f t="shared" si="142"/>
        <v>0</v>
      </c>
      <c r="HHA116" s="225">
        <f t="shared" si="142"/>
        <v>0</v>
      </c>
      <c r="HHB116" s="225">
        <f t="shared" si="142"/>
        <v>0</v>
      </c>
      <c r="HHC116" s="225">
        <f t="shared" si="142"/>
        <v>0</v>
      </c>
      <c r="HHD116" s="225">
        <f t="shared" si="142"/>
        <v>0</v>
      </c>
      <c r="HHE116" s="225">
        <f t="shared" si="142"/>
        <v>0</v>
      </c>
      <c r="HHF116" s="225">
        <f t="shared" si="142"/>
        <v>0</v>
      </c>
      <c r="HHG116" s="225">
        <f t="shared" si="142"/>
        <v>0</v>
      </c>
      <c r="HHH116" s="225">
        <f t="shared" si="142"/>
        <v>0</v>
      </c>
      <c r="HHI116" s="225">
        <f t="shared" si="142"/>
        <v>0</v>
      </c>
      <c r="HHJ116" s="225">
        <f t="shared" si="142"/>
        <v>0</v>
      </c>
      <c r="HHK116" s="225">
        <f t="shared" si="142"/>
        <v>0</v>
      </c>
      <c r="HHL116" s="225">
        <f t="shared" si="142"/>
        <v>0</v>
      </c>
      <c r="HHM116" s="225">
        <f t="shared" si="142"/>
        <v>0</v>
      </c>
      <c r="HHN116" s="225">
        <f t="shared" si="142"/>
        <v>0</v>
      </c>
      <c r="HHO116" s="225">
        <f t="shared" si="142"/>
        <v>0</v>
      </c>
      <c r="HHP116" s="225">
        <f t="shared" si="142"/>
        <v>0</v>
      </c>
      <c r="HHQ116" s="225">
        <f t="shared" si="142"/>
        <v>0</v>
      </c>
      <c r="HHR116" s="225">
        <f t="shared" si="142"/>
        <v>0</v>
      </c>
      <c r="HHS116" s="225">
        <f t="shared" si="142"/>
        <v>0</v>
      </c>
      <c r="HHT116" s="225">
        <f t="shared" si="142"/>
        <v>0</v>
      </c>
      <c r="HHU116" s="225">
        <f t="shared" si="142"/>
        <v>0</v>
      </c>
      <c r="HHV116" s="225">
        <f t="shared" si="142"/>
        <v>0</v>
      </c>
      <c r="HHW116" s="225">
        <f t="shared" si="142"/>
        <v>0</v>
      </c>
      <c r="HHX116" s="225">
        <f t="shared" si="142"/>
        <v>0</v>
      </c>
      <c r="HHY116" s="225">
        <f t="shared" si="142"/>
        <v>0</v>
      </c>
      <c r="HHZ116" s="225">
        <f t="shared" si="142"/>
        <v>0</v>
      </c>
      <c r="HIA116" s="225">
        <f t="shared" si="142"/>
        <v>0</v>
      </c>
      <c r="HIB116" s="225">
        <f t="shared" si="142"/>
        <v>0</v>
      </c>
      <c r="HIC116" s="225">
        <f t="shared" si="142"/>
        <v>0</v>
      </c>
      <c r="HID116" s="225">
        <f t="shared" ref="HID116:HKO116" si="143">HID115-HID114</f>
        <v>0</v>
      </c>
      <c r="HIE116" s="225">
        <f t="shared" si="143"/>
        <v>0</v>
      </c>
      <c r="HIF116" s="225">
        <f t="shared" si="143"/>
        <v>0</v>
      </c>
      <c r="HIG116" s="225">
        <f t="shared" si="143"/>
        <v>0</v>
      </c>
      <c r="HIH116" s="225">
        <f t="shared" si="143"/>
        <v>0</v>
      </c>
      <c r="HII116" s="225">
        <f t="shared" si="143"/>
        <v>0</v>
      </c>
      <c r="HIJ116" s="225">
        <f t="shared" si="143"/>
        <v>0</v>
      </c>
      <c r="HIK116" s="225">
        <f t="shared" si="143"/>
        <v>0</v>
      </c>
      <c r="HIL116" s="225">
        <f t="shared" si="143"/>
        <v>0</v>
      </c>
      <c r="HIM116" s="225">
        <f t="shared" si="143"/>
        <v>0</v>
      </c>
      <c r="HIN116" s="225">
        <f t="shared" si="143"/>
        <v>0</v>
      </c>
      <c r="HIO116" s="225">
        <f t="shared" si="143"/>
        <v>0</v>
      </c>
      <c r="HIP116" s="225">
        <f t="shared" si="143"/>
        <v>0</v>
      </c>
      <c r="HIQ116" s="225">
        <f t="shared" si="143"/>
        <v>0</v>
      </c>
      <c r="HIR116" s="225">
        <f t="shared" si="143"/>
        <v>0</v>
      </c>
      <c r="HIS116" s="225">
        <f t="shared" si="143"/>
        <v>0</v>
      </c>
      <c r="HIT116" s="225">
        <f t="shared" si="143"/>
        <v>0</v>
      </c>
      <c r="HIU116" s="225">
        <f t="shared" si="143"/>
        <v>0</v>
      </c>
      <c r="HIV116" s="225">
        <f t="shared" si="143"/>
        <v>0</v>
      </c>
      <c r="HIW116" s="225">
        <f t="shared" si="143"/>
        <v>0</v>
      </c>
      <c r="HIX116" s="225">
        <f t="shared" si="143"/>
        <v>0</v>
      </c>
      <c r="HIY116" s="225">
        <f t="shared" si="143"/>
        <v>0</v>
      </c>
      <c r="HIZ116" s="225">
        <f t="shared" si="143"/>
        <v>0</v>
      </c>
      <c r="HJA116" s="225">
        <f t="shared" si="143"/>
        <v>0</v>
      </c>
      <c r="HJB116" s="225">
        <f t="shared" si="143"/>
        <v>0</v>
      </c>
      <c r="HJC116" s="225">
        <f t="shared" si="143"/>
        <v>0</v>
      </c>
      <c r="HJD116" s="225">
        <f t="shared" si="143"/>
        <v>0</v>
      </c>
      <c r="HJE116" s="225">
        <f t="shared" si="143"/>
        <v>0</v>
      </c>
      <c r="HJF116" s="225">
        <f t="shared" si="143"/>
        <v>0</v>
      </c>
      <c r="HJG116" s="225">
        <f t="shared" si="143"/>
        <v>0</v>
      </c>
      <c r="HJH116" s="225">
        <f t="shared" si="143"/>
        <v>0</v>
      </c>
      <c r="HJI116" s="225">
        <f t="shared" si="143"/>
        <v>0</v>
      </c>
      <c r="HJJ116" s="225">
        <f t="shared" si="143"/>
        <v>0</v>
      </c>
      <c r="HJK116" s="225">
        <f t="shared" si="143"/>
        <v>0</v>
      </c>
      <c r="HJL116" s="225">
        <f t="shared" si="143"/>
        <v>0</v>
      </c>
      <c r="HJM116" s="225">
        <f t="shared" si="143"/>
        <v>0</v>
      </c>
      <c r="HJN116" s="225">
        <f t="shared" si="143"/>
        <v>0</v>
      </c>
      <c r="HJO116" s="225">
        <f t="shared" si="143"/>
        <v>0</v>
      </c>
      <c r="HJP116" s="225">
        <f t="shared" si="143"/>
        <v>0</v>
      </c>
      <c r="HJQ116" s="225">
        <f t="shared" si="143"/>
        <v>0</v>
      </c>
      <c r="HJR116" s="225">
        <f t="shared" si="143"/>
        <v>0</v>
      </c>
      <c r="HJS116" s="225">
        <f t="shared" si="143"/>
        <v>0</v>
      </c>
      <c r="HJT116" s="225">
        <f t="shared" si="143"/>
        <v>0</v>
      </c>
      <c r="HJU116" s="225">
        <f t="shared" si="143"/>
        <v>0</v>
      </c>
      <c r="HJV116" s="225">
        <f t="shared" si="143"/>
        <v>0</v>
      </c>
      <c r="HJW116" s="225">
        <f t="shared" si="143"/>
        <v>0</v>
      </c>
      <c r="HJX116" s="225">
        <f t="shared" si="143"/>
        <v>0</v>
      </c>
      <c r="HJY116" s="225">
        <f t="shared" si="143"/>
        <v>0</v>
      </c>
      <c r="HJZ116" s="225">
        <f t="shared" si="143"/>
        <v>0</v>
      </c>
      <c r="HKA116" s="225">
        <f t="shared" si="143"/>
        <v>0</v>
      </c>
      <c r="HKB116" s="225">
        <f t="shared" si="143"/>
        <v>0</v>
      </c>
      <c r="HKC116" s="225">
        <f t="shared" si="143"/>
        <v>0</v>
      </c>
      <c r="HKD116" s="225">
        <f t="shared" si="143"/>
        <v>0</v>
      </c>
      <c r="HKE116" s="225">
        <f t="shared" si="143"/>
        <v>0</v>
      </c>
      <c r="HKF116" s="225">
        <f t="shared" si="143"/>
        <v>0</v>
      </c>
      <c r="HKG116" s="225">
        <f t="shared" si="143"/>
        <v>0</v>
      </c>
      <c r="HKH116" s="225">
        <f t="shared" si="143"/>
        <v>0</v>
      </c>
      <c r="HKI116" s="225">
        <f t="shared" si="143"/>
        <v>0</v>
      </c>
      <c r="HKJ116" s="225">
        <f t="shared" si="143"/>
        <v>0</v>
      </c>
      <c r="HKK116" s="225">
        <f t="shared" si="143"/>
        <v>0</v>
      </c>
      <c r="HKL116" s="225">
        <f t="shared" si="143"/>
        <v>0</v>
      </c>
      <c r="HKM116" s="225">
        <f t="shared" si="143"/>
        <v>0</v>
      </c>
      <c r="HKN116" s="225">
        <f t="shared" si="143"/>
        <v>0</v>
      </c>
      <c r="HKO116" s="225">
        <f t="shared" si="143"/>
        <v>0</v>
      </c>
      <c r="HKP116" s="225">
        <f t="shared" ref="HKP116:HNA116" si="144">HKP115-HKP114</f>
        <v>0</v>
      </c>
      <c r="HKQ116" s="225">
        <f t="shared" si="144"/>
        <v>0</v>
      </c>
      <c r="HKR116" s="225">
        <f t="shared" si="144"/>
        <v>0</v>
      </c>
      <c r="HKS116" s="225">
        <f t="shared" si="144"/>
        <v>0</v>
      </c>
      <c r="HKT116" s="225">
        <f t="shared" si="144"/>
        <v>0</v>
      </c>
      <c r="HKU116" s="225">
        <f t="shared" si="144"/>
        <v>0</v>
      </c>
      <c r="HKV116" s="225">
        <f t="shared" si="144"/>
        <v>0</v>
      </c>
      <c r="HKW116" s="225">
        <f t="shared" si="144"/>
        <v>0</v>
      </c>
      <c r="HKX116" s="225">
        <f t="shared" si="144"/>
        <v>0</v>
      </c>
      <c r="HKY116" s="225">
        <f t="shared" si="144"/>
        <v>0</v>
      </c>
      <c r="HKZ116" s="225">
        <f t="shared" si="144"/>
        <v>0</v>
      </c>
      <c r="HLA116" s="225">
        <f t="shared" si="144"/>
        <v>0</v>
      </c>
      <c r="HLB116" s="225">
        <f t="shared" si="144"/>
        <v>0</v>
      </c>
      <c r="HLC116" s="225">
        <f t="shared" si="144"/>
        <v>0</v>
      </c>
      <c r="HLD116" s="225">
        <f t="shared" si="144"/>
        <v>0</v>
      </c>
      <c r="HLE116" s="225">
        <f t="shared" si="144"/>
        <v>0</v>
      </c>
      <c r="HLF116" s="225">
        <f t="shared" si="144"/>
        <v>0</v>
      </c>
      <c r="HLG116" s="225">
        <f t="shared" si="144"/>
        <v>0</v>
      </c>
      <c r="HLH116" s="225">
        <f t="shared" si="144"/>
        <v>0</v>
      </c>
      <c r="HLI116" s="225">
        <f t="shared" si="144"/>
        <v>0</v>
      </c>
      <c r="HLJ116" s="225">
        <f t="shared" si="144"/>
        <v>0</v>
      </c>
      <c r="HLK116" s="225">
        <f t="shared" si="144"/>
        <v>0</v>
      </c>
      <c r="HLL116" s="225">
        <f t="shared" si="144"/>
        <v>0</v>
      </c>
      <c r="HLM116" s="225">
        <f t="shared" si="144"/>
        <v>0</v>
      </c>
      <c r="HLN116" s="225">
        <f t="shared" si="144"/>
        <v>0</v>
      </c>
      <c r="HLO116" s="225">
        <f t="shared" si="144"/>
        <v>0</v>
      </c>
      <c r="HLP116" s="225">
        <f t="shared" si="144"/>
        <v>0</v>
      </c>
      <c r="HLQ116" s="225">
        <f t="shared" si="144"/>
        <v>0</v>
      </c>
      <c r="HLR116" s="225">
        <f t="shared" si="144"/>
        <v>0</v>
      </c>
      <c r="HLS116" s="225">
        <f t="shared" si="144"/>
        <v>0</v>
      </c>
      <c r="HLT116" s="225">
        <f t="shared" si="144"/>
        <v>0</v>
      </c>
      <c r="HLU116" s="225">
        <f t="shared" si="144"/>
        <v>0</v>
      </c>
      <c r="HLV116" s="225">
        <f t="shared" si="144"/>
        <v>0</v>
      </c>
      <c r="HLW116" s="225">
        <f t="shared" si="144"/>
        <v>0</v>
      </c>
      <c r="HLX116" s="225">
        <f t="shared" si="144"/>
        <v>0</v>
      </c>
      <c r="HLY116" s="225">
        <f t="shared" si="144"/>
        <v>0</v>
      </c>
      <c r="HLZ116" s="225">
        <f t="shared" si="144"/>
        <v>0</v>
      </c>
      <c r="HMA116" s="225">
        <f t="shared" si="144"/>
        <v>0</v>
      </c>
      <c r="HMB116" s="225">
        <f t="shared" si="144"/>
        <v>0</v>
      </c>
      <c r="HMC116" s="225">
        <f t="shared" si="144"/>
        <v>0</v>
      </c>
      <c r="HMD116" s="225">
        <f t="shared" si="144"/>
        <v>0</v>
      </c>
      <c r="HME116" s="225">
        <f t="shared" si="144"/>
        <v>0</v>
      </c>
      <c r="HMF116" s="225">
        <f t="shared" si="144"/>
        <v>0</v>
      </c>
      <c r="HMG116" s="225">
        <f t="shared" si="144"/>
        <v>0</v>
      </c>
      <c r="HMH116" s="225">
        <f t="shared" si="144"/>
        <v>0</v>
      </c>
      <c r="HMI116" s="225">
        <f t="shared" si="144"/>
        <v>0</v>
      </c>
      <c r="HMJ116" s="225">
        <f t="shared" si="144"/>
        <v>0</v>
      </c>
      <c r="HMK116" s="225">
        <f t="shared" si="144"/>
        <v>0</v>
      </c>
      <c r="HML116" s="225">
        <f t="shared" si="144"/>
        <v>0</v>
      </c>
      <c r="HMM116" s="225">
        <f t="shared" si="144"/>
        <v>0</v>
      </c>
      <c r="HMN116" s="225">
        <f t="shared" si="144"/>
        <v>0</v>
      </c>
      <c r="HMO116" s="225">
        <f t="shared" si="144"/>
        <v>0</v>
      </c>
      <c r="HMP116" s="225">
        <f t="shared" si="144"/>
        <v>0</v>
      </c>
      <c r="HMQ116" s="225">
        <f t="shared" si="144"/>
        <v>0</v>
      </c>
      <c r="HMR116" s="225">
        <f t="shared" si="144"/>
        <v>0</v>
      </c>
      <c r="HMS116" s="225">
        <f t="shared" si="144"/>
        <v>0</v>
      </c>
      <c r="HMT116" s="225">
        <f t="shared" si="144"/>
        <v>0</v>
      </c>
      <c r="HMU116" s="225">
        <f t="shared" si="144"/>
        <v>0</v>
      </c>
      <c r="HMV116" s="225">
        <f t="shared" si="144"/>
        <v>0</v>
      </c>
      <c r="HMW116" s="225">
        <f t="shared" si="144"/>
        <v>0</v>
      </c>
      <c r="HMX116" s="225">
        <f t="shared" si="144"/>
        <v>0</v>
      </c>
      <c r="HMY116" s="225">
        <f t="shared" si="144"/>
        <v>0</v>
      </c>
      <c r="HMZ116" s="225">
        <f t="shared" si="144"/>
        <v>0</v>
      </c>
      <c r="HNA116" s="225">
        <f t="shared" si="144"/>
        <v>0</v>
      </c>
      <c r="HNB116" s="225">
        <f t="shared" ref="HNB116:HPM116" si="145">HNB115-HNB114</f>
        <v>0</v>
      </c>
      <c r="HNC116" s="225">
        <f t="shared" si="145"/>
        <v>0</v>
      </c>
      <c r="HND116" s="225">
        <f t="shared" si="145"/>
        <v>0</v>
      </c>
      <c r="HNE116" s="225">
        <f t="shared" si="145"/>
        <v>0</v>
      </c>
      <c r="HNF116" s="225">
        <f t="shared" si="145"/>
        <v>0</v>
      </c>
      <c r="HNG116" s="225">
        <f t="shared" si="145"/>
        <v>0</v>
      </c>
      <c r="HNH116" s="225">
        <f t="shared" si="145"/>
        <v>0</v>
      </c>
      <c r="HNI116" s="225">
        <f t="shared" si="145"/>
        <v>0</v>
      </c>
      <c r="HNJ116" s="225">
        <f t="shared" si="145"/>
        <v>0</v>
      </c>
      <c r="HNK116" s="225">
        <f t="shared" si="145"/>
        <v>0</v>
      </c>
      <c r="HNL116" s="225">
        <f t="shared" si="145"/>
        <v>0</v>
      </c>
      <c r="HNM116" s="225">
        <f t="shared" si="145"/>
        <v>0</v>
      </c>
      <c r="HNN116" s="225">
        <f t="shared" si="145"/>
        <v>0</v>
      </c>
      <c r="HNO116" s="225">
        <f t="shared" si="145"/>
        <v>0</v>
      </c>
      <c r="HNP116" s="225">
        <f t="shared" si="145"/>
        <v>0</v>
      </c>
      <c r="HNQ116" s="225">
        <f t="shared" si="145"/>
        <v>0</v>
      </c>
      <c r="HNR116" s="225">
        <f t="shared" si="145"/>
        <v>0</v>
      </c>
      <c r="HNS116" s="225">
        <f t="shared" si="145"/>
        <v>0</v>
      </c>
      <c r="HNT116" s="225">
        <f t="shared" si="145"/>
        <v>0</v>
      </c>
      <c r="HNU116" s="225">
        <f t="shared" si="145"/>
        <v>0</v>
      </c>
      <c r="HNV116" s="225">
        <f t="shared" si="145"/>
        <v>0</v>
      </c>
      <c r="HNW116" s="225">
        <f t="shared" si="145"/>
        <v>0</v>
      </c>
      <c r="HNX116" s="225">
        <f t="shared" si="145"/>
        <v>0</v>
      </c>
      <c r="HNY116" s="225">
        <f t="shared" si="145"/>
        <v>0</v>
      </c>
      <c r="HNZ116" s="225">
        <f t="shared" si="145"/>
        <v>0</v>
      </c>
      <c r="HOA116" s="225">
        <f t="shared" si="145"/>
        <v>0</v>
      </c>
      <c r="HOB116" s="225">
        <f t="shared" si="145"/>
        <v>0</v>
      </c>
      <c r="HOC116" s="225">
        <f t="shared" si="145"/>
        <v>0</v>
      </c>
      <c r="HOD116" s="225">
        <f t="shared" si="145"/>
        <v>0</v>
      </c>
      <c r="HOE116" s="225">
        <f t="shared" si="145"/>
        <v>0</v>
      </c>
      <c r="HOF116" s="225">
        <f t="shared" si="145"/>
        <v>0</v>
      </c>
      <c r="HOG116" s="225">
        <f t="shared" si="145"/>
        <v>0</v>
      </c>
      <c r="HOH116" s="225">
        <f t="shared" si="145"/>
        <v>0</v>
      </c>
      <c r="HOI116" s="225">
        <f t="shared" si="145"/>
        <v>0</v>
      </c>
      <c r="HOJ116" s="225">
        <f t="shared" si="145"/>
        <v>0</v>
      </c>
      <c r="HOK116" s="225">
        <f t="shared" si="145"/>
        <v>0</v>
      </c>
      <c r="HOL116" s="225">
        <f t="shared" si="145"/>
        <v>0</v>
      </c>
      <c r="HOM116" s="225">
        <f t="shared" si="145"/>
        <v>0</v>
      </c>
      <c r="HON116" s="225">
        <f t="shared" si="145"/>
        <v>0</v>
      </c>
      <c r="HOO116" s="225">
        <f t="shared" si="145"/>
        <v>0</v>
      </c>
      <c r="HOP116" s="225">
        <f t="shared" si="145"/>
        <v>0</v>
      </c>
      <c r="HOQ116" s="225">
        <f t="shared" si="145"/>
        <v>0</v>
      </c>
      <c r="HOR116" s="225">
        <f t="shared" si="145"/>
        <v>0</v>
      </c>
      <c r="HOS116" s="225">
        <f t="shared" si="145"/>
        <v>0</v>
      </c>
      <c r="HOT116" s="225">
        <f t="shared" si="145"/>
        <v>0</v>
      </c>
      <c r="HOU116" s="225">
        <f t="shared" si="145"/>
        <v>0</v>
      </c>
      <c r="HOV116" s="225">
        <f t="shared" si="145"/>
        <v>0</v>
      </c>
      <c r="HOW116" s="225">
        <f t="shared" si="145"/>
        <v>0</v>
      </c>
      <c r="HOX116" s="225">
        <f t="shared" si="145"/>
        <v>0</v>
      </c>
      <c r="HOY116" s="225">
        <f t="shared" si="145"/>
        <v>0</v>
      </c>
      <c r="HOZ116" s="225">
        <f t="shared" si="145"/>
        <v>0</v>
      </c>
      <c r="HPA116" s="225">
        <f t="shared" si="145"/>
        <v>0</v>
      </c>
      <c r="HPB116" s="225">
        <f t="shared" si="145"/>
        <v>0</v>
      </c>
      <c r="HPC116" s="225">
        <f t="shared" si="145"/>
        <v>0</v>
      </c>
      <c r="HPD116" s="225">
        <f t="shared" si="145"/>
        <v>0</v>
      </c>
      <c r="HPE116" s="225">
        <f t="shared" si="145"/>
        <v>0</v>
      </c>
      <c r="HPF116" s="225">
        <f t="shared" si="145"/>
        <v>0</v>
      </c>
      <c r="HPG116" s="225">
        <f t="shared" si="145"/>
        <v>0</v>
      </c>
      <c r="HPH116" s="225">
        <f t="shared" si="145"/>
        <v>0</v>
      </c>
      <c r="HPI116" s="225">
        <f t="shared" si="145"/>
        <v>0</v>
      </c>
      <c r="HPJ116" s="225">
        <f t="shared" si="145"/>
        <v>0</v>
      </c>
      <c r="HPK116" s="225">
        <f t="shared" si="145"/>
        <v>0</v>
      </c>
      <c r="HPL116" s="225">
        <f t="shared" si="145"/>
        <v>0</v>
      </c>
      <c r="HPM116" s="225">
        <f t="shared" si="145"/>
        <v>0</v>
      </c>
      <c r="HPN116" s="225">
        <f t="shared" ref="HPN116:HRY116" si="146">HPN115-HPN114</f>
        <v>0</v>
      </c>
      <c r="HPO116" s="225">
        <f t="shared" si="146"/>
        <v>0</v>
      </c>
      <c r="HPP116" s="225">
        <f t="shared" si="146"/>
        <v>0</v>
      </c>
      <c r="HPQ116" s="225">
        <f t="shared" si="146"/>
        <v>0</v>
      </c>
      <c r="HPR116" s="225">
        <f t="shared" si="146"/>
        <v>0</v>
      </c>
      <c r="HPS116" s="225">
        <f t="shared" si="146"/>
        <v>0</v>
      </c>
      <c r="HPT116" s="225">
        <f t="shared" si="146"/>
        <v>0</v>
      </c>
      <c r="HPU116" s="225">
        <f t="shared" si="146"/>
        <v>0</v>
      </c>
      <c r="HPV116" s="225">
        <f t="shared" si="146"/>
        <v>0</v>
      </c>
      <c r="HPW116" s="225">
        <f t="shared" si="146"/>
        <v>0</v>
      </c>
      <c r="HPX116" s="225">
        <f t="shared" si="146"/>
        <v>0</v>
      </c>
      <c r="HPY116" s="225">
        <f t="shared" si="146"/>
        <v>0</v>
      </c>
      <c r="HPZ116" s="225">
        <f t="shared" si="146"/>
        <v>0</v>
      </c>
      <c r="HQA116" s="225">
        <f t="shared" si="146"/>
        <v>0</v>
      </c>
      <c r="HQB116" s="225">
        <f t="shared" si="146"/>
        <v>0</v>
      </c>
      <c r="HQC116" s="225">
        <f t="shared" si="146"/>
        <v>0</v>
      </c>
      <c r="HQD116" s="225">
        <f t="shared" si="146"/>
        <v>0</v>
      </c>
      <c r="HQE116" s="225">
        <f t="shared" si="146"/>
        <v>0</v>
      </c>
      <c r="HQF116" s="225">
        <f t="shared" si="146"/>
        <v>0</v>
      </c>
      <c r="HQG116" s="225">
        <f t="shared" si="146"/>
        <v>0</v>
      </c>
      <c r="HQH116" s="225">
        <f t="shared" si="146"/>
        <v>0</v>
      </c>
      <c r="HQI116" s="225">
        <f t="shared" si="146"/>
        <v>0</v>
      </c>
      <c r="HQJ116" s="225">
        <f t="shared" si="146"/>
        <v>0</v>
      </c>
      <c r="HQK116" s="225">
        <f t="shared" si="146"/>
        <v>0</v>
      </c>
      <c r="HQL116" s="225">
        <f t="shared" si="146"/>
        <v>0</v>
      </c>
      <c r="HQM116" s="225">
        <f t="shared" si="146"/>
        <v>0</v>
      </c>
      <c r="HQN116" s="225">
        <f t="shared" si="146"/>
        <v>0</v>
      </c>
      <c r="HQO116" s="225">
        <f t="shared" si="146"/>
        <v>0</v>
      </c>
      <c r="HQP116" s="225">
        <f t="shared" si="146"/>
        <v>0</v>
      </c>
      <c r="HQQ116" s="225">
        <f t="shared" si="146"/>
        <v>0</v>
      </c>
      <c r="HQR116" s="225">
        <f t="shared" si="146"/>
        <v>0</v>
      </c>
      <c r="HQS116" s="225">
        <f t="shared" si="146"/>
        <v>0</v>
      </c>
      <c r="HQT116" s="225">
        <f t="shared" si="146"/>
        <v>0</v>
      </c>
      <c r="HQU116" s="225">
        <f t="shared" si="146"/>
        <v>0</v>
      </c>
      <c r="HQV116" s="225">
        <f t="shared" si="146"/>
        <v>0</v>
      </c>
      <c r="HQW116" s="225">
        <f t="shared" si="146"/>
        <v>0</v>
      </c>
      <c r="HQX116" s="225">
        <f t="shared" si="146"/>
        <v>0</v>
      </c>
      <c r="HQY116" s="225">
        <f t="shared" si="146"/>
        <v>0</v>
      </c>
      <c r="HQZ116" s="225">
        <f t="shared" si="146"/>
        <v>0</v>
      </c>
      <c r="HRA116" s="225">
        <f t="shared" si="146"/>
        <v>0</v>
      </c>
      <c r="HRB116" s="225">
        <f t="shared" si="146"/>
        <v>0</v>
      </c>
      <c r="HRC116" s="225">
        <f t="shared" si="146"/>
        <v>0</v>
      </c>
      <c r="HRD116" s="225">
        <f t="shared" si="146"/>
        <v>0</v>
      </c>
      <c r="HRE116" s="225">
        <f t="shared" si="146"/>
        <v>0</v>
      </c>
      <c r="HRF116" s="225">
        <f t="shared" si="146"/>
        <v>0</v>
      </c>
      <c r="HRG116" s="225">
        <f t="shared" si="146"/>
        <v>0</v>
      </c>
      <c r="HRH116" s="225">
        <f t="shared" si="146"/>
        <v>0</v>
      </c>
      <c r="HRI116" s="225">
        <f t="shared" si="146"/>
        <v>0</v>
      </c>
      <c r="HRJ116" s="225">
        <f t="shared" si="146"/>
        <v>0</v>
      </c>
      <c r="HRK116" s="225">
        <f t="shared" si="146"/>
        <v>0</v>
      </c>
      <c r="HRL116" s="225">
        <f t="shared" si="146"/>
        <v>0</v>
      </c>
      <c r="HRM116" s="225">
        <f t="shared" si="146"/>
        <v>0</v>
      </c>
      <c r="HRN116" s="225">
        <f t="shared" si="146"/>
        <v>0</v>
      </c>
      <c r="HRO116" s="225">
        <f t="shared" si="146"/>
        <v>0</v>
      </c>
      <c r="HRP116" s="225">
        <f t="shared" si="146"/>
        <v>0</v>
      </c>
      <c r="HRQ116" s="225">
        <f t="shared" si="146"/>
        <v>0</v>
      </c>
      <c r="HRR116" s="225">
        <f t="shared" si="146"/>
        <v>0</v>
      </c>
      <c r="HRS116" s="225">
        <f t="shared" si="146"/>
        <v>0</v>
      </c>
      <c r="HRT116" s="225">
        <f t="shared" si="146"/>
        <v>0</v>
      </c>
      <c r="HRU116" s="225">
        <f t="shared" si="146"/>
        <v>0</v>
      </c>
      <c r="HRV116" s="225">
        <f t="shared" si="146"/>
        <v>0</v>
      </c>
      <c r="HRW116" s="225">
        <f t="shared" si="146"/>
        <v>0</v>
      </c>
      <c r="HRX116" s="225">
        <f t="shared" si="146"/>
        <v>0</v>
      </c>
      <c r="HRY116" s="225">
        <f t="shared" si="146"/>
        <v>0</v>
      </c>
      <c r="HRZ116" s="225">
        <f t="shared" ref="HRZ116:HUK116" si="147">HRZ115-HRZ114</f>
        <v>0</v>
      </c>
      <c r="HSA116" s="225">
        <f t="shared" si="147"/>
        <v>0</v>
      </c>
      <c r="HSB116" s="225">
        <f t="shared" si="147"/>
        <v>0</v>
      </c>
      <c r="HSC116" s="225">
        <f t="shared" si="147"/>
        <v>0</v>
      </c>
      <c r="HSD116" s="225">
        <f t="shared" si="147"/>
        <v>0</v>
      </c>
      <c r="HSE116" s="225">
        <f t="shared" si="147"/>
        <v>0</v>
      </c>
      <c r="HSF116" s="225">
        <f t="shared" si="147"/>
        <v>0</v>
      </c>
      <c r="HSG116" s="225">
        <f t="shared" si="147"/>
        <v>0</v>
      </c>
      <c r="HSH116" s="225">
        <f t="shared" si="147"/>
        <v>0</v>
      </c>
      <c r="HSI116" s="225">
        <f t="shared" si="147"/>
        <v>0</v>
      </c>
      <c r="HSJ116" s="225">
        <f t="shared" si="147"/>
        <v>0</v>
      </c>
      <c r="HSK116" s="225">
        <f t="shared" si="147"/>
        <v>0</v>
      </c>
      <c r="HSL116" s="225">
        <f t="shared" si="147"/>
        <v>0</v>
      </c>
      <c r="HSM116" s="225">
        <f t="shared" si="147"/>
        <v>0</v>
      </c>
      <c r="HSN116" s="225">
        <f t="shared" si="147"/>
        <v>0</v>
      </c>
      <c r="HSO116" s="225">
        <f t="shared" si="147"/>
        <v>0</v>
      </c>
      <c r="HSP116" s="225">
        <f t="shared" si="147"/>
        <v>0</v>
      </c>
      <c r="HSQ116" s="225">
        <f t="shared" si="147"/>
        <v>0</v>
      </c>
      <c r="HSR116" s="225">
        <f t="shared" si="147"/>
        <v>0</v>
      </c>
      <c r="HSS116" s="225">
        <f t="shared" si="147"/>
        <v>0</v>
      </c>
      <c r="HST116" s="225">
        <f t="shared" si="147"/>
        <v>0</v>
      </c>
      <c r="HSU116" s="225">
        <f t="shared" si="147"/>
        <v>0</v>
      </c>
      <c r="HSV116" s="225">
        <f t="shared" si="147"/>
        <v>0</v>
      </c>
      <c r="HSW116" s="225">
        <f t="shared" si="147"/>
        <v>0</v>
      </c>
      <c r="HSX116" s="225">
        <f t="shared" si="147"/>
        <v>0</v>
      </c>
      <c r="HSY116" s="225">
        <f t="shared" si="147"/>
        <v>0</v>
      </c>
      <c r="HSZ116" s="225">
        <f t="shared" si="147"/>
        <v>0</v>
      </c>
      <c r="HTA116" s="225">
        <f t="shared" si="147"/>
        <v>0</v>
      </c>
      <c r="HTB116" s="225">
        <f t="shared" si="147"/>
        <v>0</v>
      </c>
      <c r="HTC116" s="225">
        <f t="shared" si="147"/>
        <v>0</v>
      </c>
      <c r="HTD116" s="225">
        <f t="shared" si="147"/>
        <v>0</v>
      </c>
      <c r="HTE116" s="225">
        <f t="shared" si="147"/>
        <v>0</v>
      </c>
      <c r="HTF116" s="225">
        <f t="shared" si="147"/>
        <v>0</v>
      </c>
      <c r="HTG116" s="225">
        <f t="shared" si="147"/>
        <v>0</v>
      </c>
      <c r="HTH116" s="225">
        <f t="shared" si="147"/>
        <v>0</v>
      </c>
      <c r="HTI116" s="225">
        <f t="shared" si="147"/>
        <v>0</v>
      </c>
      <c r="HTJ116" s="225">
        <f t="shared" si="147"/>
        <v>0</v>
      </c>
      <c r="HTK116" s="225">
        <f t="shared" si="147"/>
        <v>0</v>
      </c>
      <c r="HTL116" s="225">
        <f t="shared" si="147"/>
        <v>0</v>
      </c>
      <c r="HTM116" s="225">
        <f t="shared" si="147"/>
        <v>0</v>
      </c>
      <c r="HTN116" s="225">
        <f t="shared" si="147"/>
        <v>0</v>
      </c>
      <c r="HTO116" s="225">
        <f t="shared" si="147"/>
        <v>0</v>
      </c>
      <c r="HTP116" s="225">
        <f t="shared" si="147"/>
        <v>0</v>
      </c>
      <c r="HTQ116" s="225">
        <f t="shared" si="147"/>
        <v>0</v>
      </c>
      <c r="HTR116" s="225">
        <f t="shared" si="147"/>
        <v>0</v>
      </c>
      <c r="HTS116" s="225">
        <f t="shared" si="147"/>
        <v>0</v>
      </c>
      <c r="HTT116" s="225">
        <f t="shared" si="147"/>
        <v>0</v>
      </c>
      <c r="HTU116" s="225">
        <f t="shared" si="147"/>
        <v>0</v>
      </c>
      <c r="HTV116" s="225">
        <f t="shared" si="147"/>
        <v>0</v>
      </c>
      <c r="HTW116" s="225">
        <f t="shared" si="147"/>
        <v>0</v>
      </c>
      <c r="HTX116" s="225">
        <f t="shared" si="147"/>
        <v>0</v>
      </c>
      <c r="HTY116" s="225">
        <f t="shared" si="147"/>
        <v>0</v>
      </c>
      <c r="HTZ116" s="225">
        <f t="shared" si="147"/>
        <v>0</v>
      </c>
      <c r="HUA116" s="225">
        <f t="shared" si="147"/>
        <v>0</v>
      </c>
      <c r="HUB116" s="225">
        <f t="shared" si="147"/>
        <v>0</v>
      </c>
      <c r="HUC116" s="225">
        <f t="shared" si="147"/>
        <v>0</v>
      </c>
      <c r="HUD116" s="225">
        <f t="shared" si="147"/>
        <v>0</v>
      </c>
      <c r="HUE116" s="225">
        <f t="shared" si="147"/>
        <v>0</v>
      </c>
      <c r="HUF116" s="225">
        <f t="shared" si="147"/>
        <v>0</v>
      </c>
      <c r="HUG116" s="225">
        <f t="shared" si="147"/>
        <v>0</v>
      </c>
      <c r="HUH116" s="225">
        <f t="shared" si="147"/>
        <v>0</v>
      </c>
      <c r="HUI116" s="225">
        <f t="shared" si="147"/>
        <v>0</v>
      </c>
      <c r="HUJ116" s="225">
        <f t="shared" si="147"/>
        <v>0</v>
      </c>
      <c r="HUK116" s="225">
        <f t="shared" si="147"/>
        <v>0</v>
      </c>
      <c r="HUL116" s="225">
        <f t="shared" ref="HUL116:HWW116" si="148">HUL115-HUL114</f>
        <v>0</v>
      </c>
      <c r="HUM116" s="225">
        <f t="shared" si="148"/>
        <v>0</v>
      </c>
      <c r="HUN116" s="225">
        <f t="shared" si="148"/>
        <v>0</v>
      </c>
      <c r="HUO116" s="225">
        <f t="shared" si="148"/>
        <v>0</v>
      </c>
      <c r="HUP116" s="225">
        <f t="shared" si="148"/>
        <v>0</v>
      </c>
      <c r="HUQ116" s="225">
        <f t="shared" si="148"/>
        <v>0</v>
      </c>
      <c r="HUR116" s="225">
        <f t="shared" si="148"/>
        <v>0</v>
      </c>
      <c r="HUS116" s="225">
        <f t="shared" si="148"/>
        <v>0</v>
      </c>
      <c r="HUT116" s="225">
        <f t="shared" si="148"/>
        <v>0</v>
      </c>
      <c r="HUU116" s="225">
        <f t="shared" si="148"/>
        <v>0</v>
      </c>
      <c r="HUV116" s="225">
        <f t="shared" si="148"/>
        <v>0</v>
      </c>
      <c r="HUW116" s="225">
        <f t="shared" si="148"/>
        <v>0</v>
      </c>
      <c r="HUX116" s="225">
        <f t="shared" si="148"/>
        <v>0</v>
      </c>
      <c r="HUY116" s="225">
        <f t="shared" si="148"/>
        <v>0</v>
      </c>
      <c r="HUZ116" s="225">
        <f t="shared" si="148"/>
        <v>0</v>
      </c>
      <c r="HVA116" s="225">
        <f t="shared" si="148"/>
        <v>0</v>
      </c>
      <c r="HVB116" s="225">
        <f t="shared" si="148"/>
        <v>0</v>
      </c>
      <c r="HVC116" s="225">
        <f t="shared" si="148"/>
        <v>0</v>
      </c>
      <c r="HVD116" s="225">
        <f t="shared" si="148"/>
        <v>0</v>
      </c>
      <c r="HVE116" s="225">
        <f t="shared" si="148"/>
        <v>0</v>
      </c>
      <c r="HVF116" s="225">
        <f t="shared" si="148"/>
        <v>0</v>
      </c>
      <c r="HVG116" s="225">
        <f t="shared" si="148"/>
        <v>0</v>
      </c>
      <c r="HVH116" s="225">
        <f t="shared" si="148"/>
        <v>0</v>
      </c>
      <c r="HVI116" s="225">
        <f t="shared" si="148"/>
        <v>0</v>
      </c>
      <c r="HVJ116" s="225">
        <f t="shared" si="148"/>
        <v>0</v>
      </c>
      <c r="HVK116" s="225">
        <f t="shared" si="148"/>
        <v>0</v>
      </c>
      <c r="HVL116" s="225">
        <f t="shared" si="148"/>
        <v>0</v>
      </c>
      <c r="HVM116" s="225">
        <f t="shared" si="148"/>
        <v>0</v>
      </c>
      <c r="HVN116" s="225">
        <f t="shared" si="148"/>
        <v>0</v>
      </c>
      <c r="HVO116" s="225">
        <f t="shared" si="148"/>
        <v>0</v>
      </c>
      <c r="HVP116" s="225">
        <f t="shared" si="148"/>
        <v>0</v>
      </c>
      <c r="HVQ116" s="225">
        <f t="shared" si="148"/>
        <v>0</v>
      </c>
      <c r="HVR116" s="225">
        <f t="shared" si="148"/>
        <v>0</v>
      </c>
      <c r="HVS116" s="225">
        <f t="shared" si="148"/>
        <v>0</v>
      </c>
      <c r="HVT116" s="225">
        <f t="shared" si="148"/>
        <v>0</v>
      </c>
      <c r="HVU116" s="225">
        <f t="shared" si="148"/>
        <v>0</v>
      </c>
      <c r="HVV116" s="225">
        <f t="shared" si="148"/>
        <v>0</v>
      </c>
      <c r="HVW116" s="225">
        <f t="shared" si="148"/>
        <v>0</v>
      </c>
      <c r="HVX116" s="225">
        <f t="shared" si="148"/>
        <v>0</v>
      </c>
      <c r="HVY116" s="225">
        <f t="shared" si="148"/>
        <v>0</v>
      </c>
      <c r="HVZ116" s="225">
        <f t="shared" si="148"/>
        <v>0</v>
      </c>
      <c r="HWA116" s="225">
        <f t="shared" si="148"/>
        <v>0</v>
      </c>
      <c r="HWB116" s="225">
        <f t="shared" si="148"/>
        <v>0</v>
      </c>
      <c r="HWC116" s="225">
        <f t="shared" si="148"/>
        <v>0</v>
      </c>
      <c r="HWD116" s="225">
        <f t="shared" si="148"/>
        <v>0</v>
      </c>
      <c r="HWE116" s="225">
        <f t="shared" si="148"/>
        <v>0</v>
      </c>
      <c r="HWF116" s="225">
        <f t="shared" si="148"/>
        <v>0</v>
      </c>
      <c r="HWG116" s="225">
        <f t="shared" si="148"/>
        <v>0</v>
      </c>
      <c r="HWH116" s="225">
        <f t="shared" si="148"/>
        <v>0</v>
      </c>
      <c r="HWI116" s="225">
        <f t="shared" si="148"/>
        <v>0</v>
      </c>
      <c r="HWJ116" s="225">
        <f t="shared" si="148"/>
        <v>0</v>
      </c>
      <c r="HWK116" s="225">
        <f t="shared" si="148"/>
        <v>0</v>
      </c>
      <c r="HWL116" s="225">
        <f t="shared" si="148"/>
        <v>0</v>
      </c>
      <c r="HWM116" s="225">
        <f t="shared" si="148"/>
        <v>0</v>
      </c>
      <c r="HWN116" s="225">
        <f t="shared" si="148"/>
        <v>0</v>
      </c>
      <c r="HWO116" s="225">
        <f t="shared" si="148"/>
        <v>0</v>
      </c>
      <c r="HWP116" s="225">
        <f t="shared" si="148"/>
        <v>0</v>
      </c>
      <c r="HWQ116" s="225">
        <f t="shared" si="148"/>
        <v>0</v>
      </c>
      <c r="HWR116" s="225">
        <f t="shared" si="148"/>
        <v>0</v>
      </c>
      <c r="HWS116" s="225">
        <f t="shared" si="148"/>
        <v>0</v>
      </c>
      <c r="HWT116" s="225">
        <f t="shared" si="148"/>
        <v>0</v>
      </c>
      <c r="HWU116" s="225">
        <f t="shared" si="148"/>
        <v>0</v>
      </c>
      <c r="HWV116" s="225">
        <f t="shared" si="148"/>
        <v>0</v>
      </c>
      <c r="HWW116" s="225">
        <f t="shared" si="148"/>
        <v>0</v>
      </c>
      <c r="HWX116" s="225">
        <f t="shared" ref="HWX116:HZI116" si="149">HWX115-HWX114</f>
        <v>0</v>
      </c>
      <c r="HWY116" s="225">
        <f t="shared" si="149"/>
        <v>0</v>
      </c>
      <c r="HWZ116" s="225">
        <f t="shared" si="149"/>
        <v>0</v>
      </c>
      <c r="HXA116" s="225">
        <f t="shared" si="149"/>
        <v>0</v>
      </c>
      <c r="HXB116" s="225">
        <f t="shared" si="149"/>
        <v>0</v>
      </c>
      <c r="HXC116" s="225">
        <f t="shared" si="149"/>
        <v>0</v>
      </c>
      <c r="HXD116" s="225">
        <f t="shared" si="149"/>
        <v>0</v>
      </c>
      <c r="HXE116" s="225">
        <f t="shared" si="149"/>
        <v>0</v>
      </c>
      <c r="HXF116" s="225">
        <f t="shared" si="149"/>
        <v>0</v>
      </c>
      <c r="HXG116" s="225">
        <f t="shared" si="149"/>
        <v>0</v>
      </c>
      <c r="HXH116" s="225">
        <f t="shared" si="149"/>
        <v>0</v>
      </c>
      <c r="HXI116" s="225">
        <f t="shared" si="149"/>
        <v>0</v>
      </c>
      <c r="HXJ116" s="225">
        <f t="shared" si="149"/>
        <v>0</v>
      </c>
      <c r="HXK116" s="225">
        <f t="shared" si="149"/>
        <v>0</v>
      </c>
      <c r="HXL116" s="225">
        <f t="shared" si="149"/>
        <v>0</v>
      </c>
      <c r="HXM116" s="225">
        <f t="shared" si="149"/>
        <v>0</v>
      </c>
      <c r="HXN116" s="225">
        <f t="shared" si="149"/>
        <v>0</v>
      </c>
      <c r="HXO116" s="225">
        <f t="shared" si="149"/>
        <v>0</v>
      </c>
      <c r="HXP116" s="225">
        <f t="shared" si="149"/>
        <v>0</v>
      </c>
      <c r="HXQ116" s="225">
        <f t="shared" si="149"/>
        <v>0</v>
      </c>
      <c r="HXR116" s="225">
        <f t="shared" si="149"/>
        <v>0</v>
      </c>
      <c r="HXS116" s="225">
        <f t="shared" si="149"/>
        <v>0</v>
      </c>
      <c r="HXT116" s="225">
        <f t="shared" si="149"/>
        <v>0</v>
      </c>
      <c r="HXU116" s="225">
        <f t="shared" si="149"/>
        <v>0</v>
      </c>
      <c r="HXV116" s="225">
        <f t="shared" si="149"/>
        <v>0</v>
      </c>
      <c r="HXW116" s="225">
        <f t="shared" si="149"/>
        <v>0</v>
      </c>
      <c r="HXX116" s="225">
        <f t="shared" si="149"/>
        <v>0</v>
      </c>
      <c r="HXY116" s="225">
        <f t="shared" si="149"/>
        <v>0</v>
      </c>
      <c r="HXZ116" s="225">
        <f t="shared" si="149"/>
        <v>0</v>
      </c>
      <c r="HYA116" s="225">
        <f t="shared" si="149"/>
        <v>0</v>
      </c>
      <c r="HYB116" s="225">
        <f t="shared" si="149"/>
        <v>0</v>
      </c>
      <c r="HYC116" s="225">
        <f t="shared" si="149"/>
        <v>0</v>
      </c>
      <c r="HYD116" s="225">
        <f t="shared" si="149"/>
        <v>0</v>
      </c>
      <c r="HYE116" s="225">
        <f t="shared" si="149"/>
        <v>0</v>
      </c>
      <c r="HYF116" s="225">
        <f t="shared" si="149"/>
        <v>0</v>
      </c>
      <c r="HYG116" s="225">
        <f t="shared" si="149"/>
        <v>0</v>
      </c>
      <c r="HYH116" s="225">
        <f t="shared" si="149"/>
        <v>0</v>
      </c>
      <c r="HYI116" s="225">
        <f t="shared" si="149"/>
        <v>0</v>
      </c>
      <c r="HYJ116" s="225">
        <f t="shared" si="149"/>
        <v>0</v>
      </c>
      <c r="HYK116" s="225">
        <f t="shared" si="149"/>
        <v>0</v>
      </c>
      <c r="HYL116" s="225">
        <f t="shared" si="149"/>
        <v>0</v>
      </c>
      <c r="HYM116" s="225">
        <f t="shared" si="149"/>
        <v>0</v>
      </c>
      <c r="HYN116" s="225">
        <f t="shared" si="149"/>
        <v>0</v>
      </c>
      <c r="HYO116" s="225">
        <f t="shared" si="149"/>
        <v>0</v>
      </c>
      <c r="HYP116" s="225">
        <f t="shared" si="149"/>
        <v>0</v>
      </c>
      <c r="HYQ116" s="225">
        <f t="shared" si="149"/>
        <v>0</v>
      </c>
      <c r="HYR116" s="225">
        <f t="shared" si="149"/>
        <v>0</v>
      </c>
      <c r="HYS116" s="225">
        <f t="shared" si="149"/>
        <v>0</v>
      </c>
      <c r="HYT116" s="225">
        <f t="shared" si="149"/>
        <v>0</v>
      </c>
      <c r="HYU116" s="225">
        <f t="shared" si="149"/>
        <v>0</v>
      </c>
      <c r="HYV116" s="225">
        <f t="shared" si="149"/>
        <v>0</v>
      </c>
      <c r="HYW116" s="225">
        <f t="shared" si="149"/>
        <v>0</v>
      </c>
      <c r="HYX116" s="225">
        <f t="shared" si="149"/>
        <v>0</v>
      </c>
      <c r="HYY116" s="225">
        <f t="shared" si="149"/>
        <v>0</v>
      </c>
      <c r="HYZ116" s="225">
        <f t="shared" si="149"/>
        <v>0</v>
      </c>
      <c r="HZA116" s="225">
        <f t="shared" si="149"/>
        <v>0</v>
      </c>
      <c r="HZB116" s="225">
        <f t="shared" si="149"/>
        <v>0</v>
      </c>
      <c r="HZC116" s="225">
        <f t="shared" si="149"/>
        <v>0</v>
      </c>
      <c r="HZD116" s="225">
        <f t="shared" si="149"/>
        <v>0</v>
      </c>
      <c r="HZE116" s="225">
        <f t="shared" si="149"/>
        <v>0</v>
      </c>
      <c r="HZF116" s="225">
        <f t="shared" si="149"/>
        <v>0</v>
      </c>
      <c r="HZG116" s="225">
        <f t="shared" si="149"/>
        <v>0</v>
      </c>
      <c r="HZH116" s="225">
        <f t="shared" si="149"/>
        <v>0</v>
      </c>
      <c r="HZI116" s="225">
        <f t="shared" si="149"/>
        <v>0</v>
      </c>
      <c r="HZJ116" s="225">
        <f t="shared" ref="HZJ116:IBU116" si="150">HZJ115-HZJ114</f>
        <v>0</v>
      </c>
      <c r="HZK116" s="225">
        <f t="shared" si="150"/>
        <v>0</v>
      </c>
      <c r="HZL116" s="225">
        <f t="shared" si="150"/>
        <v>0</v>
      </c>
      <c r="HZM116" s="225">
        <f t="shared" si="150"/>
        <v>0</v>
      </c>
      <c r="HZN116" s="225">
        <f t="shared" si="150"/>
        <v>0</v>
      </c>
      <c r="HZO116" s="225">
        <f t="shared" si="150"/>
        <v>0</v>
      </c>
      <c r="HZP116" s="225">
        <f t="shared" si="150"/>
        <v>0</v>
      </c>
      <c r="HZQ116" s="225">
        <f t="shared" si="150"/>
        <v>0</v>
      </c>
      <c r="HZR116" s="225">
        <f t="shared" si="150"/>
        <v>0</v>
      </c>
      <c r="HZS116" s="225">
        <f t="shared" si="150"/>
        <v>0</v>
      </c>
      <c r="HZT116" s="225">
        <f t="shared" si="150"/>
        <v>0</v>
      </c>
      <c r="HZU116" s="225">
        <f t="shared" si="150"/>
        <v>0</v>
      </c>
      <c r="HZV116" s="225">
        <f t="shared" si="150"/>
        <v>0</v>
      </c>
      <c r="HZW116" s="225">
        <f t="shared" si="150"/>
        <v>0</v>
      </c>
      <c r="HZX116" s="225">
        <f t="shared" si="150"/>
        <v>0</v>
      </c>
      <c r="HZY116" s="225">
        <f t="shared" si="150"/>
        <v>0</v>
      </c>
      <c r="HZZ116" s="225">
        <f t="shared" si="150"/>
        <v>0</v>
      </c>
      <c r="IAA116" s="225">
        <f t="shared" si="150"/>
        <v>0</v>
      </c>
      <c r="IAB116" s="225">
        <f t="shared" si="150"/>
        <v>0</v>
      </c>
      <c r="IAC116" s="225">
        <f t="shared" si="150"/>
        <v>0</v>
      </c>
      <c r="IAD116" s="225">
        <f t="shared" si="150"/>
        <v>0</v>
      </c>
      <c r="IAE116" s="225">
        <f t="shared" si="150"/>
        <v>0</v>
      </c>
      <c r="IAF116" s="225">
        <f t="shared" si="150"/>
        <v>0</v>
      </c>
      <c r="IAG116" s="225">
        <f t="shared" si="150"/>
        <v>0</v>
      </c>
      <c r="IAH116" s="225">
        <f t="shared" si="150"/>
        <v>0</v>
      </c>
      <c r="IAI116" s="225">
        <f t="shared" si="150"/>
        <v>0</v>
      </c>
      <c r="IAJ116" s="225">
        <f t="shared" si="150"/>
        <v>0</v>
      </c>
      <c r="IAK116" s="225">
        <f t="shared" si="150"/>
        <v>0</v>
      </c>
      <c r="IAL116" s="225">
        <f t="shared" si="150"/>
        <v>0</v>
      </c>
      <c r="IAM116" s="225">
        <f t="shared" si="150"/>
        <v>0</v>
      </c>
      <c r="IAN116" s="225">
        <f t="shared" si="150"/>
        <v>0</v>
      </c>
      <c r="IAO116" s="225">
        <f t="shared" si="150"/>
        <v>0</v>
      </c>
      <c r="IAP116" s="225">
        <f t="shared" si="150"/>
        <v>0</v>
      </c>
      <c r="IAQ116" s="225">
        <f t="shared" si="150"/>
        <v>0</v>
      </c>
      <c r="IAR116" s="225">
        <f t="shared" si="150"/>
        <v>0</v>
      </c>
      <c r="IAS116" s="225">
        <f t="shared" si="150"/>
        <v>0</v>
      </c>
      <c r="IAT116" s="225">
        <f t="shared" si="150"/>
        <v>0</v>
      </c>
      <c r="IAU116" s="225">
        <f t="shared" si="150"/>
        <v>0</v>
      </c>
      <c r="IAV116" s="225">
        <f t="shared" si="150"/>
        <v>0</v>
      </c>
      <c r="IAW116" s="225">
        <f t="shared" si="150"/>
        <v>0</v>
      </c>
      <c r="IAX116" s="225">
        <f t="shared" si="150"/>
        <v>0</v>
      </c>
      <c r="IAY116" s="225">
        <f t="shared" si="150"/>
        <v>0</v>
      </c>
      <c r="IAZ116" s="225">
        <f t="shared" si="150"/>
        <v>0</v>
      </c>
      <c r="IBA116" s="225">
        <f t="shared" si="150"/>
        <v>0</v>
      </c>
      <c r="IBB116" s="225">
        <f t="shared" si="150"/>
        <v>0</v>
      </c>
      <c r="IBC116" s="225">
        <f t="shared" si="150"/>
        <v>0</v>
      </c>
      <c r="IBD116" s="225">
        <f t="shared" si="150"/>
        <v>0</v>
      </c>
      <c r="IBE116" s="225">
        <f t="shared" si="150"/>
        <v>0</v>
      </c>
      <c r="IBF116" s="225">
        <f t="shared" si="150"/>
        <v>0</v>
      </c>
      <c r="IBG116" s="225">
        <f t="shared" si="150"/>
        <v>0</v>
      </c>
      <c r="IBH116" s="225">
        <f t="shared" si="150"/>
        <v>0</v>
      </c>
      <c r="IBI116" s="225">
        <f t="shared" si="150"/>
        <v>0</v>
      </c>
      <c r="IBJ116" s="225">
        <f t="shared" si="150"/>
        <v>0</v>
      </c>
      <c r="IBK116" s="225">
        <f t="shared" si="150"/>
        <v>0</v>
      </c>
      <c r="IBL116" s="225">
        <f t="shared" si="150"/>
        <v>0</v>
      </c>
      <c r="IBM116" s="225">
        <f t="shared" si="150"/>
        <v>0</v>
      </c>
      <c r="IBN116" s="225">
        <f t="shared" si="150"/>
        <v>0</v>
      </c>
      <c r="IBO116" s="225">
        <f t="shared" si="150"/>
        <v>0</v>
      </c>
      <c r="IBP116" s="225">
        <f t="shared" si="150"/>
        <v>0</v>
      </c>
      <c r="IBQ116" s="225">
        <f t="shared" si="150"/>
        <v>0</v>
      </c>
      <c r="IBR116" s="225">
        <f t="shared" si="150"/>
        <v>0</v>
      </c>
      <c r="IBS116" s="225">
        <f t="shared" si="150"/>
        <v>0</v>
      </c>
      <c r="IBT116" s="225">
        <f t="shared" si="150"/>
        <v>0</v>
      </c>
      <c r="IBU116" s="225">
        <f t="shared" si="150"/>
        <v>0</v>
      </c>
      <c r="IBV116" s="225">
        <f t="shared" ref="IBV116:IEG116" si="151">IBV115-IBV114</f>
        <v>0</v>
      </c>
      <c r="IBW116" s="225">
        <f t="shared" si="151"/>
        <v>0</v>
      </c>
      <c r="IBX116" s="225">
        <f t="shared" si="151"/>
        <v>0</v>
      </c>
      <c r="IBY116" s="225">
        <f t="shared" si="151"/>
        <v>0</v>
      </c>
      <c r="IBZ116" s="225">
        <f t="shared" si="151"/>
        <v>0</v>
      </c>
      <c r="ICA116" s="225">
        <f t="shared" si="151"/>
        <v>0</v>
      </c>
      <c r="ICB116" s="225">
        <f t="shared" si="151"/>
        <v>0</v>
      </c>
      <c r="ICC116" s="225">
        <f t="shared" si="151"/>
        <v>0</v>
      </c>
      <c r="ICD116" s="225">
        <f t="shared" si="151"/>
        <v>0</v>
      </c>
      <c r="ICE116" s="225">
        <f t="shared" si="151"/>
        <v>0</v>
      </c>
      <c r="ICF116" s="225">
        <f t="shared" si="151"/>
        <v>0</v>
      </c>
      <c r="ICG116" s="225">
        <f t="shared" si="151"/>
        <v>0</v>
      </c>
      <c r="ICH116" s="225">
        <f t="shared" si="151"/>
        <v>0</v>
      </c>
      <c r="ICI116" s="225">
        <f t="shared" si="151"/>
        <v>0</v>
      </c>
      <c r="ICJ116" s="225">
        <f t="shared" si="151"/>
        <v>0</v>
      </c>
      <c r="ICK116" s="225">
        <f t="shared" si="151"/>
        <v>0</v>
      </c>
      <c r="ICL116" s="225">
        <f t="shared" si="151"/>
        <v>0</v>
      </c>
      <c r="ICM116" s="225">
        <f t="shared" si="151"/>
        <v>0</v>
      </c>
      <c r="ICN116" s="225">
        <f t="shared" si="151"/>
        <v>0</v>
      </c>
      <c r="ICO116" s="225">
        <f t="shared" si="151"/>
        <v>0</v>
      </c>
      <c r="ICP116" s="225">
        <f t="shared" si="151"/>
        <v>0</v>
      </c>
      <c r="ICQ116" s="225">
        <f t="shared" si="151"/>
        <v>0</v>
      </c>
      <c r="ICR116" s="225">
        <f t="shared" si="151"/>
        <v>0</v>
      </c>
      <c r="ICS116" s="225">
        <f t="shared" si="151"/>
        <v>0</v>
      </c>
      <c r="ICT116" s="225">
        <f t="shared" si="151"/>
        <v>0</v>
      </c>
      <c r="ICU116" s="225">
        <f t="shared" si="151"/>
        <v>0</v>
      </c>
      <c r="ICV116" s="225">
        <f t="shared" si="151"/>
        <v>0</v>
      </c>
      <c r="ICW116" s="225">
        <f t="shared" si="151"/>
        <v>0</v>
      </c>
      <c r="ICX116" s="225">
        <f t="shared" si="151"/>
        <v>0</v>
      </c>
      <c r="ICY116" s="225">
        <f t="shared" si="151"/>
        <v>0</v>
      </c>
      <c r="ICZ116" s="225">
        <f t="shared" si="151"/>
        <v>0</v>
      </c>
      <c r="IDA116" s="225">
        <f t="shared" si="151"/>
        <v>0</v>
      </c>
      <c r="IDB116" s="225">
        <f t="shared" si="151"/>
        <v>0</v>
      </c>
      <c r="IDC116" s="225">
        <f t="shared" si="151"/>
        <v>0</v>
      </c>
      <c r="IDD116" s="225">
        <f t="shared" si="151"/>
        <v>0</v>
      </c>
      <c r="IDE116" s="225">
        <f t="shared" si="151"/>
        <v>0</v>
      </c>
      <c r="IDF116" s="225">
        <f t="shared" si="151"/>
        <v>0</v>
      </c>
      <c r="IDG116" s="225">
        <f t="shared" si="151"/>
        <v>0</v>
      </c>
      <c r="IDH116" s="225">
        <f t="shared" si="151"/>
        <v>0</v>
      </c>
      <c r="IDI116" s="225">
        <f t="shared" si="151"/>
        <v>0</v>
      </c>
      <c r="IDJ116" s="225">
        <f t="shared" si="151"/>
        <v>0</v>
      </c>
      <c r="IDK116" s="225">
        <f t="shared" si="151"/>
        <v>0</v>
      </c>
      <c r="IDL116" s="225">
        <f t="shared" si="151"/>
        <v>0</v>
      </c>
      <c r="IDM116" s="225">
        <f t="shared" si="151"/>
        <v>0</v>
      </c>
      <c r="IDN116" s="225">
        <f t="shared" si="151"/>
        <v>0</v>
      </c>
      <c r="IDO116" s="225">
        <f t="shared" si="151"/>
        <v>0</v>
      </c>
      <c r="IDP116" s="225">
        <f t="shared" si="151"/>
        <v>0</v>
      </c>
      <c r="IDQ116" s="225">
        <f t="shared" si="151"/>
        <v>0</v>
      </c>
      <c r="IDR116" s="225">
        <f t="shared" si="151"/>
        <v>0</v>
      </c>
      <c r="IDS116" s="225">
        <f t="shared" si="151"/>
        <v>0</v>
      </c>
      <c r="IDT116" s="225">
        <f t="shared" si="151"/>
        <v>0</v>
      </c>
      <c r="IDU116" s="225">
        <f t="shared" si="151"/>
        <v>0</v>
      </c>
      <c r="IDV116" s="225">
        <f t="shared" si="151"/>
        <v>0</v>
      </c>
      <c r="IDW116" s="225">
        <f t="shared" si="151"/>
        <v>0</v>
      </c>
      <c r="IDX116" s="225">
        <f t="shared" si="151"/>
        <v>0</v>
      </c>
      <c r="IDY116" s="225">
        <f t="shared" si="151"/>
        <v>0</v>
      </c>
      <c r="IDZ116" s="225">
        <f t="shared" si="151"/>
        <v>0</v>
      </c>
      <c r="IEA116" s="225">
        <f t="shared" si="151"/>
        <v>0</v>
      </c>
      <c r="IEB116" s="225">
        <f t="shared" si="151"/>
        <v>0</v>
      </c>
      <c r="IEC116" s="225">
        <f t="shared" si="151"/>
        <v>0</v>
      </c>
      <c r="IED116" s="225">
        <f t="shared" si="151"/>
        <v>0</v>
      </c>
      <c r="IEE116" s="225">
        <f t="shared" si="151"/>
        <v>0</v>
      </c>
      <c r="IEF116" s="225">
        <f t="shared" si="151"/>
        <v>0</v>
      </c>
      <c r="IEG116" s="225">
        <f t="shared" si="151"/>
        <v>0</v>
      </c>
      <c r="IEH116" s="225">
        <f t="shared" ref="IEH116:IGS116" si="152">IEH115-IEH114</f>
        <v>0</v>
      </c>
      <c r="IEI116" s="225">
        <f t="shared" si="152"/>
        <v>0</v>
      </c>
      <c r="IEJ116" s="225">
        <f t="shared" si="152"/>
        <v>0</v>
      </c>
      <c r="IEK116" s="225">
        <f t="shared" si="152"/>
        <v>0</v>
      </c>
      <c r="IEL116" s="225">
        <f t="shared" si="152"/>
        <v>0</v>
      </c>
      <c r="IEM116" s="225">
        <f t="shared" si="152"/>
        <v>0</v>
      </c>
      <c r="IEN116" s="225">
        <f t="shared" si="152"/>
        <v>0</v>
      </c>
      <c r="IEO116" s="225">
        <f t="shared" si="152"/>
        <v>0</v>
      </c>
      <c r="IEP116" s="225">
        <f t="shared" si="152"/>
        <v>0</v>
      </c>
      <c r="IEQ116" s="225">
        <f t="shared" si="152"/>
        <v>0</v>
      </c>
      <c r="IER116" s="225">
        <f t="shared" si="152"/>
        <v>0</v>
      </c>
      <c r="IES116" s="225">
        <f t="shared" si="152"/>
        <v>0</v>
      </c>
      <c r="IET116" s="225">
        <f t="shared" si="152"/>
        <v>0</v>
      </c>
      <c r="IEU116" s="225">
        <f t="shared" si="152"/>
        <v>0</v>
      </c>
      <c r="IEV116" s="225">
        <f t="shared" si="152"/>
        <v>0</v>
      </c>
      <c r="IEW116" s="225">
        <f t="shared" si="152"/>
        <v>0</v>
      </c>
      <c r="IEX116" s="225">
        <f t="shared" si="152"/>
        <v>0</v>
      </c>
      <c r="IEY116" s="225">
        <f t="shared" si="152"/>
        <v>0</v>
      </c>
      <c r="IEZ116" s="225">
        <f t="shared" si="152"/>
        <v>0</v>
      </c>
      <c r="IFA116" s="225">
        <f t="shared" si="152"/>
        <v>0</v>
      </c>
      <c r="IFB116" s="225">
        <f t="shared" si="152"/>
        <v>0</v>
      </c>
      <c r="IFC116" s="225">
        <f t="shared" si="152"/>
        <v>0</v>
      </c>
      <c r="IFD116" s="225">
        <f t="shared" si="152"/>
        <v>0</v>
      </c>
      <c r="IFE116" s="225">
        <f t="shared" si="152"/>
        <v>0</v>
      </c>
      <c r="IFF116" s="225">
        <f t="shared" si="152"/>
        <v>0</v>
      </c>
      <c r="IFG116" s="225">
        <f t="shared" si="152"/>
        <v>0</v>
      </c>
      <c r="IFH116" s="225">
        <f t="shared" si="152"/>
        <v>0</v>
      </c>
      <c r="IFI116" s="225">
        <f t="shared" si="152"/>
        <v>0</v>
      </c>
      <c r="IFJ116" s="225">
        <f t="shared" si="152"/>
        <v>0</v>
      </c>
      <c r="IFK116" s="225">
        <f t="shared" si="152"/>
        <v>0</v>
      </c>
      <c r="IFL116" s="225">
        <f t="shared" si="152"/>
        <v>0</v>
      </c>
      <c r="IFM116" s="225">
        <f t="shared" si="152"/>
        <v>0</v>
      </c>
      <c r="IFN116" s="225">
        <f t="shared" si="152"/>
        <v>0</v>
      </c>
      <c r="IFO116" s="225">
        <f t="shared" si="152"/>
        <v>0</v>
      </c>
      <c r="IFP116" s="225">
        <f t="shared" si="152"/>
        <v>0</v>
      </c>
      <c r="IFQ116" s="225">
        <f t="shared" si="152"/>
        <v>0</v>
      </c>
      <c r="IFR116" s="225">
        <f t="shared" si="152"/>
        <v>0</v>
      </c>
      <c r="IFS116" s="225">
        <f t="shared" si="152"/>
        <v>0</v>
      </c>
      <c r="IFT116" s="225">
        <f t="shared" si="152"/>
        <v>0</v>
      </c>
      <c r="IFU116" s="225">
        <f t="shared" si="152"/>
        <v>0</v>
      </c>
      <c r="IFV116" s="225">
        <f t="shared" si="152"/>
        <v>0</v>
      </c>
      <c r="IFW116" s="225">
        <f t="shared" si="152"/>
        <v>0</v>
      </c>
      <c r="IFX116" s="225">
        <f t="shared" si="152"/>
        <v>0</v>
      </c>
      <c r="IFY116" s="225">
        <f t="shared" si="152"/>
        <v>0</v>
      </c>
      <c r="IFZ116" s="225">
        <f t="shared" si="152"/>
        <v>0</v>
      </c>
      <c r="IGA116" s="225">
        <f t="shared" si="152"/>
        <v>0</v>
      </c>
      <c r="IGB116" s="225">
        <f t="shared" si="152"/>
        <v>0</v>
      </c>
      <c r="IGC116" s="225">
        <f t="shared" si="152"/>
        <v>0</v>
      </c>
      <c r="IGD116" s="225">
        <f t="shared" si="152"/>
        <v>0</v>
      </c>
      <c r="IGE116" s="225">
        <f t="shared" si="152"/>
        <v>0</v>
      </c>
      <c r="IGF116" s="225">
        <f t="shared" si="152"/>
        <v>0</v>
      </c>
      <c r="IGG116" s="225">
        <f t="shared" si="152"/>
        <v>0</v>
      </c>
      <c r="IGH116" s="225">
        <f t="shared" si="152"/>
        <v>0</v>
      </c>
      <c r="IGI116" s="225">
        <f t="shared" si="152"/>
        <v>0</v>
      </c>
      <c r="IGJ116" s="225">
        <f t="shared" si="152"/>
        <v>0</v>
      </c>
      <c r="IGK116" s="225">
        <f t="shared" si="152"/>
        <v>0</v>
      </c>
      <c r="IGL116" s="225">
        <f t="shared" si="152"/>
        <v>0</v>
      </c>
      <c r="IGM116" s="225">
        <f t="shared" si="152"/>
        <v>0</v>
      </c>
      <c r="IGN116" s="225">
        <f t="shared" si="152"/>
        <v>0</v>
      </c>
      <c r="IGO116" s="225">
        <f t="shared" si="152"/>
        <v>0</v>
      </c>
      <c r="IGP116" s="225">
        <f t="shared" si="152"/>
        <v>0</v>
      </c>
      <c r="IGQ116" s="225">
        <f t="shared" si="152"/>
        <v>0</v>
      </c>
      <c r="IGR116" s="225">
        <f t="shared" si="152"/>
        <v>0</v>
      </c>
      <c r="IGS116" s="225">
        <f t="shared" si="152"/>
        <v>0</v>
      </c>
      <c r="IGT116" s="225">
        <f t="shared" ref="IGT116:IJE116" si="153">IGT115-IGT114</f>
        <v>0</v>
      </c>
      <c r="IGU116" s="225">
        <f t="shared" si="153"/>
        <v>0</v>
      </c>
      <c r="IGV116" s="225">
        <f t="shared" si="153"/>
        <v>0</v>
      </c>
      <c r="IGW116" s="225">
        <f t="shared" si="153"/>
        <v>0</v>
      </c>
      <c r="IGX116" s="225">
        <f t="shared" si="153"/>
        <v>0</v>
      </c>
      <c r="IGY116" s="225">
        <f t="shared" si="153"/>
        <v>0</v>
      </c>
      <c r="IGZ116" s="225">
        <f t="shared" si="153"/>
        <v>0</v>
      </c>
      <c r="IHA116" s="225">
        <f t="shared" si="153"/>
        <v>0</v>
      </c>
      <c r="IHB116" s="225">
        <f t="shared" si="153"/>
        <v>0</v>
      </c>
      <c r="IHC116" s="225">
        <f t="shared" si="153"/>
        <v>0</v>
      </c>
      <c r="IHD116" s="225">
        <f t="shared" si="153"/>
        <v>0</v>
      </c>
      <c r="IHE116" s="225">
        <f t="shared" si="153"/>
        <v>0</v>
      </c>
      <c r="IHF116" s="225">
        <f t="shared" si="153"/>
        <v>0</v>
      </c>
      <c r="IHG116" s="225">
        <f t="shared" si="153"/>
        <v>0</v>
      </c>
      <c r="IHH116" s="225">
        <f t="shared" si="153"/>
        <v>0</v>
      </c>
      <c r="IHI116" s="225">
        <f t="shared" si="153"/>
        <v>0</v>
      </c>
      <c r="IHJ116" s="225">
        <f t="shared" si="153"/>
        <v>0</v>
      </c>
      <c r="IHK116" s="225">
        <f t="shared" si="153"/>
        <v>0</v>
      </c>
      <c r="IHL116" s="225">
        <f t="shared" si="153"/>
        <v>0</v>
      </c>
      <c r="IHM116" s="225">
        <f t="shared" si="153"/>
        <v>0</v>
      </c>
      <c r="IHN116" s="225">
        <f t="shared" si="153"/>
        <v>0</v>
      </c>
      <c r="IHO116" s="225">
        <f t="shared" si="153"/>
        <v>0</v>
      </c>
      <c r="IHP116" s="225">
        <f t="shared" si="153"/>
        <v>0</v>
      </c>
      <c r="IHQ116" s="225">
        <f t="shared" si="153"/>
        <v>0</v>
      </c>
      <c r="IHR116" s="225">
        <f t="shared" si="153"/>
        <v>0</v>
      </c>
      <c r="IHS116" s="225">
        <f t="shared" si="153"/>
        <v>0</v>
      </c>
      <c r="IHT116" s="225">
        <f t="shared" si="153"/>
        <v>0</v>
      </c>
      <c r="IHU116" s="225">
        <f t="shared" si="153"/>
        <v>0</v>
      </c>
      <c r="IHV116" s="225">
        <f t="shared" si="153"/>
        <v>0</v>
      </c>
      <c r="IHW116" s="225">
        <f t="shared" si="153"/>
        <v>0</v>
      </c>
      <c r="IHX116" s="225">
        <f t="shared" si="153"/>
        <v>0</v>
      </c>
      <c r="IHY116" s="225">
        <f t="shared" si="153"/>
        <v>0</v>
      </c>
      <c r="IHZ116" s="225">
        <f t="shared" si="153"/>
        <v>0</v>
      </c>
      <c r="IIA116" s="225">
        <f t="shared" si="153"/>
        <v>0</v>
      </c>
      <c r="IIB116" s="225">
        <f t="shared" si="153"/>
        <v>0</v>
      </c>
      <c r="IIC116" s="225">
        <f t="shared" si="153"/>
        <v>0</v>
      </c>
      <c r="IID116" s="225">
        <f t="shared" si="153"/>
        <v>0</v>
      </c>
      <c r="IIE116" s="225">
        <f t="shared" si="153"/>
        <v>0</v>
      </c>
      <c r="IIF116" s="225">
        <f t="shared" si="153"/>
        <v>0</v>
      </c>
      <c r="IIG116" s="225">
        <f t="shared" si="153"/>
        <v>0</v>
      </c>
      <c r="IIH116" s="225">
        <f t="shared" si="153"/>
        <v>0</v>
      </c>
      <c r="III116" s="225">
        <f t="shared" si="153"/>
        <v>0</v>
      </c>
      <c r="IIJ116" s="225">
        <f t="shared" si="153"/>
        <v>0</v>
      </c>
      <c r="IIK116" s="225">
        <f t="shared" si="153"/>
        <v>0</v>
      </c>
      <c r="IIL116" s="225">
        <f t="shared" si="153"/>
        <v>0</v>
      </c>
      <c r="IIM116" s="225">
        <f t="shared" si="153"/>
        <v>0</v>
      </c>
      <c r="IIN116" s="225">
        <f t="shared" si="153"/>
        <v>0</v>
      </c>
      <c r="IIO116" s="225">
        <f t="shared" si="153"/>
        <v>0</v>
      </c>
      <c r="IIP116" s="225">
        <f t="shared" si="153"/>
        <v>0</v>
      </c>
      <c r="IIQ116" s="225">
        <f t="shared" si="153"/>
        <v>0</v>
      </c>
      <c r="IIR116" s="225">
        <f t="shared" si="153"/>
        <v>0</v>
      </c>
      <c r="IIS116" s="225">
        <f t="shared" si="153"/>
        <v>0</v>
      </c>
      <c r="IIT116" s="225">
        <f t="shared" si="153"/>
        <v>0</v>
      </c>
      <c r="IIU116" s="225">
        <f t="shared" si="153"/>
        <v>0</v>
      </c>
      <c r="IIV116" s="225">
        <f t="shared" si="153"/>
        <v>0</v>
      </c>
      <c r="IIW116" s="225">
        <f t="shared" si="153"/>
        <v>0</v>
      </c>
      <c r="IIX116" s="225">
        <f t="shared" si="153"/>
        <v>0</v>
      </c>
      <c r="IIY116" s="225">
        <f t="shared" si="153"/>
        <v>0</v>
      </c>
      <c r="IIZ116" s="225">
        <f t="shared" si="153"/>
        <v>0</v>
      </c>
      <c r="IJA116" s="225">
        <f t="shared" si="153"/>
        <v>0</v>
      </c>
      <c r="IJB116" s="225">
        <f t="shared" si="153"/>
        <v>0</v>
      </c>
      <c r="IJC116" s="225">
        <f t="shared" si="153"/>
        <v>0</v>
      </c>
      <c r="IJD116" s="225">
        <f t="shared" si="153"/>
        <v>0</v>
      </c>
      <c r="IJE116" s="225">
        <f t="shared" si="153"/>
        <v>0</v>
      </c>
      <c r="IJF116" s="225">
        <f t="shared" ref="IJF116:ILQ116" si="154">IJF115-IJF114</f>
        <v>0</v>
      </c>
      <c r="IJG116" s="225">
        <f t="shared" si="154"/>
        <v>0</v>
      </c>
      <c r="IJH116" s="225">
        <f t="shared" si="154"/>
        <v>0</v>
      </c>
      <c r="IJI116" s="225">
        <f t="shared" si="154"/>
        <v>0</v>
      </c>
      <c r="IJJ116" s="225">
        <f t="shared" si="154"/>
        <v>0</v>
      </c>
      <c r="IJK116" s="225">
        <f t="shared" si="154"/>
        <v>0</v>
      </c>
      <c r="IJL116" s="225">
        <f t="shared" si="154"/>
        <v>0</v>
      </c>
      <c r="IJM116" s="225">
        <f t="shared" si="154"/>
        <v>0</v>
      </c>
      <c r="IJN116" s="225">
        <f t="shared" si="154"/>
        <v>0</v>
      </c>
      <c r="IJO116" s="225">
        <f t="shared" si="154"/>
        <v>0</v>
      </c>
      <c r="IJP116" s="225">
        <f t="shared" si="154"/>
        <v>0</v>
      </c>
      <c r="IJQ116" s="225">
        <f t="shared" si="154"/>
        <v>0</v>
      </c>
      <c r="IJR116" s="225">
        <f t="shared" si="154"/>
        <v>0</v>
      </c>
      <c r="IJS116" s="225">
        <f t="shared" si="154"/>
        <v>0</v>
      </c>
      <c r="IJT116" s="225">
        <f t="shared" si="154"/>
        <v>0</v>
      </c>
      <c r="IJU116" s="225">
        <f t="shared" si="154"/>
        <v>0</v>
      </c>
      <c r="IJV116" s="225">
        <f t="shared" si="154"/>
        <v>0</v>
      </c>
      <c r="IJW116" s="225">
        <f t="shared" si="154"/>
        <v>0</v>
      </c>
      <c r="IJX116" s="225">
        <f t="shared" si="154"/>
        <v>0</v>
      </c>
      <c r="IJY116" s="225">
        <f t="shared" si="154"/>
        <v>0</v>
      </c>
      <c r="IJZ116" s="225">
        <f t="shared" si="154"/>
        <v>0</v>
      </c>
      <c r="IKA116" s="225">
        <f t="shared" si="154"/>
        <v>0</v>
      </c>
      <c r="IKB116" s="225">
        <f t="shared" si="154"/>
        <v>0</v>
      </c>
      <c r="IKC116" s="225">
        <f t="shared" si="154"/>
        <v>0</v>
      </c>
      <c r="IKD116" s="225">
        <f t="shared" si="154"/>
        <v>0</v>
      </c>
      <c r="IKE116" s="225">
        <f t="shared" si="154"/>
        <v>0</v>
      </c>
      <c r="IKF116" s="225">
        <f t="shared" si="154"/>
        <v>0</v>
      </c>
      <c r="IKG116" s="225">
        <f t="shared" si="154"/>
        <v>0</v>
      </c>
      <c r="IKH116" s="225">
        <f t="shared" si="154"/>
        <v>0</v>
      </c>
      <c r="IKI116" s="225">
        <f t="shared" si="154"/>
        <v>0</v>
      </c>
      <c r="IKJ116" s="225">
        <f t="shared" si="154"/>
        <v>0</v>
      </c>
      <c r="IKK116" s="225">
        <f t="shared" si="154"/>
        <v>0</v>
      </c>
      <c r="IKL116" s="225">
        <f t="shared" si="154"/>
        <v>0</v>
      </c>
      <c r="IKM116" s="225">
        <f t="shared" si="154"/>
        <v>0</v>
      </c>
      <c r="IKN116" s="225">
        <f t="shared" si="154"/>
        <v>0</v>
      </c>
      <c r="IKO116" s="225">
        <f t="shared" si="154"/>
        <v>0</v>
      </c>
      <c r="IKP116" s="225">
        <f t="shared" si="154"/>
        <v>0</v>
      </c>
      <c r="IKQ116" s="225">
        <f t="shared" si="154"/>
        <v>0</v>
      </c>
      <c r="IKR116" s="225">
        <f t="shared" si="154"/>
        <v>0</v>
      </c>
      <c r="IKS116" s="225">
        <f t="shared" si="154"/>
        <v>0</v>
      </c>
      <c r="IKT116" s="225">
        <f t="shared" si="154"/>
        <v>0</v>
      </c>
      <c r="IKU116" s="225">
        <f t="shared" si="154"/>
        <v>0</v>
      </c>
      <c r="IKV116" s="225">
        <f t="shared" si="154"/>
        <v>0</v>
      </c>
      <c r="IKW116" s="225">
        <f t="shared" si="154"/>
        <v>0</v>
      </c>
      <c r="IKX116" s="225">
        <f t="shared" si="154"/>
        <v>0</v>
      </c>
      <c r="IKY116" s="225">
        <f t="shared" si="154"/>
        <v>0</v>
      </c>
      <c r="IKZ116" s="225">
        <f t="shared" si="154"/>
        <v>0</v>
      </c>
      <c r="ILA116" s="225">
        <f t="shared" si="154"/>
        <v>0</v>
      </c>
      <c r="ILB116" s="225">
        <f t="shared" si="154"/>
        <v>0</v>
      </c>
      <c r="ILC116" s="225">
        <f t="shared" si="154"/>
        <v>0</v>
      </c>
      <c r="ILD116" s="225">
        <f t="shared" si="154"/>
        <v>0</v>
      </c>
      <c r="ILE116" s="225">
        <f t="shared" si="154"/>
        <v>0</v>
      </c>
      <c r="ILF116" s="225">
        <f t="shared" si="154"/>
        <v>0</v>
      </c>
      <c r="ILG116" s="225">
        <f t="shared" si="154"/>
        <v>0</v>
      </c>
      <c r="ILH116" s="225">
        <f t="shared" si="154"/>
        <v>0</v>
      </c>
      <c r="ILI116" s="225">
        <f t="shared" si="154"/>
        <v>0</v>
      </c>
      <c r="ILJ116" s="225">
        <f t="shared" si="154"/>
        <v>0</v>
      </c>
      <c r="ILK116" s="225">
        <f t="shared" si="154"/>
        <v>0</v>
      </c>
      <c r="ILL116" s="225">
        <f t="shared" si="154"/>
        <v>0</v>
      </c>
      <c r="ILM116" s="225">
        <f t="shared" si="154"/>
        <v>0</v>
      </c>
      <c r="ILN116" s="225">
        <f t="shared" si="154"/>
        <v>0</v>
      </c>
      <c r="ILO116" s="225">
        <f t="shared" si="154"/>
        <v>0</v>
      </c>
      <c r="ILP116" s="225">
        <f t="shared" si="154"/>
        <v>0</v>
      </c>
      <c r="ILQ116" s="225">
        <f t="shared" si="154"/>
        <v>0</v>
      </c>
      <c r="ILR116" s="225">
        <f t="shared" ref="ILR116:IOC116" si="155">ILR115-ILR114</f>
        <v>0</v>
      </c>
      <c r="ILS116" s="225">
        <f t="shared" si="155"/>
        <v>0</v>
      </c>
      <c r="ILT116" s="225">
        <f t="shared" si="155"/>
        <v>0</v>
      </c>
      <c r="ILU116" s="225">
        <f t="shared" si="155"/>
        <v>0</v>
      </c>
      <c r="ILV116" s="225">
        <f t="shared" si="155"/>
        <v>0</v>
      </c>
      <c r="ILW116" s="225">
        <f t="shared" si="155"/>
        <v>0</v>
      </c>
      <c r="ILX116" s="225">
        <f t="shared" si="155"/>
        <v>0</v>
      </c>
      <c r="ILY116" s="225">
        <f t="shared" si="155"/>
        <v>0</v>
      </c>
      <c r="ILZ116" s="225">
        <f t="shared" si="155"/>
        <v>0</v>
      </c>
      <c r="IMA116" s="225">
        <f t="shared" si="155"/>
        <v>0</v>
      </c>
      <c r="IMB116" s="225">
        <f t="shared" si="155"/>
        <v>0</v>
      </c>
      <c r="IMC116" s="225">
        <f t="shared" si="155"/>
        <v>0</v>
      </c>
      <c r="IMD116" s="225">
        <f t="shared" si="155"/>
        <v>0</v>
      </c>
      <c r="IME116" s="225">
        <f t="shared" si="155"/>
        <v>0</v>
      </c>
      <c r="IMF116" s="225">
        <f t="shared" si="155"/>
        <v>0</v>
      </c>
      <c r="IMG116" s="225">
        <f t="shared" si="155"/>
        <v>0</v>
      </c>
      <c r="IMH116" s="225">
        <f t="shared" si="155"/>
        <v>0</v>
      </c>
      <c r="IMI116" s="225">
        <f t="shared" si="155"/>
        <v>0</v>
      </c>
      <c r="IMJ116" s="225">
        <f t="shared" si="155"/>
        <v>0</v>
      </c>
      <c r="IMK116" s="225">
        <f t="shared" si="155"/>
        <v>0</v>
      </c>
      <c r="IML116" s="225">
        <f t="shared" si="155"/>
        <v>0</v>
      </c>
      <c r="IMM116" s="225">
        <f t="shared" si="155"/>
        <v>0</v>
      </c>
      <c r="IMN116" s="225">
        <f t="shared" si="155"/>
        <v>0</v>
      </c>
      <c r="IMO116" s="225">
        <f t="shared" si="155"/>
        <v>0</v>
      </c>
      <c r="IMP116" s="225">
        <f t="shared" si="155"/>
        <v>0</v>
      </c>
      <c r="IMQ116" s="225">
        <f t="shared" si="155"/>
        <v>0</v>
      </c>
      <c r="IMR116" s="225">
        <f t="shared" si="155"/>
        <v>0</v>
      </c>
      <c r="IMS116" s="225">
        <f t="shared" si="155"/>
        <v>0</v>
      </c>
      <c r="IMT116" s="225">
        <f t="shared" si="155"/>
        <v>0</v>
      </c>
      <c r="IMU116" s="225">
        <f t="shared" si="155"/>
        <v>0</v>
      </c>
      <c r="IMV116" s="225">
        <f t="shared" si="155"/>
        <v>0</v>
      </c>
      <c r="IMW116" s="225">
        <f t="shared" si="155"/>
        <v>0</v>
      </c>
      <c r="IMX116" s="225">
        <f t="shared" si="155"/>
        <v>0</v>
      </c>
      <c r="IMY116" s="225">
        <f t="shared" si="155"/>
        <v>0</v>
      </c>
      <c r="IMZ116" s="225">
        <f t="shared" si="155"/>
        <v>0</v>
      </c>
      <c r="INA116" s="225">
        <f t="shared" si="155"/>
        <v>0</v>
      </c>
      <c r="INB116" s="225">
        <f t="shared" si="155"/>
        <v>0</v>
      </c>
      <c r="INC116" s="225">
        <f t="shared" si="155"/>
        <v>0</v>
      </c>
      <c r="IND116" s="225">
        <f t="shared" si="155"/>
        <v>0</v>
      </c>
      <c r="INE116" s="225">
        <f t="shared" si="155"/>
        <v>0</v>
      </c>
      <c r="INF116" s="225">
        <f t="shared" si="155"/>
        <v>0</v>
      </c>
      <c r="ING116" s="225">
        <f t="shared" si="155"/>
        <v>0</v>
      </c>
      <c r="INH116" s="225">
        <f t="shared" si="155"/>
        <v>0</v>
      </c>
      <c r="INI116" s="225">
        <f t="shared" si="155"/>
        <v>0</v>
      </c>
      <c r="INJ116" s="225">
        <f t="shared" si="155"/>
        <v>0</v>
      </c>
      <c r="INK116" s="225">
        <f t="shared" si="155"/>
        <v>0</v>
      </c>
      <c r="INL116" s="225">
        <f t="shared" si="155"/>
        <v>0</v>
      </c>
      <c r="INM116" s="225">
        <f t="shared" si="155"/>
        <v>0</v>
      </c>
      <c r="INN116" s="225">
        <f t="shared" si="155"/>
        <v>0</v>
      </c>
      <c r="INO116" s="225">
        <f t="shared" si="155"/>
        <v>0</v>
      </c>
      <c r="INP116" s="225">
        <f t="shared" si="155"/>
        <v>0</v>
      </c>
      <c r="INQ116" s="225">
        <f t="shared" si="155"/>
        <v>0</v>
      </c>
      <c r="INR116" s="225">
        <f t="shared" si="155"/>
        <v>0</v>
      </c>
      <c r="INS116" s="225">
        <f t="shared" si="155"/>
        <v>0</v>
      </c>
      <c r="INT116" s="225">
        <f t="shared" si="155"/>
        <v>0</v>
      </c>
      <c r="INU116" s="225">
        <f t="shared" si="155"/>
        <v>0</v>
      </c>
      <c r="INV116" s="225">
        <f t="shared" si="155"/>
        <v>0</v>
      </c>
      <c r="INW116" s="225">
        <f t="shared" si="155"/>
        <v>0</v>
      </c>
      <c r="INX116" s="225">
        <f t="shared" si="155"/>
        <v>0</v>
      </c>
      <c r="INY116" s="225">
        <f t="shared" si="155"/>
        <v>0</v>
      </c>
      <c r="INZ116" s="225">
        <f t="shared" si="155"/>
        <v>0</v>
      </c>
      <c r="IOA116" s="225">
        <f t="shared" si="155"/>
        <v>0</v>
      </c>
      <c r="IOB116" s="225">
        <f t="shared" si="155"/>
        <v>0</v>
      </c>
      <c r="IOC116" s="225">
        <f t="shared" si="155"/>
        <v>0</v>
      </c>
      <c r="IOD116" s="225">
        <f t="shared" ref="IOD116:IQO116" si="156">IOD115-IOD114</f>
        <v>0</v>
      </c>
      <c r="IOE116" s="225">
        <f t="shared" si="156"/>
        <v>0</v>
      </c>
      <c r="IOF116" s="225">
        <f t="shared" si="156"/>
        <v>0</v>
      </c>
      <c r="IOG116" s="225">
        <f t="shared" si="156"/>
        <v>0</v>
      </c>
      <c r="IOH116" s="225">
        <f t="shared" si="156"/>
        <v>0</v>
      </c>
      <c r="IOI116" s="225">
        <f t="shared" si="156"/>
        <v>0</v>
      </c>
      <c r="IOJ116" s="225">
        <f t="shared" si="156"/>
        <v>0</v>
      </c>
      <c r="IOK116" s="225">
        <f t="shared" si="156"/>
        <v>0</v>
      </c>
      <c r="IOL116" s="225">
        <f t="shared" si="156"/>
        <v>0</v>
      </c>
      <c r="IOM116" s="225">
        <f t="shared" si="156"/>
        <v>0</v>
      </c>
      <c r="ION116" s="225">
        <f t="shared" si="156"/>
        <v>0</v>
      </c>
      <c r="IOO116" s="225">
        <f t="shared" si="156"/>
        <v>0</v>
      </c>
      <c r="IOP116" s="225">
        <f t="shared" si="156"/>
        <v>0</v>
      </c>
      <c r="IOQ116" s="225">
        <f t="shared" si="156"/>
        <v>0</v>
      </c>
      <c r="IOR116" s="225">
        <f t="shared" si="156"/>
        <v>0</v>
      </c>
      <c r="IOS116" s="225">
        <f t="shared" si="156"/>
        <v>0</v>
      </c>
      <c r="IOT116" s="225">
        <f t="shared" si="156"/>
        <v>0</v>
      </c>
      <c r="IOU116" s="225">
        <f t="shared" si="156"/>
        <v>0</v>
      </c>
      <c r="IOV116" s="225">
        <f t="shared" si="156"/>
        <v>0</v>
      </c>
      <c r="IOW116" s="225">
        <f t="shared" si="156"/>
        <v>0</v>
      </c>
      <c r="IOX116" s="225">
        <f t="shared" si="156"/>
        <v>0</v>
      </c>
      <c r="IOY116" s="225">
        <f t="shared" si="156"/>
        <v>0</v>
      </c>
      <c r="IOZ116" s="225">
        <f t="shared" si="156"/>
        <v>0</v>
      </c>
      <c r="IPA116" s="225">
        <f t="shared" si="156"/>
        <v>0</v>
      </c>
      <c r="IPB116" s="225">
        <f t="shared" si="156"/>
        <v>0</v>
      </c>
      <c r="IPC116" s="225">
        <f t="shared" si="156"/>
        <v>0</v>
      </c>
      <c r="IPD116" s="225">
        <f t="shared" si="156"/>
        <v>0</v>
      </c>
      <c r="IPE116" s="225">
        <f t="shared" si="156"/>
        <v>0</v>
      </c>
      <c r="IPF116" s="225">
        <f t="shared" si="156"/>
        <v>0</v>
      </c>
      <c r="IPG116" s="225">
        <f t="shared" si="156"/>
        <v>0</v>
      </c>
      <c r="IPH116" s="225">
        <f t="shared" si="156"/>
        <v>0</v>
      </c>
      <c r="IPI116" s="225">
        <f t="shared" si="156"/>
        <v>0</v>
      </c>
      <c r="IPJ116" s="225">
        <f t="shared" si="156"/>
        <v>0</v>
      </c>
      <c r="IPK116" s="225">
        <f t="shared" si="156"/>
        <v>0</v>
      </c>
      <c r="IPL116" s="225">
        <f t="shared" si="156"/>
        <v>0</v>
      </c>
      <c r="IPM116" s="225">
        <f t="shared" si="156"/>
        <v>0</v>
      </c>
      <c r="IPN116" s="225">
        <f t="shared" si="156"/>
        <v>0</v>
      </c>
      <c r="IPO116" s="225">
        <f t="shared" si="156"/>
        <v>0</v>
      </c>
      <c r="IPP116" s="225">
        <f t="shared" si="156"/>
        <v>0</v>
      </c>
      <c r="IPQ116" s="225">
        <f t="shared" si="156"/>
        <v>0</v>
      </c>
      <c r="IPR116" s="225">
        <f t="shared" si="156"/>
        <v>0</v>
      </c>
      <c r="IPS116" s="225">
        <f t="shared" si="156"/>
        <v>0</v>
      </c>
      <c r="IPT116" s="225">
        <f t="shared" si="156"/>
        <v>0</v>
      </c>
      <c r="IPU116" s="225">
        <f t="shared" si="156"/>
        <v>0</v>
      </c>
      <c r="IPV116" s="225">
        <f t="shared" si="156"/>
        <v>0</v>
      </c>
      <c r="IPW116" s="225">
        <f t="shared" si="156"/>
        <v>0</v>
      </c>
      <c r="IPX116" s="225">
        <f t="shared" si="156"/>
        <v>0</v>
      </c>
      <c r="IPY116" s="225">
        <f t="shared" si="156"/>
        <v>0</v>
      </c>
      <c r="IPZ116" s="225">
        <f t="shared" si="156"/>
        <v>0</v>
      </c>
      <c r="IQA116" s="225">
        <f t="shared" si="156"/>
        <v>0</v>
      </c>
      <c r="IQB116" s="225">
        <f t="shared" si="156"/>
        <v>0</v>
      </c>
      <c r="IQC116" s="225">
        <f t="shared" si="156"/>
        <v>0</v>
      </c>
      <c r="IQD116" s="225">
        <f t="shared" si="156"/>
        <v>0</v>
      </c>
      <c r="IQE116" s="225">
        <f t="shared" si="156"/>
        <v>0</v>
      </c>
      <c r="IQF116" s="225">
        <f t="shared" si="156"/>
        <v>0</v>
      </c>
      <c r="IQG116" s="225">
        <f t="shared" si="156"/>
        <v>0</v>
      </c>
      <c r="IQH116" s="225">
        <f t="shared" si="156"/>
        <v>0</v>
      </c>
      <c r="IQI116" s="225">
        <f t="shared" si="156"/>
        <v>0</v>
      </c>
      <c r="IQJ116" s="225">
        <f t="shared" si="156"/>
        <v>0</v>
      </c>
      <c r="IQK116" s="225">
        <f t="shared" si="156"/>
        <v>0</v>
      </c>
      <c r="IQL116" s="225">
        <f t="shared" si="156"/>
        <v>0</v>
      </c>
      <c r="IQM116" s="225">
        <f t="shared" si="156"/>
        <v>0</v>
      </c>
      <c r="IQN116" s="225">
        <f t="shared" si="156"/>
        <v>0</v>
      </c>
      <c r="IQO116" s="225">
        <f t="shared" si="156"/>
        <v>0</v>
      </c>
      <c r="IQP116" s="225">
        <f t="shared" ref="IQP116:ITA116" si="157">IQP115-IQP114</f>
        <v>0</v>
      </c>
      <c r="IQQ116" s="225">
        <f t="shared" si="157"/>
        <v>0</v>
      </c>
      <c r="IQR116" s="225">
        <f t="shared" si="157"/>
        <v>0</v>
      </c>
      <c r="IQS116" s="225">
        <f t="shared" si="157"/>
        <v>0</v>
      </c>
      <c r="IQT116" s="225">
        <f t="shared" si="157"/>
        <v>0</v>
      </c>
      <c r="IQU116" s="225">
        <f t="shared" si="157"/>
        <v>0</v>
      </c>
      <c r="IQV116" s="225">
        <f t="shared" si="157"/>
        <v>0</v>
      </c>
      <c r="IQW116" s="225">
        <f t="shared" si="157"/>
        <v>0</v>
      </c>
      <c r="IQX116" s="225">
        <f t="shared" si="157"/>
        <v>0</v>
      </c>
      <c r="IQY116" s="225">
        <f t="shared" si="157"/>
        <v>0</v>
      </c>
      <c r="IQZ116" s="225">
        <f t="shared" si="157"/>
        <v>0</v>
      </c>
      <c r="IRA116" s="225">
        <f t="shared" si="157"/>
        <v>0</v>
      </c>
      <c r="IRB116" s="225">
        <f t="shared" si="157"/>
        <v>0</v>
      </c>
      <c r="IRC116" s="225">
        <f t="shared" si="157"/>
        <v>0</v>
      </c>
      <c r="IRD116" s="225">
        <f t="shared" si="157"/>
        <v>0</v>
      </c>
      <c r="IRE116" s="225">
        <f t="shared" si="157"/>
        <v>0</v>
      </c>
      <c r="IRF116" s="225">
        <f t="shared" si="157"/>
        <v>0</v>
      </c>
      <c r="IRG116" s="225">
        <f t="shared" si="157"/>
        <v>0</v>
      </c>
      <c r="IRH116" s="225">
        <f t="shared" si="157"/>
        <v>0</v>
      </c>
      <c r="IRI116" s="225">
        <f t="shared" si="157"/>
        <v>0</v>
      </c>
      <c r="IRJ116" s="225">
        <f t="shared" si="157"/>
        <v>0</v>
      </c>
      <c r="IRK116" s="225">
        <f t="shared" si="157"/>
        <v>0</v>
      </c>
      <c r="IRL116" s="225">
        <f t="shared" si="157"/>
        <v>0</v>
      </c>
      <c r="IRM116" s="225">
        <f t="shared" si="157"/>
        <v>0</v>
      </c>
      <c r="IRN116" s="225">
        <f t="shared" si="157"/>
        <v>0</v>
      </c>
      <c r="IRO116" s="225">
        <f t="shared" si="157"/>
        <v>0</v>
      </c>
      <c r="IRP116" s="225">
        <f t="shared" si="157"/>
        <v>0</v>
      </c>
      <c r="IRQ116" s="225">
        <f t="shared" si="157"/>
        <v>0</v>
      </c>
      <c r="IRR116" s="225">
        <f t="shared" si="157"/>
        <v>0</v>
      </c>
      <c r="IRS116" s="225">
        <f t="shared" si="157"/>
        <v>0</v>
      </c>
      <c r="IRT116" s="225">
        <f t="shared" si="157"/>
        <v>0</v>
      </c>
      <c r="IRU116" s="225">
        <f t="shared" si="157"/>
        <v>0</v>
      </c>
      <c r="IRV116" s="225">
        <f t="shared" si="157"/>
        <v>0</v>
      </c>
      <c r="IRW116" s="225">
        <f t="shared" si="157"/>
        <v>0</v>
      </c>
      <c r="IRX116" s="225">
        <f t="shared" si="157"/>
        <v>0</v>
      </c>
      <c r="IRY116" s="225">
        <f t="shared" si="157"/>
        <v>0</v>
      </c>
      <c r="IRZ116" s="225">
        <f t="shared" si="157"/>
        <v>0</v>
      </c>
      <c r="ISA116" s="225">
        <f t="shared" si="157"/>
        <v>0</v>
      </c>
      <c r="ISB116" s="225">
        <f t="shared" si="157"/>
        <v>0</v>
      </c>
      <c r="ISC116" s="225">
        <f t="shared" si="157"/>
        <v>0</v>
      </c>
      <c r="ISD116" s="225">
        <f t="shared" si="157"/>
        <v>0</v>
      </c>
      <c r="ISE116" s="225">
        <f t="shared" si="157"/>
        <v>0</v>
      </c>
      <c r="ISF116" s="225">
        <f t="shared" si="157"/>
        <v>0</v>
      </c>
      <c r="ISG116" s="225">
        <f t="shared" si="157"/>
        <v>0</v>
      </c>
      <c r="ISH116" s="225">
        <f t="shared" si="157"/>
        <v>0</v>
      </c>
      <c r="ISI116" s="225">
        <f t="shared" si="157"/>
        <v>0</v>
      </c>
      <c r="ISJ116" s="225">
        <f t="shared" si="157"/>
        <v>0</v>
      </c>
      <c r="ISK116" s="225">
        <f t="shared" si="157"/>
        <v>0</v>
      </c>
      <c r="ISL116" s="225">
        <f t="shared" si="157"/>
        <v>0</v>
      </c>
      <c r="ISM116" s="225">
        <f t="shared" si="157"/>
        <v>0</v>
      </c>
      <c r="ISN116" s="225">
        <f t="shared" si="157"/>
        <v>0</v>
      </c>
      <c r="ISO116" s="225">
        <f t="shared" si="157"/>
        <v>0</v>
      </c>
      <c r="ISP116" s="225">
        <f t="shared" si="157"/>
        <v>0</v>
      </c>
      <c r="ISQ116" s="225">
        <f t="shared" si="157"/>
        <v>0</v>
      </c>
      <c r="ISR116" s="225">
        <f t="shared" si="157"/>
        <v>0</v>
      </c>
      <c r="ISS116" s="225">
        <f t="shared" si="157"/>
        <v>0</v>
      </c>
      <c r="IST116" s="225">
        <f t="shared" si="157"/>
        <v>0</v>
      </c>
      <c r="ISU116" s="225">
        <f t="shared" si="157"/>
        <v>0</v>
      </c>
      <c r="ISV116" s="225">
        <f t="shared" si="157"/>
        <v>0</v>
      </c>
      <c r="ISW116" s="225">
        <f t="shared" si="157"/>
        <v>0</v>
      </c>
      <c r="ISX116" s="225">
        <f t="shared" si="157"/>
        <v>0</v>
      </c>
      <c r="ISY116" s="225">
        <f t="shared" si="157"/>
        <v>0</v>
      </c>
      <c r="ISZ116" s="225">
        <f t="shared" si="157"/>
        <v>0</v>
      </c>
      <c r="ITA116" s="225">
        <f t="shared" si="157"/>
        <v>0</v>
      </c>
      <c r="ITB116" s="225">
        <f t="shared" ref="ITB116:IVM116" si="158">ITB115-ITB114</f>
        <v>0</v>
      </c>
      <c r="ITC116" s="225">
        <f t="shared" si="158"/>
        <v>0</v>
      </c>
      <c r="ITD116" s="225">
        <f t="shared" si="158"/>
        <v>0</v>
      </c>
      <c r="ITE116" s="225">
        <f t="shared" si="158"/>
        <v>0</v>
      </c>
      <c r="ITF116" s="225">
        <f t="shared" si="158"/>
        <v>0</v>
      </c>
      <c r="ITG116" s="225">
        <f t="shared" si="158"/>
        <v>0</v>
      </c>
      <c r="ITH116" s="225">
        <f t="shared" si="158"/>
        <v>0</v>
      </c>
      <c r="ITI116" s="225">
        <f t="shared" si="158"/>
        <v>0</v>
      </c>
      <c r="ITJ116" s="225">
        <f t="shared" si="158"/>
        <v>0</v>
      </c>
      <c r="ITK116" s="225">
        <f t="shared" si="158"/>
        <v>0</v>
      </c>
      <c r="ITL116" s="225">
        <f t="shared" si="158"/>
        <v>0</v>
      </c>
      <c r="ITM116" s="225">
        <f t="shared" si="158"/>
        <v>0</v>
      </c>
      <c r="ITN116" s="225">
        <f t="shared" si="158"/>
        <v>0</v>
      </c>
      <c r="ITO116" s="225">
        <f t="shared" si="158"/>
        <v>0</v>
      </c>
      <c r="ITP116" s="225">
        <f t="shared" si="158"/>
        <v>0</v>
      </c>
      <c r="ITQ116" s="225">
        <f t="shared" si="158"/>
        <v>0</v>
      </c>
      <c r="ITR116" s="225">
        <f t="shared" si="158"/>
        <v>0</v>
      </c>
      <c r="ITS116" s="225">
        <f t="shared" si="158"/>
        <v>0</v>
      </c>
      <c r="ITT116" s="225">
        <f t="shared" si="158"/>
        <v>0</v>
      </c>
      <c r="ITU116" s="225">
        <f t="shared" si="158"/>
        <v>0</v>
      </c>
      <c r="ITV116" s="225">
        <f t="shared" si="158"/>
        <v>0</v>
      </c>
      <c r="ITW116" s="225">
        <f t="shared" si="158"/>
        <v>0</v>
      </c>
      <c r="ITX116" s="225">
        <f t="shared" si="158"/>
        <v>0</v>
      </c>
      <c r="ITY116" s="225">
        <f t="shared" si="158"/>
        <v>0</v>
      </c>
      <c r="ITZ116" s="225">
        <f t="shared" si="158"/>
        <v>0</v>
      </c>
      <c r="IUA116" s="225">
        <f t="shared" si="158"/>
        <v>0</v>
      </c>
      <c r="IUB116" s="225">
        <f t="shared" si="158"/>
        <v>0</v>
      </c>
      <c r="IUC116" s="225">
        <f t="shared" si="158"/>
        <v>0</v>
      </c>
      <c r="IUD116" s="225">
        <f t="shared" si="158"/>
        <v>0</v>
      </c>
      <c r="IUE116" s="225">
        <f t="shared" si="158"/>
        <v>0</v>
      </c>
      <c r="IUF116" s="225">
        <f t="shared" si="158"/>
        <v>0</v>
      </c>
      <c r="IUG116" s="225">
        <f t="shared" si="158"/>
        <v>0</v>
      </c>
      <c r="IUH116" s="225">
        <f t="shared" si="158"/>
        <v>0</v>
      </c>
      <c r="IUI116" s="225">
        <f t="shared" si="158"/>
        <v>0</v>
      </c>
      <c r="IUJ116" s="225">
        <f t="shared" si="158"/>
        <v>0</v>
      </c>
      <c r="IUK116" s="225">
        <f t="shared" si="158"/>
        <v>0</v>
      </c>
      <c r="IUL116" s="225">
        <f t="shared" si="158"/>
        <v>0</v>
      </c>
      <c r="IUM116" s="225">
        <f t="shared" si="158"/>
        <v>0</v>
      </c>
      <c r="IUN116" s="225">
        <f t="shared" si="158"/>
        <v>0</v>
      </c>
      <c r="IUO116" s="225">
        <f t="shared" si="158"/>
        <v>0</v>
      </c>
      <c r="IUP116" s="225">
        <f t="shared" si="158"/>
        <v>0</v>
      </c>
      <c r="IUQ116" s="225">
        <f t="shared" si="158"/>
        <v>0</v>
      </c>
      <c r="IUR116" s="225">
        <f t="shared" si="158"/>
        <v>0</v>
      </c>
      <c r="IUS116" s="225">
        <f t="shared" si="158"/>
        <v>0</v>
      </c>
      <c r="IUT116" s="225">
        <f t="shared" si="158"/>
        <v>0</v>
      </c>
      <c r="IUU116" s="225">
        <f t="shared" si="158"/>
        <v>0</v>
      </c>
      <c r="IUV116" s="225">
        <f t="shared" si="158"/>
        <v>0</v>
      </c>
      <c r="IUW116" s="225">
        <f t="shared" si="158"/>
        <v>0</v>
      </c>
      <c r="IUX116" s="225">
        <f t="shared" si="158"/>
        <v>0</v>
      </c>
      <c r="IUY116" s="225">
        <f t="shared" si="158"/>
        <v>0</v>
      </c>
      <c r="IUZ116" s="225">
        <f t="shared" si="158"/>
        <v>0</v>
      </c>
      <c r="IVA116" s="225">
        <f t="shared" si="158"/>
        <v>0</v>
      </c>
      <c r="IVB116" s="225">
        <f t="shared" si="158"/>
        <v>0</v>
      </c>
      <c r="IVC116" s="225">
        <f t="shared" si="158"/>
        <v>0</v>
      </c>
      <c r="IVD116" s="225">
        <f t="shared" si="158"/>
        <v>0</v>
      </c>
      <c r="IVE116" s="225">
        <f t="shared" si="158"/>
        <v>0</v>
      </c>
      <c r="IVF116" s="225">
        <f t="shared" si="158"/>
        <v>0</v>
      </c>
      <c r="IVG116" s="225">
        <f t="shared" si="158"/>
        <v>0</v>
      </c>
      <c r="IVH116" s="225">
        <f t="shared" si="158"/>
        <v>0</v>
      </c>
      <c r="IVI116" s="225">
        <f t="shared" si="158"/>
        <v>0</v>
      </c>
      <c r="IVJ116" s="225">
        <f t="shared" si="158"/>
        <v>0</v>
      </c>
      <c r="IVK116" s="225">
        <f t="shared" si="158"/>
        <v>0</v>
      </c>
      <c r="IVL116" s="225">
        <f t="shared" si="158"/>
        <v>0</v>
      </c>
      <c r="IVM116" s="225">
        <f t="shared" si="158"/>
        <v>0</v>
      </c>
      <c r="IVN116" s="225">
        <f t="shared" ref="IVN116:IXY116" si="159">IVN115-IVN114</f>
        <v>0</v>
      </c>
      <c r="IVO116" s="225">
        <f t="shared" si="159"/>
        <v>0</v>
      </c>
      <c r="IVP116" s="225">
        <f t="shared" si="159"/>
        <v>0</v>
      </c>
      <c r="IVQ116" s="225">
        <f t="shared" si="159"/>
        <v>0</v>
      </c>
      <c r="IVR116" s="225">
        <f t="shared" si="159"/>
        <v>0</v>
      </c>
      <c r="IVS116" s="225">
        <f t="shared" si="159"/>
        <v>0</v>
      </c>
      <c r="IVT116" s="225">
        <f t="shared" si="159"/>
        <v>0</v>
      </c>
      <c r="IVU116" s="225">
        <f t="shared" si="159"/>
        <v>0</v>
      </c>
      <c r="IVV116" s="225">
        <f t="shared" si="159"/>
        <v>0</v>
      </c>
      <c r="IVW116" s="225">
        <f t="shared" si="159"/>
        <v>0</v>
      </c>
      <c r="IVX116" s="225">
        <f t="shared" si="159"/>
        <v>0</v>
      </c>
      <c r="IVY116" s="225">
        <f t="shared" si="159"/>
        <v>0</v>
      </c>
      <c r="IVZ116" s="225">
        <f t="shared" si="159"/>
        <v>0</v>
      </c>
      <c r="IWA116" s="225">
        <f t="shared" si="159"/>
        <v>0</v>
      </c>
      <c r="IWB116" s="225">
        <f t="shared" si="159"/>
        <v>0</v>
      </c>
      <c r="IWC116" s="225">
        <f t="shared" si="159"/>
        <v>0</v>
      </c>
      <c r="IWD116" s="225">
        <f t="shared" si="159"/>
        <v>0</v>
      </c>
      <c r="IWE116" s="225">
        <f t="shared" si="159"/>
        <v>0</v>
      </c>
      <c r="IWF116" s="225">
        <f t="shared" si="159"/>
        <v>0</v>
      </c>
      <c r="IWG116" s="225">
        <f t="shared" si="159"/>
        <v>0</v>
      </c>
      <c r="IWH116" s="225">
        <f t="shared" si="159"/>
        <v>0</v>
      </c>
      <c r="IWI116" s="225">
        <f t="shared" si="159"/>
        <v>0</v>
      </c>
      <c r="IWJ116" s="225">
        <f t="shared" si="159"/>
        <v>0</v>
      </c>
      <c r="IWK116" s="225">
        <f t="shared" si="159"/>
        <v>0</v>
      </c>
      <c r="IWL116" s="225">
        <f t="shared" si="159"/>
        <v>0</v>
      </c>
      <c r="IWM116" s="225">
        <f t="shared" si="159"/>
        <v>0</v>
      </c>
      <c r="IWN116" s="225">
        <f t="shared" si="159"/>
        <v>0</v>
      </c>
      <c r="IWO116" s="225">
        <f t="shared" si="159"/>
        <v>0</v>
      </c>
      <c r="IWP116" s="225">
        <f t="shared" si="159"/>
        <v>0</v>
      </c>
      <c r="IWQ116" s="225">
        <f t="shared" si="159"/>
        <v>0</v>
      </c>
      <c r="IWR116" s="225">
        <f t="shared" si="159"/>
        <v>0</v>
      </c>
      <c r="IWS116" s="225">
        <f t="shared" si="159"/>
        <v>0</v>
      </c>
      <c r="IWT116" s="225">
        <f t="shared" si="159"/>
        <v>0</v>
      </c>
      <c r="IWU116" s="225">
        <f t="shared" si="159"/>
        <v>0</v>
      </c>
      <c r="IWV116" s="225">
        <f t="shared" si="159"/>
        <v>0</v>
      </c>
      <c r="IWW116" s="225">
        <f t="shared" si="159"/>
        <v>0</v>
      </c>
      <c r="IWX116" s="225">
        <f t="shared" si="159"/>
        <v>0</v>
      </c>
      <c r="IWY116" s="225">
        <f t="shared" si="159"/>
        <v>0</v>
      </c>
      <c r="IWZ116" s="225">
        <f t="shared" si="159"/>
        <v>0</v>
      </c>
      <c r="IXA116" s="225">
        <f t="shared" si="159"/>
        <v>0</v>
      </c>
      <c r="IXB116" s="225">
        <f t="shared" si="159"/>
        <v>0</v>
      </c>
      <c r="IXC116" s="225">
        <f t="shared" si="159"/>
        <v>0</v>
      </c>
      <c r="IXD116" s="225">
        <f t="shared" si="159"/>
        <v>0</v>
      </c>
      <c r="IXE116" s="225">
        <f t="shared" si="159"/>
        <v>0</v>
      </c>
      <c r="IXF116" s="225">
        <f t="shared" si="159"/>
        <v>0</v>
      </c>
      <c r="IXG116" s="225">
        <f t="shared" si="159"/>
        <v>0</v>
      </c>
      <c r="IXH116" s="225">
        <f t="shared" si="159"/>
        <v>0</v>
      </c>
      <c r="IXI116" s="225">
        <f t="shared" si="159"/>
        <v>0</v>
      </c>
      <c r="IXJ116" s="225">
        <f t="shared" si="159"/>
        <v>0</v>
      </c>
      <c r="IXK116" s="225">
        <f t="shared" si="159"/>
        <v>0</v>
      </c>
      <c r="IXL116" s="225">
        <f t="shared" si="159"/>
        <v>0</v>
      </c>
      <c r="IXM116" s="225">
        <f t="shared" si="159"/>
        <v>0</v>
      </c>
      <c r="IXN116" s="225">
        <f t="shared" si="159"/>
        <v>0</v>
      </c>
      <c r="IXO116" s="225">
        <f t="shared" si="159"/>
        <v>0</v>
      </c>
      <c r="IXP116" s="225">
        <f t="shared" si="159"/>
        <v>0</v>
      </c>
      <c r="IXQ116" s="225">
        <f t="shared" si="159"/>
        <v>0</v>
      </c>
      <c r="IXR116" s="225">
        <f t="shared" si="159"/>
        <v>0</v>
      </c>
      <c r="IXS116" s="225">
        <f t="shared" si="159"/>
        <v>0</v>
      </c>
      <c r="IXT116" s="225">
        <f t="shared" si="159"/>
        <v>0</v>
      </c>
      <c r="IXU116" s="225">
        <f t="shared" si="159"/>
        <v>0</v>
      </c>
      <c r="IXV116" s="225">
        <f t="shared" si="159"/>
        <v>0</v>
      </c>
      <c r="IXW116" s="225">
        <f t="shared" si="159"/>
        <v>0</v>
      </c>
      <c r="IXX116" s="225">
        <f t="shared" si="159"/>
        <v>0</v>
      </c>
      <c r="IXY116" s="225">
        <f t="shared" si="159"/>
        <v>0</v>
      </c>
      <c r="IXZ116" s="225">
        <f t="shared" ref="IXZ116:JAK116" si="160">IXZ115-IXZ114</f>
        <v>0</v>
      </c>
      <c r="IYA116" s="225">
        <f t="shared" si="160"/>
        <v>0</v>
      </c>
      <c r="IYB116" s="225">
        <f t="shared" si="160"/>
        <v>0</v>
      </c>
      <c r="IYC116" s="225">
        <f t="shared" si="160"/>
        <v>0</v>
      </c>
      <c r="IYD116" s="225">
        <f t="shared" si="160"/>
        <v>0</v>
      </c>
      <c r="IYE116" s="225">
        <f t="shared" si="160"/>
        <v>0</v>
      </c>
      <c r="IYF116" s="225">
        <f t="shared" si="160"/>
        <v>0</v>
      </c>
      <c r="IYG116" s="225">
        <f t="shared" si="160"/>
        <v>0</v>
      </c>
      <c r="IYH116" s="225">
        <f t="shared" si="160"/>
        <v>0</v>
      </c>
      <c r="IYI116" s="225">
        <f t="shared" si="160"/>
        <v>0</v>
      </c>
      <c r="IYJ116" s="225">
        <f t="shared" si="160"/>
        <v>0</v>
      </c>
      <c r="IYK116" s="225">
        <f t="shared" si="160"/>
        <v>0</v>
      </c>
      <c r="IYL116" s="225">
        <f t="shared" si="160"/>
        <v>0</v>
      </c>
      <c r="IYM116" s="225">
        <f t="shared" si="160"/>
        <v>0</v>
      </c>
      <c r="IYN116" s="225">
        <f t="shared" si="160"/>
        <v>0</v>
      </c>
      <c r="IYO116" s="225">
        <f t="shared" si="160"/>
        <v>0</v>
      </c>
      <c r="IYP116" s="225">
        <f t="shared" si="160"/>
        <v>0</v>
      </c>
      <c r="IYQ116" s="225">
        <f t="shared" si="160"/>
        <v>0</v>
      </c>
      <c r="IYR116" s="225">
        <f t="shared" si="160"/>
        <v>0</v>
      </c>
      <c r="IYS116" s="225">
        <f t="shared" si="160"/>
        <v>0</v>
      </c>
      <c r="IYT116" s="225">
        <f t="shared" si="160"/>
        <v>0</v>
      </c>
      <c r="IYU116" s="225">
        <f t="shared" si="160"/>
        <v>0</v>
      </c>
      <c r="IYV116" s="225">
        <f t="shared" si="160"/>
        <v>0</v>
      </c>
      <c r="IYW116" s="225">
        <f t="shared" si="160"/>
        <v>0</v>
      </c>
      <c r="IYX116" s="225">
        <f t="shared" si="160"/>
        <v>0</v>
      </c>
      <c r="IYY116" s="225">
        <f t="shared" si="160"/>
        <v>0</v>
      </c>
      <c r="IYZ116" s="225">
        <f t="shared" si="160"/>
        <v>0</v>
      </c>
      <c r="IZA116" s="225">
        <f t="shared" si="160"/>
        <v>0</v>
      </c>
      <c r="IZB116" s="225">
        <f t="shared" si="160"/>
        <v>0</v>
      </c>
      <c r="IZC116" s="225">
        <f t="shared" si="160"/>
        <v>0</v>
      </c>
      <c r="IZD116" s="225">
        <f t="shared" si="160"/>
        <v>0</v>
      </c>
      <c r="IZE116" s="225">
        <f t="shared" si="160"/>
        <v>0</v>
      </c>
      <c r="IZF116" s="225">
        <f t="shared" si="160"/>
        <v>0</v>
      </c>
      <c r="IZG116" s="225">
        <f t="shared" si="160"/>
        <v>0</v>
      </c>
      <c r="IZH116" s="225">
        <f t="shared" si="160"/>
        <v>0</v>
      </c>
      <c r="IZI116" s="225">
        <f t="shared" si="160"/>
        <v>0</v>
      </c>
      <c r="IZJ116" s="225">
        <f t="shared" si="160"/>
        <v>0</v>
      </c>
      <c r="IZK116" s="225">
        <f t="shared" si="160"/>
        <v>0</v>
      </c>
      <c r="IZL116" s="225">
        <f t="shared" si="160"/>
        <v>0</v>
      </c>
      <c r="IZM116" s="225">
        <f t="shared" si="160"/>
        <v>0</v>
      </c>
      <c r="IZN116" s="225">
        <f t="shared" si="160"/>
        <v>0</v>
      </c>
      <c r="IZO116" s="225">
        <f t="shared" si="160"/>
        <v>0</v>
      </c>
      <c r="IZP116" s="225">
        <f t="shared" si="160"/>
        <v>0</v>
      </c>
      <c r="IZQ116" s="225">
        <f t="shared" si="160"/>
        <v>0</v>
      </c>
      <c r="IZR116" s="225">
        <f t="shared" si="160"/>
        <v>0</v>
      </c>
      <c r="IZS116" s="225">
        <f t="shared" si="160"/>
        <v>0</v>
      </c>
      <c r="IZT116" s="225">
        <f t="shared" si="160"/>
        <v>0</v>
      </c>
      <c r="IZU116" s="225">
        <f t="shared" si="160"/>
        <v>0</v>
      </c>
      <c r="IZV116" s="225">
        <f t="shared" si="160"/>
        <v>0</v>
      </c>
      <c r="IZW116" s="225">
        <f t="shared" si="160"/>
        <v>0</v>
      </c>
      <c r="IZX116" s="225">
        <f t="shared" si="160"/>
        <v>0</v>
      </c>
      <c r="IZY116" s="225">
        <f t="shared" si="160"/>
        <v>0</v>
      </c>
      <c r="IZZ116" s="225">
        <f t="shared" si="160"/>
        <v>0</v>
      </c>
      <c r="JAA116" s="225">
        <f t="shared" si="160"/>
        <v>0</v>
      </c>
      <c r="JAB116" s="225">
        <f t="shared" si="160"/>
        <v>0</v>
      </c>
      <c r="JAC116" s="225">
        <f t="shared" si="160"/>
        <v>0</v>
      </c>
      <c r="JAD116" s="225">
        <f t="shared" si="160"/>
        <v>0</v>
      </c>
      <c r="JAE116" s="225">
        <f t="shared" si="160"/>
        <v>0</v>
      </c>
      <c r="JAF116" s="225">
        <f t="shared" si="160"/>
        <v>0</v>
      </c>
      <c r="JAG116" s="225">
        <f t="shared" si="160"/>
        <v>0</v>
      </c>
      <c r="JAH116" s="225">
        <f t="shared" si="160"/>
        <v>0</v>
      </c>
      <c r="JAI116" s="225">
        <f t="shared" si="160"/>
        <v>0</v>
      </c>
      <c r="JAJ116" s="225">
        <f t="shared" si="160"/>
        <v>0</v>
      </c>
      <c r="JAK116" s="225">
        <f t="shared" si="160"/>
        <v>0</v>
      </c>
      <c r="JAL116" s="225">
        <f t="shared" ref="JAL116:JCW116" si="161">JAL115-JAL114</f>
        <v>0</v>
      </c>
      <c r="JAM116" s="225">
        <f t="shared" si="161"/>
        <v>0</v>
      </c>
      <c r="JAN116" s="225">
        <f t="shared" si="161"/>
        <v>0</v>
      </c>
      <c r="JAO116" s="225">
        <f t="shared" si="161"/>
        <v>0</v>
      </c>
      <c r="JAP116" s="225">
        <f t="shared" si="161"/>
        <v>0</v>
      </c>
      <c r="JAQ116" s="225">
        <f t="shared" si="161"/>
        <v>0</v>
      </c>
      <c r="JAR116" s="225">
        <f t="shared" si="161"/>
        <v>0</v>
      </c>
      <c r="JAS116" s="225">
        <f t="shared" si="161"/>
        <v>0</v>
      </c>
      <c r="JAT116" s="225">
        <f t="shared" si="161"/>
        <v>0</v>
      </c>
      <c r="JAU116" s="225">
        <f t="shared" si="161"/>
        <v>0</v>
      </c>
      <c r="JAV116" s="225">
        <f t="shared" si="161"/>
        <v>0</v>
      </c>
      <c r="JAW116" s="225">
        <f t="shared" si="161"/>
        <v>0</v>
      </c>
      <c r="JAX116" s="225">
        <f t="shared" si="161"/>
        <v>0</v>
      </c>
      <c r="JAY116" s="225">
        <f t="shared" si="161"/>
        <v>0</v>
      </c>
      <c r="JAZ116" s="225">
        <f t="shared" si="161"/>
        <v>0</v>
      </c>
      <c r="JBA116" s="225">
        <f t="shared" si="161"/>
        <v>0</v>
      </c>
      <c r="JBB116" s="225">
        <f t="shared" si="161"/>
        <v>0</v>
      </c>
      <c r="JBC116" s="225">
        <f t="shared" si="161"/>
        <v>0</v>
      </c>
      <c r="JBD116" s="225">
        <f t="shared" si="161"/>
        <v>0</v>
      </c>
      <c r="JBE116" s="225">
        <f t="shared" si="161"/>
        <v>0</v>
      </c>
      <c r="JBF116" s="225">
        <f t="shared" si="161"/>
        <v>0</v>
      </c>
      <c r="JBG116" s="225">
        <f t="shared" si="161"/>
        <v>0</v>
      </c>
      <c r="JBH116" s="225">
        <f t="shared" si="161"/>
        <v>0</v>
      </c>
      <c r="JBI116" s="225">
        <f t="shared" si="161"/>
        <v>0</v>
      </c>
      <c r="JBJ116" s="225">
        <f t="shared" si="161"/>
        <v>0</v>
      </c>
      <c r="JBK116" s="225">
        <f t="shared" si="161"/>
        <v>0</v>
      </c>
      <c r="JBL116" s="225">
        <f t="shared" si="161"/>
        <v>0</v>
      </c>
      <c r="JBM116" s="225">
        <f t="shared" si="161"/>
        <v>0</v>
      </c>
      <c r="JBN116" s="225">
        <f t="shared" si="161"/>
        <v>0</v>
      </c>
      <c r="JBO116" s="225">
        <f t="shared" si="161"/>
        <v>0</v>
      </c>
      <c r="JBP116" s="225">
        <f t="shared" si="161"/>
        <v>0</v>
      </c>
      <c r="JBQ116" s="225">
        <f t="shared" si="161"/>
        <v>0</v>
      </c>
      <c r="JBR116" s="225">
        <f t="shared" si="161"/>
        <v>0</v>
      </c>
      <c r="JBS116" s="225">
        <f t="shared" si="161"/>
        <v>0</v>
      </c>
      <c r="JBT116" s="225">
        <f t="shared" si="161"/>
        <v>0</v>
      </c>
      <c r="JBU116" s="225">
        <f t="shared" si="161"/>
        <v>0</v>
      </c>
      <c r="JBV116" s="225">
        <f t="shared" si="161"/>
        <v>0</v>
      </c>
      <c r="JBW116" s="225">
        <f t="shared" si="161"/>
        <v>0</v>
      </c>
      <c r="JBX116" s="225">
        <f t="shared" si="161"/>
        <v>0</v>
      </c>
      <c r="JBY116" s="225">
        <f t="shared" si="161"/>
        <v>0</v>
      </c>
      <c r="JBZ116" s="225">
        <f t="shared" si="161"/>
        <v>0</v>
      </c>
      <c r="JCA116" s="225">
        <f t="shared" si="161"/>
        <v>0</v>
      </c>
      <c r="JCB116" s="225">
        <f t="shared" si="161"/>
        <v>0</v>
      </c>
      <c r="JCC116" s="225">
        <f t="shared" si="161"/>
        <v>0</v>
      </c>
      <c r="JCD116" s="225">
        <f t="shared" si="161"/>
        <v>0</v>
      </c>
      <c r="JCE116" s="225">
        <f t="shared" si="161"/>
        <v>0</v>
      </c>
      <c r="JCF116" s="225">
        <f t="shared" si="161"/>
        <v>0</v>
      </c>
      <c r="JCG116" s="225">
        <f t="shared" si="161"/>
        <v>0</v>
      </c>
      <c r="JCH116" s="225">
        <f t="shared" si="161"/>
        <v>0</v>
      </c>
      <c r="JCI116" s="225">
        <f t="shared" si="161"/>
        <v>0</v>
      </c>
      <c r="JCJ116" s="225">
        <f t="shared" si="161"/>
        <v>0</v>
      </c>
      <c r="JCK116" s="225">
        <f t="shared" si="161"/>
        <v>0</v>
      </c>
      <c r="JCL116" s="225">
        <f t="shared" si="161"/>
        <v>0</v>
      </c>
      <c r="JCM116" s="225">
        <f t="shared" si="161"/>
        <v>0</v>
      </c>
      <c r="JCN116" s="225">
        <f t="shared" si="161"/>
        <v>0</v>
      </c>
      <c r="JCO116" s="225">
        <f t="shared" si="161"/>
        <v>0</v>
      </c>
      <c r="JCP116" s="225">
        <f t="shared" si="161"/>
        <v>0</v>
      </c>
      <c r="JCQ116" s="225">
        <f t="shared" si="161"/>
        <v>0</v>
      </c>
      <c r="JCR116" s="225">
        <f t="shared" si="161"/>
        <v>0</v>
      </c>
      <c r="JCS116" s="225">
        <f t="shared" si="161"/>
        <v>0</v>
      </c>
      <c r="JCT116" s="225">
        <f t="shared" si="161"/>
        <v>0</v>
      </c>
      <c r="JCU116" s="225">
        <f t="shared" si="161"/>
        <v>0</v>
      </c>
      <c r="JCV116" s="225">
        <f t="shared" si="161"/>
        <v>0</v>
      </c>
      <c r="JCW116" s="225">
        <f t="shared" si="161"/>
        <v>0</v>
      </c>
      <c r="JCX116" s="225">
        <f t="shared" ref="JCX116:JFI116" si="162">JCX115-JCX114</f>
        <v>0</v>
      </c>
      <c r="JCY116" s="225">
        <f t="shared" si="162"/>
        <v>0</v>
      </c>
      <c r="JCZ116" s="225">
        <f t="shared" si="162"/>
        <v>0</v>
      </c>
      <c r="JDA116" s="225">
        <f t="shared" si="162"/>
        <v>0</v>
      </c>
      <c r="JDB116" s="225">
        <f t="shared" si="162"/>
        <v>0</v>
      </c>
      <c r="JDC116" s="225">
        <f t="shared" si="162"/>
        <v>0</v>
      </c>
      <c r="JDD116" s="225">
        <f t="shared" si="162"/>
        <v>0</v>
      </c>
      <c r="JDE116" s="225">
        <f t="shared" si="162"/>
        <v>0</v>
      </c>
      <c r="JDF116" s="225">
        <f t="shared" si="162"/>
        <v>0</v>
      </c>
      <c r="JDG116" s="225">
        <f t="shared" si="162"/>
        <v>0</v>
      </c>
      <c r="JDH116" s="225">
        <f t="shared" si="162"/>
        <v>0</v>
      </c>
      <c r="JDI116" s="225">
        <f t="shared" si="162"/>
        <v>0</v>
      </c>
      <c r="JDJ116" s="225">
        <f t="shared" si="162"/>
        <v>0</v>
      </c>
      <c r="JDK116" s="225">
        <f t="shared" si="162"/>
        <v>0</v>
      </c>
      <c r="JDL116" s="225">
        <f t="shared" si="162"/>
        <v>0</v>
      </c>
      <c r="JDM116" s="225">
        <f t="shared" si="162"/>
        <v>0</v>
      </c>
      <c r="JDN116" s="225">
        <f t="shared" si="162"/>
        <v>0</v>
      </c>
      <c r="JDO116" s="225">
        <f t="shared" si="162"/>
        <v>0</v>
      </c>
      <c r="JDP116" s="225">
        <f t="shared" si="162"/>
        <v>0</v>
      </c>
      <c r="JDQ116" s="225">
        <f t="shared" si="162"/>
        <v>0</v>
      </c>
      <c r="JDR116" s="225">
        <f t="shared" si="162"/>
        <v>0</v>
      </c>
      <c r="JDS116" s="225">
        <f t="shared" si="162"/>
        <v>0</v>
      </c>
      <c r="JDT116" s="225">
        <f t="shared" si="162"/>
        <v>0</v>
      </c>
      <c r="JDU116" s="225">
        <f t="shared" si="162"/>
        <v>0</v>
      </c>
      <c r="JDV116" s="225">
        <f t="shared" si="162"/>
        <v>0</v>
      </c>
      <c r="JDW116" s="225">
        <f t="shared" si="162"/>
        <v>0</v>
      </c>
      <c r="JDX116" s="225">
        <f t="shared" si="162"/>
        <v>0</v>
      </c>
      <c r="JDY116" s="225">
        <f t="shared" si="162"/>
        <v>0</v>
      </c>
      <c r="JDZ116" s="225">
        <f t="shared" si="162"/>
        <v>0</v>
      </c>
      <c r="JEA116" s="225">
        <f t="shared" si="162"/>
        <v>0</v>
      </c>
      <c r="JEB116" s="225">
        <f t="shared" si="162"/>
        <v>0</v>
      </c>
      <c r="JEC116" s="225">
        <f t="shared" si="162"/>
        <v>0</v>
      </c>
      <c r="JED116" s="225">
        <f t="shared" si="162"/>
        <v>0</v>
      </c>
      <c r="JEE116" s="225">
        <f t="shared" si="162"/>
        <v>0</v>
      </c>
      <c r="JEF116" s="225">
        <f t="shared" si="162"/>
        <v>0</v>
      </c>
      <c r="JEG116" s="225">
        <f t="shared" si="162"/>
        <v>0</v>
      </c>
      <c r="JEH116" s="225">
        <f t="shared" si="162"/>
        <v>0</v>
      </c>
      <c r="JEI116" s="225">
        <f t="shared" si="162"/>
        <v>0</v>
      </c>
      <c r="JEJ116" s="225">
        <f t="shared" si="162"/>
        <v>0</v>
      </c>
      <c r="JEK116" s="225">
        <f t="shared" si="162"/>
        <v>0</v>
      </c>
      <c r="JEL116" s="225">
        <f t="shared" si="162"/>
        <v>0</v>
      </c>
      <c r="JEM116" s="225">
        <f t="shared" si="162"/>
        <v>0</v>
      </c>
      <c r="JEN116" s="225">
        <f t="shared" si="162"/>
        <v>0</v>
      </c>
      <c r="JEO116" s="225">
        <f t="shared" si="162"/>
        <v>0</v>
      </c>
      <c r="JEP116" s="225">
        <f t="shared" si="162"/>
        <v>0</v>
      </c>
      <c r="JEQ116" s="225">
        <f t="shared" si="162"/>
        <v>0</v>
      </c>
      <c r="JER116" s="225">
        <f t="shared" si="162"/>
        <v>0</v>
      </c>
      <c r="JES116" s="225">
        <f t="shared" si="162"/>
        <v>0</v>
      </c>
      <c r="JET116" s="225">
        <f t="shared" si="162"/>
        <v>0</v>
      </c>
      <c r="JEU116" s="225">
        <f t="shared" si="162"/>
        <v>0</v>
      </c>
      <c r="JEV116" s="225">
        <f t="shared" si="162"/>
        <v>0</v>
      </c>
      <c r="JEW116" s="225">
        <f t="shared" si="162"/>
        <v>0</v>
      </c>
      <c r="JEX116" s="225">
        <f t="shared" si="162"/>
        <v>0</v>
      </c>
      <c r="JEY116" s="225">
        <f t="shared" si="162"/>
        <v>0</v>
      </c>
      <c r="JEZ116" s="225">
        <f t="shared" si="162"/>
        <v>0</v>
      </c>
      <c r="JFA116" s="225">
        <f t="shared" si="162"/>
        <v>0</v>
      </c>
      <c r="JFB116" s="225">
        <f t="shared" si="162"/>
        <v>0</v>
      </c>
      <c r="JFC116" s="225">
        <f t="shared" si="162"/>
        <v>0</v>
      </c>
      <c r="JFD116" s="225">
        <f t="shared" si="162"/>
        <v>0</v>
      </c>
      <c r="JFE116" s="225">
        <f t="shared" si="162"/>
        <v>0</v>
      </c>
      <c r="JFF116" s="225">
        <f t="shared" si="162"/>
        <v>0</v>
      </c>
      <c r="JFG116" s="225">
        <f t="shared" si="162"/>
        <v>0</v>
      </c>
      <c r="JFH116" s="225">
        <f t="shared" si="162"/>
        <v>0</v>
      </c>
      <c r="JFI116" s="225">
        <f t="shared" si="162"/>
        <v>0</v>
      </c>
      <c r="JFJ116" s="225">
        <f t="shared" ref="JFJ116:JHU116" si="163">JFJ115-JFJ114</f>
        <v>0</v>
      </c>
      <c r="JFK116" s="225">
        <f t="shared" si="163"/>
        <v>0</v>
      </c>
      <c r="JFL116" s="225">
        <f t="shared" si="163"/>
        <v>0</v>
      </c>
      <c r="JFM116" s="225">
        <f t="shared" si="163"/>
        <v>0</v>
      </c>
      <c r="JFN116" s="225">
        <f t="shared" si="163"/>
        <v>0</v>
      </c>
      <c r="JFO116" s="225">
        <f t="shared" si="163"/>
        <v>0</v>
      </c>
      <c r="JFP116" s="225">
        <f t="shared" si="163"/>
        <v>0</v>
      </c>
      <c r="JFQ116" s="225">
        <f t="shared" si="163"/>
        <v>0</v>
      </c>
      <c r="JFR116" s="225">
        <f t="shared" si="163"/>
        <v>0</v>
      </c>
      <c r="JFS116" s="225">
        <f t="shared" si="163"/>
        <v>0</v>
      </c>
      <c r="JFT116" s="225">
        <f t="shared" si="163"/>
        <v>0</v>
      </c>
      <c r="JFU116" s="225">
        <f t="shared" si="163"/>
        <v>0</v>
      </c>
      <c r="JFV116" s="225">
        <f t="shared" si="163"/>
        <v>0</v>
      </c>
      <c r="JFW116" s="225">
        <f t="shared" si="163"/>
        <v>0</v>
      </c>
      <c r="JFX116" s="225">
        <f t="shared" si="163"/>
        <v>0</v>
      </c>
      <c r="JFY116" s="225">
        <f t="shared" si="163"/>
        <v>0</v>
      </c>
      <c r="JFZ116" s="225">
        <f t="shared" si="163"/>
        <v>0</v>
      </c>
      <c r="JGA116" s="225">
        <f t="shared" si="163"/>
        <v>0</v>
      </c>
      <c r="JGB116" s="225">
        <f t="shared" si="163"/>
        <v>0</v>
      </c>
      <c r="JGC116" s="225">
        <f t="shared" si="163"/>
        <v>0</v>
      </c>
      <c r="JGD116" s="225">
        <f t="shared" si="163"/>
        <v>0</v>
      </c>
      <c r="JGE116" s="225">
        <f t="shared" si="163"/>
        <v>0</v>
      </c>
      <c r="JGF116" s="225">
        <f t="shared" si="163"/>
        <v>0</v>
      </c>
      <c r="JGG116" s="225">
        <f t="shared" si="163"/>
        <v>0</v>
      </c>
      <c r="JGH116" s="225">
        <f t="shared" si="163"/>
        <v>0</v>
      </c>
      <c r="JGI116" s="225">
        <f t="shared" si="163"/>
        <v>0</v>
      </c>
      <c r="JGJ116" s="225">
        <f t="shared" si="163"/>
        <v>0</v>
      </c>
      <c r="JGK116" s="225">
        <f t="shared" si="163"/>
        <v>0</v>
      </c>
      <c r="JGL116" s="225">
        <f t="shared" si="163"/>
        <v>0</v>
      </c>
      <c r="JGM116" s="225">
        <f t="shared" si="163"/>
        <v>0</v>
      </c>
      <c r="JGN116" s="225">
        <f t="shared" si="163"/>
        <v>0</v>
      </c>
      <c r="JGO116" s="225">
        <f t="shared" si="163"/>
        <v>0</v>
      </c>
      <c r="JGP116" s="225">
        <f t="shared" si="163"/>
        <v>0</v>
      </c>
      <c r="JGQ116" s="225">
        <f t="shared" si="163"/>
        <v>0</v>
      </c>
      <c r="JGR116" s="225">
        <f t="shared" si="163"/>
        <v>0</v>
      </c>
      <c r="JGS116" s="225">
        <f t="shared" si="163"/>
        <v>0</v>
      </c>
      <c r="JGT116" s="225">
        <f t="shared" si="163"/>
        <v>0</v>
      </c>
      <c r="JGU116" s="225">
        <f t="shared" si="163"/>
        <v>0</v>
      </c>
      <c r="JGV116" s="225">
        <f t="shared" si="163"/>
        <v>0</v>
      </c>
      <c r="JGW116" s="225">
        <f t="shared" si="163"/>
        <v>0</v>
      </c>
      <c r="JGX116" s="225">
        <f t="shared" si="163"/>
        <v>0</v>
      </c>
      <c r="JGY116" s="225">
        <f t="shared" si="163"/>
        <v>0</v>
      </c>
      <c r="JGZ116" s="225">
        <f t="shared" si="163"/>
        <v>0</v>
      </c>
      <c r="JHA116" s="225">
        <f t="shared" si="163"/>
        <v>0</v>
      </c>
      <c r="JHB116" s="225">
        <f t="shared" si="163"/>
        <v>0</v>
      </c>
      <c r="JHC116" s="225">
        <f t="shared" si="163"/>
        <v>0</v>
      </c>
      <c r="JHD116" s="225">
        <f t="shared" si="163"/>
        <v>0</v>
      </c>
      <c r="JHE116" s="225">
        <f t="shared" si="163"/>
        <v>0</v>
      </c>
      <c r="JHF116" s="225">
        <f t="shared" si="163"/>
        <v>0</v>
      </c>
      <c r="JHG116" s="225">
        <f t="shared" si="163"/>
        <v>0</v>
      </c>
      <c r="JHH116" s="225">
        <f t="shared" si="163"/>
        <v>0</v>
      </c>
      <c r="JHI116" s="225">
        <f t="shared" si="163"/>
        <v>0</v>
      </c>
      <c r="JHJ116" s="225">
        <f t="shared" si="163"/>
        <v>0</v>
      </c>
      <c r="JHK116" s="225">
        <f t="shared" si="163"/>
        <v>0</v>
      </c>
      <c r="JHL116" s="225">
        <f t="shared" si="163"/>
        <v>0</v>
      </c>
      <c r="JHM116" s="225">
        <f t="shared" si="163"/>
        <v>0</v>
      </c>
      <c r="JHN116" s="225">
        <f t="shared" si="163"/>
        <v>0</v>
      </c>
      <c r="JHO116" s="225">
        <f t="shared" si="163"/>
        <v>0</v>
      </c>
      <c r="JHP116" s="225">
        <f t="shared" si="163"/>
        <v>0</v>
      </c>
      <c r="JHQ116" s="225">
        <f t="shared" si="163"/>
        <v>0</v>
      </c>
      <c r="JHR116" s="225">
        <f t="shared" si="163"/>
        <v>0</v>
      </c>
      <c r="JHS116" s="225">
        <f t="shared" si="163"/>
        <v>0</v>
      </c>
      <c r="JHT116" s="225">
        <f t="shared" si="163"/>
        <v>0</v>
      </c>
      <c r="JHU116" s="225">
        <f t="shared" si="163"/>
        <v>0</v>
      </c>
      <c r="JHV116" s="225">
        <f t="shared" ref="JHV116:JKG116" si="164">JHV115-JHV114</f>
        <v>0</v>
      </c>
      <c r="JHW116" s="225">
        <f t="shared" si="164"/>
        <v>0</v>
      </c>
      <c r="JHX116" s="225">
        <f t="shared" si="164"/>
        <v>0</v>
      </c>
      <c r="JHY116" s="225">
        <f t="shared" si="164"/>
        <v>0</v>
      </c>
      <c r="JHZ116" s="225">
        <f t="shared" si="164"/>
        <v>0</v>
      </c>
      <c r="JIA116" s="225">
        <f t="shared" si="164"/>
        <v>0</v>
      </c>
      <c r="JIB116" s="225">
        <f t="shared" si="164"/>
        <v>0</v>
      </c>
      <c r="JIC116" s="225">
        <f t="shared" si="164"/>
        <v>0</v>
      </c>
      <c r="JID116" s="225">
        <f t="shared" si="164"/>
        <v>0</v>
      </c>
      <c r="JIE116" s="225">
        <f t="shared" si="164"/>
        <v>0</v>
      </c>
      <c r="JIF116" s="225">
        <f t="shared" si="164"/>
        <v>0</v>
      </c>
      <c r="JIG116" s="225">
        <f t="shared" si="164"/>
        <v>0</v>
      </c>
      <c r="JIH116" s="225">
        <f t="shared" si="164"/>
        <v>0</v>
      </c>
      <c r="JII116" s="225">
        <f t="shared" si="164"/>
        <v>0</v>
      </c>
      <c r="JIJ116" s="225">
        <f t="shared" si="164"/>
        <v>0</v>
      </c>
      <c r="JIK116" s="225">
        <f t="shared" si="164"/>
        <v>0</v>
      </c>
      <c r="JIL116" s="225">
        <f t="shared" si="164"/>
        <v>0</v>
      </c>
      <c r="JIM116" s="225">
        <f t="shared" si="164"/>
        <v>0</v>
      </c>
      <c r="JIN116" s="225">
        <f t="shared" si="164"/>
        <v>0</v>
      </c>
      <c r="JIO116" s="225">
        <f t="shared" si="164"/>
        <v>0</v>
      </c>
      <c r="JIP116" s="225">
        <f t="shared" si="164"/>
        <v>0</v>
      </c>
      <c r="JIQ116" s="225">
        <f t="shared" si="164"/>
        <v>0</v>
      </c>
      <c r="JIR116" s="225">
        <f t="shared" si="164"/>
        <v>0</v>
      </c>
      <c r="JIS116" s="225">
        <f t="shared" si="164"/>
        <v>0</v>
      </c>
      <c r="JIT116" s="225">
        <f t="shared" si="164"/>
        <v>0</v>
      </c>
      <c r="JIU116" s="225">
        <f t="shared" si="164"/>
        <v>0</v>
      </c>
      <c r="JIV116" s="225">
        <f t="shared" si="164"/>
        <v>0</v>
      </c>
      <c r="JIW116" s="225">
        <f t="shared" si="164"/>
        <v>0</v>
      </c>
      <c r="JIX116" s="225">
        <f t="shared" si="164"/>
        <v>0</v>
      </c>
      <c r="JIY116" s="225">
        <f t="shared" si="164"/>
        <v>0</v>
      </c>
      <c r="JIZ116" s="225">
        <f t="shared" si="164"/>
        <v>0</v>
      </c>
      <c r="JJA116" s="225">
        <f t="shared" si="164"/>
        <v>0</v>
      </c>
      <c r="JJB116" s="225">
        <f t="shared" si="164"/>
        <v>0</v>
      </c>
      <c r="JJC116" s="225">
        <f t="shared" si="164"/>
        <v>0</v>
      </c>
      <c r="JJD116" s="225">
        <f t="shared" si="164"/>
        <v>0</v>
      </c>
      <c r="JJE116" s="225">
        <f t="shared" si="164"/>
        <v>0</v>
      </c>
      <c r="JJF116" s="225">
        <f t="shared" si="164"/>
        <v>0</v>
      </c>
      <c r="JJG116" s="225">
        <f t="shared" si="164"/>
        <v>0</v>
      </c>
      <c r="JJH116" s="225">
        <f t="shared" si="164"/>
        <v>0</v>
      </c>
      <c r="JJI116" s="225">
        <f t="shared" si="164"/>
        <v>0</v>
      </c>
      <c r="JJJ116" s="225">
        <f t="shared" si="164"/>
        <v>0</v>
      </c>
      <c r="JJK116" s="225">
        <f t="shared" si="164"/>
        <v>0</v>
      </c>
      <c r="JJL116" s="225">
        <f t="shared" si="164"/>
        <v>0</v>
      </c>
      <c r="JJM116" s="225">
        <f t="shared" si="164"/>
        <v>0</v>
      </c>
      <c r="JJN116" s="225">
        <f t="shared" si="164"/>
        <v>0</v>
      </c>
      <c r="JJO116" s="225">
        <f t="shared" si="164"/>
        <v>0</v>
      </c>
      <c r="JJP116" s="225">
        <f t="shared" si="164"/>
        <v>0</v>
      </c>
      <c r="JJQ116" s="225">
        <f t="shared" si="164"/>
        <v>0</v>
      </c>
      <c r="JJR116" s="225">
        <f t="shared" si="164"/>
        <v>0</v>
      </c>
      <c r="JJS116" s="225">
        <f t="shared" si="164"/>
        <v>0</v>
      </c>
      <c r="JJT116" s="225">
        <f t="shared" si="164"/>
        <v>0</v>
      </c>
      <c r="JJU116" s="225">
        <f t="shared" si="164"/>
        <v>0</v>
      </c>
      <c r="JJV116" s="225">
        <f t="shared" si="164"/>
        <v>0</v>
      </c>
      <c r="JJW116" s="225">
        <f t="shared" si="164"/>
        <v>0</v>
      </c>
      <c r="JJX116" s="225">
        <f t="shared" si="164"/>
        <v>0</v>
      </c>
      <c r="JJY116" s="225">
        <f t="shared" si="164"/>
        <v>0</v>
      </c>
      <c r="JJZ116" s="225">
        <f t="shared" si="164"/>
        <v>0</v>
      </c>
      <c r="JKA116" s="225">
        <f t="shared" si="164"/>
        <v>0</v>
      </c>
      <c r="JKB116" s="225">
        <f t="shared" si="164"/>
        <v>0</v>
      </c>
      <c r="JKC116" s="225">
        <f t="shared" si="164"/>
        <v>0</v>
      </c>
      <c r="JKD116" s="225">
        <f t="shared" si="164"/>
        <v>0</v>
      </c>
      <c r="JKE116" s="225">
        <f t="shared" si="164"/>
        <v>0</v>
      </c>
      <c r="JKF116" s="225">
        <f t="shared" si="164"/>
        <v>0</v>
      </c>
      <c r="JKG116" s="225">
        <f t="shared" si="164"/>
        <v>0</v>
      </c>
      <c r="JKH116" s="225">
        <f t="shared" ref="JKH116:JMS116" si="165">JKH115-JKH114</f>
        <v>0</v>
      </c>
      <c r="JKI116" s="225">
        <f t="shared" si="165"/>
        <v>0</v>
      </c>
      <c r="JKJ116" s="225">
        <f t="shared" si="165"/>
        <v>0</v>
      </c>
      <c r="JKK116" s="225">
        <f t="shared" si="165"/>
        <v>0</v>
      </c>
      <c r="JKL116" s="225">
        <f t="shared" si="165"/>
        <v>0</v>
      </c>
      <c r="JKM116" s="225">
        <f t="shared" si="165"/>
        <v>0</v>
      </c>
      <c r="JKN116" s="225">
        <f t="shared" si="165"/>
        <v>0</v>
      </c>
      <c r="JKO116" s="225">
        <f t="shared" si="165"/>
        <v>0</v>
      </c>
      <c r="JKP116" s="225">
        <f t="shared" si="165"/>
        <v>0</v>
      </c>
      <c r="JKQ116" s="225">
        <f t="shared" si="165"/>
        <v>0</v>
      </c>
      <c r="JKR116" s="225">
        <f t="shared" si="165"/>
        <v>0</v>
      </c>
      <c r="JKS116" s="225">
        <f t="shared" si="165"/>
        <v>0</v>
      </c>
      <c r="JKT116" s="225">
        <f t="shared" si="165"/>
        <v>0</v>
      </c>
      <c r="JKU116" s="225">
        <f t="shared" si="165"/>
        <v>0</v>
      </c>
      <c r="JKV116" s="225">
        <f t="shared" si="165"/>
        <v>0</v>
      </c>
      <c r="JKW116" s="225">
        <f t="shared" si="165"/>
        <v>0</v>
      </c>
      <c r="JKX116" s="225">
        <f t="shared" si="165"/>
        <v>0</v>
      </c>
      <c r="JKY116" s="225">
        <f t="shared" si="165"/>
        <v>0</v>
      </c>
      <c r="JKZ116" s="225">
        <f t="shared" si="165"/>
        <v>0</v>
      </c>
      <c r="JLA116" s="225">
        <f t="shared" si="165"/>
        <v>0</v>
      </c>
      <c r="JLB116" s="225">
        <f t="shared" si="165"/>
        <v>0</v>
      </c>
      <c r="JLC116" s="225">
        <f t="shared" si="165"/>
        <v>0</v>
      </c>
      <c r="JLD116" s="225">
        <f t="shared" si="165"/>
        <v>0</v>
      </c>
      <c r="JLE116" s="225">
        <f t="shared" si="165"/>
        <v>0</v>
      </c>
      <c r="JLF116" s="225">
        <f t="shared" si="165"/>
        <v>0</v>
      </c>
      <c r="JLG116" s="225">
        <f t="shared" si="165"/>
        <v>0</v>
      </c>
      <c r="JLH116" s="225">
        <f t="shared" si="165"/>
        <v>0</v>
      </c>
      <c r="JLI116" s="225">
        <f t="shared" si="165"/>
        <v>0</v>
      </c>
      <c r="JLJ116" s="225">
        <f t="shared" si="165"/>
        <v>0</v>
      </c>
      <c r="JLK116" s="225">
        <f t="shared" si="165"/>
        <v>0</v>
      </c>
      <c r="JLL116" s="225">
        <f t="shared" si="165"/>
        <v>0</v>
      </c>
      <c r="JLM116" s="225">
        <f t="shared" si="165"/>
        <v>0</v>
      </c>
      <c r="JLN116" s="225">
        <f t="shared" si="165"/>
        <v>0</v>
      </c>
      <c r="JLO116" s="225">
        <f t="shared" si="165"/>
        <v>0</v>
      </c>
      <c r="JLP116" s="225">
        <f t="shared" si="165"/>
        <v>0</v>
      </c>
      <c r="JLQ116" s="225">
        <f t="shared" si="165"/>
        <v>0</v>
      </c>
      <c r="JLR116" s="225">
        <f t="shared" si="165"/>
        <v>0</v>
      </c>
      <c r="JLS116" s="225">
        <f t="shared" si="165"/>
        <v>0</v>
      </c>
      <c r="JLT116" s="225">
        <f t="shared" si="165"/>
        <v>0</v>
      </c>
      <c r="JLU116" s="225">
        <f t="shared" si="165"/>
        <v>0</v>
      </c>
      <c r="JLV116" s="225">
        <f t="shared" si="165"/>
        <v>0</v>
      </c>
      <c r="JLW116" s="225">
        <f t="shared" si="165"/>
        <v>0</v>
      </c>
      <c r="JLX116" s="225">
        <f t="shared" si="165"/>
        <v>0</v>
      </c>
      <c r="JLY116" s="225">
        <f t="shared" si="165"/>
        <v>0</v>
      </c>
      <c r="JLZ116" s="225">
        <f t="shared" si="165"/>
        <v>0</v>
      </c>
      <c r="JMA116" s="225">
        <f t="shared" si="165"/>
        <v>0</v>
      </c>
      <c r="JMB116" s="225">
        <f t="shared" si="165"/>
        <v>0</v>
      </c>
      <c r="JMC116" s="225">
        <f t="shared" si="165"/>
        <v>0</v>
      </c>
      <c r="JMD116" s="225">
        <f t="shared" si="165"/>
        <v>0</v>
      </c>
      <c r="JME116" s="225">
        <f t="shared" si="165"/>
        <v>0</v>
      </c>
      <c r="JMF116" s="225">
        <f t="shared" si="165"/>
        <v>0</v>
      </c>
      <c r="JMG116" s="225">
        <f t="shared" si="165"/>
        <v>0</v>
      </c>
      <c r="JMH116" s="225">
        <f t="shared" si="165"/>
        <v>0</v>
      </c>
      <c r="JMI116" s="225">
        <f t="shared" si="165"/>
        <v>0</v>
      </c>
      <c r="JMJ116" s="225">
        <f t="shared" si="165"/>
        <v>0</v>
      </c>
      <c r="JMK116" s="225">
        <f t="shared" si="165"/>
        <v>0</v>
      </c>
      <c r="JML116" s="225">
        <f t="shared" si="165"/>
        <v>0</v>
      </c>
      <c r="JMM116" s="225">
        <f t="shared" si="165"/>
        <v>0</v>
      </c>
      <c r="JMN116" s="225">
        <f t="shared" si="165"/>
        <v>0</v>
      </c>
      <c r="JMO116" s="225">
        <f t="shared" si="165"/>
        <v>0</v>
      </c>
      <c r="JMP116" s="225">
        <f t="shared" si="165"/>
        <v>0</v>
      </c>
      <c r="JMQ116" s="225">
        <f t="shared" si="165"/>
        <v>0</v>
      </c>
      <c r="JMR116" s="225">
        <f t="shared" si="165"/>
        <v>0</v>
      </c>
      <c r="JMS116" s="225">
        <f t="shared" si="165"/>
        <v>0</v>
      </c>
      <c r="JMT116" s="225">
        <f t="shared" ref="JMT116:JPE116" si="166">JMT115-JMT114</f>
        <v>0</v>
      </c>
      <c r="JMU116" s="225">
        <f t="shared" si="166"/>
        <v>0</v>
      </c>
      <c r="JMV116" s="225">
        <f t="shared" si="166"/>
        <v>0</v>
      </c>
      <c r="JMW116" s="225">
        <f t="shared" si="166"/>
        <v>0</v>
      </c>
      <c r="JMX116" s="225">
        <f t="shared" si="166"/>
        <v>0</v>
      </c>
      <c r="JMY116" s="225">
        <f t="shared" si="166"/>
        <v>0</v>
      </c>
      <c r="JMZ116" s="225">
        <f t="shared" si="166"/>
        <v>0</v>
      </c>
      <c r="JNA116" s="225">
        <f t="shared" si="166"/>
        <v>0</v>
      </c>
      <c r="JNB116" s="225">
        <f t="shared" si="166"/>
        <v>0</v>
      </c>
      <c r="JNC116" s="225">
        <f t="shared" si="166"/>
        <v>0</v>
      </c>
      <c r="JND116" s="225">
        <f t="shared" si="166"/>
        <v>0</v>
      </c>
      <c r="JNE116" s="225">
        <f t="shared" si="166"/>
        <v>0</v>
      </c>
      <c r="JNF116" s="225">
        <f t="shared" si="166"/>
        <v>0</v>
      </c>
      <c r="JNG116" s="225">
        <f t="shared" si="166"/>
        <v>0</v>
      </c>
      <c r="JNH116" s="225">
        <f t="shared" si="166"/>
        <v>0</v>
      </c>
      <c r="JNI116" s="225">
        <f t="shared" si="166"/>
        <v>0</v>
      </c>
      <c r="JNJ116" s="225">
        <f t="shared" si="166"/>
        <v>0</v>
      </c>
      <c r="JNK116" s="225">
        <f t="shared" si="166"/>
        <v>0</v>
      </c>
      <c r="JNL116" s="225">
        <f t="shared" si="166"/>
        <v>0</v>
      </c>
      <c r="JNM116" s="225">
        <f t="shared" si="166"/>
        <v>0</v>
      </c>
      <c r="JNN116" s="225">
        <f t="shared" si="166"/>
        <v>0</v>
      </c>
      <c r="JNO116" s="225">
        <f t="shared" si="166"/>
        <v>0</v>
      </c>
      <c r="JNP116" s="225">
        <f t="shared" si="166"/>
        <v>0</v>
      </c>
      <c r="JNQ116" s="225">
        <f t="shared" si="166"/>
        <v>0</v>
      </c>
      <c r="JNR116" s="225">
        <f t="shared" si="166"/>
        <v>0</v>
      </c>
      <c r="JNS116" s="225">
        <f t="shared" si="166"/>
        <v>0</v>
      </c>
      <c r="JNT116" s="225">
        <f t="shared" si="166"/>
        <v>0</v>
      </c>
      <c r="JNU116" s="225">
        <f t="shared" si="166"/>
        <v>0</v>
      </c>
      <c r="JNV116" s="225">
        <f t="shared" si="166"/>
        <v>0</v>
      </c>
      <c r="JNW116" s="225">
        <f t="shared" si="166"/>
        <v>0</v>
      </c>
      <c r="JNX116" s="225">
        <f t="shared" si="166"/>
        <v>0</v>
      </c>
      <c r="JNY116" s="225">
        <f t="shared" si="166"/>
        <v>0</v>
      </c>
      <c r="JNZ116" s="225">
        <f t="shared" si="166"/>
        <v>0</v>
      </c>
      <c r="JOA116" s="225">
        <f t="shared" si="166"/>
        <v>0</v>
      </c>
      <c r="JOB116" s="225">
        <f t="shared" si="166"/>
        <v>0</v>
      </c>
      <c r="JOC116" s="225">
        <f t="shared" si="166"/>
        <v>0</v>
      </c>
      <c r="JOD116" s="225">
        <f t="shared" si="166"/>
        <v>0</v>
      </c>
      <c r="JOE116" s="225">
        <f t="shared" si="166"/>
        <v>0</v>
      </c>
      <c r="JOF116" s="225">
        <f t="shared" si="166"/>
        <v>0</v>
      </c>
      <c r="JOG116" s="225">
        <f t="shared" si="166"/>
        <v>0</v>
      </c>
      <c r="JOH116" s="225">
        <f t="shared" si="166"/>
        <v>0</v>
      </c>
      <c r="JOI116" s="225">
        <f t="shared" si="166"/>
        <v>0</v>
      </c>
      <c r="JOJ116" s="225">
        <f t="shared" si="166"/>
        <v>0</v>
      </c>
      <c r="JOK116" s="225">
        <f t="shared" si="166"/>
        <v>0</v>
      </c>
      <c r="JOL116" s="225">
        <f t="shared" si="166"/>
        <v>0</v>
      </c>
      <c r="JOM116" s="225">
        <f t="shared" si="166"/>
        <v>0</v>
      </c>
      <c r="JON116" s="225">
        <f t="shared" si="166"/>
        <v>0</v>
      </c>
      <c r="JOO116" s="225">
        <f t="shared" si="166"/>
        <v>0</v>
      </c>
      <c r="JOP116" s="225">
        <f t="shared" si="166"/>
        <v>0</v>
      </c>
      <c r="JOQ116" s="225">
        <f t="shared" si="166"/>
        <v>0</v>
      </c>
      <c r="JOR116" s="225">
        <f t="shared" si="166"/>
        <v>0</v>
      </c>
      <c r="JOS116" s="225">
        <f t="shared" si="166"/>
        <v>0</v>
      </c>
      <c r="JOT116" s="225">
        <f t="shared" si="166"/>
        <v>0</v>
      </c>
      <c r="JOU116" s="225">
        <f t="shared" si="166"/>
        <v>0</v>
      </c>
      <c r="JOV116" s="225">
        <f t="shared" si="166"/>
        <v>0</v>
      </c>
      <c r="JOW116" s="225">
        <f t="shared" si="166"/>
        <v>0</v>
      </c>
      <c r="JOX116" s="225">
        <f t="shared" si="166"/>
        <v>0</v>
      </c>
      <c r="JOY116" s="225">
        <f t="shared" si="166"/>
        <v>0</v>
      </c>
      <c r="JOZ116" s="225">
        <f t="shared" si="166"/>
        <v>0</v>
      </c>
      <c r="JPA116" s="225">
        <f t="shared" si="166"/>
        <v>0</v>
      </c>
      <c r="JPB116" s="225">
        <f t="shared" si="166"/>
        <v>0</v>
      </c>
      <c r="JPC116" s="225">
        <f t="shared" si="166"/>
        <v>0</v>
      </c>
      <c r="JPD116" s="225">
        <f t="shared" si="166"/>
        <v>0</v>
      </c>
      <c r="JPE116" s="225">
        <f t="shared" si="166"/>
        <v>0</v>
      </c>
      <c r="JPF116" s="225">
        <f t="shared" ref="JPF116:JRQ116" si="167">JPF115-JPF114</f>
        <v>0</v>
      </c>
      <c r="JPG116" s="225">
        <f t="shared" si="167"/>
        <v>0</v>
      </c>
      <c r="JPH116" s="225">
        <f t="shared" si="167"/>
        <v>0</v>
      </c>
      <c r="JPI116" s="225">
        <f t="shared" si="167"/>
        <v>0</v>
      </c>
      <c r="JPJ116" s="225">
        <f t="shared" si="167"/>
        <v>0</v>
      </c>
      <c r="JPK116" s="225">
        <f t="shared" si="167"/>
        <v>0</v>
      </c>
      <c r="JPL116" s="225">
        <f t="shared" si="167"/>
        <v>0</v>
      </c>
      <c r="JPM116" s="225">
        <f t="shared" si="167"/>
        <v>0</v>
      </c>
      <c r="JPN116" s="225">
        <f t="shared" si="167"/>
        <v>0</v>
      </c>
      <c r="JPO116" s="225">
        <f t="shared" si="167"/>
        <v>0</v>
      </c>
      <c r="JPP116" s="225">
        <f t="shared" si="167"/>
        <v>0</v>
      </c>
      <c r="JPQ116" s="225">
        <f t="shared" si="167"/>
        <v>0</v>
      </c>
      <c r="JPR116" s="225">
        <f t="shared" si="167"/>
        <v>0</v>
      </c>
      <c r="JPS116" s="225">
        <f t="shared" si="167"/>
        <v>0</v>
      </c>
      <c r="JPT116" s="225">
        <f t="shared" si="167"/>
        <v>0</v>
      </c>
      <c r="JPU116" s="225">
        <f t="shared" si="167"/>
        <v>0</v>
      </c>
      <c r="JPV116" s="225">
        <f t="shared" si="167"/>
        <v>0</v>
      </c>
      <c r="JPW116" s="225">
        <f t="shared" si="167"/>
        <v>0</v>
      </c>
      <c r="JPX116" s="225">
        <f t="shared" si="167"/>
        <v>0</v>
      </c>
      <c r="JPY116" s="225">
        <f t="shared" si="167"/>
        <v>0</v>
      </c>
      <c r="JPZ116" s="225">
        <f t="shared" si="167"/>
        <v>0</v>
      </c>
      <c r="JQA116" s="225">
        <f t="shared" si="167"/>
        <v>0</v>
      </c>
      <c r="JQB116" s="225">
        <f t="shared" si="167"/>
        <v>0</v>
      </c>
      <c r="JQC116" s="225">
        <f t="shared" si="167"/>
        <v>0</v>
      </c>
      <c r="JQD116" s="225">
        <f t="shared" si="167"/>
        <v>0</v>
      </c>
      <c r="JQE116" s="225">
        <f t="shared" si="167"/>
        <v>0</v>
      </c>
      <c r="JQF116" s="225">
        <f t="shared" si="167"/>
        <v>0</v>
      </c>
      <c r="JQG116" s="225">
        <f t="shared" si="167"/>
        <v>0</v>
      </c>
      <c r="JQH116" s="225">
        <f t="shared" si="167"/>
        <v>0</v>
      </c>
      <c r="JQI116" s="225">
        <f t="shared" si="167"/>
        <v>0</v>
      </c>
      <c r="JQJ116" s="225">
        <f t="shared" si="167"/>
        <v>0</v>
      </c>
      <c r="JQK116" s="225">
        <f t="shared" si="167"/>
        <v>0</v>
      </c>
      <c r="JQL116" s="225">
        <f t="shared" si="167"/>
        <v>0</v>
      </c>
      <c r="JQM116" s="225">
        <f t="shared" si="167"/>
        <v>0</v>
      </c>
      <c r="JQN116" s="225">
        <f t="shared" si="167"/>
        <v>0</v>
      </c>
      <c r="JQO116" s="225">
        <f t="shared" si="167"/>
        <v>0</v>
      </c>
      <c r="JQP116" s="225">
        <f t="shared" si="167"/>
        <v>0</v>
      </c>
      <c r="JQQ116" s="225">
        <f t="shared" si="167"/>
        <v>0</v>
      </c>
      <c r="JQR116" s="225">
        <f t="shared" si="167"/>
        <v>0</v>
      </c>
      <c r="JQS116" s="225">
        <f t="shared" si="167"/>
        <v>0</v>
      </c>
      <c r="JQT116" s="225">
        <f t="shared" si="167"/>
        <v>0</v>
      </c>
      <c r="JQU116" s="225">
        <f t="shared" si="167"/>
        <v>0</v>
      </c>
      <c r="JQV116" s="225">
        <f t="shared" si="167"/>
        <v>0</v>
      </c>
      <c r="JQW116" s="225">
        <f t="shared" si="167"/>
        <v>0</v>
      </c>
      <c r="JQX116" s="225">
        <f t="shared" si="167"/>
        <v>0</v>
      </c>
      <c r="JQY116" s="225">
        <f t="shared" si="167"/>
        <v>0</v>
      </c>
      <c r="JQZ116" s="225">
        <f t="shared" si="167"/>
        <v>0</v>
      </c>
      <c r="JRA116" s="225">
        <f t="shared" si="167"/>
        <v>0</v>
      </c>
      <c r="JRB116" s="225">
        <f t="shared" si="167"/>
        <v>0</v>
      </c>
      <c r="JRC116" s="225">
        <f t="shared" si="167"/>
        <v>0</v>
      </c>
      <c r="JRD116" s="225">
        <f t="shared" si="167"/>
        <v>0</v>
      </c>
      <c r="JRE116" s="225">
        <f t="shared" si="167"/>
        <v>0</v>
      </c>
      <c r="JRF116" s="225">
        <f t="shared" si="167"/>
        <v>0</v>
      </c>
      <c r="JRG116" s="225">
        <f t="shared" si="167"/>
        <v>0</v>
      </c>
      <c r="JRH116" s="225">
        <f t="shared" si="167"/>
        <v>0</v>
      </c>
      <c r="JRI116" s="225">
        <f t="shared" si="167"/>
        <v>0</v>
      </c>
      <c r="JRJ116" s="225">
        <f t="shared" si="167"/>
        <v>0</v>
      </c>
      <c r="JRK116" s="225">
        <f t="shared" si="167"/>
        <v>0</v>
      </c>
      <c r="JRL116" s="225">
        <f t="shared" si="167"/>
        <v>0</v>
      </c>
      <c r="JRM116" s="225">
        <f t="shared" si="167"/>
        <v>0</v>
      </c>
      <c r="JRN116" s="225">
        <f t="shared" si="167"/>
        <v>0</v>
      </c>
      <c r="JRO116" s="225">
        <f t="shared" si="167"/>
        <v>0</v>
      </c>
      <c r="JRP116" s="225">
        <f t="shared" si="167"/>
        <v>0</v>
      </c>
      <c r="JRQ116" s="225">
        <f t="shared" si="167"/>
        <v>0</v>
      </c>
      <c r="JRR116" s="225">
        <f t="shared" ref="JRR116:JUC116" si="168">JRR115-JRR114</f>
        <v>0</v>
      </c>
      <c r="JRS116" s="225">
        <f t="shared" si="168"/>
        <v>0</v>
      </c>
      <c r="JRT116" s="225">
        <f t="shared" si="168"/>
        <v>0</v>
      </c>
      <c r="JRU116" s="225">
        <f t="shared" si="168"/>
        <v>0</v>
      </c>
      <c r="JRV116" s="225">
        <f t="shared" si="168"/>
        <v>0</v>
      </c>
      <c r="JRW116" s="225">
        <f t="shared" si="168"/>
        <v>0</v>
      </c>
      <c r="JRX116" s="225">
        <f t="shared" si="168"/>
        <v>0</v>
      </c>
      <c r="JRY116" s="225">
        <f t="shared" si="168"/>
        <v>0</v>
      </c>
      <c r="JRZ116" s="225">
        <f t="shared" si="168"/>
        <v>0</v>
      </c>
      <c r="JSA116" s="225">
        <f t="shared" si="168"/>
        <v>0</v>
      </c>
      <c r="JSB116" s="225">
        <f t="shared" si="168"/>
        <v>0</v>
      </c>
      <c r="JSC116" s="225">
        <f t="shared" si="168"/>
        <v>0</v>
      </c>
      <c r="JSD116" s="225">
        <f t="shared" si="168"/>
        <v>0</v>
      </c>
      <c r="JSE116" s="225">
        <f t="shared" si="168"/>
        <v>0</v>
      </c>
      <c r="JSF116" s="225">
        <f t="shared" si="168"/>
        <v>0</v>
      </c>
      <c r="JSG116" s="225">
        <f t="shared" si="168"/>
        <v>0</v>
      </c>
      <c r="JSH116" s="225">
        <f t="shared" si="168"/>
        <v>0</v>
      </c>
      <c r="JSI116" s="225">
        <f t="shared" si="168"/>
        <v>0</v>
      </c>
      <c r="JSJ116" s="225">
        <f t="shared" si="168"/>
        <v>0</v>
      </c>
      <c r="JSK116" s="225">
        <f t="shared" si="168"/>
        <v>0</v>
      </c>
      <c r="JSL116" s="225">
        <f t="shared" si="168"/>
        <v>0</v>
      </c>
      <c r="JSM116" s="225">
        <f t="shared" si="168"/>
        <v>0</v>
      </c>
      <c r="JSN116" s="225">
        <f t="shared" si="168"/>
        <v>0</v>
      </c>
      <c r="JSO116" s="225">
        <f t="shared" si="168"/>
        <v>0</v>
      </c>
      <c r="JSP116" s="225">
        <f t="shared" si="168"/>
        <v>0</v>
      </c>
      <c r="JSQ116" s="225">
        <f t="shared" si="168"/>
        <v>0</v>
      </c>
      <c r="JSR116" s="225">
        <f t="shared" si="168"/>
        <v>0</v>
      </c>
      <c r="JSS116" s="225">
        <f t="shared" si="168"/>
        <v>0</v>
      </c>
      <c r="JST116" s="225">
        <f t="shared" si="168"/>
        <v>0</v>
      </c>
      <c r="JSU116" s="225">
        <f t="shared" si="168"/>
        <v>0</v>
      </c>
      <c r="JSV116" s="225">
        <f t="shared" si="168"/>
        <v>0</v>
      </c>
      <c r="JSW116" s="225">
        <f t="shared" si="168"/>
        <v>0</v>
      </c>
      <c r="JSX116" s="225">
        <f t="shared" si="168"/>
        <v>0</v>
      </c>
      <c r="JSY116" s="225">
        <f t="shared" si="168"/>
        <v>0</v>
      </c>
      <c r="JSZ116" s="225">
        <f t="shared" si="168"/>
        <v>0</v>
      </c>
      <c r="JTA116" s="225">
        <f t="shared" si="168"/>
        <v>0</v>
      </c>
      <c r="JTB116" s="225">
        <f t="shared" si="168"/>
        <v>0</v>
      </c>
      <c r="JTC116" s="225">
        <f t="shared" si="168"/>
        <v>0</v>
      </c>
      <c r="JTD116" s="225">
        <f t="shared" si="168"/>
        <v>0</v>
      </c>
      <c r="JTE116" s="225">
        <f t="shared" si="168"/>
        <v>0</v>
      </c>
      <c r="JTF116" s="225">
        <f t="shared" si="168"/>
        <v>0</v>
      </c>
      <c r="JTG116" s="225">
        <f t="shared" si="168"/>
        <v>0</v>
      </c>
      <c r="JTH116" s="225">
        <f t="shared" si="168"/>
        <v>0</v>
      </c>
      <c r="JTI116" s="225">
        <f t="shared" si="168"/>
        <v>0</v>
      </c>
      <c r="JTJ116" s="225">
        <f t="shared" si="168"/>
        <v>0</v>
      </c>
      <c r="JTK116" s="225">
        <f t="shared" si="168"/>
        <v>0</v>
      </c>
      <c r="JTL116" s="225">
        <f t="shared" si="168"/>
        <v>0</v>
      </c>
      <c r="JTM116" s="225">
        <f t="shared" si="168"/>
        <v>0</v>
      </c>
      <c r="JTN116" s="225">
        <f t="shared" si="168"/>
        <v>0</v>
      </c>
      <c r="JTO116" s="225">
        <f t="shared" si="168"/>
        <v>0</v>
      </c>
      <c r="JTP116" s="225">
        <f t="shared" si="168"/>
        <v>0</v>
      </c>
      <c r="JTQ116" s="225">
        <f t="shared" si="168"/>
        <v>0</v>
      </c>
      <c r="JTR116" s="225">
        <f t="shared" si="168"/>
        <v>0</v>
      </c>
      <c r="JTS116" s="225">
        <f t="shared" si="168"/>
        <v>0</v>
      </c>
      <c r="JTT116" s="225">
        <f t="shared" si="168"/>
        <v>0</v>
      </c>
      <c r="JTU116" s="225">
        <f t="shared" si="168"/>
        <v>0</v>
      </c>
      <c r="JTV116" s="225">
        <f t="shared" si="168"/>
        <v>0</v>
      </c>
      <c r="JTW116" s="225">
        <f t="shared" si="168"/>
        <v>0</v>
      </c>
      <c r="JTX116" s="225">
        <f t="shared" si="168"/>
        <v>0</v>
      </c>
      <c r="JTY116" s="225">
        <f t="shared" si="168"/>
        <v>0</v>
      </c>
      <c r="JTZ116" s="225">
        <f t="shared" si="168"/>
        <v>0</v>
      </c>
      <c r="JUA116" s="225">
        <f t="shared" si="168"/>
        <v>0</v>
      </c>
      <c r="JUB116" s="225">
        <f t="shared" si="168"/>
        <v>0</v>
      </c>
      <c r="JUC116" s="225">
        <f t="shared" si="168"/>
        <v>0</v>
      </c>
      <c r="JUD116" s="225">
        <f t="shared" ref="JUD116:JWO116" si="169">JUD115-JUD114</f>
        <v>0</v>
      </c>
      <c r="JUE116" s="225">
        <f t="shared" si="169"/>
        <v>0</v>
      </c>
      <c r="JUF116" s="225">
        <f t="shared" si="169"/>
        <v>0</v>
      </c>
      <c r="JUG116" s="225">
        <f t="shared" si="169"/>
        <v>0</v>
      </c>
      <c r="JUH116" s="225">
        <f t="shared" si="169"/>
        <v>0</v>
      </c>
      <c r="JUI116" s="225">
        <f t="shared" si="169"/>
        <v>0</v>
      </c>
      <c r="JUJ116" s="225">
        <f t="shared" si="169"/>
        <v>0</v>
      </c>
      <c r="JUK116" s="225">
        <f t="shared" si="169"/>
        <v>0</v>
      </c>
      <c r="JUL116" s="225">
        <f t="shared" si="169"/>
        <v>0</v>
      </c>
      <c r="JUM116" s="225">
        <f t="shared" si="169"/>
        <v>0</v>
      </c>
      <c r="JUN116" s="225">
        <f t="shared" si="169"/>
        <v>0</v>
      </c>
      <c r="JUO116" s="225">
        <f t="shared" si="169"/>
        <v>0</v>
      </c>
      <c r="JUP116" s="225">
        <f t="shared" si="169"/>
        <v>0</v>
      </c>
      <c r="JUQ116" s="225">
        <f t="shared" si="169"/>
        <v>0</v>
      </c>
      <c r="JUR116" s="225">
        <f t="shared" si="169"/>
        <v>0</v>
      </c>
      <c r="JUS116" s="225">
        <f t="shared" si="169"/>
        <v>0</v>
      </c>
      <c r="JUT116" s="225">
        <f t="shared" si="169"/>
        <v>0</v>
      </c>
      <c r="JUU116" s="225">
        <f t="shared" si="169"/>
        <v>0</v>
      </c>
      <c r="JUV116" s="225">
        <f t="shared" si="169"/>
        <v>0</v>
      </c>
      <c r="JUW116" s="225">
        <f t="shared" si="169"/>
        <v>0</v>
      </c>
      <c r="JUX116" s="225">
        <f t="shared" si="169"/>
        <v>0</v>
      </c>
      <c r="JUY116" s="225">
        <f t="shared" si="169"/>
        <v>0</v>
      </c>
      <c r="JUZ116" s="225">
        <f t="shared" si="169"/>
        <v>0</v>
      </c>
      <c r="JVA116" s="225">
        <f t="shared" si="169"/>
        <v>0</v>
      </c>
      <c r="JVB116" s="225">
        <f t="shared" si="169"/>
        <v>0</v>
      </c>
      <c r="JVC116" s="225">
        <f t="shared" si="169"/>
        <v>0</v>
      </c>
      <c r="JVD116" s="225">
        <f t="shared" si="169"/>
        <v>0</v>
      </c>
      <c r="JVE116" s="225">
        <f t="shared" si="169"/>
        <v>0</v>
      </c>
      <c r="JVF116" s="225">
        <f t="shared" si="169"/>
        <v>0</v>
      </c>
      <c r="JVG116" s="225">
        <f t="shared" si="169"/>
        <v>0</v>
      </c>
      <c r="JVH116" s="225">
        <f t="shared" si="169"/>
        <v>0</v>
      </c>
      <c r="JVI116" s="225">
        <f t="shared" si="169"/>
        <v>0</v>
      </c>
      <c r="JVJ116" s="225">
        <f t="shared" si="169"/>
        <v>0</v>
      </c>
      <c r="JVK116" s="225">
        <f t="shared" si="169"/>
        <v>0</v>
      </c>
      <c r="JVL116" s="225">
        <f t="shared" si="169"/>
        <v>0</v>
      </c>
      <c r="JVM116" s="225">
        <f t="shared" si="169"/>
        <v>0</v>
      </c>
      <c r="JVN116" s="225">
        <f t="shared" si="169"/>
        <v>0</v>
      </c>
      <c r="JVO116" s="225">
        <f t="shared" si="169"/>
        <v>0</v>
      </c>
      <c r="JVP116" s="225">
        <f t="shared" si="169"/>
        <v>0</v>
      </c>
      <c r="JVQ116" s="225">
        <f t="shared" si="169"/>
        <v>0</v>
      </c>
      <c r="JVR116" s="225">
        <f t="shared" si="169"/>
        <v>0</v>
      </c>
      <c r="JVS116" s="225">
        <f t="shared" si="169"/>
        <v>0</v>
      </c>
      <c r="JVT116" s="225">
        <f t="shared" si="169"/>
        <v>0</v>
      </c>
      <c r="JVU116" s="225">
        <f t="shared" si="169"/>
        <v>0</v>
      </c>
      <c r="JVV116" s="225">
        <f t="shared" si="169"/>
        <v>0</v>
      </c>
      <c r="JVW116" s="225">
        <f t="shared" si="169"/>
        <v>0</v>
      </c>
      <c r="JVX116" s="225">
        <f t="shared" si="169"/>
        <v>0</v>
      </c>
      <c r="JVY116" s="225">
        <f t="shared" si="169"/>
        <v>0</v>
      </c>
      <c r="JVZ116" s="225">
        <f t="shared" si="169"/>
        <v>0</v>
      </c>
      <c r="JWA116" s="225">
        <f t="shared" si="169"/>
        <v>0</v>
      </c>
      <c r="JWB116" s="225">
        <f t="shared" si="169"/>
        <v>0</v>
      </c>
      <c r="JWC116" s="225">
        <f t="shared" si="169"/>
        <v>0</v>
      </c>
      <c r="JWD116" s="225">
        <f t="shared" si="169"/>
        <v>0</v>
      </c>
      <c r="JWE116" s="225">
        <f t="shared" si="169"/>
        <v>0</v>
      </c>
      <c r="JWF116" s="225">
        <f t="shared" si="169"/>
        <v>0</v>
      </c>
      <c r="JWG116" s="225">
        <f t="shared" si="169"/>
        <v>0</v>
      </c>
      <c r="JWH116" s="225">
        <f t="shared" si="169"/>
        <v>0</v>
      </c>
      <c r="JWI116" s="225">
        <f t="shared" si="169"/>
        <v>0</v>
      </c>
      <c r="JWJ116" s="225">
        <f t="shared" si="169"/>
        <v>0</v>
      </c>
      <c r="JWK116" s="225">
        <f t="shared" si="169"/>
        <v>0</v>
      </c>
      <c r="JWL116" s="225">
        <f t="shared" si="169"/>
        <v>0</v>
      </c>
      <c r="JWM116" s="225">
        <f t="shared" si="169"/>
        <v>0</v>
      </c>
      <c r="JWN116" s="225">
        <f t="shared" si="169"/>
        <v>0</v>
      </c>
      <c r="JWO116" s="225">
        <f t="shared" si="169"/>
        <v>0</v>
      </c>
      <c r="JWP116" s="225">
        <f t="shared" ref="JWP116:JZA116" si="170">JWP115-JWP114</f>
        <v>0</v>
      </c>
      <c r="JWQ116" s="225">
        <f t="shared" si="170"/>
        <v>0</v>
      </c>
      <c r="JWR116" s="225">
        <f t="shared" si="170"/>
        <v>0</v>
      </c>
      <c r="JWS116" s="225">
        <f t="shared" si="170"/>
        <v>0</v>
      </c>
      <c r="JWT116" s="225">
        <f t="shared" si="170"/>
        <v>0</v>
      </c>
      <c r="JWU116" s="225">
        <f t="shared" si="170"/>
        <v>0</v>
      </c>
      <c r="JWV116" s="225">
        <f t="shared" si="170"/>
        <v>0</v>
      </c>
      <c r="JWW116" s="225">
        <f t="shared" si="170"/>
        <v>0</v>
      </c>
      <c r="JWX116" s="225">
        <f t="shared" si="170"/>
        <v>0</v>
      </c>
      <c r="JWY116" s="225">
        <f t="shared" si="170"/>
        <v>0</v>
      </c>
      <c r="JWZ116" s="225">
        <f t="shared" si="170"/>
        <v>0</v>
      </c>
      <c r="JXA116" s="225">
        <f t="shared" si="170"/>
        <v>0</v>
      </c>
      <c r="JXB116" s="225">
        <f t="shared" si="170"/>
        <v>0</v>
      </c>
      <c r="JXC116" s="225">
        <f t="shared" si="170"/>
        <v>0</v>
      </c>
      <c r="JXD116" s="225">
        <f t="shared" si="170"/>
        <v>0</v>
      </c>
      <c r="JXE116" s="225">
        <f t="shared" si="170"/>
        <v>0</v>
      </c>
      <c r="JXF116" s="225">
        <f t="shared" si="170"/>
        <v>0</v>
      </c>
      <c r="JXG116" s="225">
        <f t="shared" si="170"/>
        <v>0</v>
      </c>
      <c r="JXH116" s="225">
        <f t="shared" si="170"/>
        <v>0</v>
      </c>
      <c r="JXI116" s="225">
        <f t="shared" si="170"/>
        <v>0</v>
      </c>
      <c r="JXJ116" s="225">
        <f t="shared" si="170"/>
        <v>0</v>
      </c>
      <c r="JXK116" s="225">
        <f t="shared" si="170"/>
        <v>0</v>
      </c>
      <c r="JXL116" s="225">
        <f t="shared" si="170"/>
        <v>0</v>
      </c>
      <c r="JXM116" s="225">
        <f t="shared" si="170"/>
        <v>0</v>
      </c>
      <c r="JXN116" s="225">
        <f t="shared" si="170"/>
        <v>0</v>
      </c>
      <c r="JXO116" s="225">
        <f t="shared" si="170"/>
        <v>0</v>
      </c>
      <c r="JXP116" s="225">
        <f t="shared" si="170"/>
        <v>0</v>
      </c>
      <c r="JXQ116" s="225">
        <f t="shared" si="170"/>
        <v>0</v>
      </c>
      <c r="JXR116" s="225">
        <f t="shared" si="170"/>
        <v>0</v>
      </c>
      <c r="JXS116" s="225">
        <f t="shared" si="170"/>
        <v>0</v>
      </c>
      <c r="JXT116" s="225">
        <f t="shared" si="170"/>
        <v>0</v>
      </c>
      <c r="JXU116" s="225">
        <f t="shared" si="170"/>
        <v>0</v>
      </c>
      <c r="JXV116" s="225">
        <f t="shared" si="170"/>
        <v>0</v>
      </c>
      <c r="JXW116" s="225">
        <f t="shared" si="170"/>
        <v>0</v>
      </c>
      <c r="JXX116" s="225">
        <f t="shared" si="170"/>
        <v>0</v>
      </c>
      <c r="JXY116" s="225">
        <f t="shared" si="170"/>
        <v>0</v>
      </c>
      <c r="JXZ116" s="225">
        <f t="shared" si="170"/>
        <v>0</v>
      </c>
      <c r="JYA116" s="225">
        <f t="shared" si="170"/>
        <v>0</v>
      </c>
      <c r="JYB116" s="225">
        <f t="shared" si="170"/>
        <v>0</v>
      </c>
      <c r="JYC116" s="225">
        <f t="shared" si="170"/>
        <v>0</v>
      </c>
      <c r="JYD116" s="225">
        <f t="shared" si="170"/>
        <v>0</v>
      </c>
      <c r="JYE116" s="225">
        <f t="shared" si="170"/>
        <v>0</v>
      </c>
      <c r="JYF116" s="225">
        <f t="shared" si="170"/>
        <v>0</v>
      </c>
      <c r="JYG116" s="225">
        <f t="shared" si="170"/>
        <v>0</v>
      </c>
      <c r="JYH116" s="225">
        <f t="shared" si="170"/>
        <v>0</v>
      </c>
      <c r="JYI116" s="225">
        <f t="shared" si="170"/>
        <v>0</v>
      </c>
      <c r="JYJ116" s="225">
        <f t="shared" si="170"/>
        <v>0</v>
      </c>
      <c r="JYK116" s="225">
        <f t="shared" si="170"/>
        <v>0</v>
      </c>
      <c r="JYL116" s="225">
        <f t="shared" si="170"/>
        <v>0</v>
      </c>
      <c r="JYM116" s="225">
        <f t="shared" si="170"/>
        <v>0</v>
      </c>
      <c r="JYN116" s="225">
        <f t="shared" si="170"/>
        <v>0</v>
      </c>
      <c r="JYO116" s="225">
        <f t="shared" si="170"/>
        <v>0</v>
      </c>
      <c r="JYP116" s="225">
        <f t="shared" si="170"/>
        <v>0</v>
      </c>
      <c r="JYQ116" s="225">
        <f t="shared" si="170"/>
        <v>0</v>
      </c>
      <c r="JYR116" s="225">
        <f t="shared" si="170"/>
        <v>0</v>
      </c>
      <c r="JYS116" s="225">
        <f t="shared" si="170"/>
        <v>0</v>
      </c>
      <c r="JYT116" s="225">
        <f t="shared" si="170"/>
        <v>0</v>
      </c>
      <c r="JYU116" s="225">
        <f t="shared" si="170"/>
        <v>0</v>
      </c>
      <c r="JYV116" s="225">
        <f t="shared" si="170"/>
        <v>0</v>
      </c>
      <c r="JYW116" s="225">
        <f t="shared" si="170"/>
        <v>0</v>
      </c>
      <c r="JYX116" s="225">
        <f t="shared" si="170"/>
        <v>0</v>
      </c>
      <c r="JYY116" s="225">
        <f t="shared" si="170"/>
        <v>0</v>
      </c>
      <c r="JYZ116" s="225">
        <f t="shared" si="170"/>
        <v>0</v>
      </c>
      <c r="JZA116" s="225">
        <f t="shared" si="170"/>
        <v>0</v>
      </c>
      <c r="JZB116" s="225">
        <f t="shared" ref="JZB116:KBM116" si="171">JZB115-JZB114</f>
        <v>0</v>
      </c>
      <c r="JZC116" s="225">
        <f t="shared" si="171"/>
        <v>0</v>
      </c>
      <c r="JZD116" s="225">
        <f t="shared" si="171"/>
        <v>0</v>
      </c>
      <c r="JZE116" s="225">
        <f t="shared" si="171"/>
        <v>0</v>
      </c>
      <c r="JZF116" s="225">
        <f t="shared" si="171"/>
        <v>0</v>
      </c>
      <c r="JZG116" s="225">
        <f t="shared" si="171"/>
        <v>0</v>
      </c>
      <c r="JZH116" s="225">
        <f t="shared" si="171"/>
        <v>0</v>
      </c>
      <c r="JZI116" s="225">
        <f t="shared" si="171"/>
        <v>0</v>
      </c>
      <c r="JZJ116" s="225">
        <f t="shared" si="171"/>
        <v>0</v>
      </c>
      <c r="JZK116" s="225">
        <f t="shared" si="171"/>
        <v>0</v>
      </c>
      <c r="JZL116" s="225">
        <f t="shared" si="171"/>
        <v>0</v>
      </c>
      <c r="JZM116" s="225">
        <f t="shared" si="171"/>
        <v>0</v>
      </c>
      <c r="JZN116" s="225">
        <f t="shared" si="171"/>
        <v>0</v>
      </c>
      <c r="JZO116" s="225">
        <f t="shared" si="171"/>
        <v>0</v>
      </c>
      <c r="JZP116" s="225">
        <f t="shared" si="171"/>
        <v>0</v>
      </c>
      <c r="JZQ116" s="225">
        <f t="shared" si="171"/>
        <v>0</v>
      </c>
      <c r="JZR116" s="225">
        <f t="shared" si="171"/>
        <v>0</v>
      </c>
      <c r="JZS116" s="225">
        <f t="shared" si="171"/>
        <v>0</v>
      </c>
      <c r="JZT116" s="225">
        <f t="shared" si="171"/>
        <v>0</v>
      </c>
      <c r="JZU116" s="225">
        <f t="shared" si="171"/>
        <v>0</v>
      </c>
      <c r="JZV116" s="225">
        <f t="shared" si="171"/>
        <v>0</v>
      </c>
      <c r="JZW116" s="225">
        <f t="shared" si="171"/>
        <v>0</v>
      </c>
      <c r="JZX116" s="225">
        <f t="shared" si="171"/>
        <v>0</v>
      </c>
      <c r="JZY116" s="225">
        <f t="shared" si="171"/>
        <v>0</v>
      </c>
      <c r="JZZ116" s="225">
        <f t="shared" si="171"/>
        <v>0</v>
      </c>
      <c r="KAA116" s="225">
        <f t="shared" si="171"/>
        <v>0</v>
      </c>
      <c r="KAB116" s="225">
        <f t="shared" si="171"/>
        <v>0</v>
      </c>
      <c r="KAC116" s="225">
        <f t="shared" si="171"/>
        <v>0</v>
      </c>
      <c r="KAD116" s="225">
        <f t="shared" si="171"/>
        <v>0</v>
      </c>
      <c r="KAE116" s="225">
        <f t="shared" si="171"/>
        <v>0</v>
      </c>
      <c r="KAF116" s="225">
        <f t="shared" si="171"/>
        <v>0</v>
      </c>
      <c r="KAG116" s="225">
        <f t="shared" si="171"/>
        <v>0</v>
      </c>
      <c r="KAH116" s="225">
        <f t="shared" si="171"/>
        <v>0</v>
      </c>
      <c r="KAI116" s="225">
        <f t="shared" si="171"/>
        <v>0</v>
      </c>
      <c r="KAJ116" s="225">
        <f t="shared" si="171"/>
        <v>0</v>
      </c>
      <c r="KAK116" s="225">
        <f t="shared" si="171"/>
        <v>0</v>
      </c>
      <c r="KAL116" s="225">
        <f t="shared" si="171"/>
        <v>0</v>
      </c>
      <c r="KAM116" s="225">
        <f t="shared" si="171"/>
        <v>0</v>
      </c>
      <c r="KAN116" s="225">
        <f t="shared" si="171"/>
        <v>0</v>
      </c>
      <c r="KAO116" s="225">
        <f t="shared" si="171"/>
        <v>0</v>
      </c>
      <c r="KAP116" s="225">
        <f t="shared" si="171"/>
        <v>0</v>
      </c>
      <c r="KAQ116" s="225">
        <f t="shared" si="171"/>
        <v>0</v>
      </c>
      <c r="KAR116" s="225">
        <f t="shared" si="171"/>
        <v>0</v>
      </c>
      <c r="KAS116" s="225">
        <f t="shared" si="171"/>
        <v>0</v>
      </c>
      <c r="KAT116" s="225">
        <f t="shared" si="171"/>
        <v>0</v>
      </c>
      <c r="KAU116" s="225">
        <f t="shared" si="171"/>
        <v>0</v>
      </c>
      <c r="KAV116" s="225">
        <f t="shared" si="171"/>
        <v>0</v>
      </c>
      <c r="KAW116" s="225">
        <f t="shared" si="171"/>
        <v>0</v>
      </c>
      <c r="KAX116" s="225">
        <f t="shared" si="171"/>
        <v>0</v>
      </c>
      <c r="KAY116" s="225">
        <f t="shared" si="171"/>
        <v>0</v>
      </c>
      <c r="KAZ116" s="225">
        <f t="shared" si="171"/>
        <v>0</v>
      </c>
      <c r="KBA116" s="225">
        <f t="shared" si="171"/>
        <v>0</v>
      </c>
      <c r="KBB116" s="225">
        <f t="shared" si="171"/>
        <v>0</v>
      </c>
      <c r="KBC116" s="225">
        <f t="shared" si="171"/>
        <v>0</v>
      </c>
      <c r="KBD116" s="225">
        <f t="shared" si="171"/>
        <v>0</v>
      </c>
      <c r="KBE116" s="225">
        <f t="shared" si="171"/>
        <v>0</v>
      </c>
      <c r="KBF116" s="225">
        <f t="shared" si="171"/>
        <v>0</v>
      </c>
      <c r="KBG116" s="225">
        <f t="shared" si="171"/>
        <v>0</v>
      </c>
      <c r="KBH116" s="225">
        <f t="shared" si="171"/>
        <v>0</v>
      </c>
      <c r="KBI116" s="225">
        <f t="shared" si="171"/>
        <v>0</v>
      </c>
      <c r="KBJ116" s="225">
        <f t="shared" si="171"/>
        <v>0</v>
      </c>
      <c r="KBK116" s="225">
        <f t="shared" si="171"/>
        <v>0</v>
      </c>
      <c r="KBL116" s="225">
        <f t="shared" si="171"/>
        <v>0</v>
      </c>
      <c r="KBM116" s="225">
        <f t="shared" si="171"/>
        <v>0</v>
      </c>
      <c r="KBN116" s="225">
        <f t="shared" ref="KBN116:KDY116" si="172">KBN115-KBN114</f>
        <v>0</v>
      </c>
      <c r="KBO116" s="225">
        <f t="shared" si="172"/>
        <v>0</v>
      </c>
      <c r="KBP116" s="225">
        <f t="shared" si="172"/>
        <v>0</v>
      </c>
      <c r="KBQ116" s="225">
        <f t="shared" si="172"/>
        <v>0</v>
      </c>
      <c r="KBR116" s="225">
        <f t="shared" si="172"/>
        <v>0</v>
      </c>
      <c r="KBS116" s="225">
        <f t="shared" si="172"/>
        <v>0</v>
      </c>
      <c r="KBT116" s="225">
        <f t="shared" si="172"/>
        <v>0</v>
      </c>
      <c r="KBU116" s="225">
        <f t="shared" si="172"/>
        <v>0</v>
      </c>
      <c r="KBV116" s="225">
        <f t="shared" si="172"/>
        <v>0</v>
      </c>
      <c r="KBW116" s="225">
        <f t="shared" si="172"/>
        <v>0</v>
      </c>
      <c r="KBX116" s="225">
        <f t="shared" si="172"/>
        <v>0</v>
      </c>
      <c r="KBY116" s="225">
        <f t="shared" si="172"/>
        <v>0</v>
      </c>
      <c r="KBZ116" s="225">
        <f t="shared" si="172"/>
        <v>0</v>
      </c>
      <c r="KCA116" s="225">
        <f t="shared" si="172"/>
        <v>0</v>
      </c>
      <c r="KCB116" s="225">
        <f t="shared" si="172"/>
        <v>0</v>
      </c>
      <c r="KCC116" s="225">
        <f t="shared" si="172"/>
        <v>0</v>
      </c>
      <c r="KCD116" s="225">
        <f t="shared" si="172"/>
        <v>0</v>
      </c>
      <c r="KCE116" s="225">
        <f t="shared" si="172"/>
        <v>0</v>
      </c>
      <c r="KCF116" s="225">
        <f t="shared" si="172"/>
        <v>0</v>
      </c>
      <c r="KCG116" s="225">
        <f t="shared" si="172"/>
        <v>0</v>
      </c>
      <c r="KCH116" s="225">
        <f t="shared" si="172"/>
        <v>0</v>
      </c>
      <c r="KCI116" s="225">
        <f t="shared" si="172"/>
        <v>0</v>
      </c>
      <c r="KCJ116" s="225">
        <f t="shared" si="172"/>
        <v>0</v>
      </c>
      <c r="KCK116" s="225">
        <f t="shared" si="172"/>
        <v>0</v>
      </c>
      <c r="KCL116" s="225">
        <f t="shared" si="172"/>
        <v>0</v>
      </c>
      <c r="KCM116" s="225">
        <f t="shared" si="172"/>
        <v>0</v>
      </c>
      <c r="KCN116" s="225">
        <f t="shared" si="172"/>
        <v>0</v>
      </c>
      <c r="KCO116" s="225">
        <f t="shared" si="172"/>
        <v>0</v>
      </c>
      <c r="KCP116" s="225">
        <f t="shared" si="172"/>
        <v>0</v>
      </c>
      <c r="KCQ116" s="225">
        <f t="shared" si="172"/>
        <v>0</v>
      </c>
      <c r="KCR116" s="225">
        <f t="shared" si="172"/>
        <v>0</v>
      </c>
      <c r="KCS116" s="225">
        <f t="shared" si="172"/>
        <v>0</v>
      </c>
      <c r="KCT116" s="225">
        <f t="shared" si="172"/>
        <v>0</v>
      </c>
      <c r="KCU116" s="225">
        <f t="shared" si="172"/>
        <v>0</v>
      </c>
      <c r="KCV116" s="225">
        <f t="shared" si="172"/>
        <v>0</v>
      </c>
      <c r="KCW116" s="225">
        <f t="shared" si="172"/>
        <v>0</v>
      </c>
      <c r="KCX116" s="225">
        <f t="shared" si="172"/>
        <v>0</v>
      </c>
      <c r="KCY116" s="225">
        <f t="shared" si="172"/>
        <v>0</v>
      </c>
      <c r="KCZ116" s="225">
        <f t="shared" si="172"/>
        <v>0</v>
      </c>
      <c r="KDA116" s="225">
        <f t="shared" si="172"/>
        <v>0</v>
      </c>
      <c r="KDB116" s="225">
        <f t="shared" si="172"/>
        <v>0</v>
      </c>
      <c r="KDC116" s="225">
        <f t="shared" si="172"/>
        <v>0</v>
      </c>
      <c r="KDD116" s="225">
        <f t="shared" si="172"/>
        <v>0</v>
      </c>
      <c r="KDE116" s="225">
        <f t="shared" si="172"/>
        <v>0</v>
      </c>
      <c r="KDF116" s="225">
        <f t="shared" si="172"/>
        <v>0</v>
      </c>
      <c r="KDG116" s="225">
        <f t="shared" si="172"/>
        <v>0</v>
      </c>
      <c r="KDH116" s="225">
        <f t="shared" si="172"/>
        <v>0</v>
      </c>
      <c r="KDI116" s="225">
        <f t="shared" si="172"/>
        <v>0</v>
      </c>
      <c r="KDJ116" s="225">
        <f t="shared" si="172"/>
        <v>0</v>
      </c>
      <c r="KDK116" s="225">
        <f t="shared" si="172"/>
        <v>0</v>
      </c>
      <c r="KDL116" s="225">
        <f t="shared" si="172"/>
        <v>0</v>
      </c>
      <c r="KDM116" s="225">
        <f t="shared" si="172"/>
        <v>0</v>
      </c>
      <c r="KDN116" s="225">
        <f t="shared" si="172"/>
        <v>0</v>
      </c>
      <c r="KDO116" s="225">
        <f t="shared" si="172"/>
        <v>0</v>
      </c>
      <c r="KDP116" s="225">
        <f t="shared" si="172"/>
        <v>0</v>
      </c>
      <c r="KDQ116" s="225">
        <f t="shared" si="172"/>
        <v>0</v>
      </c>
      <c r="KDR116" s="225">
        <f t="shared" si="172"/>
        <v>0</v>
      </c>
      <c r="KDS116" s="225">
        <f t="shared" si="172"/>
        <v>0</v>
      </c>
      <c r="KDT116" s="225">
        <f t="shared" si="172"/>
        <v>0</v>
      </c>
      <c r="KDU116" s="225">
        <f t="shared" si="172"/>
        <v>0</v>
      </c>
      <c r="KDV116" s="225">
        <f t="shared" si="172"/>
        <v>0</v>
      </c>
      <c r="KDW116" s="225">
        <f t="shared" si="172"/>
        <v>0</v>
      </c>
      <c r="KDX116" s="225">
        <f t="shared" si="172"/>
        <v>0</v>
      </c>
      <c r="KDY116" s="225">
        <f t="shared" si="172"/>
        <v>0</v>
      </c>
      <c r="KDZ116" s="225">
        <f t="shared" ref="KDZ116:KGK116" si="173">KDZ115-KDZ114</f>
        <v>0</v>
      </c>
      <c r="KEA116" s="225">
        <f t="shared" si="173"/>
        <v>0</v>
      </c>
      <c r="KEB116" s="225">
        <f t="shared" si="173"/>
        <v>0</v>
      </c>
      <c r="KEC116" s="225">
        <f t="shared" si="173"/>
        <v>0</v>
      </c>
      <c r="KED116" s="225">
        <f t="shared" si="173"/>
        <v>0</v>
      </c>
      <c r="KEE116" s="225">
        <f t="shared" si="173"/>
        <v>0</v>
      </c>
      <c r="KEF116" s="225">
        <f t="shared" si="173"/>
        <v>0</v>
      </c>
      <c r="KEG116" s="225">
        <f t="shared" si="173"/>
        <v>0</v>
      </c>
      <c r="KEH116" s="225">
        <f t="shared" si="173"/>
        <v>0</v>
      </c>
      <c r="KEI116" s="225">
        <f t="shared" si="173"/>
        <v>0</v>
      </c>
      <c r="KEJ116" s="225">
        <f t="shared" si="173"/>
        <v>0</v>
      </c>
      <c r="KEK116" s="225">
        <f t="shared" si="173"/>
        <v>0</v>
      </c>
      <c r="KEL116" s="225">
        <f t="shared" si="173"/>
        <v>0</v>
      </c>
      <c r="KEM116" s="225">
        <f t="shared" si="173"/>
        <v>0</v>
      </c>
      <c r="KEN116" s="225">
        <f t="shared" si="173"/>
        <v>0</v>
      </c>
      <c r="KEO116" s="225">
        <f t="shared" si="173"/>
        <v>0</v>
      </c>
      <c r="KEP116" s="225">
        <f t="shared" si="173"/>
        <v>0</v>
      </c>
      <c r="KEQ116" s="225">
        <f t="shared" si="173"/>
        <v>0</v>
      </c>
      <c r="KER116" s="225">
        <f t="shared" si="173"/>
        <v>0</v>
      </c>
      <c r="KES116" s="225">
        <f t="shared" si="173"/>
        <v>0</v>
      </c>
      <c r="KET116" s="225">
        <f t="shared" si="173"/>
        <v>0</v>
      </c>
      <c r="KEU116" s="225">
        <f t="shared" si="173"/>
        <v>0</v>
      </c>
      <c r="KEV116" s="225">
        <f t="shared" si="173"/>
        <v>0</v>
      </c>
      <c r="KEW116" s="225">
        <f t="shared" si="173"/>
        <v>0</v>
      </c>
      <c r="KEX116" s="225">
        <f t="shared" si="173"/>
        <v>0</v>
      </c>
      <c r="KEY116" s="225">
        <f t="shared" si="173"/>
        <v>0</v>
      </c>
      <c r="KEZ116" s="225">
        <f t="shared" si="173"/>
        <v>0</v>
      </c>
      <c r="KFA116" s="225">
        <f t="shared" si="173"/>
        <v>0</v>
      </c>
      <c r="KFB116" s="225">
        <f t="shared" si="173"/>
        <v>0</v>
      </c>
      <c r="KFC116" s="225">
        <f t="shared" si="173"/>
        <v>0</v>
      </c>
      <c r="KFD116" s="225">
        <f t="shared" si="173"/>
        <v>0</v>
      </c>
      <c r="KFE116" s="225">
        <f t="shared" si="173"/>
        <v>0</v>
      </c>
      <c r="KFF116" s="225">
        <f t="shared" si="173"/>
        <v>0</v>
      </c>
      <c r="KFG116" s="225">
        <f t="shared" si="173"/>
        <v>0</v>
      </c>
      <c r="KFH116" s="225">
        <f t="shared" si="173"/>
        <v>0</v>
      </c>
      <c r="KFI116" s="225">
        <f t="shared" si="173"/>
        <v>0</v>
      </c>
      <c r="KFJ116" s="225">
        <f t="shared" si="173"/>
        <v>0</v>
      </c>
      <c r="KFK116" s="225">
        <f t="shared" si="173"/>
        <v>0</v>
      </c>
      <c r="KFL116" s="225">
        <f t="shared" si="173"/>
        <v>0</v>
      </c>
      <c r="KFM116" s="225">
        <f t="shared" si="173"/>
        <v>0</v>
      </c>
      <c r="KFN116" s="225">
        <f t="shared" si="173"/>
        <v>0</v>
      </c>
      <c r="KFO116" s="225">
        <f t="shared" si="173"/>
        <v>0</v>
      </c>
      <c r="KFP116" s="225">
        <f t="shared" si="173"/>
        <v>0</v>
      </c>
      <c r="KFQ116" s="225">
        <f t="shared" si="173"/>
        <v>0</v>
      </c>
      <c r="KFR116" s="225">
        <f t="shared" si="173"/>
        <v>0</v>
      </c>
      <c r="KFS116" s="225">
        <f t="shared" si="173"/>
        <v>0</v>
      </c>
      <c r="KFT116" s="225">
        <f t="shared" si="173"/>
        <v>0</v>
      </c>
      <c r="KFU116" s="225">
        <f t="shared" si="173"/>
        <v>0</v>
      </c>
      <c r="KFV116" s="225">
        <f t="shared" si="173"/>
        <v>0</v>
      </c>
      <c r="KFW116" s="225">
        <f t="shared" si="173"/>
        <v>0</v>
      </c>
      <c r="KFX116" s="225">
        <f t="shared" si="173"/>
        <v>0</v>
      </c>
      <c r="KFY116" s="225">
        <f t="shared" si="173"/>
        <v>0</v>
      </c>
      <c r="KFZ116" s="225">
        <f t="shared" si="173"/>
        <v>0</v>
      </c>
      <c r="KGA116" s="225">
        <f t="shared" si="173"/>
        <v>0</v>
      </c>
      <c r="KGB116" s="225">
        <f t="shared" si="173"/>
        <v>0</v>
      </c>
      <c r="KGC116" s="225">
        <f t="shared" si="173"/>
        <v>0</v>
      </c>
      <c r="KGD116" s="225">
        <f t="shared" si="173"/>
        <v>0</v>
      </c>
      <c r="KGE116" s="225">
        <f t="shared" si="173"/>
        <v>0</v>
      </c>
      <c r="KGF116" s="225">
        <f t="shared" si="173"/>
        <v>0</v>
      </c>
      <c r="KGG116" s="225">
        <f t="shared" si="173"/>
        <v>0</v>
      </c>
      <c r="KGH116" s="225">
        <f t="shared" si="173"/>
        <v>0</v>
      </c>
      <c r="KGI116" s="225">
        <f t="shared" si="173"/>
        <v>0</v>
      </c>
      <c r="KGJ116" s="225">
        <f t="shared" si="173"/>
        <v>0</v>
      </c>
      <c r="KGK116" s="225">
        <f t="shared" si="173"/>
        <v>0</v>
      </c>
      <c r="KGL116" s="225">
        <f t="shared" ref="KGL116:KIW116" si="174">KGL115-KGL114</f>
        <v>0</v>
      </c>
      <c r="KGM116" s="225">
        <f t="shared" si="174"/>
        <v>0</v>
      </c>
      <c r="KGN116" s="225">
        <f t="shared" si="174"/>
        <v>0</v>
      </c>
      <c r="KGO116" s="225">
        <f t="shared" si="174"/>
        <v>0</v>
      </c>
      <c r="KGP116" s="225">
        <f t="shared" si="174"/>
        <v>0</v>
      </c>
      <c r="KGQ116" s="225">
        <f t="shared" si="174"/>
        <v>0</v>
      </c>
      <c r="KGR116" s="225">
        <f t="shared" si="174"/>
        <v>0</v>
      </c>
      <c r="KGS116" s="225">
        <f t="shared" si="174"/>
        <v>0</v>
      </c>
      <c r="KGT116" s="225">
        <f t="shared" si="174"/>
        <v>0</v>
      </c>
      <c r="KGU116" s="225">
        <f t="shared" si="174"/>
        <v>0</v>
      </c>
      <c r="KGV116" s="225">
        <f t="shared" si="174"/>
        <v>0</v>
      </c>
      <c r="KGW116" s="225">
        <f t="shared" si="174"/>
        <v>0</v>
      </c>
      <c r="KGX116" s="225">
        <f t="shared" si="174"/>
        <v>0</v>
      </c>
      <c r="KGY116" s="225">
        <f t="shared" si="174"/>
        <v>0</v>
      </c>
      <c r="KGZ116" s="225">
        <f t="shared" si="174"/>
        <v>0</v>
      </c>
      <c r="KHA116" s="225">
        <f t="shared" si="174"/>
        <v>0</v>
      </c>
      <c r="KHB116" s="225">
        <f t="shared" si="174"/>
        <v>0</v>
      </c>
      <c r="KHC116" s="225">
        <f t="shared" si="174"/>
        <v>0</v>
      </c>
      <c r="KHD116" s="225">
        <f t="shared" si="174"/>
        <v>0</v>
      </c>
      <c r="KHE116" s="225">
        <f t="shared" si="174"/>
        <v>0</v>
      </c>
      <c r="KHF116" s="225">
        <f t="shared" si="174"/>
        <v>0</v>
      </c>
      <c r="KHG116" s="225">
        <f t="shared" si="174"/>
        <v>0</v>
      </c>
      <c r="KHH116" s="225">
        <f t="shared" si="174"/>
        <v>0</v>
      </c>
      <c r="KHI116" s="225">
        <f t="shared" si="174"/>
        <v>0</v>
      </c>
      <c r="KHJ116" s="225">
        <f t="shared" si="174"/>
        <v>0</v>
      </c>
      <c r="KHK116" s="225">
        <f t="shared" si="174"/>
        <v>0</v>
      </c>
      <c r="KHL116" s="225">
        <f t="shared" si="174"/>
        <v>0</v>
      </c>
      <c r="KHM116" s="225">
        <f t="shared" si="174"/>
        <v>0</v>
      </c>
      <c r="KHN116" s="225">
        <f t="shared" si="174"/>
        <v>0</v>
      </c>
      <c r="KHO116" s="225">
        <f t="shared" si="174"/>
        <v>0</v>
      </c>
      <c r="KHP116" s="225">
        <f t="shared" si="174"/>
        <v>0</v>
      </c>
      <c r="KHQ116" s="225">
        <f t="shared" si="174"/>
        <v>0</v>
      </c>
      <c r="KHR116" s="225">
        <f t="shared" si="174"/>
        <v>0</v>
      </c>
      <c r="KHS116" s="225">
        <f t="shared" si="174"/>
        <v>0</v>
      </c>
      <c r="KHT116" s="225">
        <f t="shared" si="174"/>
        <v>0</v>
      </c>
      <c r="KHU116" s="225">
        <f t="shared" si="174"/>
        <v>0</v>
      </c>
      <c r="KHV116" s="225">
        <f t="shared" si="174"/>
        <v>0</v>
      </c>
      <c r="KHW116" s="225">
        <f t="shared" si="174"/>
        <v>0</v>
      </c>
      <c r="KHX116" s="225">
        <f t="shared" si="174"/>
        <v>0</v>
      </c>
      <c r="KHY116" s="225">
        <f t="shared" si="174"/>
        <v>0</v>
      </c>
      <c r="KHZ116" s="225">
        <f t="shared" si="174"/>
        <v>0</v>
      </c>
      <c r="KIA116" s="225">
        <f t="shared" si="174"/>
        <v>0</v>
      </c>
      <c r="KIB116" s="225">
        <f t="shared" si="174"/>
        <v>0</v>
      </c>
      <c r="KIC116" s="225">
        <f t="shared" si="174"/>
        <v>0</v>
      </c>
      <c r="KID116" s="225">
        <f t="shared" si="174"/>
        <v>0</v>
      </c>
      <c r="KIE116" s="225">
        <f t="shared" si="174"/>
        <v>0</v>
      </c>
      <c r="KIF116" s="225">
        <f t="shared" si="174"/>
        <v>0</v>
      </c>
      <c r="KIG116" s="225">
        <f t="shared" si="174"/>
        <v>0</v>
      </c>
      <c r="KIH116" s="225">
        <f t="shared" si="174"/>
        <v>0</v>
      </c>
      <c r="KII116" s="225">
        <f t="shared" si="174"/>
        <v>0</v>
      </c>
      <c r="KIJ116" s="225">
        <f t="shared" si="174"/>
        <v>0</v>
      </c>
      <c r="KIK116" s="225">
        <f t="shared" si="174"/>
        <v>0</v>
      </c>
      <c r="KIL116" s="225">
        <f t="shared" si="174"/>
        <v>0</v>
      </c>
      <c r="KIM116" s="225">
        <f t="shared" si="174"/>
        <v>0</v>
      </c>
      <c r="KIN116" s="225">
        <f t="shared" si="174"/>
        <v>0</v>
      </c>
      <c r="KIO116" s="225">
        <f t="shared" si="174"/>
        <v>0</v>
      </c>
      <c r="KIP116" s="225">
        <f t="shared" si="174"/>
        <v>0</v>
      </c>
      <c r="KIQ116" s="225">
        <f t="shared" si="174"/>
        <v>0</v>
      </c>
      <c r="KIR116" s="225">
        <f t="shared" si="174"/>
        <v>0</v>
      </c>
      <c r="KIS116" s="225">
        <f t="shared" si="174"/>
        <v>0</v>
      </c>
      <c r="KIT116" s="225">
        <f t="shared" si="174"/>
        <v>0</v>
      </c>
      <c r="KIU116" s="225">
        <f t="shared" si="174"/>
        <v>0</v>
      </c>
      <c r="KIV116" s="225">
        <f t="shared" si="174"/>
        <v>0</v>
      </c>
      <c r="KIW116" s="225">
        <f t="shared" si="174"/>
        <v>0</v>
      </c>
      <c r="KIX116" s="225">
        <f t="shared" ref="KIX116:KLI116" si="175">KIX115-KIX114</f>
        <v>0</v>
      </c>
      <c r="KIY116" s="225">
        <f t="shared" si="175"/>
        <v>0</v>
      </c>
      <c r="KIZ116" s="225">
        <f t="shared" si="175"/>
        <v>0</v>
      </c>
      <c r="KJA116" s="225">
        <f t="shared" si="175"/>
        <v>0</v>
      </c>
      <c r="KJB116" s="225">
        <f t="shared" si="175"/>
        <v>0</v>
      </c>
      <c r="KJC116" s="225">
        <f t="shared" si="175"/>
        <v>0</v>
      </c>
      <c r="KJD116" s="225">
        <f t="shared" si="175"/>
        <v>0</v>
      </c>
      <c r="KJE116" s="225">
        <f t="shared" si="175"/>
        <v>0</v>
      </c>
      <c r="KJF116" s="225">
        <f t="shared" si="175"/>
        <v>0</v>
      </c>
      <c r="KJG116" s="225">
        <f t="shared" si="175"/>
        <v>0</v>
      </c>
      <c r="KJH116" s="225">
        <f t="shared" si="175"/>
        <v>0</v>
      </c>
      <c r="KJI116" s="225">
        <f t="shared" si="175"/>
        <v>0</v>
      </c>
      <c r="KJJ116" s="225">
        <f t="shared" si="175"/>
        <v>0</v>
      </c>
      <c r="KJK116" s="225">
        <f t="shared" si="175"/>
        <v>0</v>
      </c>
      <c r="KJL116" s="225">
        <f t="shared" si="175"/>
        <v>0</v>
      </c>
      <c r="KJM116" s="225">
        <f t="shared" si="175"/>
        <v>0</v>
      </c>
      <c r="KJN116" s="225">
        <f t="shared" si="175"/>
        <v>0</v>
      </c>
      <c r="KJO116" s="225">
        <f t="shared" si="175"/>
        <v>0</v>
      </c>
      <c r="KJP116" s="225">
        <f t="shared" si="175"/>
        <v>0</v>
      </c>
      <c r="KJQ116" s="225">
        <f t="shared" si="175"/>
        <v>0</v>
      </c>
      <c r="KJR116" s="225">
        <f t="shared" si="175"/>
        <v>0</v>
      </c>
      <c r="KJS116" s="225">
        <f t="shared" si="175"/>
        <v>0</v>
      </c>
      <c r="KJT116" s="225">
        <f t="shared" si="175"/>
        <v>0</v>
      </c>
      <c r="KJU116" s="225">
        <f t="shared" si="175"/>
        <v>0</v>
      </c>
      <c r="KJV116" s="225">
        <f t="shared" si="175"/>
        <v>0</v>
      </c>
      <c r="KJW116" s="225">
        <f t="shared" si="175"/>
        <v>0</v>
      </c>
      <c r="KJX116" s="225">
        <f t="shared" si="175"/>
        <v>0</v>
      </c>
      <c r="KJY116" s="225">
        <f t="shared" si="175"/>
        <v>0</v>
      </c>
      <c r="KJZ116" s="225">
        <f t="shared" si="175"/>
        <v>0</v>
      </c>
      <c r="KKA116" s="225">
        <f t="shared" si="175"/>
        <v>0</v>
      </c>
      <c r="KKB116" s="225">
        <f t="shared" si="175"/>
        <v>0</v>
      </c>
      <c r="KKC116" s="225">
        <f t="shared" si="175"/>
        <v>0</v>
      </c>
      <c r="KKD116" s="225">
        <f t="shared" si="175"/>
        <v>0</v>
      </c>
      <c r="KKE116" s="225">
        <f t="shared" si="175"/>
        <v>0</v>
      </c>
      <c r="KKF116" s="225">
        <f t="shared" si="175"/>
        <v>0</v>
      </c>
      <c r="KKG116" s="225">
        <f t="shared" si="175"/>
        <v>0</v>
      </c>
      <c r="KKH116" s="225">
        <f t="shared" si="175"/>
        <v>0</v>
      </c>
      <c r="KKI116" s="225">
        <f t="shared" si="175"/>
        <v>0</v>
      </c>
      <c r="KKJ116" s="225">
        <f t="shared" si="175"/>
        <v>0</v>
      </c>
      <c r="KKK116" s="225">
        <f t="shared" si="175"/>
        <v>0</v>
      </c>
      <c r="KKL116" s="225">
        <f t="shared" si="175"/>
        <v>0</v>
      </c>
      <c r="KKM116" s="225">
        <f t="shared" si="175"/>
        <v>0</v>
      </c>
      <c r="KKN116" s="225">
        <f t="shared" si="175"/>
        <v>0</v>
      </c>
      <c r="KKO116" s="225">
        <f t="shared" si="175"/>
        <v>0</v>
      </c>
      <c r="KKP116" s="225">
        <f t="shared" si="175"/>
        <v>0</v>
      </c>
      <c r="KKQ116" s="225">
        <f t="shared" si="175"/>
        <v>0</v>
      </c>
      <c r="KKR116" s="225">
        <f t="shared" si="175"/>
        <v>0</v>
      </c>
      <c r="KKS116" s="225">
        <f t="shared" si="175"/>
        <v>0</v>
      </c>
      <c r="KKT116" s="225">
        <f t="shared" si="175"/>
        <v>0</v>
      </c>
      <c r="KKU116" s="225">
        <f t="shared" si="175"/>
        <v>0</v>
      </c>
      <c r="KKV116" s="225">
        <f t="shared" si="175"/>
        <v>0</v>
      </c>
      <c r="KKW116" s="225">
        <f t="shared" si="175"/>
        <v>0</v>
      </c>
      <c r="KKX116" s="225">
        <f t="shared" si="175"/>
        <v>0</v>
      </c>
      <c r="KKY116" s="225">
        <f t="shared" si="175"/>
        <v>0</v>
      </c>
      <c r="KKZ116" s="225">
        <f t="shared" si="175"/>
        <v>0</v>
      </c>
      <c r="KLA116" s="225">
        <f t="shared" si="175"/>
        <v>0</v>
      </c>
      <c r="KLB116" s="225">
        <f t="shared" si="175"/>
        <v>0</v>
      </c>
      <c r="KLC116" s="225">
        <f t="shared" si="175"/>
        <v>0</v>
      </c>
      <c r="KLD116" s="225">
        <f t="shared" si="175"/>
        <v>0</v>
      </c>
      <c r="KLE116" s="225">
        <f t="shared" si="175"/>
        <v>0</v>
      </c>
      <c r="KLF116" s="225">
        <f t="shared" si="175"/>
        <v>0</v>
      </c>
      <c r="KLG116" s="225">
        <f t="shared" si="175"/>
        <v>0</v>
      </c>
      <c r="KLH116" s="225">
        <f t="shared" si="175"/>
        <v>0</v>
      </c>
      <c r="KLI116" s="225">
        <f t="shared" si="175"/>
        <v>0</v>
      </c>
      <c r="KLJ116" s="225">
        <f t="shared" ref="KLJ116:KNU116" si="176">KLJ115-KLJ114</f>
        <v>0</v>
      </c>
      <c r="KLK116" s="225">
        <f t="shared" si="176"/>
        <v>0</v>
      </c>
      <c r="KLL116" s="225">
        <f t="shared" si="176"/>
        <v>0</v>
      </c>
      <c r="KLM116" s="225">
        <f t="shared" si="176"/>
        <v>0</v>
      </c>
      <c r="KLN116" s="225">
        <f t="shared" si="176"/>
        <v>0</v>
      </c>
      <c r="KLO116" s="225">
        <f t="shared" si="176"/>
        <v>0</v>
      </c>
      <c r="KLP116" s="225">
        <f t="shared" si="176"/>
        <v>0</v>
      </c>
      <c r="KLQ116" s="225">
        <f t="shared" si="176"/>
        <v>0</v>
      </c>
      <c r="KLR116" s="225">
        <f t="shared" si="176"/>
        <v>0</v>
      </c>
      <c r="KLS116" s="225">
        <f t="shared" si="176"/>
        <v>0</v>
      </c>
      <c r="KLT116" s="225">
        <f t="shared" si="176"/>
        <v>0</v>
      </c>
      <c r="KLU116" s="225">
        <f t="shared" si="176"/>
        <v>0</v>
      </c>
      <c r="KLV116" s="225">
        <f t="shared" si="176"/>
        <v>0</v>
      </c>
      <c r="KLW116" s="225">
        <f t="shared" si="176"/>
        <v>0</v>
      </c>
      <c r="KLX116" s="225">
        <f t="shared" si="176"/>
        <v>0</v>
      </c>
      <c r="KLY116" s="225">
        <f t="shared" si="176"/>
        <v>0</v>
      </c>
      <c r="KLZ116" s="225">
        <f t="shared" si="176"/>
        <v>0</v>
      </c>
      <c r="KMA116" s="225">
        <f t="shared" si="176"/>
        <v>0</v>
      </c>
      <c r="KMB116" s="225">
        <f t="shared" si="176"/>
        <v>0</v>
      </c>
      <c r="KMC116" s="225">
        <f t="shared" si="176"/>
        <v>0</v>
      </c>
      <c r="KMD116" s="225">
        <f t="shared" si="176"/>
        <v>0</v>
      </c>
      <c r="KME116" s="225">
        <f t="shared" si="176"/>
        <v>0</v>
      </c>
      <c r="KMF116" s="225">
        <f t="shared" si="176"/>
        <v>0</v>
      </c>
      <c r="KMG116" s="225">
        <f t="shared" si="176"/>
        <v>0</v>
      </c>
      <c r="KMH116" s="225">
        <f t="shared" si="176"/>
        <v>0</v>
      </c>
      <c r="KMI116" s="225">
        <f t="shared" si="176"/>
        <v>0</v>
      </c>
      <c r="KMJ116" s="225">
        <f t="shared" si="176"/>
        <v>0</v>
      </c>
      <c r="KMK116" s="225">
        <f t="shared" si="176"/>
        <v>0</v>
      </c>
      <c r="KML116" s="225">
        <f t="shared" si="176"/>
        <v>0</v>
      </c>
      <c r="KMM116" s="225">
        <f t="shared" si="176"/>
        <v>0</v>
      </c>
      <c r="KMN116" s="225">
        <f t="shared" si="176"/>
        <v>0</v>
      </c>
      <c r="KMO116" s="225">
        <f t="shared" si="176"/>
        <v>0</v>
      </c>
      <c r="KMP116" s="225">
        <f t="shared" si="176"/>
        <v>0</v>
      </c>
      <c r="KMQ116" s="225">
        <f t="shared" si="176"/>
        <v>0</v>
      </c>
      <c r="KMR116" s="225">
        <f t="shared" si="176"/>
        <v>0</v>
      </c>
      <c r="KMS116" s="225">
        <f t="shared" si="176"/>
        <v>0</v>
      </c>
      <c r="KMT116" s="225">
        <f t="shared" si="176"/>
        <v>0</v>
      </c>
      <c r="KMU116" s="225">
        <f t="shared" si="176"/>
        <v>0</v>
      </c>
      <c r="KMV116" s="225">
        <f t="shared" si="176"/>
        <v>0</v>
      </c>
      <c r="KMW116" s="225">
        <f t="shared" si="176"/>
        <v>0</v>
      </c>
      <c r="KMX116" s="225">
        <f t="shared" si="176"/>
        <v>0</v>
      </c>
      <c r="KMY116" s="225">
        <f t="shared" si="176"/>
        <v>0</v>
      </c>
      <c r="KMZ116" s="225">
        <f t="shared" si="176"/>
        <v>0</v>
      </c>
      <c r="KNA116" s="225">
        <f t="shared" si="176"/>
        <v>0</v>
      </c>
      <c r="KNB116" s="225">
        <f t="shared" si="176"/>
        <v>0</v>
      </c>
      <c r="KNC116" s="225">
        <f t="shared" si="176"/>
        <v>0</v>
      </c>
      <c r="KND116" s="225">
        <f t="shared" si="176"/>
        <v>0</v>
      </c>
      <c r="KNE116" s="225">
        <f t="shared" si="176"/>
        <v>0</v>
      </c>
      <c r="KNF116" s="225">
        <f t="shared" si="176"/>
        <v>0</v>
      </c>
      <c r="KNG116" s="225">
        <f t="shared" si="176"/>
        <v>0</v>
      </c>
      <c r="KNH116" s="225">
        <f t="shared" si="176"/>
        <v>0</v>
      </c>
      <c r="KNI116" s="225">
        <f t="shared" si="176"/>
        <v>0</v>
      </c>
      <c r="KNJ116" s="225">
        <f t="shared" si="176"/>
        <v>0</v>
      </c>
      <c r="KNK116" s="225">
        <f t="shared" si="176"/>
        <v>0</v>
      </c>
      <c r="KNL116" s="225">
        <f t="shared" si="176"/>
        <v>0</v>
      </c>
      <c r="KNM116" s="225">
        <f t="shared" si="176"/>
        <v>0</v>
      </c>
      <c r="KNN116" s="225">
        <f t="shared" si="176"/>
        <v>0</v>
      </c>
      <c r="KNO116" s="225">
        <f t="shared" si="176"/>
        <v>0</v>
      </c>
      <c r="KNP116" s="225">
        <f t="shared" si="176"/>
        <v>0</v>
      </c>
      <c r="KNQ116" s="225">
        <f t="shared" si="176"/>
        <v>0</v>
      </c>
      <c r="KNR116" s="225">
        <f t="shared" si="176"/>
        <v>0</v>
      </c>
      <c r="KNS116" s="225">
        <f t="shared" si="176"/>
        <v>0</v>
      </c>
      <c r="KNT116" s="225">
        <f t="shared" si="176"/>
        <v>0</v>
      </c>
      <c r="KNU116" s="225">
        <f t="shared" si="176"/>
        <v>0</v>
      </c>
      <c r="KNV116" s="225">
        <f t="shared" ref="KNV116:KQG116" si="177">KNV115-KNV114</f>
        <v>0</v>
      </c>
      <c r="KNW116" s="225">
        <f t="shared" si="177"/>
        <v>0</v>
      </c>
      <c r="KNX116" s="225">
        <f t="shared" si="177"/>
        <v>0</v>
      </c>
      <c r="KNY116" s="225">
        <f t="shared" si="177"/>
        <v>0</v>
      </c>
      <c r="KNZ116" s="225">
        <f t="shared" si="177"/>
        <v>0</v>
      </c>
      <c r="KOA116" s="225">
        <f t="shared" si="177"/>
        <v>0</v>
      </c>
      <c r="KOB116" s="225">
        <f t="shared" si="177"/>
        <v>0</v>
      </c>
      <c r="KOC116" s="225">
        <f t="shared" si="177"/>
        <v>0</v>
      </c>
      <c r="KOD116" s="225">
        <f t="shared" si="177"/>
        <v>0</v>
      </c>
      <c r="KOE116" s="225">
        <f t="shared" si="177"/>
        <v>0</v>
      </c>
      <c r="KOF116" s="225">
        <f t="shared" si="177"/>
        <v>0</v>
      </c>
      <c r="KOG116" s="225">
        <f t="shared" si="177"/>
        <v>0</v>
      </c>
      <c r="KOH116" s="225">
        <f t="shared" si="177"/>
        <v>0</v>
      </c>
      <c r="KOI116" s="225">
        <f t="shared" si="177"/>
        <v>0</v>
      </c>
      <c r="KOJ116" s="225">
        <f t="shared" si="177"/>
        <v>0</v>
      </c>
      <c r="KOK116" s="225">
        <f t="shared" si="177"/>
        <v>0</v>
      </c>
      <c r="KOL116" s="225">
        <f t="shared" si="177"/>
        <v>0</v>
      </c>
      <c r="KOM116" s="225">
        <f t="shared" si="177"/>
        <v>0</v>
      </c>
      <c r="KON116" s="225">
        <f t="shared" si="177"/>
        <v>0</v>
      </c>
      <c r="KOO116" s="225">
        <f t="shared" si="177"/>
        <v>0</v>
      </c>
      <c r="KOP116" s="225">
        <f t="shared" si="177"/>
        <v>0</v>
      </c>
      <c r="KOQ116" s="225">
        <f t="shared" si="177"/>
        <v>0</v>
      </c>
      <c r="KOR116" s="225">
        <f t="shared" si="177"/>
        <v>0</v>
      </c>
      <c r="KOS116" s="225">
        <f t="shared" si="177"/>
        <v>0</v>
      </c>
      <c r="KOT116" s="225">
        <f t="shared" si="177"/>
        <v>0</v>
      </c>
      <c r="KOU116" s="225">
        <f t="shared" si="177"/>
        <v>0</v>
      </c>
      <c r="KOV116" s="225">
        <f t="shared" si="177"/>
        <v>0</v>
      </c>
      <c r="KOW116" s="225">
        <f t="shared" si="177"/>
        <v>0</v>
      </c>
      <c r="KOX116" s="225">
        <f t="shared" si="177"/>
        <v>0</v>
      </c>
      <c r="KOY116" s="225">
        <f t="shared" si="177"/>
        <v>0</v>
      </c>
      <c r="KOZ116" s="225">
        <f t="shared" si="177"/>
        <v>0</v>
      </c>
      <c r="KPA116" s="225">
        <f t="shared" si="177"/>
        <v>0</v>
      </c>
      <c r="KPB116" s="225">
        <f t="shared" si="177"/>
        <v>0</v>
      </c>
      <c r="KPC116" s="225">
        <f t="shared" si="177"/>
        <v>0</v>
      </c>
      <c r="KPD116" s="225">
        <f t="shared" si="177"/>
        <v>0</v>
      </c>
      <c r="KPE116" s="225">
        <f t="shared" si="177"/>
        <v>0</v>
      </c>
      <c r="KPF116" s="225">
        <f t="shared" si="177"/>
        <v>0</v>
      </c>
      <c r="KPG116" s="225">
        <f t="shared" si="177"/>
        <v>0</v>
      </c>
      <c r="KPH116" s="225">
        <f t="shared" si="177"/>
        <v>0</v>
      </c>
      <c r="KPI116" s="225">
        <f t="shared" si="177"/>
        <v>0</v>
      </c>
      <c r="KPJ116" s="225">
        <f t="shared" si="177"/>
        <v>0</v>
      </c>
      <c r="KPK116" s="225">
        <f t="shared" si="177"/>
        <v>0</v>
      </c>
      <c r="KPL116" s="225">
        <f t="shared" si="177"/>
        <v>0</v>
      </c>
      <c r="KPM116" s="225">
        <f t="shared" si="177"/>
        <v>0</v>
      </c>
      <c r="KPN116" s="225">
        <f t="shared" si="177"/>
        <v>0</v>
      </c>
      <c r="KPO116" s="225">
        <f t="shared" si="177"/>
        <v>0</v>
      </c>
      <c r="KPP116" s="225">
        <f t="shared" si="177"/>
        <v>0</v>
      </c>
      <c r="KPQ116" s="225">
        <f t="shared" si="177"/>
        <v>0</v>
      </c>
      <c r="KPR116" s="225">
        <f t="shared" si="177"/>
        <v>0</v>
      </c>
      <c r="KPS116" s="225">
        <f t="shared" si="177"/>
        <v>0</v>
      </c>
      <c r="KPT116" s="225">
        <f t="shared" si="177"/>
        <v>0</v>
      </c>
      <c r="KPU116" s="225">
        <f t="shared" si="177"/>
        <v>0</v>
      </c>
      <c r="KPV116" s="225">
        <f t="shared" si="177"/>
        <v>0</v>
      </c>
      <c r="KPW116" s="225">
        <f t="shared" si="177"/>
        <v>0</v>
      </c>
      <c r="KPX116" s="225">
        <f t="shared" si="177"/>
        <v>0</v>
      </c>
      <c r="KPY116" s="225">
        <f t="shared" si="177"/>
        <v>0</v>
      </c>
      <c r="KPZ116" s="225">
        <f t="shared" si="177"/>
        <v>0</v>
      </c>
      <c r="KQA116" s="225">
        <f t="shared" si="177"/>
        <v>0</v>
      </c>
      <c r="KQB116" s="225">
        <f t="shared" si="177"/>
        <v>0</v>
      </c>
      <c r="KQC116" s="225">
        <f t="shared" si="177"/>
        <v>0</v>
      </c>
      <c r="KQD116" s="225">
        <f t="shared" si="177"/>
        <v>0</v>
      </c>
      <c r="KQE116" s="225">
        <f t="shared" si="177"/>
        <v>0</v>
      </c>
      <c r="KQF116" s="225">
        <f t="shared" si="177"/>
        <v>0</v>
      </c>
      <c r="KQG116" s="225">
        <f t="shared" si="177"/>
        <v>0</v>
      </c>
      <c r="KQH116" s="225">
        <f t="shared" ref="KQH116:KSS116" si="178">KQH115-KQH114</f>
        <v>0</v>
      </c>
      <c r="KQI116" s="225">
        <f t="shared" si="178"/>
        <v>0</v>
      </c>
      <c r="KQJ116" s="225">
        <f t="shared" si="178"/>
        <v>0</v>
      </c>
      <c r="KQK116" s="225">
        <f t="shared" si="178"/>
        <v>0</v>
      </c>
      <c r="KQL116" s="225">
        <f t="shared" si="178"/>
        <v>0</v>
      </c>
      <c r="KQM116" s="225">
        <f t="shared" si="178"/>
        <v>0</v>
      </c>
      <c r="KQN116" s="225">
        <f t="shared" si="178"/>
        <v>0</v>
      </c>
      <c r="KQO116" s="225">
        <f t="shared" si="178"/>
        <v>0</v>
      </c>
      <c r="KQP116" s="225">
        <f t="shared" si="178"/>
        <v>0</v>
      </c>
      <c r="KQQ116" s="225">
        <f t="shared" si="178"/>
        <v>0</v>
      </c>
      <c r="KQR116" s="225">
        <f t="shared" si="178"/>
        <v>0</v>
      </c>
      <c r="KQS116" s="225">
        <f t="shared" si="178"/>
        <v>0</v>
      </c>
      <c r="KQT116" s="225">
        <f t="shared" si="178"/>
        <v>0</v>
      </c>
      <c r="KQU116" s="225">
        <f t="shared" si="178"/>
        <v>0</v>
      </c>
      <c r="KQV116" s="225">
        <f t="shared" si="178"/>
        <v>0</v>
      </c>
      <c r="KQW116" s="225">
        <f t="shared" si="178"/>
        <v>0</v>
      </c>
      <c r="KQX116" s="225">
        <f t="shared" si="178"/>
        <v>0</v>
      </c>
      <c r="KQY116" s="225">
        <f t="shared" si="178"/>
        <v>0</v>
      </c>
      <c r="KQZ116" s="225">
        <f t="shared" si="178"/>
        <v>0</v>
      </c>
      <c r="KRA116" s="225">
        <f t="shared" si="178"/>
        <v>0</v>
      </c>
      <c r="KRB116" s="225">
        <f t="shared" si="178"/>
        <v>0</v>
      </c>
      <c r="KRC116" s="225">
        <f t="shared" si="178"/>
        <v>0</v>
      </c>
      <c r="KRD116" s="225">
        <f t="shared" si="178"/>
        <v>0</v>
      </c>
      <c r="KRE116" s="225">
        <f t="shared" si="178"/>
        <v>0</v>
      </c>
      <c r="KRF116" s="225">
        <f t="shared" si="178"/>
        <v>0</v>
      </c>
      <c r="KRG116" s="225">
        <f t="shared" si="178"/>
        <v>0</v>
      </c>
      <c r="KRH116" s="225">
        <f t="shared" si="178"/>
        <v>0</v>
      </c>
      <c r="KRI116" s="225">
        <f t="shared" si="178"/>
        <v>0</v>
      </c>
      <c r="KRJ116" s="225">
        <f t="shared" si="178"/>
        <v>0</v>
      </c>
      <c r="KRK116" s="225">
        <f t="shared" si="178"/>
        <v>0</v>
      </c>
      <c r="KRL116" s="225">
        <f t="shared" si="178"/>
        <v>0</v>
      </c>
      <c r="KRM116" s="225">
        <f t="shared" si="178"/>
        <v>0</v>
      </c>
      <c r="KRN116" s="225">
        <f t="shared" si="178"/>
        <v>0</v>
      </c>
      <c r="KRO116" s="225">
        <f t="shared" si="178"/>
        <v>0</v>
      </c>
      <c r="KRP116" s="225">
        <f t="shared" si="178"/>
        <v>0</v>
      </c>
      <c r="KRQ116" s="225">
        <f t="shared" si="178"/>
        <v>0</v>
      </c>
      <c r="KRR116" s="225">
        <f t="shared" si="178"/>
        <v>0</v>
      </c>
      <c r="KRS116" s="225">
        <f t="shared" si="178"/>
        <v>0</v>
      </c>
      <c r="KRT116" s="225">
        <f t="shared" si="178"/>
        <v>0</v>
      </c>
      <c r="KRU116" s="225">
        <f t="shared" si="178"/>
        <v>0</v>
      </c>
      <c r="KRV116" s="225">
        <f t="shared" si="178"/>
        <v>0</v>
      </c>
      <c r="KRW116" s="225">
        <f t="shared" si="178"/>
        <v>0</v>
      </c>
      <c r="KRX116" s="225">
        <f t="shared" si="178"/>
        <v>0</v>
      </c>
      <c r="KRY116" s="225">
        <f t="shared" si="178"/>
        <v>0</v>
      </c>
      <c r="KRZ116" s="225">
        <f t="shared" si="178"/>
        <v>0</v>
      </c>
      <c r="KSA116" s="225">
        <f t="shared" si="178"/>
        <v>0</v>
      </c>
      <c r="KSB116" s="225">
        <f t="shared" si="178"/>
        <v>0</v>
      </c>
      <c r="KSC116" s="225">
        <f t="shared" si="178"/>
        <v>0</v>
      </c>
      <c r="KSD116" s="225">
        <f t="shared" si="178"/>
        <v>0</v>
      </c>
      <c r="KSE116" s="225">
        <f t="shared" si="178"/>
        <v>0</v>
      </c>
      <c r="KSF116" s="225">
        <f t="shared" si="178"/>
        <v>0</v>
      </c>
      <c r="KSG116" s="225">
        <f t="shared" si="178"/>
        <v>0</v>
      </c>
      <c r="KSH116" s="225">
        <f t="shared" si="178"/>
        <v>0</v>
      </c>
      <c r="KSI116" s="225">
        <f t="shared" si="178"/>
        <v>0</v>
      </c>
      <c r="KSJ116" s="225">
        <f t="shared" si="178"/>
        <v>0</v>
      </c>
      <c r="KSK116" s="225">
        <f t="shared" si="178"/>
        <v>0</v>
      </c>
      <c r="KSL116" s="225">
        <f t="shared" si="178"/>
        <v>0</v>
      </c>
      <c r="KSM116" s="225">
        <f t="shared" si="178"/>
        <v>0</v>
      </c>
      <c r="KSN116" s="225">
        <f t="shared" si="178"/>
        <v>0</v>
      </c>
      <c r="KSO116" s="225">
        <f t="shared" si="178"/>
        <v>0</v>
      </c>
      <c r="KSP116" s="225">
        <f t="shared" si="178"/>
        <v>0</v>
      </c>
      <c r="KSQ116" s="225">
        <f t="shared" si="178"/>
        <v>0</v>
      </c>
      <c r="KSR116" s="225">
        <f t="shared" si="178"/>
        <v>0</v>
      </c>
      <c r="KSS116" s="225">
        <f t="shared" si="178"/>
        <v>0</v>
      </c>
      <c r="KST116" s="225">
        <f t="shared" ref="KST116:KVE116" si="179">KST115-KST114</f>
        <v>0</v>
      </c>
      <c r="KSU116" s="225">
        <f t="shared" si="179"/>
        <v>0</v>
      </c>
      <c r="KSV116" s="225">
        <f t="shared" si="179"/>
        <v>0</v>
      </c>
      <c r="KSW116" s="225">
        <f t="shared" si="179"/>
        <v>0</v>
      </c>
      <c r="KSX116" s="225">
        <f t="shared" si="179"/>
        <v>0</v>
      </c>
      <c r="KSY116" s="225">
        <f t="shared" si="179"/>
        <v>0</v>
      </c>
      <c r="KSZ116" s="225">
        <f t="shared" si="179"/>
        <v>0</v>
      </c>
      <c r="KTA116" s="225">
        <f t="shared" si="179"/>
        <v>0</v>
      </c>
      <c r="KTB116" s="225">
        <f t="shared" si="179"/>
        <v>0</v>
      </c>
      <c r="KTC116" s="225">
        <f t="shared" si="179"/>
        <v>0</v>
      </c>
      <c r="KTD116" s="225">
        <f t="shared" si="179"/>
        <v>0</v>
      </c>
      <c r="KTE116" s="225">
        <f t="shared" si="179"/>
        <v>0</v>
      </c>
      <c r="KTF116" s="225">
        <f t="shared" si="179"/>
        <v>0</v>
      </c>
      <c r="KTG116" s="225">
        <f t="shared" si="179"/>
        <v>0</v>
      </c>
      <c r="KTH116" s="225">
        <f t="shared" si="179"/>
        <v>0</v>
      </c>
      <c r="KTI116" s="225">
        <f t="shared" si="179"/>
        <v>0</v>
      </c>
      <c r="KTJ116" s="225">
        <f t="shared" si="179"/>
        <v>0</v>
      </c>
      <c r="KTK116" s="225">
        <f t="shared" si="179"/>
        <v>0</v>
      </c>
      <c r="KTL116" s="225">
        <f t="shared" si="179"/>
        <v>0</v>
      </c>
      <c r="KTM116" s="225">
        <f t="shared" si="179"/>
        <v>0</v>
      </c>
      <c r="KTN116" s="225">
        <f t="shared" si="179"/>
        <v>0</v>
      </c>
      <c r="KTO116" s="225">
        <f t="shared" si="179"/>
        <v>0</v>
      </c>
      <c r="KTP116" s="225">
        <f t="shared" si="179"/>
        <v>0</v>
      </c>
      <c r="KTQ116" s="225">
        <f t="shared" si="179"/>
        <v>0</v>
      </c>
      <c r="KTR116" s="225">
        <f t="shared" si="179"/>
        <v>0</v>
      </c>
      <c r="KTS116" s="225">
        <f t="shared" si="179"/>
        <v>0</v>
      </c>
      <c r="KTT116" s="225">
        <f t="shared" si="179"/>
        <v>0</v>
      </c>
      <c r="KTU116" s="225">
        <f t="shared" si="179"/>
        <v>0</v>
      </c>
      <c r="KTV116" s="225">
        <f t="shared" si="179"/>
        <v>0</v>
      </c>
      <c r="KTW116" s="225">
        <f t="shared" si="179"/>
        <v>0</v>
      </c>
      <c r="KTX116" s="225">
        <f t="shared" si="179"/>
        <v>0</v>
      </c>
      <c r="KTY116" s="225">
        <f t="shared" si="179"/>
        <v>0</v>
      </c>
      <c r="KTZ116" s="225">
        <f t="shared" si="179"/>
        <v>0</v>
      </c>
      <c r="KUA116" s="225">
        <f t="shared" si="179"/>
        <v>0</v>
      </c>
      <c r="KUB116" s="225">
        <f t="shared" si="179"/>
        <v>0</v>
      </c>
      <c r="KUC116" s="225">
        <f t="shared" si="179"/>
        <v>0</v>
      </c>
      <c r="KUD116" s="225">
        <f t="shared" si="179"/>
        <v>0</v>
      </c>
      <c r="KUE116" s="225">
        <f t="shared" si="179"/>
        <v>0</v>
      </c>
      <c r="KUF116" s="225">
        <f t="shared" si="179"/>
        <v>0</v>
      </c>
      <c r="KUG116" s="225">
        <f t="shared" si="179"/>
        <v>0</v>
      </c>
      <c r="KUH116" s="225">
        <f t="shared" si="179"/>
        <v>0</v>
      </c>
      <c r="KUI116" s="225">
        <f t="shared" si="179"/>
        <v>0</v>
      </c>
      <c r="KUJ116" s="225">
        <f t="shared" si="179"/>
        <v>0</v>
      </c>
      <c r="KUK116" s="225">
        <f t="shared" si="179"/>
        <v>0</v>
      </c>
      <c r="KUL116" s="225">
        <f t="shared" si="179"/>
        <v>0</v>
      </c>
      <c r="KUM116" s="225">
        <f t="shared" si="179"/>
        <v>0</v>
      </c>
      <c r="KUN116" s="225">
        <f t="shared" si="179"/>
        <v>0</v>
      </c>
      <c r="KUO116" s="225">
        <f t="shared" si="179"/>
        <v>0</v>
      </c>
      <c r="KUP116" s="225">
        <f t="shared" si="179"/>
        <v>0</v>
      </c>
      <c r="KUQ116" s="225">
        <f t="shared" si="179"/>
        <v>0</v>
      </c>
      <c r="KUR116" s="225">
        <f t="shared" si="179"/>
        <v>0</v>
      </c>
      <c r="KUS116" s="225">
        <f t="shared" si="179"/>
        <v>0</v>
      </c>
      <c r="KUT116" s="225">
        <f t="shared" si="179"/>
        <v>0</v>
      </c>
      <c r="KUU116" s="225">
        <f t="shared" si="179"/>
        <v>0</v>
      </c>
      <c r="KUV116" s="225">
        <f t="shared" si="179"/>
        <v>0</v>
      </c>
      <c r="KUW116" s="225">
        <f t="shared" si="179"/>
        <v>0</v>
      </c>
      <c r="KUX116" s="225">
        <f t="shared" si="179"/>
        <v>0</v>
      </c>
      <c r="KUY116" s="225">
        <f t="shared" si="179"/>
        <v>0</v>
      </c>
      <c r="KUZ116" s="225">
        <f t="shared" si="179"/>
        <v>0</v>
      </c>
      <c r="KVA116" s="225">
        <f t="shared" si="179"/>
        <v>0</v>
      </c>
      <c r="KVB116" s="225">
        <f t="shared" si="179"/>
        <v>0</v>
      </c>
      <c r="KVC116" s="225">
        <f t="shared" si="179"/>
        <v>0</v>
      </c>
      <c r="KVD116" s="225">
        <f t="shared" si="179"/>
        <v>0</v>
      </c>
      <c r="KVE116" s="225">
        <f t="shared" si="179"/>
        <v>0</v>
      </c>
      <c r="KVF116" s="225">
        <f t="shared" ref="KVF116:KXQ116" si="180">KVF115-KVF114</f>
        <v>0</v>
      </c>
      <c r="KVG116" s="225">
        <f t="shared" si="180"/>
        <v>0</v>
      </c>
      <c r="KVH116" s="225">
        <f t="shared" si="180"/>
        <v>0</v>
      </c>
      <c r="KVI116" s="225">
        <f t="shared" si="180"/>
        <v>0</v>
      </c>
      <c r="KVJ116" s="225">
        <f t="shared" si="180"/>
        <v>0</v>
      </c>
      <c r="KVK116" s="225">
        <f t="shared" si="180"/>
        <v>0</v>
      </c>
      <c r="KVL116" s="225">
        <f t="shared" si="180"/>
        <v>0</v>
      </c>
      <c r="KVM116" s="225">
        <f t="shared" si="180"/>
        <v>0</v>
      </c>
      <c r="KVN116" s="225">
        <f t="shared" si="180"/>
        <v>0</v>
      </c>
      <c r="KVO116" s="225">
        <f t="shared" si="180"/>
        <v>0</v>
      </c>
      <c r="KVP116" s="225">
        <f t="shared" si="180"/>
        <v>0</v>
      </c>
      <c r="KVQ116" s="225">
        <f t="shared" si="180"/>
        <v>0</v>
      </c>
      <c r="KVR116" s="225">
        <f t="shared" si="180"/>
        <v>0</v>
      </c>
      <c r="KVS116" s="225">
        <f t="shared" si="180"/>
        <v>0</v>
      </c>
      <c r="KVT116" s="225">
        <f t="shared" si="180"/>
        <v>0</v>
      </c>
      <c r="KVU116" s="225">
        <f t="shared" si="180"/>
        <v>0</v>
      </c>
      <c r="KVV116" s="225">
        <f t="shared" si="180"/>
        <v>0</v>
      </c>
      <c r="KVW116" s="225">
        <f t="shared" si="180"/>
        <v>0</v>
      </c>
      <c r="KVX116" s="225">
        <f t="shared" si="180"/>
        <v>0</v>
      </c>
      <c r="KVY116" s="225">
        <f t="shared" si="180"/>
        <v>0</v>
      </c>
      <c r="KVZ116" s="225">
        <f t="shared" si="180"/>
        <v>0</v>
      </c>
      <c r="KWA116" s="225">
        <f t="shared" si="180"/>
        <v>0</v>
      </c>
      <c r="KWB116" s="225">
        <f t="shared" si="180"/>
        <v>0</v>
      </c>
      <c r="KWC116" s="225">
        <f t="shared" si="180"/>
        <v>0</v>
      </c>
      <c r="KWD116" s="225">
        <f t="shared" si="180"/>
        <v>0</v>
      </c>
      <c r="KWE116" s="225">
        <f t="shared" si="180"/>
        <v>0</v>
      </c>
      <c r="KWF116" s="225">
        <f t="shared" si="180"/>
        <v>0</v>
      </c>
      <c r="KWG116" s="225">
        <f t="shared" si="180"/>
        <v>0</v>
      </c>
      <c r="KWH116" s="225">
        <f t="shared" si="180"/>
        <v>0</v>
      </c>
      <c r="KWI116" s="225">
        <f t="shared" si="180"/>
        <v>0</v>
      </c>
      <c r="KWJ116" s="225">
        <f t="shared" si="180"/>
        <v>0</v>
      </c>
      <c r="KWK116" s="225">
        <f t="shared" si="180"/>
        <v>0</v>
      </c>
      <c r="KWL116" s="225">
        <f t="shared" si="180"/>
        <v>0</v>
      </c>
      <c r="KWM116" s="225">
        <f t="shared" si="180"/>
        <v>0</v>
      </c>
      <c r="KWN116" s="225">
        <f t="shared" si="180"/>
        <v>0</v>
      </c>
      <c r="KWO116" s="225">
        <f t="shared" si="180"/>
        <v>0</v>
      </c>
      <c r="KWP116" s="225">
        <f t="shared" si="180"/>
        <v>0</v>
      </c>
      <c r="KWQ116" s="225">
        <f t="shared" si="180"/>
        <v>0</v>
      </c>
      <c r="KWR116" s="225">
        <f t="shared" si="180"/>
        <v>0</v>
      </c>
      <c r="KWS116" s="225">
        <f t="shared" si="180"/>
        <v>0</v>
      </c>
      <c r="KWT116" s="225">
        <f t="shared" si="180"/>
        <v>0</v>
      </c>
      <c r="KWU116" s="225">
        <f t="shared" si="180"/>
        <v>0</v>
      </c>
      <c r="KWV116" s="225">
        <f t="shared" si="180"/>
        <v>0</v>
      </c>
      <c r="KWW116" s="225">
        <f t="shared" si="180"/>
        <v>0</v>
      </c>
      <c r="KWX116" s="225">
        <f t="shared" si="180"/>
        <v>0</v>
      </c>
      <c r="KWY116" s="225">
        <f t="shared" si="180"/>
        <v>0</v>
      </c>
      <c r="KWZ116" s="225">
        <f t="shared" si="180"/>
        <v>0</v>
      </c>
      <c r="KXA116" s="225">
        <f t="shared" si="180"/>
        <v>0</v>
      </c>
      <c r="KXB116" s="225">
        <f t="shared" si="180"/>
        <v>0</v>
      </c>
      <c r="KXC116" s="225">
        <f t="shared" si="180"/>
        <v>0</v>
      </c>
      <c r="KXD116" s="225">
        <f t="shared" si="180"/>
        <v>0</v>
      </c>
      <c r="KXE116" s="225">
        <f t="shared" si="180"/>
        <v>0</v>
      </c>
      <c r="KXF116" s="225">
        <f t="shared" si="180"/>
        <v>0</v>
      </c>
      <c r="KXG116" s="225">
        <f t="shared" si="180"/>
        <v>0</v>
      </c>
      <c r="KXH116" s="225">
        <f t="shared" si="180"/>
        <v>0</v>
      </c>
      <c r="KXI116" s="225">
        <f t="shared" si="180"/>
        <v>0</v>
      </c>
      <c r="KXJ116" s="225">
        <f t="shared" si="180"/>
        <v>0</v>
      </c>
      <c r="KXK116" s="225">
        <f t="shared" si="180"/>
        <v>0</v>
      </c>
      <c r="KXL116" s="225">
        <f t="shared" si="180"/>
        <v>0</v>
      </c>
      <c r="KXM116" s="225">
        <f t="shared" si="180"/>
        <v>0</v>
      </c>
      <c r="KXN116" s="225">
        <f t="shared" si="180"/>
        <v>0</v>
      </c>
      <c r="KXO116" s="225">
        <f t="shared" si="180"/>
        <v>0</v>
      </c>
      <c r="KXP116" s="225">
        <f t="shared" si="180"/>
        <v>0</v>
      </c>
      <c r="KXQ116" s="225">
        <f t="shared" si="180"/>
        <v>0</v>
      </c>
      <c r="KXR116" s="225">
        <f t="shared" ref="KXR116:LAC116" si="181">KXR115-KXR114</f>
        <v>0</v>
      </c>
      <c r="KXS116" s="225">
        <f t="shared" si="181"/>
        <v>0</v>
      </c>
      <c r="KXT116" s="225">
        <f t="shared" si="181"/>
        <v>0</v>
      </c>
      <c r="KXU116" s="225">
        <f t="shared" si="181"/>
        <v>0</v>
      </c>
      <c r="KXV116" s="225">
        <f t="shared" si="181"/>
        <v>0</v>
      </c>
      <c r="KXW116" s="225">
        <f t="shared" si="181"/>
        <v>0</v>
      </c>
      <c r="KXX116" s="225">
        <f t="shared" si="181"/>
        <v>0</v>
      </c>
      <c r="KXY116" s="225">
        <f t="shared" si="181"/>
        <v>0</v>
      </c>
      <c r="KXZ116" s="225">
        <f t="shared" si="181"/>
        <v>0</v>
      </c>
      <c r="KYA116" s="225">
        <f t="shared" si="181"/>
        <v>0</v>
      </c>
      <c r="KYB116" s="225">
        <f t="shared" si="181"/>
        <v>0</v>
      </c>
      <c r="KYC116" s="225">
        <f t="shared" si="181"/>
        <v>0</v>
      </c>
      <c r="KYD116" s="225">
        <f t="shared" si="181"/>
        <v>0</v>
      </c>
      <c r="KYE116" s="225">
        <f t="shared" si="181"/>
        <v>0</v>
      </c>
      <c r="KYF116" s="225">
        <f t="shared" si="181"/>
        <v>0</v>
      </c>
      <c r="KYG116" s="225">
        <f t="shared" si="181"/>
        <v>0</v>
      </c>
      <c r="KYH116" s="225">
        <f t="shared" si="181"/>
        <v>0</v>
      </c>
      <c r="KYI116" s="225">
        <f t="shared" si="181"/>
        <v>0</v>
      </c>
      <c r="KYJ116" s="225">
        <f t="shared" si="181"/>
        <v>0</v>
      </c>
      <c r="KYK116" s="225">
        <f t="shared" si="181"/>
        <v>0</v>
      </c>
      <c r="KYL116" s="225">
        <f t="shared" si="181"/>
        <v>0</v>
      </c>
      <c r="KYM116" s="225">
        <f t="shared" si="181"/>
        <v>0</v>
      </c>
      <c r="KYN116" s="225">
        <f t="shared" si="181"/>
        <v>0</v>
      </c>
      <c r="KYO116" s="225">
        <f t="shared" si="181"/>
        <v>0</v>
      </c>
      <c r="KYP116" s="225">
        <f t="shared" si="181"/>
        <v>0</v>
      </c>
      <c r="KYQ116" s="225">
        <f t="shared" si="181"/>
        <v>0</v>
      </c>
      <c r="KYR116" s="225">
        <f t="shared" si="181"/>
        <v>0</v>
      </c>
      <c r="KYS116" s="225">
        <f t="shared" si="181"/>
        <v>0</v>
      </c>
      <c r="KYT116" s="225">
        <f t="shared" si="181"/>
        <v>0</v>
      </c>
      <c r="KYU116" s="225">
        <f t="shared" si="181"/>
        <v>0</v>
      </c>
      <c r="KYV116" s="225">
        <f t="shared" si="181"/>
        <v>0</v>
      </c>
      <c r="KYW116" s="225">
        <f t="shared" si="181"/>
        <v>0</v>
      </c>
      <c r="KYX116" s="225">
        <f t="shared" si="181"/>
        <v>0</v>
      </c>
      <c r="KYY116" s="225">
        <f t="shared" si="181"/>
        <v>0</v>
      </c>
      <c r="KYZ116" s="225">
        <f t="shared" si="181"/>
        <v>0</v>
      </c>
      <c r="KZA116" s="225">
        <f t="shared" si="181"/>
        <v>0</v>
      </c>
      <c r="KZB116" s="225">
        <f t="shared" si="181"/>
        <v>0</v>
      </c>
      <c r="KZC116" s="225">
        <f t="shared" si="181"/>
        <v>0</v>
      </c>
      <c r="KZD116" s="225">
        <f t="shared" si="181"/>
        <v>0</v>
      </c>
      <c r="KZE116" s="225">
        <f t="shared" si="181"/>
        <v>0</v>
      </c>
      <c r="KZF116" s="225">
        <f t="shared" si="181"/>
        <v>0</v>
      </c>
      <c r="KZG116" s="225">
        <f t="shared" si="181"/>
        <v>0</v>
      </c>
      <c r="KZH116" s="225">
        <f t="shared" si="181"/>
        <v>0</v>
      </c>
      <c r="KZI116" s="225">
        <f t="shared" si="181"/>
        <v>0</v>
      </c>
      <c r="KZJ116" s="225">
        <f t="shared" si="181"/>
        <v>0</v>
      </c>
      <c r="KZK116" s="225">
        <f t="shared" si="181"/>
        <v>0</v>
      </c>
      <c r="KZL116" s="225">
        <f t="shared" si="181"/>
        <v>0</v>
      </c>
      <c r="KZM116" s="225">
        <f t="shared" si="181"/>
        <v>0</v>
      </c>
      <c r="KZN116" s="225">
        <f t="shared" si="181"/>
        <v>0</v>
      </c>
      <c r="KZO116" s="225">
        <f t="shared" si="181"/>
        <v>0</v>
      </c>
      <c r="KZP116" s="225">
        <f t="shared" si="181"/>
        <v>0</v>
      </c>
      <c r="KZQ116" s="225">
        <f t="shared" si="181"/>
        <v>0</v>
      </c>
      <c r="KZR116" s="225">
        <f t="shared" si="181"/>
        <v>0</v>
      </c>
      <c r="KZS116" s="225">
        <f t="shared" si="181"/>
        <v>0</v>
      </c>
      <c r="KZT116" s="225">
        <f t="shared" si="181"/>
        <v>0</v>
      </c>
      <c r="KZU116" s="225">
        <f t="shared" si="181"/>
        <v>0</v>
      </c>
      <c r="KZV116" s="225">
        <f t="shared" si="181"/>
        <v>0</v>
      </c>
      <c r="KZW116" s="225">
        <f t="shared" si="181"/>
        <v>0</v>
      </c>
      <c r="KZX116" s="225">
        <f t="shared" si="181"/>
        <v>0</v>
      </c>
      <c r="KZY116" s="225">
        <f t="shared" si="181"/>
        <v>0</v>
      </c>
      <c r="KZZ116" s="225">
        <f t="shared" si="181"/>
        <v>0</v>
      </c>
      <c r="LAA116" s="225">
        <f t="shared" si="181"/>
        <v>0</v>
      </c>
      <c r="LAB116" s="225">
        <f t="shared" si="181"/>
        <v>0</v>
      </c>
      <c r="LAC116" s="225">
        <f t="shared" si="181"/>
        <v>0</v>
      </c>
      <c r="LAD116" s="225">
        <f t="shared" ref="LAD116:LCO116" si="182">LAD115-LAD114</f>
        <v>0</v>
      </c>
      <c r="LAE116" s="225">
        <f t="shared" si="182"/>
        <v>0</v>
      </c>
      <c r="LAF116" s="225">
        <f t="shared" si="182"/>
        <v>0</v>
      </c>
      <c r="LAG116" s="225">
        <f t="shared" si="182"/>
        <v>0</v>
      </c>
      <c r="LAH116" s="225">
        <f t="shared" si="182"/>
        <v>0</v>
      </c>
      <c r="LAI116" s="225">
        <f t="shared" si="182"/>
        <v>0</v>
      </c>
      <c r="LAJ116" s="225">
        <f t="shared" si="182"/>
        <v>0</v>
      </c>
      <c r="LAK116" s="225">
        <f t="shared" si="182"/>
        <v>0</v>
      </c>
      <c r="LAL116" s="225">
        <f t="shared" si="182"/>
        <v>0</v>
      </c>
      <c r="LAM116" s="225">
        <f t="shared" si="182"/>
        <v>0</v>
      </c>
      <c r="LAN116" s="225">
        <f t="shared" si="182"/>
        <v>0</v>
      </c>
      <c r="LAO116" s="225">
        <f t="shared" si="182"/>
        <v>0</v>
      </c>
      <c r="LAP116" s="225">
        <f t="shared" si="182"/>
        <v>0</v>
      </c>
      <c r="LAQ116" s="225">
        <f t="shared" si="182"/>
        <v>0</v>
      </c>
      <c r="LAR116" s="225">
        <f t="shared" si="182"/>
        <v>0</v>
      </c>
      <c r="LAS116" s="225">
        <f t="shared" si="182"/>
        <v>0</v>
      </c>
      <c r="LAT116" s="225">
        <f t="shared" si="182"/>
        <v>0</v>
      </c>
      <c r="LAU116" s="225">
        <f t="shared" si="182"/>
        <v>0</v>
      </c>
      <c r="LAV116" s="225">
        <f t="shared" si="182"/>
        <v>0</v>
      </c>
      <c r="LAW116" s="225">
        <f t="shared" si="182"/>
        <v>0</v>
      </c>
      <c r="LAX116" s="225">
        <f t="shared" si="182"/>
        <v>0</v>
      </c>
      <c r="LAY116" s="225">
        <f t="shared" si="182"/>
        <v>0</v>
      </c>
      <c r="LAZ116" s="225">
        <f t="shared" si="182"/>
        <v>0</v>
      </c>
      <c r="LBA116" s="225">
        <f t="shared" si="182"/>
        <v>0</v>
      </c>
      <c r="LBB116" s="225">
        <f t="shared" si="182"/>
        <v>0</v>
      </c>
      <c r="LBC116" s="225">
        <f t="shared" si="182"/>
        <v>0</v>
      </c>
      <c r="LBD116" s="225">
        <f t="shared" si="182"/>
        <v>0</v>
      </c>
      <c r="LBE116" s="225">
        <f t="shared" si="182"/>
        <v>0</v>
      </c>
      <c r="LBF116" s="225">
        <f t="shared" si="182"/>
        <v>0</v>
      </c>
      <c r="LBG116" s="225">
        <f t="shared" si="182"/>
        <v>0</v>
      </c>
      <c r="LBH116" s="225">
        <f t="shared" si="182"/>
        <v>0</v>
      </c>
      <c r="LBI116" s="225">
        <f t="shared" si="182"/>
        <v>0</v>
      </c>
      <c r="LBJ116" s="225">
        <f t="shared" si="182"/>
        <v>0</v>
      </c>
      <c r="LBK116" s="225">
        <f t="shared" si="182"/>
        <v>0</v>
      </c>
      <c r="LBL116" s="225">
        <f t="shared" si="182"/>
        <v>0</v>
      </c>
      <c r="LBM116" s="225">
        <f t="shared" si="182"/>
        <v>0</v>
      </c>
      <c r="LBN116" s="225">
        <f t="shared" si="182"/>
        <v>0</v>
      </c>
      <c r="LBO116" s="225">
        <f t="shared" si="182"/>
        <v>0</v>
      </c>
      <c r="LBP116" s="225">
        <f t="shared" si="182"/>
        <v>0</v>
      </c>
      <c r="LBQ116" s="225">
        <f t="shared" si="182"/>
        <v>0</v>
      </c>
      <c r="LBR116" s="225">
        <f t="shared" si="182"/>
        <v>0</v>
      </c>
      <c r="LBS116" s="225">
        <f t="shared" si="182"/>
        <v>0</v>
      </c>
      <c r="LBT116" s="225">
        <f t="shared" si="182"/>
        <v>0</v>
      </c>
      <c r="LBU116" s="225">
        <f t="shared" si="182"/>
        <v>0</v>
      </c>
      <c r="LBV116" s="225">
        <f t="shared" si="182"/>
        <v>0</v>
      </c>
      <c r="LBW116" s="225">
        <f t="shared" si="182"/>
        <v>0</v>
      </c>
      <c r="LBX116" s="225">
        <f t="shared" si="182"/>
        <v>0</v>
      </c>
      <c r="LBY116" s="225">
        <f t="shared" si="182"/>
        <v>0</v>
      </c>
      <c r="LBZ116" s="225">
        <f t="shared" si="182"/>
        <v>0</v>
      </c>
      <c r="LCA116" s="225">
        <f t="shared" si="182"/>
        <v>0</v>
      </c>
      <c r="LCB116" s="225">
        <f t="shared" si="182"/>
        <v>0</v>
      </c>
      <c r="LCC116" s="225">
        <f t="shared" si="182"/>
        <v>0</v>
      </c>
      <c r="LCD116" s="225">
        <f t="shared" si="182"/>
        <v>0</v>
      </c>
      <c r="LCE116" s="225">
        <f t="shared" si="182"/>
        <v>0</v>
      </c>
      <c r="LCF116" s="225">
        <f t="shared" si="182"/>
        <v>0</v>
      </c>
      <c r="LCG116" s="225">
        <f t="shared" si="182"/>
        <v>0</v>
      </c>
      <c r="LCH116" s="225">
        <f t="shared" si="182"/>
        <v>0</v>
      </c>
      <c r="LCI116" s="225">
        <f t="shared" si="182"/>
        <v>0</v>
      </c>
      <c r="LCJ116" s="225">
        <f t="shared" si="182"/>
        <v>0</v>
      </c>
      <c r="LCK116" s="225">
        <f t="shared" si="182"/>
        <v>0</v>
      </c>
      <c r="LCL116" s="225">
        <f t="shared" si="182"/>
        <v>0</v>
      </c>
      <c r="LCM116" s="225">
        <f t="shared" si="182"/>
        <v>0</v>
      </c>
      <c r="LCN116" s="225">
        <f t="shared" si="182"/>
        <v>0</v>
      </c>
      <c r="LCO116" s="225">
        <f t="shared" si="182"/>
        <v>0</v>
      </c>
      <c r="LCP116" s="225">
        <f t="shared" ref="LCP116:LFA116" si="183">LCP115-LCP114</f>
        <v>0</v>
      </c>
      <c r="LCQ116" s="225">
        <f t="shared" si="183"/>
        <v>0</v>
      </c>
      <c r="LCR116" s="225">
        <f t="shared" si="183"/>
        <v>0</v>
      </c>
      <c r="LCS116" s="225">
        <f t="shared" si="183"/>
        <v>0</v>
      </c>
      <c r="LCT116" s="225">
        <f t="shared" si="183"/>
        <v>0</v>
      </c>
      <c r="LCU116" s="225">
        <f t="shared" si="183"/>
        <v>0</v>
      </c>
      <c r="LCV116" s="225">
        <f t="shared" si="183"/>
        <v>0</v>
      </c>
      <c r="LCW116" s="225">
        <f t="shared" si="183"/>
        <v>0</v>
      </c>
      <c r="LCX116" s="225">
        <f t="shared" si="183"/>
        <v>0</v>
      </c>
      <c r="LCY116" s="225">
        <f t="shared" si="183"/>
        <v>0</v>
      </c>
      <c r="LCZ116" s="225">
        <f t="shared" si="183"/>
        <v>0</v>
      </c>
      <c r="LDA116" s="225">
        <f t="shared" si="183"/>
        <v>0</v>
      </c>
      <c r="LDB116" s="225">
        <f t="shared" si="183"/>
        <v>0</v>
      </c>
      <c r="LDC116" s="225">
        <f t="shared" si="183"/>
        <v>0</v>
      </c>
      <c r="LDD116" s="225">
        <f t="shared" si="183"/>
        <v>0</v>
      </c>
      <c r="LDE116" s="225">
        <f t="shared" si="183"/>
        <v>0</v>
      </c>
      <c r="LDF116" s="225">
        <f t="shared" si="183"/>
        <v>0</v>
      </c>
      <c r="LDG116" s="225">
        <f t="shared" si="183"/>
        <v>0</v>
      </c>
      <c r="LDH116" s="225">
        <f t="shared" si="183"/>
        <v>0</v>
      </c>
      <c r="LDI116" s="225">
        <f t="shared" si="183"/>
        <v>0</v>
      </c>
      <c r="LDJ116" s="225">
        <f t="shared" si="183"/>
        <v>0</v>
      </c>
      <c r="LDK116" s="225">
        <f t="shared" si="183"/>
        <v>0</v>
      </c>
      <c r="LDL116" s="225">
        <f t="shared" si="183"/>
        <v>0</v>
      </c>
      <c r="LDM116" s="225">
        <f t="shared" si="183"/>
        <v>0</v>
      </c>
      <c r="LDN116" s="225">
        <f t="shared" si="183"/>
        <v>0</v>
      </c>
      <c r="LDO116" s="225">
        <f t="shared" si="183"/>
        <v>0</v>
      </c>
      <c r="LDP116" s="225">
        <f t="shared" si="183"/>
        <v>0</v>
      </c>
      <c r="LDQ116" s="225">
        <f t="shared" si="183"/>
        <v>0</v>
      </c>
      <c r="LDR116" s="225">
        <f t="shared" si="183"/>
        <v>0</v>
      </c>
      <c r="LDS116" s="225">
        <f t="shared" si="183"/>
        <v>0</v>
      </c>
      <c r="LDT116" s="225">
        <f t="shared" si="183"/>
        <v>0</v>
      </c>
      <c r="LDU116" s="225">
        <f t="shared" si="183"/>
        <v>0</v>
      </c>
      <c r="LDV116" s="225">
        <f t="shared" si="183"/>
        <v>0</v>
      </c>
      <c r="LDW116" s="225">
        <f t="shared" si="183"/>
        <v>0</v>
      </c>
      <c r="LDX116" s="225">
        <f t="shared" si="183"/>
        <v>0</v>
      </c>
      <c r="LDY116" s="225">
        <f t="shared" si="183"/>
        <v>0</v>
      </c>
      <c r="LDZ116" s="225">
        <f t="shared" si="183"/>
        <v>0</v>
      </c>
      <c r="LEA116" s="225">
        <f t="shared" si="183"/>
        <v>0</v>
      </c>
      <c r="LEB116" s="225">
        <f t="shared" si="183"/>
        <v>0</v>
      </c>
      <c r="LEC116" s="225">
        <f t="shared" si="183"/>
        <v>0</v>
      </c>
      <c r="LED116" s="225">
        <f t="shared" si="183"/>
        <v>0</v>
      </c>
      <c r="LEE116" s="225">
        <f t="shared" si="183"/>
        <v>0</v>
      </c>
      <c r="LEF116" s="225">
        <f t="shared" si="183"/>
        <v>0</v>
      </c>
      <c r="LEG116" s="225">
        <f t="shared" si="183"/>
        <v>0</v>
      </c>
      <c r="LEH116" s="225">
        <f t="shared" si="183"/>
        <v>0</v>
      </c>
      <c r="LEI116" s="225">
        <f t="shared" si="183"/>
        <v>0</v>
      </c>
      <c r="LEJ116" s="225">
        <f t="shared" si="183"/>
        <v>0</v>
      </c>
      <c r="LEK116" s="225">
        <f t="shared" si="183"/>
        <v>0</v>
      </c>
      <c r="LEL116" s="225">
        <f t="shared" si="183"/>
        <v>0</v>
      </c>
      <c r="LEM116" s="225">
        <f t="shared" si="183"/>
        <v>0</v>
      </c>
      <c r="LEN116" s="225">
        <f t="shared" si="183"/>
        <v>0</v>
      </c>
      <c r="LEO116" s="225">
        <f t="shared" si="183"/>
        <v>0</v>
      </c>
      <c r="LEP116" s="225">
        <f t="shared" si="183"/>
        <v>0</v>
      </c>
      <c r="LEQ116" s="225">
        <f t="shared" si="183"/>
        <v>0</v>
      </c>
      <c r="LER116" s="225">
        <f t="shared" si="183"/>
        <v>0</v>
      </c>
      <c r="LES116" s="225">
        <f t="shared" si="183"/>
        <v>0</v>
      </c>
      <c r="LET116" s="225">
        <f t="shared" si="183"/>
        <v>0</v>
      </c>
      <c r="LEU116" s="225">
        <f t="shared" si="183"/>
        <v>0</v>
      </c>
      <c r="LEV116" s="225">
        <f t="shared" si="183"/>
        <v>0</v>
      </c>
      <c r="LEW116" s="225">
        <f t="shared" si="183"/>
        <v>0</v>
      </c>
      <c r="LEX116" s="225">
        <f t="shared" si="183"/>
        <v>0</v>
      </c>
      <c r="LEY116" s="225">
        <f t="shared" si="183"/>
        <v>0</v>
      </c>
      <c r="LEZ116" s="225">
        <f t="shared" si="183"/>
        <v>0</v>
      </c>
      <c r="LFA116" s="225">
        <f t="shared" si="183"/>
        <v>0</v>
      </c>
      <c r="LFB116" s="225">
        <f t="shared" ref="LFB116:LHM116" si="184">LFB115-LFB114</f>
        <v>0</v>
      </c>
      <c r="LFC116" s="225">
        <f t="shared" si="184"/>
        <v>0</v>
      </c>
      <c r="LFD116" s="225">
        <f t="shared" si="184"/>
        <v>0</v>
      </c>
      <c r="LFE116" s="225">
        <f t="shared" si="184"/>
        <v>0</v>
      </c>
      <c r="LFF116" s="225">
        <f t="shared" si="184"/>
        <v>0</v>
      </c>
      <c r="LFG116" s="225">
        <f t="shared" si="184"/>
        <v>0</v>
      </c>
      <c r="LFH116" s="225">
        <f t="shared" si="184"/>
        <v>0</v>
      </c>
      <c r="LFI116" s="225">
        <f t="shared" si="184"/>
        <v>0</v>
      </c>
      <c r="LFJ116" s="225">
        <f t="shared" si="184"/>
        <v>0</v>
      </c>
      <c r="LFK116" s="225">
        <f t="shared" si="184"/>
        <v>0</v>
      </c>
      <c r="LFL116" s="225">
        <f t="shared" si="184"/>
        <v>0</v>
      </c>
      <c r="LFM116" s="225">
        <f t="shared" si="184"/>
        <v>0</v>
      </c>
      <c r="LFN116" s="225">
        <f t="shared" si="184"/>
        <v>0</v>
      </c>
      <c r="LFO116" s="225">
        <f t="shared" si="184"/>
        <v>0</v>
      </c>
      <c r="LFP116" s="225">
        <f t="shared" si="184"/>
        <v>0</v>
      </c>
      <c r="LFQ116" s="225">
        <f t="shared" si="184"/>
        <v>0</v>
      </c>
      <c r="LFR116" s="225">
        <f t="shared" si="184"/>
        <v>0</v>
      </c>
      <c r="LFS116" s="225">
        <f t="shared" si="184"/>
        <v>0</v>
      </c>
      <c r="LFT116" s="225">
        <f t="shared" si="184"/>
        <v>0</v>
      </c>
      <c r="LFU116" s="225">
        <f t="shared" si="184"/>
        <v>0</v>
      </c>
      <c r="LFV116" s="225">
        <f t="shared" si="184"/>
        <v>0</v>
      </c>
      <c r="LFW116" s="225">
        <f t="shared" si="184"/>
        <v>0</v>
      </c>
      <c r="LFX116" s="225">
        <f t="shared" si="184"/>
        <v>0</v>
      </c>
      <c r="LFY116" s="225">
        <f t="shared" si="184"/>
        <v>0</v>
      </c>
      <c r="LFZ116" s="225">
        <f t="shared" si="184"/>
        <v>0</v>
      </c>
      <c r="LGA116" s="225">
        <f t="shared" si="184"/>
        <v>0</v>
      </c>
      <c r="LGB116" s="225">
        <f t="shared" si="184"/>
        <v>0</v>
      </c>
      <c r="LGC116" s="225">
        <f t="shared" si="184"/>
        <v>0</v>
      </c>
      <c r="LGD116" s="225">
        <f t="shared" si="184"/>
        <v>0</v>
      </c>
      <c r="LGE116" s="225">
        <f t="shared" si="184"/>
        <v>0</v>
      </c>
      <c r="LGF116" s="225">
        <f t="shared" si="184"/>
        <v>0</v>
      </c>
      <c r="LGG116" s="225">
        <f t="shared" si="184"/>
        <v>0</v>
      </c>
      <c r="LGH116" s="225">
        <f t="shared" si="184"/>
        <v>0</v>
      </c>
      <c r="LGI116" s="225">
        <f t="shared" si="184"/>
        <v>0</v>
      </c>
      <c r="LGJ116" s="225">
        <f t="shared" si="184"/>
        <v>0</v>
      </c>
      <c r="LGK116" s="225">
        <f t="shared" si="184"/>
        <v>0</v>
      </c>
      <c r="LGL116" s="225">
        <f t="shared" si="184"/>
        <v>0</v>
      </c>
      <c r="LGM116" s="225">
        <f t="shared" si="184"/>
        <v>0</v>
      </c>
      <c r="LGN116" s="225">
        <f t="shared" si="184"/>
        <v>0</v>
      </c>
      <c r="LGO116" s="225">
        <f t="shared" si="184"/>
        <v>0</v>
      </c>
      <c r="LGP116" s="225">
        <f t="shared" si="184"/>
        <v>0</v>
      </c>
      <c r="LGQ116" s="225">
        <f t="shared" si="184"/>
        <v>0</v>
      </c>
      <c r="LGR116" s="225">
        <f t="shared" si="184"/>
        <v>0</v>
      </c>
      <c r="LGS116" s="225">
        <f t="shared" si="184"/>
        <v>0</v>
      </c>
      <c r="LGT116" s="225">
        <f t="shared" si="184"/>
        <v>0</v>
      </c>
      <c r="LGU116" s="225">
        <f t="shared" si="184"/>
        <v>0</v>
      </c>
      <c r="LGV116" s="225">
        <f t="shared" si="184"/>
        <v>0</v>
      </c>
      <c r="LGW116" s="225">
        <f t="shared" si="184"/>
        <v>0</v>
      </c>
      <c r="LGX116" s="225">
        <f t="shared" si="184"/>
        <v>0</v>
      </c>
      <c r="LGY116" s="225">
        <f t="shared" si="184"/>
        <v>0</v>
      </c>
      <c r="LGZ116" s="225">
        <f t="shared" si="184"/>
        <v>0</v>
      </c>
      <c r="LHA116" s="225">
        <f t="shared" si="184"/>
        <v>0</v>
      </c>
      <c r="LHB116" s="225">
        <f t="shared" si="184"/>
        <v>0</v>
      </c>
      <c r="LHC116" s="225">
        <f t="shared" si="184"/>
        <v>0</v>
      </c>
      <c r="LHD116" s="225">
        <f t="shared" si="184"/>
        <v>0</v>
      </c>
      <c r="LHE116" s="225">
        <f t="shared" si="184"/>
        <v>0</v>
      </c>
      <c r="LHF116" s="225">
        <f t="shared" si="184"/>
        <v>0</v>
      </c>
      <c r="LHG116" s="225">
        <f t="shared" si="184"/>
        <v>0</v>
      </c>
      <c r="LHH116" s="225">
        <f t="shared" si="184"/>
        <v>0</v>
      </c>
      <c r="LHI116" s="225">
        <f t="shared" si="184"/>
        <v>0</v>
      </c>
      <c r="LHJ116" s="225">
        <f t="shared" si="184"/>
        <v>0</v>
      </c>
      <c r="LHK116" s="225">
        <f t="shared" si="184"/>
        <v>0</v>
      </c>
      <c r="LHL116" s="225">
        <f t="shared" si="184"/>
        <v>0</v>
      </c>
      <c r="LHM116" s="225">
        <f t="shared" si="184"/>
        <v>0</v>
      </c>
      <c r="LHN116" s="225">
        <f t="shared" ref="LHN116:LJY116" si="185">LHN115-LHN114</f>
        <v>0</v>
      </c>
      <c r="LHO116" s="225">
        <f t="shared" si="185"/>
        <v>0</v>
      </c>
      <c r="LHP116" s="225">
        <f t="shared" si="185"/>
        <v>0</v>
      </c>
      <c r="LHQ116" s="225">
        <f t="shared" si="185"/>
        <v>0</v>
      </c>
      <c r="LHR116" s="225">
        <f t="shared" si="185"/>
        <v>0</v>
      </c>
      <c r="LHS116" s="225">
        <f t="shared" si="185"/>
        <v>0</v>
      </c>
      <c r="LHT116" s="225">
        <f t="shared" si="185"/>
        <v>0</v>
      </c>
      <c r="LHU116" s="225">
        <f t="shared" si="185"/>
        <v>0</v>
      </c>
      <c r="LHV116" s="225">
        <f t="shared" si="185"/>
        <v>0</v>
      </c>
      <c r="LHW116" s="225">
        <f t="shared" si="185"/>
        <v>0</v>
      </c>
      <c r="LHX116" s="225">
        <f t="shared" si="185"/>
        <v>0</v>
      </c>
      <c r="LHY116" s="225">
        <f t="shared" si="185"/>
        <v>0</v>
      </c>
      <c r="LHZ116" s="225">
        <f t="shared" si="185"/>
        <v>0</v>
      </c>
      <c r="LIA116" s="225">
        <f t="shared" si="185"/>
        <v>0</v>
      </c>
      <c r="LIB116" s="225">
        <f t="shared" si="185"/>
        <v>0</v>
      </c>
      <c r="LIC116" s="225">
        <f t="shared" si="185"/>
        <v>0</v>
      </c>
      <c r="LID116" s="225">
        <f t="shared" si="185"/>
        <v>0</v>
      </c>
      <c r="LIE116" s="225">
        <f t="shared" si="185"/>
        <v>0</v>
      </c>
      <c r="LIF116" s="225">
        <f t="shared" si="185"/>
        <v>0</v>
      </c>
      <c r="LIG116" s="225">
        <f t="shared" si="185"/>
        <v>0</v>
      </c>
      <c r="LIH116" s="225">
        <f t="shared" si="185"/>
        <v>0</v>
      </c>
      <c r="LII116" s="225">
        <f t="shared" si="185"/>
        <v>0</v>
      </c>
      <c r="LIJ116" s="225">
        <f t="shared" si="185"/>
        <v>0</v>
      </c>
      <c r="LIK116" s="225">
        <f t="shared" si="185"/>
        <v>0</v>
      </c>
      <c r="LIL116" s="225">
        <f t="shared" si="185"/>
        <v>0</v>
      </c>
      <c r="LIM116" s="225">
        <f t="shared" si="185"/>
        <v>0</v>
      </c>
      <c r="LIN116" s="225">
        <f t="shared" si="185"/>
        <v>0</v>
      </c>
      <c r="LIO116" s="225">
        <f t="shared" si="185"/>
        <v>0</v>
      </c>
      <c r="LIP116" s="225">
        <f t="shared" si="185"/>
        <v>0</v>
      </c>
      <c r="LIQ116" s="225">
        <f t="shared" si="185"/>
        <v>0</v>
      </c>
      <c r="LIR116" s="225">
        <f t="shared" si="185"/>
        <v>0</v>
      </c>
      <c r="LIS116" s="225">
        <f t="shared" si="185"/>
        <v>0</v>
      </c>
      <c r="LIT116" s="225">
        <f t="shared" si="185"/>
        <v>0</v>
      </c>
      <c r="LIU116" s="225">
        <f t="shared" si="185"/>
        <v>0</v>
      </c>
      <c r="LIV116" s="225">
        <f t="shared" si="185"/>
        <v>0</v>
      </c>
      <c r="LIW116" s="225">
        <f t="shared" si="185"/>
        <v>0</v>
      </c>
      <c r="LIX116" s="225">
        <f t="shared" si="185"/>
        <v>0</v>
      </c>
      <c r="LIY116" s="225">
        <f t="shared" si="185"/>
        <v>0</v>
      </c>
      <c r="LIZ116" s="225">
        <f t="shared" si="185"/>
        <v>0</v>
      </c>
      <c r="LJA116" s="225">
        <f t="shared" si="185"/>
        <v>0</v>
      </c>
      <c r="LJB116" s="225">
        <f t="shared" si="185"/>
        <v>0</v>
      </c>
      <c r="LJC116" s="225">
        <f t="shared" si="185"/>
        <v>0</v>
      </c>
      <c r="LJD116" s="225">
        <f t="shared" si="185"/>
        <v>0</v>
      </c>
      <c r="LJE116" s="225">
        <f t="shared" si="185"/>
        <v>0</v>
      </c>
      <c r="LJF116" s="225">
        <f t="shared" si="185"/>
        <v>0</v>
      </c>
      <c r="LJG116" s="225">
        <f t="shared" si="185"/>
        <v>0</v>
      </c>
      <c r="LJH116" s="225">
        <f t="shared" si="185"/>
        <v>0</v>
      </c>
      <c r="LJI116" s="225">
        <f t="shared" si="185"/>
        <v>0</v>
      </c>
      <c r="LJJ116" s="225">
        <f t="shared" si="185"/>
        <v>0</v>
      </c>
      <c r="LJK116" s="225">
        <f t="shared" si="185"/>
        <v>0</v>
      </c>
      <c r="LJL116" s="225">
        <f t="shared" si="185"/>
        <v>0</v>
      </c>
      <c r="LJM116" s="225">
        <f t="shared" si="185"/>
        <v>0</v>
      </c>
      <c r="LJN116" s="225">
        <f t="shared" si="185"/>
        <v>0</v>
      </c>
      <c r="LJO116" s="225">
        <f t="shared" si="185"/>
        <v>0</v>
      </c>
      <c r="LJP116" s="225">
        <f t="shared" si="185"/>
        <v>0</v>
      </c>
      <c r="LJQ116" s="225">
        <f t="shared" si="185"/>
        <v>0</v>
      </c>
      <c r="LJR116" s="225">
        <f t="shared" si="185"/>
        <v>0</v>
      </c>
      <c r="LJS116" s="225">
        <f t="shared" si="185"/>
        <v>0</v>
      </c>
      <c r="LJT116" s="225">
        <f t="shared" si="185"/>
        <v>0</v>
      </c>
      <c r="LJU116" s="225">
        <f t="shared" si="185"/>
        <v>0</v>
      </c>
      <c r="LJV116" s="225">
        <f t="shared" si="185"/>
        <v>0</v>
      </c>
      <c r="LJW116" s="225">
        <f t="shared" si="185"/>
        <v>0</v>
      </c>
      <c r="LJX116" s="225">
        <f t="shared" si="185"/>
        <v>0</v>
      </c>
      <c r="LJY116" s="225">
        <f t="shared" si="185"/>
        <v>0</v>
      </c>
      <c r="LJZ116" s="225">
        <f t="shared" ref="LJZ116:LMK116" si="186">LJZ115-LJZ114</f>
        <v>0</v>
      </c>
      <c r="LKA116" s="225">
        <f t="shared" si="186"/>
        <v>0</v>
      </c>
      <c r="LKB116" s="225">
        <f t="shared" si="186"/>
        <v>0</v>
      </c>
      <c r="LKC116" s="225">
        <f t="shared" si="186"/>
        <v>0</v>
      </c>
      <c r="LKD116" s="225">
        <f t="shared" si="186"/>
        <v>0</v>
      </c>
      <c r="LKE116" s="225">
        <f t="shared" si="186"/>
        <v>0</v>
      </c>
      <c r="LKF116" s="225">
        <f t="shared" si="186"/>
        <v>0</v>
      </c>
      <c r="LKG116" s="225">
        <f t="shared" si="186"/>
        <v>0</v>
      </c>
      <c r="LKH116" s="225">
        <f t="shared" si="186"/>
        <v>0</v>
      </c>
      <c r="LKI116" s="225">
        <f t="shared" si="186"/>
        <v>0</v>
      </c>
      <c r="LKJ116" s="225">
        <f t="shared" si="186"/>
        <v>0</v>
      </c>
      <c r="LKK116" s="225">
        <f t="shared" si="186"/>
        <v>0</v>
      </c>
      <c r="LKL116" s="225">
        <f t="shared" si="186"/>
        <v>0</v>
      </c>
      <c r="LKM116" s="225">
        <f t="shared" si="186"/>
        <v>0</v>
      </c>
      <c r="LKN116" s="225">
        <f t="shared" si="186"/>
        <v>0</v>
      </c>
      <c r="LKO116" s="225">
        <f t="shared" si="186"/>
        <v>0</v>
      </c>
      <c r="LKP116" s="225">
        <f t="shared" si="186"/>
        <v>0</v>
      </c>
      <c r="LKQ116" s="225">
        <f t="shared" si="186"/>
        <v>0</v>
      </c>
      <c r="LKR116" s="225">
        <f t="shared" si="186"/>
        <v>0</v>
      </c>
      <c r="LKS116" s="225">
        <f t="shared" si="186"/>
        <v>0</v>
      </c>
      <c r="LKT116" s="225">
        <f t="shared" si="186"/>
        <v>0</v>
      </c>
      <c r="LKU116" s="225">
        <f t="shared" si="186"/>
        <v>0</v>
      </c>
      <c r="LKV116" s="225">
        <f t="shared" si="186"/>
        <v>0</v>
      </c>
      <c r="LKW116" s="225">
        <f t="shared" si="186"/>
        <v>0</v>
      </c>
      <c r="LKX116" s="225">
        <f t="shared" si="186"/>
        <v>0</v>
      </c>
      <c r="LKY116" s="225">
        <f t="shared" si="186"/>
        <v>0</v>
      </c>
      <c r="LKZ116" s="225">
        <f t="shared" si="186"/>
        <v>0</v>
      </c>
      <c r="LLA116" s="225">
        <f t="shared" si="186"/>
        <v>0</v>
      </c>
      <c r="LLB116" s="225">
        <f t="shared" si="186"/>
        <v>0</v>
      </c>
      <c r="LLC116" s="225">
        <f t="shared" si="186"/>
        <v>0</v>
      </c>
      <c r="LLD116" s="225">
        <f t="shared" si="186"/>
        <v>0</v>
      </c>
      <c r="LLE116" s="225">
        <f t="shared" si="186"/>
        <v>0</v>
      </c>
      <c r="LLF116" s="225">
        <f t="shared" si="186"/>
        <v>0</v>
      </c>
      <c r="LLG116" s="225">
        <f t="shared" si="186"/>
        <v>0</v>
      </c>
      <c r="LLH116" s="225">
        <f t="shared" si="186"/>
        <v>0</v>
      </c>
      <c r="LLI116" s="225">
        <f t="shared" si="186"/>
        <v>0</v>
      </c>
      <c r="LLJ116" s="225">
        <f t="shared" si="186"/>
        <v>0</v>
      </c>
      <c r="LLK116" s="225">
        <f t="shared" si="186"/>
        <v>0</v>
      </c>
      <c r="LLL116" s="225">
        <f t="shared" si="186"/>
        <v>0</v>
      </c>
      <c r="LLM116" s="225">
        <f t="shared" si="186"/>
        <v>0</v>
      </c>
      <c r="LLN116" s="225">
        <f t="shared" si="186"/>
        <v>0</v>
      </c>
      <c r="LLO116" s="225">
        <f t="shared" si="186"/>
        <v>0</v>
      </c>
      <c r="LLP116" s="225">
        <f t="shared" si="186"/>
        <v>0</v>
      </c>
      <c r="LLQ116" s="225">
        <f t="shared" si="186"/>
        <v>0</v>
      </c>
      <c r="LLR116" s="225">
        <f t="shared" si="186"/>
        <v>0</v>
      </c>
      <c r="LLS116" s="225">
        <f t="shared" si="186"/>
        <v>0</v>
      </c>
      <c r="LLT116" s="225">
        <f t="shared" si="186"/>
        <v>0</v>
      </c>
      <c r="LLU116" s="225">
        <f t="shared" si="186"/>
        <v>0</v>
      </c>
      <c r="LLV116" s="225">
        <f t="shared" si="186"/>
        <v>0</v>
      </c>
      <c r="LLW116" s="225">
        <f t="shared" si="186"/>
        <v>0</v>
      </c>
      <c r="LLX116" s="225">
        <f t="shared" si="186"/>
        <v>0</v>
      </c>
      <c r="LLY116" s="225">
        <f t="shared" si="186"/>
        <v>0</v>
      </c>
      <c r="LLZ116" s="225">
        <f t="shared" si="186"/>
        <v>0</v>
      </c>
      <c r="LMA116" s="225">
        <f t="shared" si="186"/>
        <v>0</v>
      </c>
      <c r="LMB116" s="225">
        <f t="shared" si="186"/>
        <v>0</v>
      </c>
      <c r="LMC116" s="225">
        <f t="shared" si="186"/>
        <v>0</v>
      </c>
      <c r="LMD116" s="225">
        <f t="shared" si="186"/>
        <v>0</v>
      </c>
      <c r="LME116" s="225">
        <f t="shared" si="186"/>
        <v>0</v>
      </c>
      <c r="LMF116" s="225">
        <f t="shared" si="186"/>
        <v>0</v>
      </c>
      <c r="LMG116" s="225">
        <f t="shared" si="186"/>
        <v>0</v>
      </c>
      <c r="LMH116" s="225">
        <f t="shared" si="186"/>
        <v>0</v>
      </c>
      <c r="LMI116" s="225">
        <f t="shared" si="186"/>
        <v>0</v>
      </c>
      <c r="LMJ116" s="225">
        <f t="shared" si="186"/>
        <v>0</v>
      </c>
      <c r="LMK116" s="225">
        <f t="shared" si="186"/>
        <v>0</v>
      </c>
      <c r="LML116" s="225">
        <f t="shared" ref="LML116:LOW116" si="187">LML115-LML114</f>
        <v>0</v>
      </c>
      <c r="LMM116" s="225">
        <f t="shared" si="187"/>
        <v>0</v>
      </c>
      <c r="LMN116" s="225">
        <f t="shared" si="187"/>
        <v>0</v>
      </c>
      <c r="LMO116" s="225">
        <f t="shared" si="187"/>
        <v>0</v>
      </c>
      <c r="LMP116" s="225">
        <f t="shared" si="187"/>
        <v>0</v>
      </c>
      <c r="LMQ116" s="225">
        <f t="shared" si="187"/>
        <v>0</v>
      </c>
      <c r="LMR116" s="225">
        <f t="shared" si="187"/>
        <v>0</v>
      </c>
      <c r="LMS116" s="225">
        <f t="shared" si="187"/>
        <v>0</v>
      </c>
      <c r="LMT116" s="225">
        <f t="shared" si="187"/>
        <v>0</v>
      </c>
      <c r="LMU116" s="225">
        <f t="shared" si="187"/>
        <v>0</v>
      </c>
      <c r="LMV116" s="225">
        <f t="shared" si="187"/>
        <v>0</v>
      </c>
      <c r="LMW116" s="225">
        <f t="shared" si="187"/>
        <v>0</v>
      </c>
      <c r="LMX116" s="225">
        <f t="shared" si="187"/>
        <v>0</v>
      </c>
      <c r="LMY116" s="225">
        <f t="shared" si="187"/>
        <v>0</v>
      </c>
      <c r="LMZ116" s="225">
        <f t="shared" si="187"/>
        <v>0</v>
      </c>
      <c r="LNA116" s="225">
        <f t="shared" si="187"/>
        <v>0</v>
      </c>
      <c r="LNB116" s="225">
        <f t="shared" si="187"/>
        <v>0</v>
      </c>
      <c r="LNC116" s="225">
        <f t="shared" si="187"/>
        <v>0</v>
      </c>
      <c r="LND116" s="225">
        <f t="shared" si="187"/>
        <v>0</v>
      </c>
      <c r="LNE116" s="225">
        <f t="shared" si="187"/>
        <v>0</v>
      </c>
      <c r="LNF116" s="225">
        <f t="shared" si="187"/>
        <v>0</v>
      </c>
      <c r="LNG116" s="225">
        <f t="shared" si="187"/>
        <v>0</v>
      </c>
      <c r="LNH116" s="225">
        <f t="shared" si="187"/>
        <v>0</v>
      </c>
      <c r="LNI116" s="225">
        <f t="shared" si="187"/>
        <v>0</v>
      </c>
      <c r="LNJ116" s="225">
        <f t="shared" si="187"/>
        <v>0</v>
      </c>
      <c r="LNK116" s="225">
        <f t="shared" si="187"/>
        <v>0</v>
      </c>
      <c r="LNL116" s="225">
        <f t="shared" si="187"/>
        <v>0</v>
      </c>
      <c r="LNM116" s="225">
        <f t="shared" si="187"/>
        <v>0</v>
      </c>
      <c r="LNN116" s="225">
        <f t="shared" si="187"/>
        <v>0</v>
      </c>
      <c r="LNO116" s="225">
        <f t="shared" si="187"/>
        <v>0</v>
      </c>
      <c r="LNP116" s="225">
        <f t="shared" si="187"/>
        <v>0</v>
      </c>
      <c r="LNQ116" s="225">
        <f t="shared" si="187"/>
        <v>0</v>
      </c>
      <c r="LNR116" s="225">
        <f t="shared" si="187"/>
        <v>0</v>
      </c>
      <c r="LNS116" s="225">
        <f t="shared" si="187"/>
        <v>0</v>
      </c>
      <c r="LNT116" s="225">
        <f t="shared" si="187"/>
        <v>0</v>
      </c>
      <c r="LNU116" s="225">
        <f t="shared" si="187"/>
        <v>0</v>
      </c>
      <c r="LNV116" s="225">
        <f t="shared" si="187"/>
        <v>0</v>
      </c>
      <c r="LNW116" s="225">
        <f t="shared" si="187"/>
        <v>0</v>
      </c>
      <c r="LNX116" s="225">
        <f t="shared" si="187"/>
        <v>0</v>
      </c>
      <c r="LNY116" s="225">
        <f t="shared" si="187"/>
        <v>0</v>
      </c>
      <c r="LNZ116" s="225">
        <f t="shared" si="187"/>
        <v>0</v>
      </c>
      <c r="LOA116" s="225">
        <f t="shared" si="187"/>
        <v>0</v>
      </c>
      <c r="LOB116" s="225">
        <f t="shared" si="187"/>
        <v>0</v>
      </c>
      <c r="LOC116" s="225">
        <f t="shared" si="187"/>
        <v>0</v>
      </c>
      <c r="LOD116" s="225">
        <f t="shared" si="187"/>
        <v>0</v>
      </c>
      <c r="LOE116" s="225">
        <f t="shared" si="187"/>
        <v>0</v>
      </c>
      <c r="LOF116" s="225">
        <f t="shared" si="187"/>
        <v>0</v>
      </c>
      <c r="LOG116" s="225">
        <f t="shared" si="187"/>
        <v>0</v>
      </c>
      <c r="LOH116" s="225">
        <f t="shared" si="187"/>
        <v>0</v>
      </c>
      <c r="LOI116" s="225">
        <f t="shared" si="187"/>
        <v>0</v>
      </c>
      <c r="LOJ116" s="225">
        <f t="shared" si="187"/>
        <v>0</v>
      </c>
      <c r="LOK116" s="225">
        <f t="shared" si="187"/>
        <v>0</v>
      </c>
      <c r="LOL116" s="225">
        <f t="shared" si="187"/>
        <v>0</v>
      </c>
      <c r="LOM116" s="225">
        <f t="shared" si="187"/>
        <v>0</v>
      </c>
      <c r="LON116" s="225">
        <f t="shared" si="187"/>
        <v>0</v>
      </c>
      <c r="LOO116" s="225">
        <f t="shared" si="187"/>
        <v>0</v>
      </c>
      <c r="LOP116" s="225">
        <f t="shared" si="187"/>
        <v>0</v>
      </c>
      <c r="LOQ116" s="225">
        <f t="shared" si="187"/>
        <v>0</v>
      </c>
      <c r="LOR116" s="225">
        <f t="shared" si="187"/>
        <v>0</v>
      </c>
      <c r="LOS116" s="225">
        <f t="shared" si="187"/>
        <v>0</v>
      </c>
      <c r="LOT116" s="225">
        <f t="shared" si="187"/>
        <v>0</v>
      </c>
      <c r="LOU116" s="225">
        <f t="shared" si="187"/>
        <v>0</v>
      </c>
      <c r="LOV116" s="225">
        <f t="shared" si="187"/>
        <v>0</v>
      </c>
      <c r="LOW116" s="225">
        <f t="shared" si="187"/>
        <v>0</v>
      </c>
      <c r="LOX116" s="225">
        <f t="shared" ref="LOX116:LRI116" si="188">LOX115-LOX114</f>
        <v>0</v>
      </c>
      <c r="LOY116" s="225">
        <f t="shared" si="188"/>
        <v>0</v>
      </c>
      <c r="LOZ116" s="225">
        <f t="shared" si="188"/>
        <v>0</v>
      </c>
      <c r="LPA116" s="225">
        <f t="shared" si="188"/>
        <v>0</v>
      </c>
      <c r="LPB116" s="225">
        <f t="shared" si="188"/>
        <v>0</v>
      </c>
      <c r="LPC116" s="225">
        <f t="shared" si="188"/>
        <v>0</v>
      </c>
      <c r="LPD116" s="225">
        <f t="shared" si="188"/>
        <v>0</v>
      </c>
      <c r="LPE116" s="225">
        <f t="shared" si="188"/>
        <v>0</v>
      </c>
      <c r="LPF116" s="225">
        <f t="shared" si="188"/>
        <v>0</v>
      </c>
      <c r="LPG116" s="225">
        <f t="shared" si="188"/>
        <v>0</v>
      </c>
      <c r="LPH116" s="225">
        <f t="shared" si="188"/>
        <v>0</v>
      </c>
      <c r="LPI116" s="225">
        <f t="shared" si="188"/>
        <v>0</v>
      </c>
      <c r="LPJ116" s="225">
        <f t="shared" si="188"/>
        <v>0</v>
      </c>
      <c r="LPK116" s="225">
        <f t="shared" si="188"/>
        <v>0</v>
      </c>
      <c r="LPL116" s="225">
        <f t="shared" si="188"/>
        <v>0</v>
      </c>
      <c r="LPM116" s="225">
        <f t="shared" si="188"/>
        <v>0</v>
      </c>
      <c r="LPN116" s="225">
        <f t="shared" si="188"/>
        <v>0</v>
      </c>
      <c r="LPO116" s="225">
        <f t="shared" si="188"/>
        <v>0</v>
      </c>
      <c r="LPP116" s="225">
        <f t="shared" si="188"/>
        <v>0</v>
      </c>
      <c r="LPQ116" s="225">
        <f t="shared" si="188"/>
        <v>0</v>
      </c>
      <c r="LPR116" s="225">
        <f t="shared" si="188"/>
        <v>0</v>
      </c>
      <c r="LPS116" s="225">
        <f t="shared" si="188"/>
        <v>0</v>
      </c>
      <c r="LPT116" s="225">
        <f t="shared" si="188"/>
        <v>0</v>
      </c>
      <c r="LPU116" s="225">
        <f t="shared" si="188"/>
        <v>0</v>
      </c>
      <c r="LPV116" s="225">
        <f t="shared" si="188"/>
        <v>0</v>
      </c>
      <c r="LPW116" s="225">
        <f t="shared" si="188"/>
        <v>0</v>
      </c>
      <c r="LPX116" s="225">
        <f t="shared" si="188"/>
        <v>0</v>
      </c>
      <c r="LPY116" s="225">
        <f t="shared" si="188"/>
        <v>0</v>
      </c>
      <c r="LPZ116" s="225">
        <f t="shared" si="188"/>
        <v>0</v>
      </c>
      <c r="LQA116" s="225">
        <f t="shared" si="188"/>
        <v>0</v>
      </c>
      <c r="LQB116" s="225">
        <f t="shared" si="188"/>
        <v>0</v>
      </c>
      <c r="LQC116" s="225">
        <f t="shared" si="188"/>
        <v>0</v>
      </c>
      <c r="LQD116" s="225">
        <f t="shared" si="188"/>
        <v>0</v>
      </c>
      <c r="LQE116" s="225">
        <f t="shared" si="188"/>
        <v>0</v>
      </c>
      <c r="LQF116" s="225">
        <f t="shared" si="188"/>
        <v>0</v>
      </c>
      <c r="LQG116" s="225">
        <f t="shared" si="188"/>
        <v>0</v>
      </c>
      <c r="LQH116" s="225">
        <f t="shared" si="188"/>
        <v>0</v>
      </c>
      <c r="LQI116" s="225">
        <f t="shared" si="188"/>
        <v>0</v>
      </c>
      <c r="LQJ116" s="225">
        <f t="shared" si="188"/>
        <v>0</v>
      </c>
      <c r="LQK116" s="225">
        <f t="shared" si="188"/>
        <v>0</v>
      </c>
      <c r="LQL116" s="225">
        <f t="shared" si="188"/>
        <v>0</v>
      </c>
      <c r="LQM116" s="225">
        <f t="shared" si="188"/>
        <v>0</v>
      </c>
      <c r="LQN116" s="225">
        <f t="shared" si="188"/>
        <v>0</v>
      </c>
      <c r="LQO116" s="225">
        <f t="shared" si="188"/>
        <v>0</v>
      </c>
      <c r="LQP116" s="225">
        <f t="shared" si="188"/>
        <v>0</v>
      </c>
      <c r="LQQ116" s="225">
        <f t="shared" si="188"/>
        <v>0</v>
      </c>
      <c r="LQR116" s="225">
        <f t="shared" si="188"/>
        <v>0</v>
      </c>
      <c r="LQS116" s="225">
        <f t="shared" si="188"/>
        <v>0</v>
      </c>
      <c r="LQT116" s="225">
        <f t="shared" si="188"/>
        <v>0</v>
      </c>
      <c r="LQU116" s="225">
        <f t="shared" si="188"/>
        <v>0</v>
      </c>
      <c r="LQV116" s="225">
        <f t="shared" si="188"/>
        <v>0</v>
      </c>
      <c r="LQW116" s="225">
        <f t="shared" si="188"/>
        <v>0</v>
      </c>
      <c r="LQX116" s="225">
        <f t="shared" si="188"/>
        <v>0</v>
      </c>
      <c r="LQY116" s="225">
        <f t="shared" si="188"/>
        <v>0</v>
      </c>
      <c r="LQZ116" s="225">
        <f t="shared" si="188"/>
        <v>0</v>
      </c>
      <c r="LRA116" s="225">
        <f t="shared" si="188"/>
        <v>0</v>
      </c>
      <c r="LRB116" s="225">
        <f t="shared" si="188"/>
        <v>0</v>
      </c>
      <c r="LRC116" s="225">
        <f t="shared" si="188"/>
        <v>0</v>
      </c>
      <c r="LRD116" s="225">
        <f t="shared" si="188"/>
        <v>0</v>
      </c>
      <c r="LRE116" s="225">
        <f t="shared" si="188"/>
        <v>0</v>
      </c>
      <c r="LRF116" s="225">
        <f t="shared" si="188"/>
        <v>0</v>
      </c>
      <c r="LRG116" s="225">
        <f t="shared" si="188"/>
        <v>0</v>
      </c>
      <c r="LRH116" s="225">
        <f t="shared" si="188"/>
        <v>0</v>
      </c>
      <c r="LRI116" s="225">
        <f t="shared" si="188"/>
        <v>0</v>
      </c>
      <c r="LRJ116" s="225">
        <f t="shared" ref="LRJ116:LTU116" si="189">LRJ115-LRJ114</f>
        <v>0</v>
      </c>
      <c r="LRK116" s="225">
        <f t="shared" si="189"/>
        <v>0</v>
      </c>
      <c r="LRL116" s="225">
        <f t="shared" si="189"/>
        <v>0</v>
      </c>
      <c r="LRM116" s="225">
        <f t="shared" si="189"/>
        <v>0</v>
      </c>
      <c r="LRN116" s="225">
        <f t="shared" si="189"/>
        <v>0</v>
      </c>
      <c r="LRO116" s="225">
        <f t="shared" si="189"/>
        <v>0</v>
      </c>
      <c r="LRP116" s="225">
        <f t="shared" si="189"/>
        <v>0</v>
      </c>
      <c r="LRQ116" s="225">
        <f t="shared" si="189"/>
        <v>0</v>
      </c>
      <c r="LRR116" s="225">
        <f t="shared" si="189"/>
        <v>0</v>
      </c>
      <c r="LRS116" s="225">
        <f t="shared" si="189"/>
        <v>0</v>
      </c>
      <c r="LRT116" s="225">
        <f t="shared" si="189"/>
        <v>0</v>
      </c>
      <c r="LRU116" s="225">
        <f t="shared" si="189"/>
        <v>0</v>
      </c>
      <c r="LRV116" s="225">
        <f t="shared" si="189"/>
        <v>0</v>
      </c>
      <c r="LRW116" s="225">
        <f t="shared" si="189"/>
        <v>0</v>
      </c>
      <c r="LRX116" s="225">
        <f t="shared" si="189"/>
        <v>0</v>
      </c>
      <c r="LRY116" s="225">
        <f t="shared" si="189"/>
        <v>0</v>
      </c>
      <c r="LRZ116" s="225">
        <f t="shared" si="189"/>
        <v>0</v>
      </c>
      <c r="LSA116" s="225">
        <f t="shared" si="189"/>
        <v>0</v>
      </c>
      <c r="LSB116" s="225">
        <f t="shared" si="189"/>
        <v>0</v>
      </c>
      <c r="LSC116" s="225">
        <f t="shared" si="189"/>
        <v>0</v>
      </c>
      <c r="LSD116" s="225">
        <f t="shared" si="189"/>
        <v>0</v>
      </c>
      <c r="LSE116" s="225">
        <f t="shared" si="189"/>
        <v>0</v>
      </c>
      <c r="LSF116" s="225">
        <f t="shared" si="189"/>
        <v>0</v>
      </c>
      <c r="LSG116" s="225">
        <f t="shared" si="189"/>
        <v>0</v>
      </c>
      <c r="LSH116" s="225">
        <f t="shared" si="189"/>
        <v>0</v>
      </c>
      <c r="LSI116" s="225">
        <f t="shared" si="189"/>
        <v>0</v>
      </c>
      <c r="LSJ116" s="225">
        <f t="shared" si="189"/>
        <v>0</v>
      </c>
      <c r="LSK116" s="225">
        <f t="shared" si="189"/>
        <v>0</v>
      </c>
      <c r="LSL116" s="225">
        <f t="shared" si="189"/>
        <v>0</v>
      </c>
      <c r="LSM116" s="225">
        <f t="shared" si="189"/>
        <v>0</v>
      </c>
      <c r="LSN116" s="225">
        <f t="shared" si="189"/>
        <v>0</v>
      </c>
      <c r="LSO116" s="225">
        <f t="shared" si="189"/>
        <v>0</v>
      </c>
      <c r="LSP116" s="225">
        <f t="shared" si="189"/>
        <v>0</v>
      </c>
      <c r="LSQ116" s="225">
        <f t="shared" si="189"/>
        <v>0</v>
      </c>
      <c r="LSR116" s="225">
        <f t="shared" si="189"/>
        <v>0</v>
      </c>
      <c r="LSS116" s="225">
        <f t="shared" si="189"/>
        <v>0</v>
      </c>
      <c r="LST116" s="225">
        <f t="shared" si="189"/>
        <v>0</v>
      </c>
      <c r="LSU116" s="225">
        <f t="shared" si="189"/>
        <v>0</v>
      </c>
      <c r="LSV116" s="225">
        <f t="shared" si="189"/>
        <v>0</v>
      </c>
      <c r="LSW116" s="225">
        <f t="shared" si="189"/>
        <v>0</v>
      </c>
      <c r="LSX116" s="225">
        <f t="shared" si="189"/>
        <v>0</v>
      </c>
      <c r="LSY116" s="225">
        <f t="shared" si="189"/>
        <v>0</v>
      </c>
      <c r="LSZ116" s="225">
        <f t="shared" si="189"/>
        <v>0</v>
      </c>
      <c r="LTA116" s="225">
        <f t="shared" si="189"/>
        <v>0</v>
      </c>
      <c r="LTB116" s="225">
        <f t="shared" si="189"/>
        <v>0</v>
      </c>
      <c r="LTC116" s="225">
        <f t="shared" si="189"/>
        <v>0</v>
      </c>
      <c r="LTD116" s="225">
        <f t="shared" si="189"/>
        <v>0</v>
      </c>
      <c r="LTE116" s="225">
        <f t="shared" si="189"/>
        <v>0</v>
      </c>
      <c r="LTF116" s="225">
        <f t="shared" si="189"/>
        <v>0</v>
      </c>
      <c r="LTG116" s="225">
        <f t="shared" si="189"/>
        <v>0</v>
      </c>
      <c r="LTH116" s="225">
        <f t="shared" si="189"/>
        <v>0</v>
      </c>
      <c r="LTI116" s="225">
        <f t="shared" si="189"/>
        <v>0</v>
      </c>
      <c r="LTJ116" s="225">
        <f t="shared" si="189"/>
        <v>0</v>
      </c>
      <c r="LTK116" s="225">
        <f t="shared" si="189"/>
        <v>0</v>
      </c>
      <c r="LTL116" s="225">
        <f t="shared" si="189"/>
        <v>0</v>
      </c>
      <c r="LTM116" s="225">
        <f t="shared" si="189"/>
        <v>0</v>
      </c>
      <c r="LTN116" s="225">
        <f t="shared" si="189"/>
        <v>0</v>
      </c>
      <c r="LTO116" s="225">
        <f t="shared" si="189"/>
        <v>0</v>
      </c>
      <c r="LTP116" s="225">
        <f t="shared" si="189"/>
        <v>0</v>
      </c>
      <c r="LTQ116" s="225">
        <f t="shared" si="189"/>
        <v>0</v>
      </c>
      <c r="LTR116" s="225">
        <f t="shared" si="189"/>
        <v>0</v>
      </c>
      <c r="LTS116" s="225">
        <f t="shared" si="189"/>
        <v>0</v>
      </c>
      <c r="LTT116" s="225">
        <f t="shared" si="189"/>
        <v>0</v>
      </c>
      <c r="LTU116" s="225">
        <f t="shared" si="189"/>
        <v>0</v>
      </c>
      <c r="LTV116" s="225">
        <f t="shared" ref="LTV116:LWG116" si="190">LTV115-LTV114</f>
        <v>0</v>
      </c>
      <c r="LTW116" s="225">
        <f t="shared" si="190"/>
        <v>0</v>
      </c>
      <c r="LTX116" s="225">
        <f t="shared" si="190"/>
        <v>0</v>
      </c>
      <c r="LTY116" s="225">
        <f t="shared" si="190"/>
        <v>0</v>
      </c>
      <c r="LTZ116" s="225">
        <f t="shared" si="190"/>
        <v>0</v>
      </c>
      <c r="LUA116" s="225">
        <f t="shared" si="190"/>
        <v>0</v>
      </c>
      <c r="LUB116" s="225">
        <f t="shared" si="190"/>
        <v>0</v>
      </c>
      <c r="LUC116" s="225">
        <f t="shared" si="190"/>
        <v>0</v>
      </c>
      <c r="LUD116" s="225">
        <f t="shared" si="190"/>
        <v>0</v>
      </c>
      <c r="LUE116" s="225">
        <f t="shared" si="190"/>
        <v>0</v>
      </c>
      <c r="LUF116" s="225">
        <f t="shared" si="190"/>
        <v>0</v>
      </c>
      <c r="LUG116" s="225">
        <f t="shared" si="190"/>
        <v>0</v>
      </c>
      <c r="LUH116" s="225">
        <f t="shared" si="190"/>
        <v>0</v>
      </c>
      <c r="LUI116" s="225">
        <f t="shared" si="190"/>
        <v>0</v>
      </c>
      <c r="LUJ116" s="225">
        <f t="shared" si="190"/>
        <v>0</v>
      </c>
      <c r="LUK116" s="225">
        <f t="shared" si="190"/>
        <v>0</v>
      </c>
      <c r="LUL116" s="225">
        <f t="shared" si="190"/>
        <v>0</v>
      </c>
      <c r="LUM116" s="225">
        <f t="shared" si="190"/>
        <v>0</v>
      </c>
      <c r="LUN116" s="225">
        <f t="shared" si="190"/>
        <v>0</v>
      </c>
      <c r="LUO116" s="225">
        <f t="shared" si="190"/>
        <v>0</v>
      </c>
      <c r="LUP116" s="225">
        <f t="shared" si="190"/>
        <v>0</v>
      </c>
      <c r="LUQ116" s="225">
        <f t="shared" si="190"/>
        <v>0</v>
      </c>
      <c r="LUR116" s="225">
        <f t="shared" si="190"/>
        <v>0</v>
      </c>
      <c r="LUS116" s="225">
        <f t="shared" si="190"/>
        <v>0</v>
      </c>
      <c r="LUT116" s="225">
        <f t="shared" si="190"/>
        <v>0</v>
      </c>
      <c r="LUU116" s="225">
        <f t="shared" si="190"/>
        <v>0</v>
      </c>
      <c r="LUV116" s="225">
        <f t="shared" si="190"/>
        <v>0</v>
      </c>
      <c r="LUW116" s="225">
        <f t="shared" si="190"/>
        <v>0</v>
      </c>
      <c r="LUX116" s="225">
        <f t="shared" si="190"/>
        <v>0</v>
      </c>
      <c r="LUY116" s="225">
        <f t="shared" si="190"/>
        <v>0</v>
      </c>
      <c r="LUZ116" s="225">
        <f t="shared" si="190"/>
        <v>0</v>
      </c>
      <c r="LVA116" s="225">
        <f t="shared" si="190"/>
        <v>0</v>
      </c>
      <c r="LVB116" s="225">
        <f t="shared" si="190"/>
        <v>0</v>
      </c>
      <c r="LVC116" s="225">
        <f t="shared" si="190"/>
        <v>0</v>
      </c>
      <c r="LVD116" s="225">
        <f t="shared" si="190"/>
        <v>0</v>
      </c>
      <c r="LVE116" s="225">
        <f t="shared" si="190"/>
        <v>0</v>
      </c>
      <c r="LVF116" s="225">
        <f t="shared" si="190"/>
        <v>0</v>
      </c>
      <c r="LVG116" s="225">
        <f t="shared" si="190"/>
        <v>0</v>
      </c>
      <c r="LVH116" s="225">
        <f t="shared" si="190"/>
        <v>0</v>
      </c>
      <c r="LVI116" s="225">
        <f t="shared" si="190"/>
        <v>0</v>
      </c>
      <c r="LVJ116" s="225">
        <f t="shared" si="190"/>
        <v>0</v>
      </c>
      <c r="LVK116" s="225">
        <f t="shared" si="190"/>
        <v>0</v>
      </c>
      <c r="LVL116" s="225">
        <f t="shared" si="190"/>
        <v>0</v>
      </c>
      <c r="LVM116" s="225">
        <f t="shared" si="190"/>
        <v>0</v>
      </c>
      <c r="LVN116" s="225">
        <f t="shared" si="190"/>
        <v>0</v>
      </c>
      <c r="LVO116" s="225">
        <f t="shared" si="190"/>
        <v>0</v>
      </c>
      <c r="LVP116" s="225">
        <f t="shared" si="190"/>
        <v>0</v>
      </c>
      <c r="LVQ116" s="225">
        <f t="shared" si="190"/>
        <v>0</v>
      </c>
      <c r="LVR116" s="225">
        <f t="shared" si="190"/>
        <v>0</v>
      </c>
      <c r="LVS116" s="225">
        <f t="shared" si="190"/>
        <v>0</v>
      </c>
      <c r="LVT116" s="225">
        <f t="shared" si="190"/>
        <v>0</v>
      </c>
      <c r="LVU116" s="225">
        <f t="shared" si="190"/>
        <v>0</v>
      </c>
      <c r="LVV116" s="225">
        <f t="shared" si="190"/>
        <v>0</v>
      </c>
      <c r="LVW116" s="225">
        <f t="shared" si="190"/>
        <v>0</v>
      </c>
      <c r="LVX116" s="225">
        <f t="shared" si="190"/>
        <v>0</v>
      </c>
      <c r="LVY116" s="225">
        <f t="shared" si="190"/>
        <v>0</v>
      </c>
      <c r="LVZ116" s="225">
        <f t="shared" si="190"/>
        <v>0</v>
      </c>
      <c r="LWA116" s="225">
        <f t="shared" si="190"/>
        <v>0</v>
      </c>
      <c r="LWB116" s="225">
        <f t="shared" si="190"/>
        <v>0</v>
      </c>
      <c r="LWC116" s="225">
        <f t="shared" si="190"/>
        <v>0</v>
      </c>
      <c r="LWD116" s="225">
        <f t="shared" si="190"/>
        <v>0</v>
      </c>
      <c r="LWE116" s="225">
        <f t="shared" si="190"/>
        <v>0</v>
      </c>
      <c r="LWF116" s="225">
        <f t="shared" si="190"/>
        <v>0</v>
      </c>
      <c r="LWG116" s="225">
        <f t="shared" si="190"/>
        <v>0</v>
      </c>
      <c r="LWH116" s="225">
        <f t="shared" ref="LWH116:LYS116" si="191">LWH115-LWH114</f>
        <v>0</v>
      </c>
      <c r="LWI116" s="225">
        <f t="shared" si="191"/>
        <v>0</v>
      </c>
      <c r="LWJ116" s="225">
        <f t="shared" si="191"/>
        <v>0</v>
      </c>
      <c r="LWK116" s="225">
        <f t="shared" si="191"/>
        <v>0</v>
      </c>
      <c r="LWL116" s="225">
        <f t="shared" si="191"/>
        <v>0</v>
      </c>
      <c r="LWM116" s="225">
        <f t="shared" si="191"/>
        <v>0</v>
      </c>
      <c r="LWN116" s="225">
        <f t="shared" si="191"/>
        <v>0</v>
      </c>
      <c r="LWO116" s="225">
        <f t="shared" si="191"/>
        <v>0</v>
      </c>
      <c r="LWP116" s="225">
        <f t="shared" si="191"/>
        <v>0</v>
      </c>
      <c r="LWQ116" s="225">
        <f t="shared" si="191"/>
        <v>0</v>
      </c>
      <c r="LWR116" s="225">
        <f t="shared" si="191"/>
        <v>0</v>
      </c>
      <c r="LWS116" s="225">
        <f t="shared" si="191"/>
        <v>0</v>
      </c>
      <c r="LWT116" s="225">
        <f t="shared" si="191"/>
        <v>0</v>
      </c>
      <c r="LWU116" s="225">
        <f t="shared" si="191"/>
        <v>0</v>
      </c>
      <c r="LWV116" s="225">
        <f t="shared" si="191"/>
        <v>0</v>
      </c>
      <c r="LWW116" s="225">
        <f t="shared" si="191"/>
        <v>0</v>
      </c>
      <c r="LWX116" s="225">
        <f t="shared" si="191"/>
        <v>0</v>
      </c>
      <c r="LWY116" s="225">
        <f t="shared" si="191"/>
        <v>0</v>
      </c>
      <c r="LWZ116" s="225">
        <f t="shared" si="191"/>
        <v>0</v>
      </c>
      <c r="LXA116" s="225">
        <f t="shared" si="191"/>
        <v>0</v>
      </c>
      <c r="LXB116" s="225">
        <f t="shared" si="191"/>
        <v>0</v>
      </c>
      <c r="LXC116" s="225">
        <f t="shared" si="191"/>
        <v>0</v>
      </c>
      <c r="LXD116" s="225">
        <f t="shared" si="191"/>
        <v>0</v>
      </c>
      <c r="LXE116" s="225">
        <f t="shared" si="191"/>
        <v>0</v>
      </c>
      <c r="LXF116" s="225">
        <f t="shared" si="191"/>
        <v>0</v>
      </c>
      <c r="LXG116" s="225">
        <f t="shared" si="191"/>
        <v>0</v>
      </c>
      <c r="LXH116" s="225">
        <f t="shared" si="191"/>
        <v>0</v>
      </c>
      <c r="LXI116" s="225">
        <f t="shared" si="191"/>
        <v>0</v>
      </c>
      <c r="LXJ116" s="225">
        <f t="shared" si="191"/>
        <v>0</v>
      </c>
      <c r="LXK116" s="225">
        <f t="shared" si="191"/>
        <v>0</v>
      </c>
      <c r="LXL116" s="225">
        <f t="shared" si="191"/>
        <v>0</v>
      </c>
      <c r="LXM116" s="225">
        <f t="shared" si="191"/>
        <v>0</v>
      </c>
      <c r="LXN116" s="225">
        <f t="shared" si="191"/>
        <v>0</v>
      </c>
      <c r="LXO116" s="225">
        <f t="shared" si="191"/>
        <v>0</v>
      </c>
      <c r="LXP116" s="225">
        <f t="shared" si="191"/>
        <v>0</v>
      </c>
      <c r="LXQ116" s="225">
        <f t="shared" si="191"/>
        <v>0</v>
      </c>
      <c r="LXR116" s="225">
        <f t="shared" si="191"/>
        <v>0</v>
      </c>
      <c r="LXS116" s="225">
        <f t="shared" si="191"/>
        <v>0</v>
      </c>
      <c r="LXT116" s="225">
        <f t="shared" si="191"/>
        <v>0</v>
      </c>
      <c r="LXU116" s="225">
        <f t="shared" si="191"/>
        <v>0</v>
      </c>
      <c r="LXV116" s="225">
        <f t="shared" si="191"/>
        <v>0</v>
      </c>
      <c r="LXW116" s="225">
        <f t="shared" si="191"/>
        <v>0</v>
      </c>
      <c r="LXX116" s="225">
        <f t="shared" si="191"/>
        <v>0</v>
      </c>
      <c r="LXY116" s="225">
        <f t="shared" si="191"/>
        <v>0</v>
      </c>
      <c r="LXZ116" s="225">
        <f t="shared" si="191"/>
        <v>0</v>
      </c>
      <c r="LYA116" s="225">
        <f t="shared" si="191"/>
        <v>0</v>
      </c>
      <c r="LYB116" s="225">
        <f t="shared" si="191"/>
        <v>0</v>
      </c>
      <c r="LYC116" s="225">
        <f t="shared" si="191"/>
        <v>0</v>
      </c>
      <c r="LYD116" s="225">
        <f t="shared" si="191"/>
        <v>0</v>
      </c>
      <c r="LYE116" s="225">
        <f t="shared" si="191"/>
        <v>0</v>
      </c>
      <c r="LYF116" s="225">
        <f t="shared" si="191"/>
        <v>0</v>
      </c>
      <c r="LYG116" s="225">
        <f t="shared" si="191"/>
        <v>0</v>
      </c>
      <c r="LYH116" s="225">
        <f t="shared" si="191"/>
        <v>0</v>
      </c>
      <c r="LYI116" s="225">
        <f t="shared" si="191"/>
        <v>0</v>
      </c>
      <c r="LYJ116" s="225">
        <f t="shared" si="191"/>
        <v>0</v>
      </c>
      <c r="LYK116" s="225">
        <f t="shared" si="191"/>
        <v>0</v>
      </c>
      <c r="LYL116" s="225">
        <f t="shared" si="191"/>
        <v>0</v>
      </c>
      <c r="LYM116" s="225">
        <f t="shared" si="191"/>
        <v>0</v>
      </c>
      <c r="LYN116" s="225">
        <f t="shared" si="191"/>
        <v>0</v>
      </c>
      <c r="LYO116" s="225">
        <f t="shared" si="191"/>
        <v>0</v>
      </c>
      <c r="LYP116" s="225">
        <f t="shared" si="191"/>
        <v>0</v>
      </c>
      <c r="LYQ116" s="225">
        <f t="shared" si="191"/>
        <v>0</v>
      </c>
      <c r="LYR116" s="225">
        <f t="shared" si="191"/>
        <v>0</v>
      </c>
      <c r="LYS116" s="225">
        <f t="shared" si="191"/>
        <v>0</v>
      </c>
      <c r="LYT116" s="225">
        <f t="shared" ref="LYT116:MBE116" si="192">LYT115-LYT114</f>
        <v>0</v>
      </c>
      <c r="LYU116" s="225">
        <f t="shared" si="192"/>
        <v>0</v>
      </c>
      <c r="LYV116" s="225">
        <f t="shared" si="192"/>
        <v>0</v>
      </c>
      <c r="LYW116" s="225">
        <f t="shared" si="192"/>
        <v>0</v>
      </c>
      <c r="LYX116" s="225">
        <f t="shared" si="192"/>
        <v>0</v>
      </c>
      <c r="LYY116" s="225">
        <f t="shared" si="192"/>
        <v>0</v>
      </c>
      <c r="LYZ116" s="225">
        <f t="shared" si="192"/>
        <v>0</v>
      </c>
      <c r="LZA116" s="225">
        <f t="shared" si="192"/>
        <v>0</v>
      </c>
      <c r="LZB116" s="225">
        <f t="shared" si="192"/>
        <v>0</v>
      </c>
      <c r="LZC116" s="225">
        <f t="shared" si="192"/>
        <v>0</v>
      </c>
      <c r="LZD116" s="225">
        <f t="shared" si="192"/>
        <v>0</v>
      </c>
      <c r="LZE116" s="225">
        <f t="shared" si="192"/>
        <v>0</v>
      </c>
      <c r="LZF116" s="225">
        <f t="shared" si="192"/>
        <v>0</v>
      </c>
      <c r="LZG116" s="225">
        <f t="shared" si="192"/>
        <v>0</v>
      </c>
      <c r="LZH116" s="225">
        <f t="shared" si="192"/>
        <v>0</v>
      </c>
      <c r="LZI116" s="225">
        <f t="shared" si="192"/>
        <v>0</v>
      </c>
      <c r="LZJ116" s="225">
        <f t="shared" si="192"/>
        <v>0</v>
      </c>
      <c r="LZK116" s="225">
        <f t="shared" si="192"/>
        <v>0</v>
      </c>
      <c r="LZL116" s="225">
        <f t="shared" si="192"/>
        <v>0</v>
      </c>
      <c r="LZM116" s="225">
        <f t="shared" si="192"/>
        <v>0</v>
      </c>
      <c r="LZN116" s="225">
        <f t="shared" si="192"/>
        <v>0</v>
      </c>
      <c r="LZO116" s="225">
        <f t="shared" si="192"/>
        <v>0</v>
      </c>
      <c r="LZP116" s="225">
        <f t="shared" si="192"/>
        <v>0</v>
      </c>
      <c r="LZQ116" s="225">
        <f t="shared" si="192"/>
        <v>0</v>
      </c>
      <c r="LZR116" s="225">
        <f t="shared" si="192"/>
        <v>0</v>
      </c>
      <c r="LZS116" s="225">
        <f t="shared" si="192"/>
        <v>0</v>
      </c>
      <c r="LZT116" s="225">
        <f t="shared" si="192"/>
        <v>0</v>
      </c>
      <c r="LZU116" s="225">
        <f t="shared" si="192"/>
        <v>0</v>
      </c>
      <c r="LZV116" s="225">
        <f t="shared" si="192"/>
        <v>0</v>
      </c>
      <c r="LZW116" s="225">
        <f t="shared" si="192"/>
        <v>0</v>
      </c>
      <c r="LZX116" s="225">
        <f t="shared" si="192"/>
        <v>0</v>
      </c>
      <c r="LZY116" s="225">
        <f t="shared" si="192"/>
        <v>0</v>
      </c>
      <c r="LZZ116" s="225">
        <f t="shared" si="192"/>
        <v>0</v>
      </c>
      <c r="MAA116" s="225">
        <f t="shared" si="192"/>
        <v>0</v>
      </c>
      <c r="MAB116" s="225">
        <f t="shared" si="192"/>
        <v>0</v>
      </c>
      <c r="MAC116" s="225">
        <f t="shared" si="192"/>
        <v>0</v>
      </c>
      <c r="MAD116" s="225">
        <f t="shared" si="192"/>
        <v>0</v>
      </c>
      <c r="MAE116" s="225">
        <f t="shared" si="192"/>
        <v>0</v>
      </c>
      <c r="MAF116" s="225">
        <f t="shared" si="192"/>
        <v>0</v>
      </c>
      <c r="MAG116" s="225">
        <f t="shared" si="192"/>
        <v>0</v>
      </c>
      <c r="MAH116" s="225">
        <f t="shared" si="192"/>
        <v>0</v>
      </c>
      <c r="MAI116" s="225">
        <f t="shared" si="192"/>
        <v>0</v>
      </c>
      <c r="MAJ116" s="225">
        <f t="shared" si="192"/>
        <v>0</v>
      </c>
      <c r="MAK116" s="225">
        <f t="shared" si="192"/>
        <v>0</v>
      </c>
      <c r="MAL116" s="225">
        <f t="shared" si="192"/>
        <v>0</v>
      </c>
      <c r="MAM116" s="225">
        <f t="shared" si="192"/>
        <v>0</v>
      </c>
      <c r="MAN116" s="225">
        <f t="shared" si="192"/>
        <v>0</v>
      </c>
      <c r="MAO116" s="225">
        <f t="shared" si="192"/>
        <v>0</v>
      </c>
      <c r="MAP116" s="225">
        <f t="shared" si="192"/>
        <v>0</v>
      </c>
      <c r="MAQ116" s="225">
        <f t="shared" si="192"/>
        <v>0</v>
      </c>
      <c r="MAR116" s="225">
        <f t="shared" si="192"/>
        <v>0</v>
      </c>
      <c r="MAS116" s="225">
        <f t="shared" si="192"/>
        <v>0</v>
      </c>
      <c r="MAT116" s="225">
        <f t="shared" si="192"/>
        <v>0</v>
      </c>
      <c r="MAU116" s="225">
        <f t="shared" si="192"/>
        <v>0</v>
      </c>
      <c r="MAV116" s="225">
        <f t="shared" si="192"/>
        <v>0</v>
      </c>
      <c r="MAW116" s="225">
        <f t="shared" si="192"/>
        <v>0</v>
      </c>
      <c r="MAX116" s="225">
        <f t="shared" si="192"/>
        <v>0</v>
      </c>
      <c r="MAY116" s="225">
        <f t="shared" si="192"/>
        <v>0</v>
      </c>
      <c r="MAZ116" s="225">
        <f t="shared" si="192"/>
        <v>0</v>
      </c>
      <c r="MBA116" s="225">
        <f t="shared" si="192"/>
        <v>0</v>
      </c>
      <c r="MBB116" s="225">
        <f t="shared" si="192"/>
        <v>0</v>
      </c>
      <c r="MBC116" s="225">
        <f t="shared" si="192"/>
        <v>0</v>
      </c>
      <c r="MBD116" s="225">
        <f t="shared" si="192"/>
        <v>0</v>
      </c>
      <c r="MBE116" s="225">
        <f t="shared" si="192"/>
        <v>0</v>
      </c>
      <c r="MBF116" s="225">
        <f t="shared" ref="MBF116:MDQ116" si="193">MBF115-MBF114</f>
        <v>0</v>
      </c>
      <c r="MBG116" s="225">
        <f t="shared" si="193"/>
        <v>0</v>
      </c>
      <c r="MBH116" s="225">
        <f t="shared" si="193"/>
        <v>0</v>
      </c>
      <c r="MBI116" s="225">
        <f t="shared" si="193"/>
        <v>0</v>
      </c>
      <c r="MBJ116" s="225">
        <f t="shared" si="193"/>
        <v>0</v>
      </c>
      <c r="MBK116" s="225">
        <f t="shared" si="193"/>
        <v>0</v>
      </c>
      <c r="MBL116" s="225">
        <f t="shared" si="193"/>
        <v>0</v>
      </c>
      <c r="MBM116" s="225">
        <f t="shared" si="193"/>
        <v>0</v>
      </c>
      <c r="MBN116" s="225">
        <f t="shared" si="193"/>
        <v>0</v>
      </c>
      <c r="MBO116" s="225">
        <f t="shared" si="193"/>
        <v>0</v>
      </c>
      <c r="MBP116" s="225">
        <f t="shared" si="193"/>
        <v>0</v>
      </c>
      <c r="MBQ116" s="225">
        <f t="shared" si="193"/>
        <v>0</v>
      </c>
      <c r="MBR116" s="225">
        <f t="shared" si="193"/>
        <v>0</v>
      </c>
      <c r="MBS116" s="225">
        <f t="shared" si="193"/>
        <v>0</v>
      </c>
      <c r="MBT116" s="225">
        <f t="shared" si="193"/>
        <v>0</v>
      </c>
      <c r="MBU116" s="225">
        <f t="shared" si="193"/>
        <v>0</v>
      </c>
      <c r="MBV116" s="225">
        <f t="shared" si="193"/>
        <v>0</v>
      </c>
      <c r="MBW116" s="225">
        <f t="shared" si="193"/>
        <v>0</v>
      </c>
      <c r="MBX116" s="225">
        <f t="shared" si="193"/>
        <v>0</v>
      </c>
      <c r="MBY116" s="225">
        <f t="shared" si="193"/>
        <v>0</v>
      </c>
      <c r="MBZ116" s="225">
        <f t="shared" si="193"/>
        <v>0</v>
      </c>
      <c r="MCA116" s="225">
        <f t="shared" si="193"/>
        <v>0</v>
      </c>
      <c r="MCB116" s="225">
        <f t="shared" si="193"/>
        <v>0</v>
      </c>
      <c r="MCC116" s="225">
        <f t="shared" si="193"/>
        <v>0</v>
      </c>
      <c r="MCD116" s="225">
        <f t="shared" si="193"/>
        <v>0</v>
      </c>
      <c r="MCE116" s="225">
        <f t="shared" si="193"/>
        <v>0</v>
      </c>
      <c r="MCF116" s="225">
        <f t="shared" si="193"/>
        <v>0</v>
      </c>
      <c r="MCG116" s="225">
        <f t="shared" si="193"/>
        <v>0</v>
      </c>
      <c r="MCH116" s="225">
        <f t="shared" si="193"/>
        <v>0</v>
      </c>
      <c r="MCI116" s="225">
        <f t="shared" si="193"/>
        <v>0</v>
      </c>
      <c r="MCJ116" s="225">
        <f t="shared" si="193"/>
        <v>0</v>
      </c>
      <c r="MCK116" s="225">
        <f t="shared" si="193"/>
        <v>0</v>
      </c>
      <c r="MCL116" s="225">
        <f t="shared" si="193"/>
        <v>0</v>
      </c>
      <c r="MCM116" s="225">
        <f t="shared" si="193"/>
        <v>0</v>
      </c>
      <c r="MCN116" s="225">
        <f t="shared" si="193"/>
        <v>0</v>
      </c>
      <c r="MCO116" s="225">
        <f t="shared" si="193"/>
        <v>0</v>
      </c>
      <c r="MCP116" s="225">
        <f t="shared" si="193"/>
        <v>0</v>
      </c>
      <c r="MCQ116" s="225">
        <f t="shared" si="193"/>
        <v>0</v>
      </c>
      <c r="MCR116" s="225">
        <f t="shared" si="193"/>
        <v>0</v>
      </c>
      <c r="MCS116" s="225">
        <f t="shared" si="193"/>
        <v>0</v>
      </c>
      <c r="MCT116" s="225">
        <f t="shared" si="193"/>
        <v>0</v>
      </c>
      <c r="MCU116" s="225">
        <f t="shared" si="193"/>
        <v>0</v>
      </c>
      <c r="MCV116" s="225">
        <f t="shared" si="193"/>
        <v>0</v>
      </c>
      <c r="MCW116" s="225">
        <f t="shared" si="193"/>
        <v>0</v>
      </c>
      <c r="MCX116" s="225">
        <f t="shared" si="193"/>
        <v>0</v>
      </c>
      <c r="MCY116" s="225">
        <f t="shared" si="193"/>
        <v>0</v>
      </c>
      <c r="MCZ116" s="225">
        <f t="shared" si="193"/>
        <v>0</v>
      </c>
      <c r="MDA116" s="225">
        <f t="shared" si="193"/>
        <v>0</v>
      </c>
      <c r="MDB116" s="225">
        <f t="shared" si="193"/>
        <v>0</v>
      </c>
      <c r="MDC116" s="225">
        <f t="shared" si="193"/>
        <v>0</v>
      </c>
      <c r="MDD116" s="225">
        <f t="shared" si="193"/>
        <v>0</v>
      </c>
      <c r="MDE116" s="225">
        <f t="shared" si="193"/>
        <v>0</v>
      </c>
      <c r="MDF116" s="225">
        <f t="shared" si="193"/>
        <v>0</v>
      </c>
      <c r="MDG116" s="225">
        <f t="shared" si="193"/>
        <v>0</v>
      </c>
      <c r="MDH116" s="225">
        <f t="shared" si="193"/>
        <v>0</v>
      </c>
      <c r="MDI116" s="225">
        <f t="shared" si="193"/>
        <v>0</v>
      </c>
      <c r="MDJ116" s="225">
        <f t="shared" si="193"/>
        <v>0</v>
      </c>
      <c r="MDK116" s="225">
        <f t="shared" si="193"/>
        <v>0</v>
      </c>
      <c r="MDL116" s="225">
        <f t="shared" si="193"/>
        <v>0</v>
      </c>
      <c r="MDM116" s="225">
        <f t="shared" si="193"/>
        <v>0</v>
      </c>
      <c r="MDN116" s="225">
        <f t="shared" si="193"/>
        <v>0</v>
      </c>
      <c r="MDO116" s="225">
        <f t="shared" si="193"/>
        <v>0</v>
      </c>
      <c r="MDP116" s="225">
        <f t="shared" si="193"/>
        <v>0</v>
      </c>
      <c r="MDQ116" s="225">
        <f t="shared" si="193"/>
        <v>0</v>
      </c>
      <c r="MDR116" s="225">
        <f t="shared" ref="MDR116:MGC116" si="194">MDR115-MDR114</f>
        <v>0</v>
      </c>
      <c r="MDS116" s="225">
        <f t="shared" si="194"/>
        <v>0</v>
      </c>
      <c r="MDT116" s="225">
        <f t="shared" si="194"/>
        <v>0</v>
      </c>
      <c r="MDU116" s="225">
        <f t="shared" si="194"/>
        <v>0</v>
      </c>
      <c r="MDV116" s="225">
        <f t="shared" si="194"/>
        <v>0</v>
      </c>
      <c r="MDW116" s="225">
        <f t="shared" si="194"/>
        <v>0</v>
      </c>
      <c r="MDX116" s="225">
        <f t="shared" si="194"/>
        <v>0</v>
      </c>
      <c r="MDY116" s="225">
        <f t="shared" si="194"/>
        <v>0</v>
      </c>
      <c r="MDZ116" s="225">
        <f t="shared" si="194"/>
        <v>0</v>
      </c>
      <c r="MEA116" s="225">
        <f t="shared" si="194"/>
        <v>0</v>
      </c>
      <c r="MEB116" s="225">
        <f t="shared" si="194"/>
        <v>0</v>
      </c>
      <c r="MEC116" s="225">
        <f t="shared" si="194"/>
        <v>0</v>
      </c>
      <c r="MED116" s="225">
        <f t="shared" si="194"/>
        <v>0</v>
      </c>
      <c r="MEE116" s="225">
        <f t="shared" si="194"/>
        <v>0</v>
      </c>
      <c r="MEF116" s="225">
        <f t="shared" si="194"/>
        <v>0</v>
      </c>
      <c r="MEG116" s="225">
        <f t="shared" si="194"/>
        <v>0</v>
      </c>
      <c r="MEH116" s="225">
        <f t="shared" si="194"/>
        <v>0</v>
      </c>
      <c r="MEI116" s="225">
        <f t="shared" si="194"/>
        <v>0</v>
      </c>
      <c r="MEJ116" s="225">
        <f t="shared" si="194"/>
        <v>0</v>
      </c>
      <c r="MEK116" s="225">
        <f t="shared" si="194"/>
        <v>0</v>
      </c>
      <c r="MEL116" s="225">
        <f t="shared" si="194"/>
        <v>0</v>
      </c>
      <c r="MEM116" s="225">
        <f t="shared" si="194"/>
        <v>0</v>
      </c>
      <c r="MEN116" s="225">
        <f t="shared" si="194"/>
        <v>0</v>
      </c>
      <c r="MEO116" s="225">
        <f t="shared" si="194"/>
        <v>0</v>
      </c>
      <c r="MEP116" s="225">
        <f t="shared" si="194"/>
        <v>0</v>
      </c>
      <c r="MEQ116" s="225">
        <f t="shared" si="194"/>
        <v>0</v>
      </c>
      <c r="MER116" s="225">
        <f t="shared" si="194"/>
        <v>0</v>
      </c>
      <c r="MES116" s="225">
        <f t="shared" si="194"/>
        <v>0</v>
      </c>
      <c r="MET116" s="225">
        <f t="shared" si="194"/>
        <v>0</v>
      </c>
      <c r="MEU116" s="225">
        <f t="shared" si="194"/>
        <v>0</v>
      </c>
      <c r="MEV116" s="225">
        <f t="shared" si="194"/>
        <v>0</v>
      </c>
      <c r="MEW116" s="225">
        <f t="shared" si="194"/>
        <v>0</v>
      </c>
      <c r="MEX116" s="225">
        <f t="shared" si="194"/>
        <v>0</v>
      </c>
      <c r="MEY116" s="225">
        <f t="shared" si="194"/>
        <v>0</v>
      </c>
      <c r="MEZ116" s="225">
        <f t="shared" si="194"/>
        <v>0</v>
      </c>
      <c r="MFA116" s="225">
        <f t="shared" si="194"/>
        <v>0</v>
      </c>
      <c r="MFB116" s="225">
        <f t="shared" si="194"/>
        <v>0</v>
      </c>
      <c r="MFC116" s="225">
        <f t="shared" si="194"/>
        <v>0</v>
      </c>
      <c r="MFD116" s="225">
        <f t="shared" si="194"/>
        <v>0</v>
      </c>
      <c r="MFE116" s="225">
        <f t="shared" si="194"/>
        <v>0</v>
      </c>
      <c r="MFF116" s="225">
        <f t="shared" si="194"/>
        <v>0</v>
      </c>
      <c r="MFG116" s="225">
        <f t="shared" si="194"/>
        <v>0</v>
      </c>
      <c r="MFH116" s="225">
        <f t="shared" si="194"/>
        <v>0</v>
      </c>
      <c r="MFI116" s="225">
        <f t="shared" si="194"/>
        <v>0</v>
      </c>
      <c r="MFJ116" s="225">
        <f t="shared" si="194"/>
        <v>0</v>
      </c>
      <c r="MFK116" s="225">
        <f t="shared" si="194"/>
        <v>0</v>
      </c>
      <c r="MFL116" s="225">
        <f t="shared" si="194"/>
        <v>0</v>
      </c>
      <c r="MFM116" s="225">
        <f t="shared" si="194"/>
        <v>0</v>
      </c>
      <c r="MFN116" s="225">
        <f t="shared" si="194"/>
        <v>0</v>
      </c>
      <c r="MFO116" s="225">
        <f t="shared" si="194"/>
        <v>0</v>
      </c>
      <c r="MFP116" s="225">
        <f t="shared" si="194"/>
        <v>0</v>
      </c>
      <c r="MFQ116" s="225">
        <f t="shared" si="194"/>
        <v>0</v>
      </c>
      <c r="MFR116" s="225">
        <f t="shared" si="194"/>
        <v>0</v>
      </c>
      <c r="MFS116" s="225">
        <f t="shared" si="194"/>
        <v>0</v>
      </c>
      <c r="MFT116" s="225">
        <f t="shared" si="194"/>
        <v>0</v>
      </c>
      <c r="MFU116" s="225">
        <f t="shared" si="194"/>
        <v>0</v>
      </c>
      <c r="MFV116" s="225">
        <f t="shared" si="194"/>
        <v>0</v>
      </c>
      <c r="MFW116" s="225">
        <f t="shared" si="194"/>
        <v>0</v>
      </c>
      <c r="MFX116" s="225">
        <f t="shared" si="194"/>
        <v>0</v>
      </c>
      <c r="MFY116" s="225">
        <f t="shared" si="194"/>
        <v>0</v>
      </c>
      <c r="MFZ116" s="225">
        <f t="shared" si="194"/>
        <v>0</v>
      </c>
      <c r="MGA116" s="225">
        <f t="shared" si="194"/>
        <v>0</v>
      </c>
      <c r="MGB116" s="225">
        <f t="shared" si="194"/>
        <v>0</v>
      </c>
      <c r="MGC116" s="225">
        <f t="shared" si="194"/>
        <v>0</v>
      </c>
      <c r="MGD116" s="225">
        <f t="shared" ref="MGD116:MIO116" si="195">MGD115-MGD114</f>
        <v>0</v>
      </c>
      <c r="MGE116" s="225">
        <f t="shared" si="195"/>
        <v>0</v>
      </c>
      <c r="MGF116" s="225">
        <f t="shared" si="195"/>
        <v>0</v>
      </c>
      <c r="MGG116" s="225">
        <f t="shared" si="195"/>
        <v>0</v>
      </c>
      <c r="MGH116" s="225">
        <f t="shared" si="195"/>
        <v>0</v>
      </c>
      <c r="MGI116" s="225">
        <f t="shared" si="195"/>
        <v>0</v>
      </c>
      <c r="MGJ116" s="225">
        <f t="shared" si="195"/>
        <v>0</v>
      </c>
      <c r="MGK116" s="225">
        <f t="shared" si="195"/>
        <v>0</v>
      </c>
      <c r="MGL116" s="225">
        <f t="shared" si="195"/>
        <v>0</v>
      </c>
      <c r="MGM116" s="225">
        <f t="shared" si="195"/>
        <v>0</v>
      </c>
      <c r="MGN116" s="225">
        <f t="shared" si="195"/>
        <v>0</v>
      </c>
      <c r="MGO116" s="225">
        <f t="shared" si="195"/>
        <v>0</v>
      </c>
      <c r="MGP116" s="225">
        <f t="shared" si="195"/>
        <v>0</v>
      </c>
      <c r="MGQ116" s="225">
        <f t="shared" si="195"/>
        <v>0</v>
      </c>
      <c r="MGR116" s="225">
        <f t="shared" si="195"/>
        <v>0</v>
      </c>
      <c r="MGS116" s="225">
        <f t="shared" si="195"/>
        <v>0</v>
      </c>
      <c r="MGT116" s="225">
        <f t="shared" si="195"/>
        <v>0</v>
      </c>
      <c r="MGU116" s="225">
        <f t="shared" si="195"/>
        <v>0</v>
      </c>
      <c r="MGV116" s="225">
        <f t="shared" si="195"/>
        <v>0</v>
      </c>
      <c r="MGW116" s="225">
        <f t="shared" si="195"/>
        <v>0</v>
      </c>
      <c r="MGX116" s="225">
        <f t="shared" si="195"/>
        <v>0</v>
      </c>
      <c r="MGY116" s="225">
        <f t="shared" si="195"/>
        <v>0</v>
      </c>
      <c r="MGZ116" s="225">
        <f t="shared" si="195"/>
        <v>0</v>
      </c>
      <c r="MHA116" s="225">
        <f t="shared" si="195"/>
        <v>0</v>
      </c>
      <c r="MHB116" s="225">
        <f t="shared" si="195"/>
        <v>0</v>
      </c>
      <c r="MHC116" s="225">
        <f t="shared" si="195"/>
        <v>0</v>
      </c>
      <c r="MHD116" s="225">
        <f t="shared" si="195"/>
        <v>0</v>
      </c>
      <c r="MHE116" s="225">
        <f t="shared" si="195"/>
        <v>0</v>
      </c>
      <c r="MHF116" s="225">
        <f t="shared" si="195"/>
        <v>0</v>
      </c>
      <c r="MHG116" s="225">
        <f t="shared" si="195"/>
        <v>0</v>
      </c>
      <c r="MHH116" s="225">
        <f t="shared" si="195"/>
        <v>0</v>
      </c>
      <c r="MHI116" s="225">
        <f t="shared" si="195"/>
        <v>0</v>
      </c>
      <c r="MHJ116" s="225">
        <f t="shared" si="195"/>
        <v>0</v>
      </c>
      <c r="MHK116" s="225">
        <f t="shared" si="195"/>
        <v>0</v>
      </c>
      <c r="MHL116" s="225">
        <f t="shared" si="195"/>
        <v>0</v>
      </c>
      <c r="MHM116" s="225">
        <f t="shared" si="195"/>
        <v>0</v>
      </c>
      <c r="MHN116" s="225">
        <f t="shared" si="195"/>
        <v>0</v>
      </c>
      <c r="MHO116" s="225">
        <f t="shared" si="195"/>
        <v>0</v>
      </c>
      <c r="MHP116" s="225">
        <f t="shared" si="195"/>
        <v>0</v>
      </c>
      <c r="MHQ116" s="225">
        <f t="shared" si="195"/>
        <v>0</v>
      </c>
      <c r="MHR116" s="225">
        <f t="shared" si="195"/>
        <v>0</v>
      </c>
      <c r="MHS116" s="225">
        <f t="shared" si="195"/>
        <v>0</v>
      </c>
      <c r="MHT116" s="225">
        <f t="shared" si="195"/>
        <v>0</v>
      </c>
      <c r="MHU116" s="225">
        <f t="shared" si="195"/>
        <v>0</v>
      </c>
      <c r="MHV116" s="225">
        <f t="shared" si="195"/>
        <v>0</v>
      </c>
      <c r="MHW116" s="225">
        <f t="shared" si="195"/>
        <v>0</v>
      </c>
      <c r="MHX116" s="225">
        <f t="shared" si="195"/>
        <v>0</v>
      </c>
      <c r="MHY116" s="225">
        <f t="shared" si="195"/>
        <v>0</v>
      </c>
      <c r="MHZ116" s="225">
        <f t="shared" si="195"/>
        <v>0</v>
      </c>
      <c r="MIA116" s="225">
        <f t="shared" si="195"/>
        <v>0</v>
      </c>
      <c r="MIB116" s="225">
        <f t="shared" si="195"/>
        <v>0</v>
      </c>
      <c r="MIC116" s="225">
        <f t="shared" si="195"/>
        <v>0</v>
      </c>
      <c r="MID116" s="225">
        <f t="shared" si="195"/>
        <v>0</v>
      </c>
      <c r="MIE116" s="225">
        <f t="shared" si="195"/>
        <v>0</v>
      </c>
      <c r="MIF116" s="225">
        <f t="shared" si="195"/>
        <v>0</v>
      </c>
      <c r="MIG116" s="225">
        <f t="shared" si="195"/>
        <v>0</v>
      </c>
      <c r="MIH116" s="225">
        <f t="shared" si="195"/>
        <v>0</v>
      </c>
      <c r="MII116" s="225">
        <f t="shared" si="195"/>
        <v>0</v>
      </c>
      <c r="MIJ116" s="225">
        <f t="shared" si="195"/>
        <v>0</v>
      </c>
      <c r="MIK116" s="225">
        <f t="shared" si="195"/>
        <v>0</v>
      </c>
      <c r="MIL116" s="225">
        <f t="shared" si="195"/>
        <v>0</v>
      </c>
      <c r="MIM116" s="225">
        <f t="shared" si="195"/>
        <v>0</v>
      </c>
      <c r="MIN116" s="225">
        <f t="shared" si="195"/>
        <v>0</v>
      </c>
      <c r="MIO116" s="225">
        <f t="shared" si="195"/>
        <v>0</v>
      </c>
      <c r="MIP116" s="225">
        <f t="shared" ref="MIP116:MLA116" si="196">MIP115-MIP114</f>
        <v>0</v>
      </c>
      <c r="MIQ116" s="225">
        <f t="shared" si="196"/>
        <v>0</v>
      </c>
      <c r="MIR116" s="225">
        <f t="shared" si="196"/>
        <v>0</v>
      </c>
      <c r="MIS116" s="225">
        <f t="shared" si="196"/>
        <v>0</v>
      </c>
      <c r="MIT116" s="225">
        <f t="shared" si="196"/>
        <v>0</v>
      </c>
      <c r="MIU116" s="225">
        <f t="shared" si="196"/>
        <v>0</v>
      </c>
      <c r="MIV116" s="225">
        <f t="shared" si="196"/>
        <v>0</v>
      </c>
      <c r="MIW116" s="225">
        <f t="shared" si="196"/>
        <v>0</v>
      </c>
      <c r="MIX116" s="225">
        <f t="shared" si="196"/>
        <v>0</v>
      </c>
      <c r="MIY116" s="225">
        <f t="shared" si="196"/>
        <v>0</v>
      </c>
      <c r="MIZ116" s="225">
        <f t="shared" si="196"/>
        <v>0</v>
      </c>
      <c r="MJA116" s="225">
        <f t="shared" si="196"/>
        <v>0</v>
      </c>
      <c r="MJB116" s="225">
        <f t="shared" si="196"/>
        <v>0</v>
      </c>
      <c r="MJC116" s="225">
        <f t="shared" si="196"/>
        <v>0</v>
      </c>
      <c r="MJD116" s="225">
        <f t="shared" si="196"/>
        <v>0</v>
      </c>
      <c r="MJE116" s="225">
        <f t="shared" si="196"/>
        <v>0</v>
      </c>
      <c r="MJF116" s="225">
        <f t="shared" si="196"/>
        <v>0</v>
      </c>
      <c r="MJG116" s="225">
        <f t="shared" si="196"/>
        <v>0</v>
      </c>
      <c r="MJH116" s="225">
        <f t="shared" si="196"/>
        <v>0</v>
      </c>
      <c r="MJI116" s="225">
        <f t="shared" si="196"/>
        <v>0</v>
      </c>
      <c r="MJJ116" s="225">
        <f t="shared" si="196"/>
        <v>0</v>
      </c>
      <c r="MJK116" s="225">
        <f t="shared" si="196"/>
        <v>0</v>
      </c>
      <c r="MJL116" s="225">
        <f t="shared" si="196"/>
        <v>0</v>
      </c>
      <c r="MJM116" s="225">
        <f t="shared" si="196"/>
        <v>0</v>
      </c>
      <c r="MJN116" s="225">
        <f t="shared" si="196"/>
        <v>0</v>
      </c>
      <c r="MJO116" s="225">
        <f t="shared" si="196"/>
        <v>0</v>
      </c>
      <c r="MJP116" s="225">
        <f t="shared" si="196"/>
        <v>0</v>
      </c>
      <c r="MJQ116" s="225">
        <f t="shared" si="196"/>
        <v>0</v>
      </c>
      <c r="MJR116" s="225">
        <f t="shared" si="196"/>
        <v>0</v>
      </c>
      <c r="MJS116" s="225">
        <f t="shared" si="196"/>
        <v>0</v>
      </c>
      <c r="MJT116" s="225">
        <f t="shared" si="196"/>
        <v>0</v>
      </c>
      <c r="MJU116" s="225">
        <f t="shared" si="196"/>
        <v>0</v>
      </c>
      <c r="MJV116" s="225">
        <f t="shared" si="196"/>
        <v>0</v>
      </c>
      <c r="MJW116" s="225">
        <f t="shared" si="196"/>
        <v>0</v>
      </c>
      <c r="MJX116" s="225">
        <f t="shared" si="196"/>
        <v>0</v>
      </c>
      <c r="MJY116" s="225">
        <f t="shared" si="196"/>
        <v>0</v>
      </c>
      <c r="MJZ116" s="225">
        <f t="shared" si="196"/>
        <v>0</v>
      </c>
      <c r="MKA116" s="225">
        <f t="shared" si="196"/>
        <v>0</v>
      </c>
      <c r="MKB116" s="225">
        <f t="shared" si="196"/>
        <v>0</v>
      </c>
      <c r="MKC116" s="225">
        <f t="shared" si="196"/>
        <v>0</v>
      </c>
      <c r="MKD116" s="225">
        <f t="shared" si="196"/>
        <v>0</v>
      </c>
      <c r="MKE116" s="225">
        <f t="shared" si="196"/>
        <v>0</v>
      </c>
      <c r="MKF116" s="225">
        <f t="shared" si="196"/>
        <v>0</v>
      </c>
      <c r="MKG116" s="225">
        <f t="shared" si="196"/>
        <v>0</v>
      </c>
      <c r="MKH116" s="225">
        <f t="shared" si="196"/>
        <v>0</v>
      </c>
      <c r="MKI116" s="225">
        <f t="shared" si="196"/>
        <v>0</v>
      </c>
      <c r="MKJ116" s="225">
        <f t="shared" si="196"/>
        <v>0</v>
      </c>
      <c r="MKK116" s="225">
        <f t="shared" si="196"/>
        <v>0</v>
      </c>
      <c r="MKL116" s="225">
        <f t="shared" si="196"/>
        <v>0</v>
      </c>
      <c r="MKM116" s="225">
        <f t="shared" si="196"/>
        <v>0</v>
      </c>
      <c r="MKN116" s="225">
        <f t="shared" si="196"/>
        <v>0</v>
      </c>
      <c r="MKO116" s="225">
        <f t="shared" si="196"/>
        <v>0</v>
      </c>
      <c r="MKP116" s="225">
        <f t="shared" si="196"/>
        <v>0</v>
      </c>
      <c r="MKQ116" s="225">
        <f t="shared" si="196"/>
        <v>0</v>
      </c>
      <c r="MKR116" s="225">
        <f t="shared" si="196"/>
        <v>0</v>
      </c>
      <c r="MKS116" s="225">
        <f t="shared" si="196"/>
        <v>0</v>
      </c>
      <c r="MKT116" s="225">
        <f t="shared" si="196"/>
        <v>0</v>
      </c>
      <c r="MKU116" s="225">
        <f t="shared" si="196"/>
        <v>0</v>
      </c>
      <c r="MKV116" s="225">
        <f t="shared" si="196"/>
        <v>0</v>
      </c>
      <c r="MKW116" s="225">
        <f t="shared" si="196"/>
        <v>0</v>
      </c>
      <c r="MKX116" s="225">
        <f t="shared" si="196"/>
        <v>0</v>
      </c>
      <c r="MKY116" s="225">
        <f t="shared" si="196"/>
        <v>0</v>
      </c>
      <c r="MKZ116" s="225">
        <f t="shared" si="196"/>
        <v>0</v>
      </c>
      <c r="MLA116" s="225">
        <f t="shared" si="196"/>
        <v>0</v>
      </c>
      <c r="MLB116" s="225">
        <f t="shared" ref="MLB116:MNM116" si="197">MLB115-MLB114</f>
        <v>0</v>
      </c>
      <c r="MLC116" s="225">
        <f t="shared" si="197"/>
        <v>0</v>
      </c>
      <c r="MLD116" s="225">
        <f t="shared" si="197"/>
        <v>0</v>
      </c>
      <c r="MLE116" s="225">
        <f t="shared" si="197"/>
        <v>0</v>
      </c>
      <c r="MLF116" s="225">
        <f t="shared" si="197"/>
        <v>0</v>
      </c>
      <c r="MLG116" s="225">
        <f t="shared" si="197"/>
        <v>0</v>
      </c>
      <c r="MLH116" s="225">
        <f t="shared" si="197"/>
        <v>0</v>
      </c>
      <c r="MLI116" s="225">
        <f t="shared" si="197"/>
        <v>0</v>
      </c>
      <c r="MLJ116" s="225">
        <f t="shared" si="197"/>
        <v>0</v>
      </c>
      <c r="MLK116" s="225">
        <f t="shared" si="197"/>
        <v>0</v>
      </c>
      <c r="MLL116" s="225">
        <f t="shared" si="197"/>
        <v>0</v>
      </c>
      <c r="MLM116" s="225">
        <f t="shared" si="197"/>
        <v>0</v>
      </c>
      <c r="MLN116" s="225">
        <f t="shared" si="197"/>
        <v>0</v>
      </c>
      <c r="MLO116" s="225">
        <f t="shared" si="197"/>
        <v>0</v>
      </c>
      <c r="MLP116" s="225">
        <f t="shared" si="197"/>
        <v>0</v>
      </c>
      <c r="MLQ116" s="225">
        <f t="shared" si="197"/>
        <v>0</v>
      </c>
      <c r="MLR116" s="225">
        <f t="shared" si="197"/>
        <v>0</v>
      </c>
      <c r="MLS116" s="225">
        <f t="shared" si="197"/>
        <v>0</v>
      </c>
      <c r="MLT116" s="225">
        <f t="shared" si="197"/>
        <v>0</v>
      </c>
      <c r="MLU116" s="225">
        <f t="shared" si="197"/>
        <v>0</v>
      </c>
      <c r="MLV116" s="225">
        <f t="shared" si="197"/>
        <v>0</v>
      </c>
      <c r="MLW116" s="225">
        <f t="shared" si="197"/>
        <v>0</v>
      </c>
      <c r="MLX116" s="225">
        <f t="shared" si="197"/>
        <v>0</v>
      </c>
      <c r="MLY116" s="225">
        <f t="shared" si="197"/>
        <v>0</v>
      </c>
      <c r="MLZ116" s="225">
        <f t="shared" si="197"/>
        <v>0</v>
      </c>
      <c r="MMA116" s="225">
        <f t="shared" si="197"/>
        <v>0</v>
      </c>
      <c r="MMB116" s="225">
        <f t="shared" si="197"/>
        <v>0</v>
      </c>
      <c r="MMC116" s="225">
        <f t="shared" si="197"/>
        <v>0</v>
      </c>
      <c r="MMD116" s="225">
        <f t="shared" si="197"/>
        <v>0</v>
      </c>
      <c r="MME116" s="225">
        <f t="shared" si="197"/>
        <v>0</v>
      </c>
      <c r="MMF116" s="225">
        <f t="shared" si="197"/>
        <v>0</v>
      </c>
      <c r="MMG116" s="225">
        <f t="shared" si="197"/>
        <v>0</v>
      </c>
      <c r="MMH116" s="225">
        <f t="shared" si="197"/>
        <v>0</v>
      </c>
      <c r="MMI116" s="225">
        <f t="shared" si="197"/>
        <v>0</v>
      </c>
      <c r="MMJ116" s="225">
        <f t="shared" si="197"/>
        <v>0</v>
      </c>
      <c r="MMK116" s="225">
        <f t="shared" si="197"/>
        <v>0</v>
      </c>
      <c r="MML116" s="225">
        <f t="shared" si="197"/>
        <v>0</v>
      </c>
      <c r="MMM116" s="225">
        <f t="shared" si="197"/>
        <v>0</v>
      </c>
      <c r="MMN116" s="225">
        <f t="shared" si="197"/>
        <v>0</v>
      </c>
      <c r="MMO116" s="225">
        <f t="shared" si="197"/>
        <v>0</v>
      </c>
      <c r="MMP116" s="225">
        <f t="shared" si="197"/>
        <v>0</v>
      </c>
      <c r="MMQ116" s="225">
        <f t="shared" si="197"/>
        <v>0</v>
      </c>
      <c r="MMR116" s="225">
        <f t="shared" si="197"/>
        <v>0</v>
      </c>
      <c r="MMS116" s="225">
        <f t="shared" si="197"/>
        <v>0</v>
      </c>
      <c r="MMT116" s="225">
        <f t="shared" si="197"/>
        <v>0</v>
      </c>
      <c r="MMU116" s="225">
        <f t="shared" si="197"/>
        <v>0</v>
      </c>
      <c r="MMV116" s="225">
        <f t="shared" si="197"/>
        <v>0</v>
      </c>
      <c r="MMW116" s="225">
        <f t="shared" si="197"/>
        <v>0</v>
      </c>
      <c r="MMX116" s="225">
        <f t="shared" si="197"/>
        <v>0</v>
      </c>
      <c r="MMY116" s="225">
        <f t="shared" si="197"/>
        <v>0</v>
      </c>
      <c r="MMZ116" s="225">
        <f t="shared" si="197"/>
        <v>0</v>
      </c>
      <c r="MNA116" s="225">
        <f t="shared" si="197"/>
        <v>0</v>
      </c>
      <c r="MNB116" s="225">
        <f t="shared" si="197"/>
        <v>0</v>
      </c>
      <c r="MNC116" s="225">
        <f t="shared" si="197"/>
        <v>0</v>
      </c>
      <c r="MND116" s="225">
        <f t="shared" si="197"/>
        <v>0</v>
      </c>
      <c r="MNE116" s="225">
        <f t="shared" si="197"/>
        <v>0</v>
      </c>
      <c r="MNF116" s="225">
        <f t="shared" si="197"/>
        <v>0</v>
      </c>
      <c r="MNG116" s="225">
        <f t="shared" si="197"/>
        <v>0</v>
      </c>
      <c r="MNH116" s="225">
        <f t="shared" si="197"/>
        <v>0</v>
      </c>
      <c r="MNI116" s="225">
        <f t="shared" si="197"/>
        <v>0</v>
      </c>
      <c r="MNJ116" s="225">
        <f t="shared" si="197"/>
        <v>0</v>
      </c>
      <c r="MNK116" s="225">
        <f t="shared" si="197"/>
        <v>0</v>
      </c>
      <c r="MNL116" s="225">
        <f t="shared" si="197"/>
        <v>0</v>
      </c>
      <c r="MNM116" s="225">
        <f t="shared" si="197"/>
        <v>0</v>
      </c>
      <c r="MNN116" s="225">
        <f t="shared" ref="MNN116:MPY116" si="198">MNN115-MNN114</f>
        <v>0</v>
      </c>
      <c r="MNO116" s="225">
        <f t="shared" si="198"/>
        <v>0</v>
      </c>
      <c r="MNP116" s="225">
        <f t="shared" si="198"/>
        <v>0</v>
      </c>
      <c r="MNQ116" s="225">
        <f t="shared" si="198"/>
        <v>0</v>
      </c>
      <c r="MNR116" s="225">
        <f t="shared" si="198"/>
        <v>0</v>
      </c>
      <c r="MNS116" s="225">
        <f t="shared" si="198"/>
        <v>0</v>
      </c>
      <c r="MNT116" s="225">
        <f t="shared" si="198"/>
        <v>0</v>
      </c>
      <c r="MNU116" s="225">
        <f t="shared" si="198"/>
        <v>0</v>
      </c>
      <c r="MNV116" s="225">
        <f t="shared" si="198"/>
        <v>0</v>
      </c>
      <c r="MNW116" s="225">
        <f t="shared" si="198"/>
        <v>0</v>
      </c>
      <c r="MNX116" s="225">
        <f t="shared" si="198"/>
        <v>0</v>
      </c>
      <c r="MNY116" s="225">
        <f t="shared" si="198"/>
        <v>0</v>
      </c>
      <c r="MNZ116" s="225">
        <f t="shared" si="198"/>
        <v>0</v>
      </c>
      <c r="MOA116" s="225">
        <f t="shared" si="198"/>
        <v>0</v>
      </c>
      <c r="MOB116" s="225">
        <f t="shared" si="198"/>
        <v>0</v>
      </c>
      <c r="MOC116" s="225">
        <f t="shared" si="198"/>
        <v>0</v>
      </c>
      <c r="MOD116" s="225">
        <f t="shared" si="198"/>
        <v>0</v>
      </c>
      <c r="MOE116" s="225">
        <f t="shared" si="198"/>
        <v>0</v>
      </c>
      <c r="MOF116" s="225">
        <f t="shared" si="198"/>
        <v>0</v>
      </c>
      <c r="MOG116" s="225">
        <f t="shared" si="198"/>
        <v>0</v>
      </c>
      <c r="MOH116" s="225">
        <f t="shared" si="198"/>
        <v>0</v>
      </c>
      <c r="MOI116" s="225">
        <f t="shared" si="198"/>
        <v>0</v>
      </c>
      <c r="MOJ116" s="225">
        <f t="shared" si="198"/>
        <v>0</v>
      </c>
      <c r="MOK116" s="225">
        <f t="shared" si="198"/>
        <v>0</v>
      </c>
      <c r="MOL116" s="225">
        <f t="shared" si="198"/>
        <v>0</v>
      </c>
      <c r="MOM116" s="225">
        <f t="shared" si="198"/>
        <v>0</v>
      </c>
      <c r="MON116" s="225">
        <f t="shared" si="198"/>
        <v>0</v>
      </c>
      <c r="MOO116" s="225">
        <f t="shared" si="198"/>
        <v>0</v>
      </c>
      <c r="MOP116" s="225">
        <f t="shared" si="198"/>
        <v>0</v>
      </c>
      <c r="MOQ116" s="225">
        <f t="shared" si="198"/>
        <v>0</v>
      </c>
      <c r="MOR116" s="225">
        <f t="shared" si="198"/>
        <v>0</v>
      </c>
      <c r="MOS116" s="225">
        <f t="shared" si="198"/>
        <v>0</v>
      </c>
      <c r="MOT116" s="225">
        <f t="shared" si="198"/>
        <v>0</v>
      </c>
      <c r="MOU116" s="225">
        <f t="shared" si="198"/>
        <v>0</v>
      </c>
      <c r="MOV116" s="225">
        <f t="shared" si="198"/>
        <v>0</v>
      </c>
      <c r="MOW116" s="225">
        <f t="shared" si="198"/>
        <v>0</v>
      </c>
      <c r="MOX116" s="225">
        <f t="shared" si="198"/>
        <v>0</v>
      </c>
      <c r="MOY116" s="225">
        <f t="shared" si="198"/>
        <v>0</v>
      </c>
      <c r="MOZ116" s="225">
        <f t="shared" si="198"/>
        <v>0</v>
      </c>
      <c r="MPA116" s="225">
        <f t="shared" si="198"/>
        <v>0</v>
      </c>
      <c r="MPB116" s="225">
        <f t="shared" si="198"/>
        <v>0</v>
      </c>
      <c r="MPC116" s="225">
        <f t="shared" si="198"/>
        <v>0</v>
      </c>
      <c r="MPD116" s="225">
        <f t="shared" si="198"/>
        <v>0</v>
      </c>
      <c r="MPE116" s="225">
        <f t="shared" si="198"/>
        <v>0</v>
      </c>
      <c r="MPF116" s="225">
        <f t="shared" si="198"/>
        <v>0</v>
      </c>
      <c r="MPG116" s="225">
        <f t="shared" si="198"/>
        <v>0</v>
      </c>
      <c r="MPH116" s="225">
        <f t="shared" si="198"/>
        <v>0</v>
      </c>
      <c r="MPI116" s="225">
        <f t="shared" si="198"/>
        <v>0</v>
      </c>
      <c r="MPJ116" s="225">
        <f t="shared" si="198"/>
        <v>0</v>
      </c>
      <c r="MPK116" s="225">
        <f t="shared" si="198"/>
        <v>0</v>
      </c>
      <c r="MPL116" s="225">
        <f t="shared" si="198"/>
        <v>0</v>
      </c>
      <c r="MPM116" s="225">
        <f t="shared" si="198"/>
        <v>0</v>
      </c>
      <c r="MPN116" s="225">
        <f t="shared" si="198"/>
        <v>0</v>
      </c>
      <c r="MPO116" s="225">
        <f t="shared" si="198"/>
        <v>0</v>
      </c>
      <c r="MPP116" s="225">
        <f t="shared" si="198"/>
        <v>0</v>
      </c>
      <c r="MPQ116" s="225">
        <f t="shared" si="198"/>
        <v>0</v>
      </c>
      <c r="MPR116" s="225">
        <f t="shared" si="198"/>
        <v>0</v>
      </c>
      <c r="MPS116" s="225">
        <f t="shared" si="198"/>
        <v>0</v>
      </c>
      <c r="MPT116" s="225">
        <f t="shared" si="198"/>
        <v>0</v>
      </c>
      <c r="MPU116" s="225">
        <f t="shared" si="198"/>
        <v>0</v>
      </c>
      <c r="MPV116" s="225">
        <f t="shared" si="198"/>
        <v>0</v>
      </c>
      <c r="MPW116" s="225">
        <f t="shared" si="198"/>
        <v>0</v>
      </c>
      <c r="MPX116" s="225">
        <f t="shared" si="198"/>
        <v>0</v>
      </c>
      <c r="MPY116" s="225">
        <f t="shared" si="198"/>
        <v>0</v>
      </c>
      <c r="MPZ116" s="225">
        <f t="shared" ref="MPZ116:MSK116" si="199">MPZ115-MPZ114</f>
        <v>0</v>
      </c>
      <c r="MQA116" s="225">
        <f t="shared" si="199"/>
        <v>0</v>
      </c>
      <c r="MQB116" s="225">
        <f t="shared" si="199"/>
        <v>0</v>
      </c>
      <c r="MQC116" s="225">
        <f t="shared" si="199"/>
        <v>0</v>
      </c>
      <c r="MQD116" s="225">
        <f t="shared" si="199"/>
        <v>0</v>
      </c>
      <c r="MQE116" s="225">
        <f t="shared" si="199"/>
        <v>0</v>
      </c>
      <c r="MQF116" s="225">
        <f t="shared" si="199"/>
        <v>0</v>
      </c>
      <c r="MQG116" s="225">
        <f t="shared" si="199"/>
        <v>0</v>
      </c>
      <c r="MQH116" s="225">
        <f t="shared" si="199"/>
        <v>0</v>
      </c>
      <c r="MQI116" s="225">
        <f t="shared" si="199"/>
        <v>0</v>
      </c>
      <c r="MQJ116" s="225">
        <f t="shared" si="199"/>
        <v>0</v>
      </c>
      <c r="MQK116" s="225">
        <f t="shared" si="199"/>
        <v>0</v>
      </c>
      <c r="MQL116" s="225">
        <f t="shared" si="199"/>
        <v>0</v>
      </c>
      <c r="MQM116" s="225">
        <f t="shared" si="199"/>
        <v>0</v>
      </c>
      <c r="MQN116" s="225">
        <f t="shared" si="199"/>
        <v>0</v>
      </c>
      <c r="MQO116" s="225">
        <f t="shared" si="199"/>
        <v>0</v>
      </c>
      <c r="MQP116" s="225">
        <f t="shared" si="199"/>
        <v>0</v>
      </c>
      <c r="MQQ116" s="225">
        <f t="shared" si="199"/>
        <v>0</v>
      </c>
      <c r="MQR116" s="225">
        <f t="shared" si="199"/>
        <v>0</v>
      </c>
      <c r="MQS116" s="225">
        <f t="shared" si="199"/>
        <v>0</v>
      </c>
      <c r="MQT116" s="225">
        <f t="shared" si="199"/>
        <v>0</v>
      </c>
      <c r="MQU116" s="225">
        <f t="shared" si="199"/>
        <v>0</v>
      </c>
      <c r="MQV116" s="225">
        <f t="shared" si="199"/>
        <v>0</v>
      </c>
      <c r="MQW116" s="225">
        <f t="shared" si="199"/>
        <v>0</v>
      </c>
      <c r="MQX116" s="225">
        <f t="shared" si="199"/>
        <v>0</v>
      </c>
      <c r="MQY116" s="225">
        <f t="shared" si="199"/>
        <v>0</v>
      </c>
      <c r="MQZ116" s="225">
        <f t="shared" si="199"/>
        <v>0</v>
      </c>
      <c r="MRA116" s="225">
        <f t="shared" si="199"/>
        <v>0</v>
      </c>
      <c r="MRB116" s="225">
        <f t="shared" si="199"/>
        <v>0</v>
      </c>
      <c r="MRC116" s="225">
        <f t="shared" si="199"/>
        <v>0</v>
      </c>
      <c r="MRD116" s="225">
        <f t="shared" si="199"/>
        <v>0</v>
      </c>
      <c r="MRE116" s="225">
        <f t="shared" si="199"/>
        <v>0</v>
      </c>
      <c r="MRF116" s="225">
        <f t="shared" si="199"/>
        <v>0</v>
      </c>
      <c r="MRG116" s="225">
        <f t="shared" si="199"/>
        <v>0</v>
      </c>
      <c r="MRH116" s="225">
        <f t="shared" si="199"/>
        <v>0</v>
      </c>
      <c r="MRI116" s="225">
        <f t="shared" si="199"/>
        <v>0</v>
      </c>
      <c r="MRJ116" s="225">
        <f t="shared" si="199"/>
        <v>0</v>
      </c>
      <c r="MRK116" s="225">
        <f t="shared" si="199"/>
        <v>0</v>
      </c>
      <c r="MRL116" s="225">
        <f t="shared" si="199"/>
        <v>0</v>
      </c>
      <c r="MRM116" s="225">
        <f t="shared" si="199"/>
        <v>0</v>
      </c>
      <c r="MRN116" s="225">
        <f t="shared" si="199"/>
        <v>0</v>
      </c>
      <c r="MRO116" s="225">
        <f t="shared" si="199"/>
        <v>0</v>
      </c>
      <c r="MRP116" s="225">
        <f t="shared" si="199"/>
        <v>0</v>
      </c>
      <c r="MRQ116" s="225">
        <f t="shared" si="199"/>
        <v>0</v>
      </c>
      <c r="MRR116" s="225">
        <f t="shared" si="199"/>
        <v>0</v>
      </c>
      <c r="MRS116" s="225">
        <f t="shared" si="199"/>
        <v>0</v>
      </c>
      <c r="MRT116" s="225">
        <f t="shared" si="199"/>
        <v>0</v>
      </c>
      <c r="MRU116" s="225">
        <f t="shared" si="199"/>
        <v>0</v>
      </c>
      <c r="MRV116" s="225">
        <f t="shared" si="199"/>
        <v>0</v>
      </c>
      <c r="MRW116" s="225">
        <f t="shared" si="199"/>
        <v>0</v>
      </c>
      <c r="MRX116" s="225">
        <f t="shared" si="199"/>
        <v>0</v>
      </c>
      <c r="MRY116" s="225">
        <f t="shared" si="199"/>
        <v>0</v>
      </c>
      <c r="MRZ116" s="225">
        <f t="shared" si="199"/>
        <v>0</v>
      </c>
      <c r="MSA116" s="225">
        <f t="shared" si="199"/>
        <v>0</v>
      </c>
      <c r="MSB116" s="225">
        <f t="shared" si="199"/>
        <v>0</v>
      </c>
      <c r="MSC116" s="225">
        <f t="shared" si="199"/>
        <v>0</v>
      </c>
      <c r="MSD116" s="225">
        <f t="shared" si="199"/>
        <v>0</v>
      </c>
      <c r="MSE116" s="225">
        <f t="shared" si="199"/>
        <v>0</v>
      </c>
      <c r="MSF116" s="225">
        <f t="shared" si="199"/>
        <v>0</v>
      </c>
      <c r="MSG116" s="225">
        <f t="shared" si="199"/>
        <v>0</v>
      </c>
      <c r="MSH116" s="225">
        <f t="shared" si="199"/>
        <v>0</v>
      </c>
      <c r="MSI116" s="225">
        <f t="shared" si="199"/>
        <v>0</v>
      </c>
      <c r="MSJ116" s="225">
        <f t="shared" si="199"/>
        <v>0</v>
      </c>
      <c r="MSK116" s="225">
        <f t="shared" si="199"/>
        <v>0</v>
      </c>
      <c r="MSL116" s="225">
        <f t="shared" ref="MSL116:MUW116" si="200">MSL115-MSL114</f>
        <v>0</v>
      </c>
      <c r="MSM116" s="225">
        <f t="shared" si="200"/>
        <v>0</v>
      </c>
      <c r="MSN116" s="225">
        <f t="shared" si="200"/>
        <v>0</v>
      </c>
      <c r="MSO116" s="225">
        <f t="shared" si="200"/>
        <v>0</v>
      </c>
      <c r="MSP116" s="225">
        <f t="shared" si="200"/>
        <v>0</v>
      </c>
      <c r="MSQ116" s="225">
        <f t="shared" si="200"/>
        <v>0</v>
      </c>
      <c r="MSR116" s="225">
        <f t="shared" si="200"/>
        <v>0</v>
      </c>
      <c r="MSS116" s="225">
        <f t="shared" si="200"/>
        <v>0</v>
      </c>
      <c r="MST116" s="225">
        <f t="shared" si="200"/>
        <v>0</v>
      </c>
      <c r="MSU116" s="225">
        <f t="shared" si="200"/>
        <v>0</v>
      </c>
      <c r="MSV116" s="225">
        <f t="shared" si="200"/>
        <v>0</v>
      </c>
      <c r="MSW116" s="225">
        <f t="shared" si="200"/>
        <v>0</v>
      </c>
      <c r="MSX116" s="225">
        <f t="shared" si="200"/>
        <v>0</v>
      </c>
      <c r="MSY116" s="225">
        <f t="shared" si="200"/>
        <v>0</v>
      </c>
      <c r="MSZ116" s="225">
        <f t="shared" si="200"/>
        <v>0</v>
      </c>
      <c r="MTA116" s="225">
        <f t="shared" si="200"/>
        <v>0</v>
      </c>
      <c r="MTB116" s="225">
        <f t="shared" si="200"/>
        <v>0</v>
      </c>
      <c r="MTC116" s="225">
        <f t="shared" si="200"/>
        <v>0</v>
      </c>
      <c r="MTD116" s="225">
        <f t="shared" si="200"/>
        <v>0</v>
      </c>
      <c r="MTE116" s="225">
        <f t="shared" si="200"/>
        <v>0</v>
      </c>
      <c r="MTF116" s="225">
        <f t="shared" si="200"/>
        <v>0</v>
      </c>
      <c r="MTG116" s="225">
        <f t="shared" si="200"/>
        <v>0</v>
      </c>
      <c r="MTH116" s="225">
        <f t="shared" si="200"/>
        <v>0</v>
      </c>
      <c r="MTI116" s="225">
        <f t="shared" si="200"/>
        <v>0</v>
      </c>
      <c r="MTJ116" s="225">
        <f t="shared" si="200"/>
        <v>0</v>
      </c>
      <c r="MTK116" s="225">
        <f t="shared" si="200"/>
        <v>0</v>
      </c>
      <c r="MTL116" s="225">
        <f t="shared" si="200"/>
        <v>0</v>
      </c>
      <c r="MTM116" s="225">
        <f t="shared" si="200"/>
        <v>0</v>
      </c>
      <c r="MTN116" s="225">
        <f t="shared" si="200"/>
        <v>0</v>
      </c>
      <c r="MTO116" s="225">
        <f t="shared" si="200"/>
        <v>0</v>
      </c>
      <c r="MTP116" s="225">
        <f t="shared" si="200"/>
        <v>0</v>
      </c>
      <c r="MTQ116" s="225">
        <f t="shared" si="200"/>
        <v>0</v>
      </c>
      <c r="MTR116" s="225">
        <f t="shared" si="200"/>
        <v>0</v>
      </c>
      <c r="MTS116" s="225">
        <f t="shared" si="200"/>
        <v>0</v>
      </c>
      <c r="MTT116" s="225">
        <f t="shared" si="200"/>
        <v>0</v>
      </c>
      <c r="MTU116" s="225">
        <f t="shared" si="200"/>
        <v>0</v>
      </c>
      <c r="MTV116" s="225">
        <f t="shared" si="200"/>
        <v>0</v>
      </c>
      <c r="MTW116" s="225">
        <f t="shared" si="200"/>
        <v>0</v>
      </c>
      <c r="MTX116" s="225">
        <f t="shared" si="200"/>
        <v>0</v>
      </c>
      <c r="MTY116" s="225">
        <f t="shared" si="200"/>
        <v>0</v>
      </c>
      <c r="MTZ116" s="225">
        <f t="shared" si="200"/>
        <v>0</v>
      </c>
      <c r="MUA116" s="225">
        <f t="shared" si="200"/>
        <v>0</v>
      </c>
      <c r="MUB116" s="225">
        <f t="shared" si="200"/>
        <v>0</v>
      </c>
      <c r="MUC116" s="225">
        <f t="shared" si="200"/>
        <v>0</v>
      </c>
      <c r="MUD116" s="225">
        <f t="shared" si="200"/>
        <v>0</v>
      </c>
      <c r="MUE116" s="225">
        <f t="shared" si="200"/>
        <v>0</v>
      </c>
      <c r="MUF116" s="225">
        <f t="shared" si="200"/>
        <v>0</v>
      </c>
      <c r="MUG116" s="225">
        <f t="shared" si="200"/>
        <v>0</v>
      </c>
      <c r="MUH116" s="225">
        <f t="shared" si="200"/>
        <v>0</v>
      </c>
      <c r="MUI116" s="225">
        <f t="shared" si="200"/>
        <v>0</v>
      </c>
      <c r="MUJ116" s="225">
        <f t="shared" si="200"/>
        <v>0</v>
      </c>
      <c r="MUK116" s="225">
        <f t="shared" si="200"/>
        <v>0</v>
      </c>
      <c r="MUL116" s="225">
        <f t="shared" si="200"/>
        <v>0</v>
      </c>
      <c r="MUM116" s="225">
        <f t="shared" si="200"/>
        <v>0</v>
      </c>
      <c r="MUN116" s="225">
        <f t="shared" si="200"/>
        <v>0</v>
      </c>
      <c r="MUO116" s="225">
        <f t="shared" si="200"/>
        <v>0</v>
      </c>
      <c r="MUP116" s="225">
        <f t="shared" si="200"/>
        <v>0</v>
      </c>
      <c r="MUQ116" s="225">
        <f t="shared" si="200"/>
        <v>0</v>
      </c>
      <c r="MUR116" s="225">
        <f t="shared" si="200"/>
        <v>0</v>
      </c>
      <c r="MUS116" s="225">
        <f t="shared" si="200"/>
        <v>0</v>
      </c>
      <c r="MUT116" s="225">
        <f t="shared" si="200"/>
        <v>0</v>
      </c>
      <c r="MUU116" s="225">
        <f t="shared" si="200"/>
        <v>0</v>
      </c>
      <c r="MUV116" s="225">
        <f t="shared" si="200"/>
        <v>0</v>
      </c>
      <c r="MUW116" s="225">
        <f t="shared" si="200"/>
        <v>0</v>
      </c>
      <c r="MUX116" s="225">
        <f t="shared" ref="MUX116:MXI116" si="201">MUX115-MUX114</f>
        <v>0</v>
      </c>
      <c r="MUY116" s="225">
        <f t="shared" si="201"/>
        <v>0</v>
      </c>
      <c r="MUZ116" s="225">
        <f t="shared" si="201"/>
        <v>0</v>
      </c>
      <c r="MVA116" s="225">
        <f t="shared" si="201"/>
        <v>0</v>
      </c>
      <c r="MVB116" s="225">
        <f t="shared" si="201"/>
        <v>0</v>
      </c>
      <c r="MVC116" s="225">
        <f t="shared" si="201"/>
        <v>0</v>
      </c>
      <c r="MVD116" s="225">
        <f t="shared" si="201"/>
        <v>0</v>
      </c>
      <c r="MVE116" s="225">
        <f t="shared" si="201"/>
        <v>0</v>
      </c>
      <c r="MVF116" s="225">
        <f t="shared" si="201"/>
        <v>0</v>
      </c>
      <c r="MVG116" s="225">
        <f t="shared" si="201"/>
        <v>0</v>
      </c>
      <c r="MVH116" s="225">
        <f t="shared" si="201"/>
        <v>0</v>
      </c>
      <c r="MVI116" s="225">
        <f t="shared" si="201"/>
        <v>0</v>
      </c>
      <c r="MVJ116" s="225">
        <f t="shared" si="201"/>
        <v>0</v>
      </c>
      <c r="MVK116" s="225">
        <f t="shared" si="201"/>
        <v>0</v>
      </c>
      <c r="MVL116" s="225">
        <f t="shared" si="201"/>
        <v>0</v>
      </c>
      <c r="MVM116" s="225">
        <f t="shared" si="201"/>
        <v>0</v>
      </c>
      <c r="MVN116" s="225">
        <f t="shared" si="201"/>
        <v>0</v>
      </c>
      <c r="MVO116" s="225">
        <f t="shared" si="201"/>
        <v>0</v>
      </c>
      <c r="MVP116" s="225">
        <f t="shared" si="201"/>
        <v>0</v>
      </c>
      <c r="MVQ116" s="225">
        <f t="shared" si="201"/>
        <v>0</v>
      </c>
      <c r="MVR116" s="225">
        <f t="shared" si="201"/>
        <v>0</v>
      </c>
      <c r="MVS116" s="225">
        <f t="shared" si="201"/>
        <v>0</v>
      </c>
      <c r="MVT116" s="225">
        <f t="shared" si="201"/>
        <v>0</v>
      </c>
      <c r="MVU116" s="225">
        <f t="shared" si="201"/>
        <v>0</v>
      </c>
      <c r="MVV116" s="225">
        <f t="shared" si="201"/>
        <v>0</v>
      </c>
      <c r="MVW116" s="225">
        <f t="shared" si="201"/>
        <v>0</v>
      </c>
      <c r="MVX116" s="225">
        <f t="shared" si="201"/>
        <v>0</v>
      </c>
      <c r="MVY116" s="225">
        <f t="shared" si="201"/>
        <v>0</v>
      </c>
      <c r="MVZ116" s="225">
        <f t="shared" si="201"/>
        <v>0</v>
      </c>
      <c r="MWA116" s="225">
        <f t="shared" si="201"/>
        <v>0</v>
      </c>
      <c r="MWB116" s="225">
        <f t="shared" si="201"/>
        <v>0</v>
      </c>
      <c r="MWC116" s="225">
        <f t="shared" si="201"/>
        <v>0</v>
      </c>
      <c r="MWD116" s="225">
        <f t="shared" si="201"/>
        <v>0</v>
      </c>
      <c r="MWE116" s="225">
        <f t="shared" si="201"/>
        <v>0</v>
      </c>
      <c r="MWF116" s="225">
        <f t="shared" si="201"/>
        <v>0</v>
      </c>
      <c r="MWG116" s="225">
        <f t="shared" si="201"/>
        <v>0</v>
      </c>
      <c r="MWH116" s="225">
        <f t="shared" si="201"/>
        <v>0</v>
      </c>
      <c r="MWI116" s="225">
        <f t="shared" si="201"/>
        <v>0</v>
      </c>
      <c r="MWJ116" s="225">
        <f t="shared" si="201"/>
        <v>0</v>
      </c>
      <c r="MWK116" s="225">
        <f t="shared" si="201"/>
        <v>0</v>
      </c>
      <c r="MWL116" s="225">
        <f t="shared" si="201"/>
        <v>0</v>
      </c>
      <c r="MWM116" s="225">
        <f t="shared" si="201"/>
        <v>0</v>
      </c>
      <c r="MWN116" s="225">
        <f t="shared" si="201"/>
        <v>0</v>
      </c>
      <c r="MWO116" s="225">
        <f t="shared" si="201"/>
        <v>0</v>
      </c>
      <c r="MWP116" s="225">
        <f t="shared" si="201"/>
        <v>0</v>
      </c>
      <c r="MWQ116" s="225">
        <f t="shared" si="201"/>
        <v>0</v>
      </c>
      <c r="MWR116" s="225">
        <f t="shared" si="201"/>
        <v>0</v>
      </c>
      <c r="MWS116" s="225">
        <f t="shared" si="201"/>
        <v>0</v>
      </c>
      <c r="MWT116" s="225">
        <f t="shared" si="201"/>
        <v>0</v>
      </c>
      <c r="MWU116" s="225">
        <f t="shared" si="201"/>
        <v>0</v>
      </c>
      <c r="MWV116" s="225">
        <f t="shared" si="201"/>
        <v>0</v>
      </c>
      <c r="MWW116" s="225">
        <f t="shared" si="201"/>
        <v>0</v>
      </c>
      <c r="MWX116" s="225">
        <f t="shared" si="201"/>
        <v>0</v>
      </c>
      <c r="MWY116" s="225">
        <f t="shared" si="201"/>
        <v>0</v>
      </c>
      <c r="MWZ116" s="225">
        <f t="shared" si="201"/>
        <v>0</v>
      </c>
      <c r="MXA116" s="225">
        <f t="shared" si="201"/>
        <v>0</v>
      </c>
      <c r="MXB116" s="225">
        <f t="shared" si="201"/>
        <v>0</v>
      </c>
      <c r="MXC116" s="225">
        <f t="shared" si="201"/>
        <v>0</v>
      </c>
      <c r="MXD116" s="225">
        <f t="shared" si="201"/>
        <v>0</v>
      </c>
      <c r="MXE116" s="225">
        <f t="shared" si="201"/>
        <v>0</v>
      </c>
      <c r="MXF116" s="225">
        <f t="shared" si="201"/>
        <v>0</v>
      </c>
      <c r="MXG116" s="225">
        <f t="shared" si="201"/>
        <v>0</v>
      </c>
      <c r="MXH116" s="225">
        <f t="shared" si="201"/>
        <v>0</v>
      </c>
      <c r="MXI116" s="225">
        <f t="shared" si="201"/>
        <v>0</v>
      </c>
      <c r="MXJ116" s="225">
        <f t="shared" ref="MXJ116:MZU116" si="202">MXJ115-MXJ114</f>
        <v>0</v>
      </c>
      <c r="MXK116" s="225">
        <f t="shared" si="202"/>
        <v>0</v>
      </c>
      <c r="MXL116" s="225">
        <f t="shared" si="202"/>
        <v>0</v>
      </c>
      <c r="MXM116" s="225">
        <f t="shared" si="202"/>
        <v>0</v>
      </c>
      <c r="MXN116" s="225">
        <f t="shared" si="202"/>
        <v>0</v>
      </c>
      <c r="MXO116" s="225">
        <f t="shared" si="202"/>
        <v>0</v>
      </c>
      <c r="MXP116" s="225">
        <f t="shared" si="202"/>
        <v>0</v>
      </c>
      <c r="MXQ116" s="225">
        <f t="shared" si="202"/>
        <v>0</v>
      </c>
      <c r="MXR116" s="225">
        <f t="shared" si="202"/>
        <v>0</v>
      </c>
      <c r="MXS116" s="225">
        <f t="shared" si="202"/>
        <v>0</v>
      </c>
      <c r="MXT116" s="225">
        <f t="shared" si="202"/>
        <v>0</v>
      </c>
      <c r="MXU116" s="225">
        <f t="shared" si="202"/>
        <v>0</v>
      </c>
      <c r="MXV116" s="225">
        <f t="shared" si="202"/>
        <v>0</v>
      </c>
      <c r="MXW116" s="225">
        <f t="shared" si="202"/>
        <v>0</v>
      </c>
      <c r="MXX116" s="225">
        <f t="shared" si="202"/>
        <v>0</v>
      </c>
      <c r="MXY116" s="225">
        <f t="shared" si="202"/>
        <v>0</v>
      </c>
      <c r="MXZ116" s="225">
        <f t="shared" si="202"/>
        <v>0</v>
      </c>
      <c r="MYA116" s="225">
        <f t="shared" si="202"/>
        <v>0</v>
      </c>
      <c r="MYB116" s="225">
        <f t="shared" si="202"/>
        <v>0</v>
      </c>
      <c r="MYC116" s="225">
        <f t="shared" si="202"/>
        <v>0</v>
      </c>
      <c r="MYD116" s="225">
        <f t="shared" si="202"/>
        <v>0</v>
      </c>
      <c r="MYE116" s="225">
        <f t="shared" si="202"/>
        <v>0</v>
      </c>
      <c r="MYF116" s="225">
        <f t="shared" si="202"/>
        <v>0</v>
      </c>
      <c r="MYG116" s="225">
        <f t="shared" si="202"/>
        <v>0</v>
      </c>
      <c r="MYH116" s="225">
        <f t="shared" si="202"/>
        <v>0</v>
      </c>
      <c r="MYI116" s="225">
        <f t="shared" si="202"/>
        <v>0</v>
      </c>
      <c r="MYJ116" s="225">
        <f t="shared" si="202"/>
        <v>0</v>
      </c>
      <c r="MYK116" s="225">
        <f t="shared" si="202"/>
        <v>0</v>
      </c>
      <c r="MYL116" s="225">
        <f t="shared" si="202"/>
        <v>0</v>
      </c>
      <c r="MYM116" s="225">
        <f t="shared" si="202"/>
        <v>0</v>
      </c>
      <c r="MYN116" s="225">
        <f t="shared" si="202"/>
        <v>0</v>
      </c>
      <c r="MYO116" s="225">
        <f t="shared" si="202"/>
        <v>0</v>
      </c>
      <c r="MYP116" s="225">
        <f t="shared" si="202"/>
        <v>0</v>
      </c>
      <c r="MYQ116" s="225">
        <f t="shared" si="202"/>
        <v>0</v>
      </c>
      <c r="MYR116" s="225">
        <f t="shared" si="202"/>
        <v>0</v>
      </c>
      <c r="MYS116" s="225">
        <f t="shared" si="202"/>
        <v>0</v>
      </c>
      <c r="MYT116" s="225">
        <f t="shared" si="202"/>
        <v>0</v>
      </c>
      <c r="MYU116" s="225">
        <f t="shared" si="202"/>
        <v>0</v>
      </c>
      <c r="MYV116" s="225">
        <f t="shared" si="202"/>
        <v>0</v>
      </c>
      <c r="MYW116" s="225">
        <f t="shared" si="202"/>
        <v>0</v>
      </c>
      <c r="MYX116" s="225">
        <f t="shared" si="202"/>
        <v>0</v>
      </c>
      <c r="MYY116" s="225">
        <f t="shared" si="202"/>
        <v>0</v>
      </c>
      <c r="MYZ116" s="225">
        <f t="shared" si="202"/>
        <v>0</v>
      </c>
      <c r="MZA116" s="225">
        <f t="shared" si="202"/>
        <v>0</v>
      </c>
      <c r="MZB116" s="225">
        <f t="shared" si="202"/>
        <v>0</v>
      </c>
      <c r="MZC116" s="225">
        <f t="shared" si="202"/>
        <v>0</v>
      </c>
      <c r="MZD116" s="225">
        <f t="shared" si="202"/>
        <v>0</v>
      </c>
      <c r="MZE116" s="225">
        <f t="shared" si="202"/>
        <v>0</v>
      </c>
      <c r="MZF116" s="225">
        <f t="shared" si="202"/>
        <v>0</v>
      </c>
      <c r="MZG116" s="225">
        <f t="shared" si="202"/>
        <v>0</v>
      </c>
      <c r="MZH116" s="225">
        <f t="shared" si="202"/>
        <v>0</v>
      </c>
      <c r="MZI116" s="225">
        <f t="shared" si="202"/>
        <v>0</v>
      </c>
      <c r="MZJ116" s="225">
        <f t="shared" si="202"/>
        <v>0</v>
      </c>
      <c r="MZK116" s="225">
        <f t="shared" si="202"/>
        <v>0</v>
      </c>
      <c r="MZL116" s="225">
        <f t="shared" si="202"/>
        <v>0</v>
      </c>
      <c r="MZM116" s="225">
        <f t="shared" si="202"/>
        <v>0</v>
      </c>
      <c r="MZN116" s="225">
        <f t="shared" si="202"/>
        <v>0</v>
      </c>
      <c r="MZO116" s="225">
        <f t="shared" si="202"/>
        <v>0</v>
      </c>
      <c r="MZP116" s="225">
        <f t="shared" si="202"/>
        <v>0</v>
      </c>
      <c r="MZQ116" s="225">
        <f t="shared" si="202"/>
        <v>0</v>
      </c>
      <c r="MZR116" s="225">
        <f t="shared" si="202"/>
        <v>0</v>
      </c>
      <c r="MZS116" s="225">
        <f t="shared" si="202"/>
        <v>0</v>
      </c>
      <c r="MZT116" s="225">
        <f t="shared" si="202"/>
        <v>0</v>
      </c>
      <c r="MZU116" s="225">
        <f t="shared" si="202"/>
        <v>0</v>
      </c>
      <c r="MZV116" s="225">
        <f t="shared" ref="MZV116:NCG116" si="203">MZV115-MZV114</f>
        <v>0</v>
      </c>
      <c r="MZW116" s="225">
        <f t="shared" si="203"/>
        <v>0</v>
      </c>
      <c r="MZX116" s="225">
        <f t="shared" si="203"/>
        <v>0</v>
      </c>
      <c r="MZY116" s="225">
        <f t="shared" si="203"/>
        <v>0</v>
      </c>
      <c r="MZZ116" s="225">
        <f t="shared" si="203"/>
        <v>0</v>
      </c>
      <c r="NAA116" s="225">
        <f t="shared" si="203"/>
        <v>0</v>
      </c>
      <c r="NAB116" s="225">
        <f t="shared" si="203"/>
        <v>0</v>
      </c>
      <c r="NAC116" s="225">
        <f t="shared" si="203"/>
        <v>0</v>
      </c>
      <c r="NAD116" s="225">
        <f t="shared" si="203"/>
        <v>0</v>
      </c>
      <c r="NAE116" s="225">
        <f t="shared" si="203"/>
        <v>0</v>
      </c>
      <c r="NAF116" s="225">
        <f t="shared" si="203"/>
        <v>0</v>
      </c>
      <c r="NAG116" s="225">
        <f t="shared" si="203"/>
        <v>0</v>
      </c>
      <c r="NAH116" s="225">
        <f t="shared" si="203"/>
        <v>0</v>
      </c>
      <c r="NAI116" s="225">
        <f t="shared" si="203"/>
        <v>0</v>
      </c>
      <c r="NAJ116" s="225">
        <f t="shared" si="203"/>
        <v>0</v>
      </c>
      <c r="NAK116" s="225">
        <f t="shared" si="203"/>
        <v>0</v>
      </c>
      <c r="NAL116" s="225">
        <f t="shared" si="203"/>
        <v>0</v>
      </c>
      <c r="NAM116" s="225">
        <f t="shared" si="203"/>
        <v>0</v>
      </c>
      <c r="NAN116" s="225">
        <f t="shared" si="203"/>
        <v>0</v>
      </c>
      <c r="NAO116" s="225">
        <f t="shared" si="203"/>
        <v>0</v>
      </c>
      <c r="NAP116" s="225">
        <f t="shared" si="203"/>
        <v>0</v>
      </c>
      <c r="NAQ116" s="225">
        <f t="shared" si="203"/>
        <v>0</v>
      </c>
      <c r="NAR116" s="225">
        <f t="shared" si="203"/>
        <v>0</v>
      </c>
      <c r="NAS116" s="225">
        <f t="shared" si="203"/>
        <v>0</v>
      </c>
      <c r="NAT116" s="225">
        <f t="shared" si="203"/>
        <v>0</v>
      </c>
      <c r="NAU116" s="225">
        <f t="shared" si="203"/>
        <v>0</v>
      </c>
      <c r="NAV116" s="225">
        <f t="shared" si="203"/>
        <v>0</v>
      </c>
      <c r="NAW116" s="225">
        <f t="shared" si="203"/>
        <v>0</v>
      </c>
      <c r="NAX116" s="225">
        <f t="shared" si="203"/>
        <v>0</v>
      </c>
      <c r="NAY116" s="225">
        <f t="shared" si="203"/>
        <v>0</v>
      </c>
      <c r="NAZ116" s="225">
        <f t="shared" si="203"/>
        <v>0</v>
      </c>
      <c r="NBA116" s="225">
        <f t="shared" si="203"/>
        <v>0</v>
      </c>
      <c r="NBB116" s="225">
        <f t="shared" si="203"/>
        <v>0</v>
      </c>
      <c r="NBC116" s="225">
        <f t="shared" si="203"/>
        <v>0</v>
      </c>
      <c r="NBD116" s="225">
        <f t="shared" si="203"/>
        <v>0</v>
      </c>
      <c r="NBE116" s="225">
        <f t="shared" si="203"/>
        <v>0</v>
      </c>
      <c r="NBF116" s="225">
        <f t="shared" si="203"/>
        <v>0</v>
      </c>
      <c r="NBG116" s="225">
        <f t="shared" si="203"/>
        <v>0</v>
      </c>
      <c r="NBH116" s="225">
        <f t="shared" si="203"/>
        <v>0</v>
      </c>
      <c r="NBI116" s="225">
        <f t="shared" si="203"/>
        <v>0</v>
      </c>
      <c r="NBJ116" s="225">
        <f t="shared" si="203"/>
        <v>0</v>
      </c>
      <c r="NBK116" s="225">
        <f t="shared" si="203"/>
        <v>0</v>
      </c>
      <c r="NBL116" s="225">
        <f t="shared" si="203"/>
        <v>0</v>
      </c>
      <c r="NBM116" s="225">
        <f t="shared" si="203"/>
        <v>0</v>
      </c>
      <c r="NBN116" s="225">
        <f t="shared" si="203"/>
        <v>0</v>
      </c>
      <c r="NBO116" s="225">
        <f t="shared" si="203"/>
        <v>0</v>
      </c>
      <c r="NBP116" s="225">
        <f t="shared" si="203"/>
        <v>0</v>
      </c>
      <c r="NBQ116" s="225">
        <f t="shared" si="203"/>
        <v>0</v>
      </c>
      <c r="NBR116" s="225">
        <f t="shared" si="203"/>
        <v>0</v>
      </c>
      <c r="NBS116" s="225">
        <f t="shared" si="203"/>
        <v>0</v>
      </c>
      <c r="NBT116" s="225">
        <f t="shared" si="203"/>
        <v>0</v>
      </c>
      <c r="NBU116" s="225">
        <f t="shared" si="203"/>
        <v>0</v>
      </c>
      <c r="NBV116" s="225">
        <f t="shared" si="203"/>
        <v>0</v>
      </c>
      <c r="NBW116" s="225">
        <f t="shared" si="203"/>
        <v>0</v>
      </c>
      <c r="NBX116" s="225">
        <f t="shared" si="203"/>
        <v>0</v>
      </c>
      <c r="NBY116" s="225">
        <f t="shared" si="203"/>
        <v>0</v>
      </c>
      <c r="NBZ116" s="225">
        <f t="shared" si="203"/>
        <v>0</v>
      </c>
      <c r="NCA116" s="225">
        <f t="shared" si="203"/>
        <v>0</v>
      </c>
      <c r="NCB116" s="225">
        <f t="shared" si="203"/>
        <v>0</v>
      </c>
      <c r="NCC116" s="225">
        <f t="shared" si="203"/>
        <v>0</v>
      </c>
      <c r="NCD116" s="225">
        <f t="shared" si="203"/>
        <v>0</v>
      </c>
      <c r="NCE116" s="225">
        <f t="shared" si="203"/>
        <v>0</v>
      </c>
      <c r="NCF116" s="225">
        <f t="shared" si="203"/>
        <v>0</v>
      </c>
      <c r="NCG116" s="225">
        <f t="shared" si="203"/>
        <v>0</v>
      </c>
      <c r="NCH116" s="225">
        <f t="shared" ref="NCH116:NES116" si="204">NCH115-NCH114</f>
        <v>0</v>
      </c>
      <c r="NCI116" s="225">
        <f t="shared" si="204"/>
        <v>0</v>
      </c>
      <c r="NCJ116" s="225">
        <f t="shared" si="204"/>
        <v>0</v>
      </c>
      <c r="NCK116" s="225">
        <f t="shared" si="204"/>
        <v>0</v>
      </c>
      <c r="NCL116" s="225">
        <f t="shared" si="204"/>
        <v>0</v>
      </c>
      <c r="NCM116" s="225">
        <f t="shared" si="204"/>
        <v>0</v>
      </c>
      <c r="NCN116" s="225">
        <f t="shared" si="204"/>
        <v>0</v>
      </c>
      <c r="NCO116" s="225">
        <f t="shared" si="204"/>
        <v>0</v>
      </c>
      <c r="NCP116" s="225">
        <f t="shared" si="204"/>
        <v>0</v>
      </c>
      <c r="NCQ116" s="225">
        <f t="shared" si="204"/>
        <v>0</v>
      </c>
      <c r="NCR116" s="225">
        <f t="shared" si="204"/>
        <v>0</v>
      </c>
      <c r="NCS116" s="225">
        <f t="shared" si="204"/>
        <v>0</v>
      </c>
      <c r="NCT116" s="225">
        <f t="shared" si="204"/>
        <v>0</v>
      </c>
      <c r="NCU116" s="225">
        <f t="shared" si="204"/>
        <v>0</v>
      </c>
      <c r="NCV116" s="225">
        <f t="shared" si="204"/>
        <v>0</v>
      </c>
      <c r="NCW116" s="225">
        <f t="shared" si="204"/>
        <v>0</v>
      </c>
      <c r="NCX116" s="225">
        <f t="shared" si="204"/>
        <v>0</v>
      </c>
      <c r="NCY116" s="225">
        <f t="shared" si="204"/>
        <v>0</v>
      </c>
      <c r="NCZ116" s="225">
        <f t="shared" si="204"/>
        <v>0</v>
      </c>
      <c r="NDA116" s="225">
        <f t="shared" si="204"/>
        <v>0</v>
      </c>
      <c r="NDB116" s="225">
        <f t="shared" si="204"/>
        <v>0</v>
      </c>
      <c r="NDC116" s="225">
        <f t="shared" si="204"/>
        <v>0</v>
      </c>
      <c r="NDD116" s="225">
        <f t="shared" si="204"/>
        <v>0</v>
      </c>
      <c r="NDE116" s="225">
        <f t="shared" si="204"/>
        <v>0</v>
      </c>
      <c r="NDF116" s="225">
        <f t="shared" si="204"/>
        <v>0</v>
      </c>
      <c r="NDG116" s="225">
        <f t="shared" si="204"/>
        <v>0</v>
      </c>
      <c r="NDH116" s="225">
        <f t="shared" si="204"/>
        <v>0</v>
      </c>
      <c r="NDI116" s="225">
        <f t="shared" si="204"/>
        <v>0</v>
      </c>
      <c r="NDJ116" s="225">
        <f t="shared" si="204"/>
        <v>0</v>
      </c>
      <c r="NDK116" s="225">
        <f t="shared" si="204"/>
        <v>0</v>
      </c>
      <c r="NDL116" s="225">
        <f t="shared" si="204"/>
        <v>0</v>
      </c>
      <c r="NDM116" s="225">
        <f t="shared" si="204"/>
        <v>0</v>
      </c>
      <c r="NDN116" s="225">
        <f t="shared" si="204"/>
        <v>0</v>
      </c>
      <c r="NDO116" s="225">
        <f t="shared" si="204"/>
        <v>0</v>
      </c>
      <c r="NDP116" s="225">
        <f t="shared" si="204"/>
        <v>0</v>
      </c>
      <c r="NDQ116" s="225">
        <f t="shared" si="204"/>
        <v>0</v>
      </c>
      <c r="NDR116" s="225">
        <f t="shared" si="204"/>
        <v>0</v>
      </c>
      <c r="NDS116" s="225">
        <f t="shared" si="204"/>
        <v>0</v>
      </c>
      <c r="NDT116" s="225">
        <f t="shared" si="204"/>
        <v>0</v>
      </c>
      <c r="NDU116" s="225">
        <f t="shared" si="204"/>
        <v>0</v>
      </c>
      <c r="NDV116" s="225">
        <f t="shared" si="204"/>
        <v>0</v>
      </c>
      <c r="NDW116" s="225">
        <f t="shared" si="204"/>
        <v>0</v>
      </c>
      <c r="NDX116" s="225">
        <f t="shared" si="204"/>
        <v>0</v>
      </c>
      <c r="NDY116" s="225">
        <f t="shared" si="204"/>
        <v>0</v>
      </c>
      <c r="NDZ116" s="225">
        <f t="shared" si="204"/>
        <v>0</v>
      </c>
      <c r="NEA116" s="225">
        <f t="shared" si="204"/>
        <v>0</v>
      </c>
      <c r="NEB116" s="225">
        <f t="shared" si="204"/>
        <v>0</v>
      </c>
      <c r="NEC116" s="225">
        <f t="shared" si="204"/>
        <v>0</v>
      </c>
      <c r="NED116" s="225">
        <f t="shared" si="204"/>
        <v>0</v>
      </c>
      <c r="NEE116" s="225">
        <f t="shared" si="204"/>
        <v>0</v>
      </c>
      <c r="NEF116" s="225">
        <f t="shared" si="204"/>
        <v>0</v>
      </c>
      <c r="NEG116" s="225">
        <f t="shared" si="204"/>
        <v>0</v>
      </c>
      <c r="NEH116" s="225">
        <f t="shared" si="204"/>
        <v>0</v>
      </c>
      <c r="NEI116" s="225">
        <f t="shared" si="204"/>
        <v>0</v>
      </c>
      <c r="NEJ116" s="225">
        <f t="shared" si="204"/>
        <v>0</v>
      </c>
      <c r="NEK116" s="225">
        <f t="shared" si="204"/>
        <v>0</v>
      </c>
      <c r="NEL116" s="225">
        <f t="shared" si="204"/>
        <v>0</v>
      </c>
      <c r="NEM116" s="225">
        <f t="shared" si="204"/>
        <v>0</v>
      </c>
      <c r="NEN116" s="225">
        <f t="shared" si="204"/>
        <v>0</v>
      </c>
      <c r="NEO116" s="225">
        <f t="shared" si="204"/>
        <v>0</v>
      </c>
      <c r="NEP116" s="225">
        <f t="shared" si="204"/>
        <v>0</v>
      </c>
      <c r="NEQ116" s="225">
        <f t="shared" si="204"/>
        <v>0</v>
      </c>
      <c r="NER116" s="225">
        <f t="shared" si="204"/>
        <v>0</v>
      </c>
      <c r="NES116" s="225">
        <f t="shared" si="204"/>
        <v>0</v>
      </c>
      <c r="NET116" s="225">
        <f t="shared" ref="NET116:NHE116" si="205">NET115-NET114</f>
        <v>0</v>
      </c>
      <c r="NEU116" s="225">
        <f t="shared" si="205"/>
        <v>0</v>
      </c>
      <c r="NEV116" s="225">
        <f t="shared" si="205"/>
        <v>0</v>
      </c>
      <c r="NEW116" s="225">
        <f t="shared" si="205"/>
        <v>0</v>
      </c>
      <c r="NEX116" s="225">
        <f t="shared" si="205"/>
        <v>0</v>
      </c>
      <c r="NEY116" s="225">
        <f t="shared" si="205"/>
        <v>0</v>
      </c>
      <c r="NEZ116" s="225">
        <f t="shared" si="205"/>
        <v>0</v>
      </c>
      <c r="NFA116" s="225">
        <f t="shared" si="205"/>
        <v>0</v>
      </c>
      <c r="NFB116" s="225">
        <f t="shared" si="205"/>
        <v>0</v>
      </c>
      <c r="NFC116" s="225">
        <f t="shared" si="205"/>
        <v>0</v>
      </c>
      <c r="NFD116" s="225">
        <f t="shared" si="205"/>
        <v>0</v>
      </c>
      <c r="NFE116" s="225">
        <f t="shared" si="205"/>
        <v>0</v>
      </c>
      <c r="NFF116" s="225">
        <f t="shared" si="205"/>
        <v>0</v>
      </c>
      <c r="NFG116" s="225">
        <f t="shared" si="205"/>
        <v>0</v>
      </c>
      <c r="NFH116" s="225">
        <f t="shared" si="205"/>
        <v>0</v>
      </c>
      <c r="NFI116" s="225">
        <f t="shared" si="205"/>
        <v>0</v>
      </c>
      <c r="NFJ116" s="225">
        <f t="shared" si="205"/>
        <v>0</v>
      </c>
      <c r="NFK116" s="225">
        <f t="shared" si="205"/>
        <v>0</v>
      </c>
      <c r="NFL116" s="225">
        <f t="shared" si="205"/>
        <v>0</v>
      </c>
      <c r="NFM116" s="225">
        <f t="shared" si="205"/>
        <v>0</v>
      </c>
      <c r="NFN116" s="225">
        <f t="shared" si="205"/>
        <v>0</v>
      </c>
      <c r="NFO116" s="225">
        <f t="shared" si="205"/>
        <v>0</v>
      </c>
      <c r="NFP116" s="225">
        <f t="shared" si="205"/>
        <v>0</v>
      </c>
      <c r="NFQ116" s="225">
        <f t="shared" si="205"/>
        <v>0</v>
      </c>
      <c r="NFR116" s="225">
        <f t="shared" si="205"/>
        <v>0</v>
      </c>
      <c r="NFS116" s="225">
        <f t="shared" si="205"/>
        <v>0</v>
      </c>
      <c r="NFT116" s="225">
        <f t="shared" si="205"/>
        <v>0</v>
      </c>
      <c r="NFU116" s="225">
        <f t="shared" si="205"/>
        <v>0</v>
      </c>
      <c r="NFV116" s="225">
        <f t="shared" si="205"/>
        <v>0</v>
      </c>
      <c r="NFW116" s="225">
        <f t="shared" si="205"/>
        <v>0</v>
      </c>
      <c r="NFX116" s="225">
        <f t="shared" si="205"/>
        <v>0</v>
      </c>
      <c r="NFY116" s="225">
        <f t="shared" si="205"/>
        <v>0</v>
      </c>
      <c r="NFZ116" s="225">
        <f t="shared" si="205"/>
        <v>0</v>
      </c>
      <c r="NGA116" s="225">
        <f t="shared" si="205"/>
        <v>0</v>
      </c>
      <c r="NGB116" s="225">
        <f t="shared" si="205"/>
        <v>0</v>
      </c>
      <c r="NGC116" s="225">
        <f t="shared" si="205"/>
        <v>0</v>
      </c>
      <c r="NGD116" s="225">
        <f t="shared" si="205"/>
        <v>0</v>
      </c>
      <c r="NGE116" s="225">
        <f t="shared" si="205"/>
        <v>0</v>
      </c>
      <c r="NGF116" s="225">
        <f t="shared" si="205"/>
        <v>0</v>
      </c>
      <c r="NGG116" s="225">
        <f t="shared" si="205"/>
        <v>0</v>
      </c>
      <c r="NGH116" s="225">
        <f t="shared" si="205"/>
        <v>0</v>
      </c>
      <c r="NGI116" s="225">
        <f t="shared" si="205"/>
        <v>0</v>
      </c>
      <c r="NGJ116" s="225">
        <f t="shared" si="205"/>
        <v>0</v>
      </c>
      <c r="NGK116" s="225">
        <f t="shared" si="205"/>
        <v>0</v>
      </c>
      <c r="NGL116" s="225">
        <f t="shared" si="205"/>
        <v>0</v>
      </c>
      <c r="NGM116" s="225">
        <f t="shared" si="205"/>
        <v>0</v>
      </c>
      <c r="NGN116" s="225">
        <f t="shared" si="205"/>
        <v>0</v>
      </c>
      <c r="NGO116" s="225">
        <f t="shared" si="205"/>
        <v>0</v>
      </c>
      <c r="NGP116" s="225">
        <f t="shared" si="205"/>
        <v>0</v>
      </c>
      <c r="NGQ116" s="225">
        <f t="shared" si="205"/>
        <v>0</v>
      </c>
      <c r="NGR116" s="225">
        <f t="shared" si="205"/>
        <v>0</v>
      </c>
      <c r="NGS116" s="225">
        <f t="shared" si="205"/>
        <v>0</v>
      </c>
      <c r="NGT116" s="225">
        <f t="shared" si="205"/>
        <v>0</v>
      </c>
      <c r="NGU116" s="225">
        <f t="shared" si="205"/>
        <v>0</v>
      </c>
      <c r="NGV116" s="225">
        <f t="shared" si="205"/>
        <v>0</v>
      </c>
      <c r="NGW116" s="225">
        <f t="shared" si="205"/>
        <v>0</v>
      </c>
      <c r="NGX116" s="225">
        <f t="shared" si="205"/>
        <v>0</v>
      </c>
      <c r="NGY116" s="225">
        <f t="shared" si="205"/>
        <v>0</v>
      </c>
      <c r="NGZ116" s="225">
        <f t="shared" si="205"/>
        <v>0</v>
      </c>
      <c r="NHA116" s="225">
        <f t="shared" si="205"/>
        <v>0</v>
      </c>
      <c r="NHB116" s="225">
        <f t="shared" si="205"/>
        <v>0</v>
      </c>
      <c r="NHC116" s="225">
        <f t="shared" si="205"/>
        <v>0</v>
      </c>
      <c r="NHD116" s="225">
        <f t="shared" si="205"/>
        <v>0</v>
      </c>
      <c r="NHE116" s="225">
        <f t="shared" si="205"/>
        <v>0</v>
      </c>
      <c r="NHF116" s="225">
        <f t="shared" ref="NHF116:NJQ116" si="206">NHF115-NHF114</f>
        <v>0</v>
      </c>
      <c r="NHG116" s="225">
        <f t="shared" si="206"/>
        <v>0</v>
      </c>
      <c r="NHH116" s="225">
        <f t="shared" si="206"/>
        <v>0</v>
      </c>
      <c r="NHI116" s="225">
        <f t="shared" si="206"/>
        <v>0</v>
      </c>
      <c r="NHJ116" s="225">
        <f t="shared" si="206"/>
        <v>0</v>
      </c>
      <c r="NHK116" s="225">
        <f t="shared" si="206"/>
        <v>0</v>
      </c>
      <c r="NHL116" s="225">
        <f t="shared" si="206"/>
        <v>0</v>
      </c>
      <c r="NHM116" s="225">
        <f t="shared" si="206"/>
        <v>0</v>
      </c>
      <c r="NHN116" s="225">
        <f t="shared" si="206"/>
        <v>0</v>
      </c>
      <c r="NHO116" s="225">
        <f t="shared" si="206"/>
        <v>0</v>
      </c>
      <c r="NHP116" s="225">
        <f t="shared" si="206"/>
        <v>0</v>
      </c>
      <c r="NHQ116" s="225">
        <f t="shared" si="206"/>
        <v>0</v>
      </c>
      <c r="NHR116" s="225">
        <f t="shared" si="206"/>
        <v>0</v>
      </c>
      <c r="NHS116" s="225">
        <f t="shared" si="206"/>
        <v>0</v>
      </c>
      <c r="NHT116" s="225">
        <f t="shared" si="206"/>
        <v>0</v>
      </c>
      <c r="NHU116" s="225">
        <f t="shared" si="206"/>
        <v>0</v>
      </c>
      <c r="NHV116" s="225">
        <f t="shared" si="206"/>
        <v>0</v>
      </c>
      <c r="NHW116" s="225">
        <f t="shared" si="206"/>
        <v>0</v>
      </c>
      <c r="NHX116" s="225">
        <f t="shared" si="206"/>
        <v>0</v>
      </c>
      <c r="NHY116" s="225">
        <f t="shared" si="206"/>
        <v>0</v>
      </c>
      <c r="NHZ116" s="225">
        <f t="shared" si="206"/>
        <v>0</v>
      </c>
      <c r="NIA116" s="225">
        <f t="shared" si="206"/>
        <v>0</v>
      </c>
      <c r="NIB116" s="225">
        <f t="shared" si="206"/>
        <v>0</v>
      </c>
      <c r="NIC116" s="225">
        <f t="shared" si="206"/>
        <v>0</v>
      </c>
      <c r="NID116" s="225">
        <f t="shared" si="206"/>
        <v>0</v>
      </c>
      <c r="NIE116" s="225">
        <f t="shared" si="206"/>
        <v>0</v>
      </c>
      <c r="NIF116" s="225">
        <f t="shared" si="206"/>
        <v>0</v>
      </c>
      <c r="NIG116" s="225">
        <f t="shared" si="206"/>
        <v>0</v>
      </c>
      <c r="NIH116" s="225">
        <f t="shared" si="206"/>
        <v>0</v>
      </c>
      <c r="NII116" s="225">
        <f t="shared" si="206"/>
        <v>0</v>
      </c>
      <c r="NIJ116" s="225">
        <f t="shared" si="206"/>
        <v>0</v>
      </c>
      <c r="NIK116" s="225">
        <f t="shared" si="206"/>
        <v>0</v>
      </c>
      <c r="NIL116" s="225">
        <f t="shared" si="206"/>
        <v>0</v>
      </c>
      <c r="NIM116" s="225">
        <f t="shared" si="206"/>
        <v>0</v>
      </c>
      <c r="NIN116" s="225">
        <f t="shared" si="206"/>
        <v>0</v>
      </c>
      <c r="NIO116" s="225">
        <f t="shared" si="206"/>
        <v>0</v>
      </c>
      <c r="NIP116" s="225">
        <f t="shared" si="206"/>
        <v>0</v>
      </c>
      <c r="NIQ116" s="225">
        <f t="shared" si="206"/>
        <v>0</v>
      </c>
      <c r="NIR116" s="225">
        <f t="shared" si="206"/>
        <v>0</v>
      </c>
      <c r="NIS116" s="225">
        <f t="shared" si="206"/>
        <v>0</v>
      </c>
      <c r="NIT116" s="225">
        <f t="shared" si="206"/>
        <v>0</v>
      </c>
      <c r="NIU116" s="225">
        <f t="shared" si="206"/>
        <v>0</v>
      </c>
      <c r="NIV116" s="225">
        <f t="shared" si="206"/>
        <v>0</v>
      </c>
      <c r="NIW116" s="225">
        <f t="shared" si="206"/>
        <v>0</v>
      </c>
      <c r="NIX116" s="225">
        <f t="shared" si="206"/>
        <v>0</v>
      </c>
      <c r="NIY116" s="225">
        <f t="shared" si="206"/>
        <v>0</v>
      </c>
      <c r="NIZ116" s="225">
        <f t="shared" si="206"/>
        <v>0</v>
      </c>
      <c r="NJA116" s="225">
        <f t="shared" si="206"/>
        <v>0</v>
      </c>
      <c r="NJB116" s="225">
        <f t="shared" si="206"/>
        <v>0</v>
      </c>
      <c r="NJC116" s="225">
        <f t="shared" si="206"/>
        <v>0</v>
      </c>
      <c r="NJD116" s="225">
        <f t="shared" si="206"/>
        <v>0</v>
      </c>
      <c r="NJE116" s="225">
        <f t="shared" si="206"/>
        <v>0</v>
      </c>
      <c r="NJF116" s="225">
        <f t="shared" si="206"/>
        <v>0</v>
      </c>
      <c r="NJG116" s="225">
        <f t="shared" si="206"/>
        <v>0</v>
      </c>
      <c r="NJH116" s="225">
        <f t="shared" si="206"/>
        <v>0</v>
      </c>
      <c r="NJI116" s="225">
        <f t="shared" si="206"/>
        <v>0</v>
      </c>
      <c r="NJJ116" s="225">
        <f t="shared" si="206"/>
        <v>0</v>
      </c>
      <c r="NJK116" s="225">
        <f t="shared" si="206"/>
        <v>0</v>
      </c>
      <c r="NJL116" s="225">
        <f t="shared" si="206"/>
        <v>0</v>
      </c>
      <c r="NJM116" s="225">
        <f t="shared" si="206"/>
        <v>0</v>
      </c>
      <c r="NJN116" s="225">
        <f t="shared" si="206"/>
        <v>0</v>
      </c>
      <c r="NJO116" s="225">
        <f t="shared" si="206"/>
        <v>0</v>
      </c>
      <c r="NJP116" s="225">
        <f t="shared" si="206"/>
        <v>0</v>
      </c>
      <c r="NJQ116" s="225">
        <f t="shared" si="206"/>
        <v>0</v>
      </c>
      <c r="NJR116" s="225">
        <f t="shared" ref="NJR116:NMC116" si="207">NJR115-NJR114</f>
        <v>0</v>
      </c>
      <c r="NJS116" s="225">
        <f t="shared" si="207"/>
        <v>0</v>
      </c>
      <c r="NJT116" s="225">
        <f t="shared" si="207"/>
        <v>0</v>
      </c>
      <c r="NJU116" s="225">
        <f t="shared" si="207"/>
        <v>0</v>
      </c>
      <c r="NJV116" s="225">
        <f t="shared" si="207"/>
        <v>0</v>
      </c>
      <c r="NJW116" s="225">
        <f t="shared" si="207"/>
        <v>0</v>
      </c>
      <c r="NJX116" s="225">
        <f t="shared" si="207"/>
        <v>0</v>
      </c>
      <c r="NJY116" s="225">
        <f t="shared" si="207"/>
        <v>0</v>
      </c>
      <c r="NJZ116" s="225">
        <f t="shared" si="207"/>
        <v>0</v>
      </c>
      <c r="NKA116" s="225">
        <f t="shared" si="207"/>
        <v>0</v>
      </c>
      <c r="NKB116" s="225">
        <f t="shared" si="207"/>
        <v>0</v>
      </c>
      <c r="NKC116" s="225">
        <f t="shared" si="207"/>
        <v>0</v>
      </c>
      <c r="NKD116" s="225">
        <f t="shared" si="207"/>
        <v>0</v>
      </c>
      <c r="NKE116" s="225">
        <f t="shared" si="207"/>
        <v>0</v>
      </c>
      <c r="NKF116" s="225">
        <f t="shared" si="207"/>
        <v>0</v>
      </c>
      <c r="NKG116" s="225">
        <f t="shared" si="207"/>
        <v>0</v>
      </c>
      <c r="NKH116" s="225">
        <f t="shared" si="207"/>
        <v>0</v>
      </c>
      <c r="NKI116" s="225">
        <f t="shared" si="207"/>
        <v>0</v>
      </c>
      <c r="NKJ116" s="225">
        <f t="shared" si="207"/>
        <v>0</v>
      </c>
      <c r="NKK116" s="225">
        <f t="shared" si="207"/>
        <v>0</v>
      </c>
      <c r="NKL116" s="225">
        <f t="shared" si="207"/>
        <v>0</v>
      </c>
      <c r="NKM116" s="225">
        <f t="shared" si="207"/>
        <v>0</v>
      </c>
      <c r="NKN116" s="225">
        <f t="shared" si="207"/>
        <v>0</v>
      </c>
      <c r="NKO116" s="225">
        <f t="shared" si="207"/>
        <v>0</v>
      </c>
      <c r="NKP116" s="225">
        <f t="shared" si="207"/>
        <v>0</v>
      </c>
      <c r="NKQ116" s="225">
        <f t="shared" si="207"/>
        <v>0</v>
      </c>
      <c r="NKR116" s="225">
        <f t="shared" si="207"/>
        <v>0</v>
      </c>
      <c r="NKS116" s="225">
        <f t="shared" si="207"/>
        <v>0</v>
      </c>
      <c r="NKT116" s="225">
        <f t="shared" si="207"/>
        <v>0</v>
      </c>
      <c r="NKU116" s="225">
        <f t="shared" si="207"/>
        <v>0</v>
      </c>
      <c r="NKV116" s="225">
        <f t="shared" si="207"/>
        <v>0</v>
      </c>
      <c r="NKW116" s="225">
        <f t="shared" si="207"/>
        <v>0</v>
      </c>
      <c r="NKX116" s="225">
        <f t="shared" si="207"/>
        <v>0</v>
      </c>
      <c r="NKY116" s="225">
        <f t="shared" si="207"/>
        <v>0</v>
      </c>
      <c r="NKZ116" s="225">
        <f t="shared" si="207"/>
        <v>0</v>
      </c>
      <c r="NLA116" s="225">
        <f t="shared" si="207"/>
        <v>0</v>
      </c>
      <c r="NLB116" s="225">
        <f t="shared" si="207"/>
        <v>0</v>
      </c>
      <c r="NLC116" s="225">
        <f t="shared" si="207"/>
        <v>0</v>
      </c>
      <c r="NLD116" s="225">
        <f t="shared" si="207"/>
        <v>0</v>
      </c>
      <c r="NLE116" s="225">
        <f t="shared" si="207"/>
        <v>0</v>
      </c>
      <c r="NLF116" s="225">
        <f t="shared" si="207"/>
        <v>0</v>
      </c>
      <c r="NLG116" s="225">
        <f t="shared" si="207"/>
        <v>0</v>
      </c>
      <c r="NLH116" s="225">
        <f t="shared" si="207"/>
        <v>0</v>
      </c>
      <c r="NLI116" s="225">
        <f t="shared" si="207"/>
        <v>0</v>
      </c>
      <c r="NLJ116" s="225">
        <f t="shared" si="207"/>
        <v>0</v>
      </c>
      <c r="NLK116" s="225">
        <f t="shared" si="207"/>
        <v>0</v>
      </c>
      <c r="NLL116" s="225">
        <f t="shared" si="207"/>
        <v>0</v>
      </c>
      <c r="NLM116" s="225">
        <f t="shared" si="207"/>
        <v>0</v>
      </c>
      <c r="NLN116" s="225">
        <f t="shared" si="207"/>
        <v>0</v>
      </c>
      <c r="NLO116" s="225">
        <f t="shared" si="207"/>
        <v>0</v>
      </c>
      <c r="NLP116" s="225">
        <f t="shared" si="207"/>
        <v>0</v>
      </c>
      <c r="NLQ116" s="225">
        <f t="shared" si="207"/>
        <v>0</v>
      </c>
      <c r="NLR116" s="225">
        <f t="shared" si="207"/>
        <v>0</v>
      </c>
      <c r="NLS116" s="225">
        <f t="shared" si="207"/>
        <v>0</v>
      </c>
      <c r="NLT116" s="225">
        <f t="shared" si="207"/>
        <v>0</v>
      </c>
      <c r="NLU116" s="225">
        <f t="shared" si="207"/>
        <v>0</v>
      </c>
      <c r="NLV116" s="225">
        <f t="shared" si="207"/>
        <v>0</v>
      </c>
      <c r="NLW116" s="225">
        <f t="shared" si="207"/>
        <v>0</v>
      </c>
      <c r="NLX116" s="225">
        <f t="shared" si="207"/>
        <v>0</v>
      </c>
      <c r="NLY116" s="225">
        <f t="shared" si="207"/>
        <v>0</v>
      </c>
      <c r="NLZ116" s="225">
        <f t="shared" si="207"/>
        <v>0</v>
      </c>
      <c r="NMA116" s="225">
        <f t="shared" si="207"/>
        <v>0</v>
      </c>
      <c r="NMB116" s="225">
        <f t="shared" si="207"/>
        <v>0</v>
      </c>
      <c r="NMC116" s="225">
        <f t="shared" si="207"/>
        <v>0</v>
      </c>
      <c r="NMD116" s="225">
        <f t="shared" ref="NMD116:NOO116" si="208">NMD115-NMD114</f>
        <v>0</v>
      </c>
      <c r="NME116" s="225">
        <f t="shared" si="208"/>
        <v>0</v>
      </c>
      <c r="NMF116" s="225">
        <f t="shared" si="208"/>
        <v>0</v>
      </c>
      <c r="NMG116" s="225">
        <f t="shared" si="208"/>
        <v>0</v>
      </c>
      <c r="NMH116" s="225">
        <f t="shared" si="208"/>
        <v>0</v>
      </c>
      <c r="NMI116" s="225">
        <f t="shared" si="208"/>
        <v>0</v>
      </c>
      <c r="NMJ116" s="225">
        <f t="shared" si="208"/>
        <v>0</v>
      </c>
      <c r="NMK116" s="225">
        <f t="shared" si="208"/>
        <v>0</v>
      </c>
      <c r="NML116" s="225">
        <f t="shared" si="208"/>
        <v>0</v>
      </c>
      <c r="NMM116" s="225">
        <f t="shared" si="208"/>
        <v>0</v>
      </c>
      <c r="NMN116" s="225">
        <f t="shared" si="208"/>
        <v>0</v>
      </c>
      <c r="NMO116" s="225">
        <f t="shared" si="208"/>
        <v>0</v>
      </c>
      <c r="NMP116" s="225">
        <f t="shared" si="208"/>
        <v>0</v>
      </c>
      <c r="NMQ116" s="225">
        <f t="shared" si="208"/>
        <v>0</v>
      </c>
      <c r="NMR116" s="225">
        <f t="shared" si="208"/>
        <v>0</v>
      </c>
      <c r="NMS116" s="225">
        <f t="shared" si="208"/>
        <v>0</v>
      </c>
      <c r="NMT116" s="225">
        <f t="shared" si="208"/>
        <v>0</v>
      </c>
      <c r="NMU116" s="225">
        <f t="shared" si="208"/>
        <v>0</v>
      </c>
      <c r="NMV116" s="225">
        <f t="shared" si="208"/>
        <v>0</v>
      </c>
      <c r="NMW116" s="225">
        <f t="shared" si="208"/>
        <v>0</v>
      </c>
      <c r="NMX116" s="225">
        <f t="shared" si="208"/>
        <v>0</v>
      </c>
      <c r="NMY116" s="225">
        <f t="shared" si="208"/>
        <v>0</v>
      </c>
      <c r="NMZ116" s="225">
        <f t="shared" si="208"/>
        <v>0</v>
      </c>
      <c r="NNA116" s="225">
        <f t="shared" si="208"/>
        <v>0</v>
      </c>
      <c r="NNB116" s="225">
        <f t="shared" si="208"/>
        <v>0</v>
      </c>
      <c r="NNC116" s="225">
        <f t="shared" si="208"/>
        <v>0</v>
      </c>
      <c r="NND116" s="225">
        <f t="shared" si="208"/>
        <v>0</v>
      </c>
      <c r="NNE116" s="225">
        <f t="shared" si="208"/>
        <v>0</v>
      </c>
      <c r="NNF116" s="225">
        <f t="shared" si="208"/>
        <v>0</v>
      </c>
      <c r="NNG116" s="225">
        <f t="shared" si="208"/>
        <v>0</v>
      </c>
      <c r="NNH116" s="225">
        <f t="shared" si="208"/>
        <v>0</v>
      </c>
      <c r="NNI116" s="225">
        <f t="shared" si="208"/>
        <v>0</v>
      </c>
      <c r="NNJ116" s="225">
        <f t="shared" si="208"/>
        <v>0</v>
      </c>
      <c r="NNK116" s="225">
        <f t="shared" si="208"/>
        <v>0</v>
      </c>
      <c r="NNL116" s="225">
        <f t="shared" si="208"/>
        <v>0</v>
      </c>
      <c r="NNM116" s="225">
        <f t="shared" si="208"/>
        <v>0</v>
      </c>
      <c r="NNN116" s="225">
        <f t="shared" si="208"/>
        <v>0</v>
      </c>
      <c r="NNO116" s="225">
        <f t="shared" si="208"/>
        <v>0</v>
      </c>
      <c r="NNP116" s="225">
        <f t="shared" si="208"/>
        <v>0</v>
      </c>
      <c r="NNQ116" s="225">
        <f t="shared" si="208"/>
        <v>0</v>
      </c>
      <c r="NNR116" s="225">
        <f t="shared" si="208"/>
        <v>0</v>
      </c>
      <c r="NNS116" s="225">
        <f t="shared" si="208"/>
        <v>0</v>
      </c>
      <c r="NNT116" s="225">
        <f t="shared" si="208"/>
        <v>0</v>
      </c>
      <c r="NNU116" s="225">
        <f t="shared" si="208"/>
        <v>0</v>
      </c>
      <c r="NNV116" s="225">
        <f t="shared" si="208"/>
        <v>0</v>
      </c>
      <c r="NNW116" s="225">
        <f t="shared" si="208"/>
        <v>0</v>
      </c>
      <c r="NNX116" s="225">
        <f t="shared" si="208"/>
        <v>0</v>
      </c>
      <c r="NNY116" s="225">
        <f t="shared" si="208"/>
        <v>0</v>
      </c>
      <c r="NNZ116" s="225">
        <f t="shared" si="208"/>
        <v>0</v>
      </c>
      <c r="NOA116" s="225">
        <f t="shared" si="208"/>
        <v>0</v>
      </c>
      <c r="NOB116" s="225">
        <f t="shared" si="208"/>
        <v>0</v>
      </c>
      <c r="NOC116" s="225">
        <f t="shared" si="208"/>
        <v>0</v>
      </c>
      <c r="NOD116" s="225">
        <f t="shared" si="208"/>
        <v>0</v>
      </c>
      <c r="NOE116" s="225">
        <f t="shared" si="208"/>
        <v>0</v>
      </c>
      <c r="NOF116" s="225">
        <f t="shared" si="208"/>
        <v>0</v>
      </c>
      <c r="NOG116" s="225">
        <f t="shared" si="208"/>
        <v>0</v>
      </c>
      <c r="NOH116" s="225">
        <f t="shared" si="208"/>
        <v>0</v>
      </c>
      <c r="NOI116" s="225">
        <f t="shared" si="208"/>
        <v>0</v>
      </c>
      <c r="NOJ116" s="225">
        <f t="shared" si="208"/>
        <v>0</v>
      </c>
      <c r="NOK116" s="225">
        <f t="shared" si="208"/>
        <v>0</v>
      </c>
      <c r="NOL116" s="225">
        <f t="shared" si="208"/>
        <v>0</v>
      </c>
      <c r="NOM116" s="225">
        <f t="shared" si="208"/>
        <v>0</v>
      </c>
      <c r="NON116" s="225">
        <f t="shared" si="208"/>
        <v>0</v>
      </c>
      <c r="NOO116" s="225">
        <f t="shared" si="208"/>
        <v>0</v>
      </c>
      <c r="NOP116" s="225">
        <f t="shared" ref="NOP116:NRA116" si="209">NOP115-NOP114</f>
        <v>0</v>
      </c>
      <c r="NOQ116" s="225">
        <f t="shared" si="209"/>
        <v>0</v>
      </c>
      <c r="NOR116" s="225">
        <f t="shared" si="209"/>
        <v>0</v>
      </c>
      <c r="NOS116" s="225">
        <f t="shared" si="209"/>
        <v>0</v>
      </c>
      <c r="NOT116" s="225">
        <f t="shared" si="209"/>
        <v>0</v>
      </c>
      <c r="NOU116" s="225">
        <f t="shared" si="209"/>
        <v>0</v>
      </c>
      <c r="NOV116" s="225">
        <f t="shared" si="209"/>
        <v>0</v>
      </c>
      <c r="NOW116" s="225">
        <f t="shared" si="209"/>
        <v>0</v>
      </c>
      <c r="NOX116" s="225">
        <f t="shared" si="209"/>
        <v>0</v>
      </c>
      <c r="NOY116" s="225">
        <f t="shared" si="209"/>
        <v>0</v>
      </c>
      <c r="NOZ116" s="225">
        <f t="shared" si="209"/>
        <v>0</v>
      </c>
      <c r="NPA116" s="225">
        <f t="shared" si="209"/>
        <v>0</v>
      </c>
      <c r="NPB116" s="225">
        <f t="shared" si="209"/>
        <v>0</v>
      </c>
      <c r="NPC116" s="225">
        <f t="shared" si="209"/>
        <v>0</v>
      </c>
      <c r="NPD116" s="225">
        <f t="shared" si="209"/>
        <v>0</v>
      </c>
      <c r="NPE116" s="225">
        <f t="shared" si="209"/>
        <v>0</v>
      </c>
      <c r="NPF116" s="225">
        <f t="shared" si="209"/>
        <v>0</v>
      </c>
      <c r="NPG116" s="225">
        <f t="shared" si="209"/>
        <v>0</v>
      </c>
      <c r="NPH116" s="225">
        <f t="shared" si="209"/>
        <v>0</v>
      </c>
      <c r="NPI116" s="225">
        <f t="shared" si="209"/>
        <v>0</v>
      </c>
      <c r="NPJ116" s="225">
        <f t="shared" si="209"/>
        <v>0</v>
      </c>
      <c r="NPK116" s="225">
        <f t="shared" si="209"/>
        <v>0</v>
      </c>
      <c r="NPL116" s="225">
        <f t="shared" si="209"/>
        <v>0</v>
      </c>
      <c r="NPM116" s="225">
        <f t="shared" si="209"/>
        <v>0</v>
      </c>
      <c r="NPN116" s="225">
        <f t="shared" si="209"/>
        <v>0</v>
      </c>
      <c r="NPO116" s="225">
        <f t="shared" si="209"/>
        <v>0</v>
      </c>
      <c r="NPP116" s="225">
        <f t="shared" si="209"/>
        <v>0</v>
      </c>
      <c r="NPQ116" s="225">
        <f t="shared" si="209"/>
        <v>0</v>
      </c>
      <c r="NPR116" s="225">
        <f t="shared" si="209"/>
        <v>0</v>
      </c>
      <c r="NPS116" s="225">
        <f t="shared" si="209"/>
        <v>0</v>
      </c>
      <c r="NPT116" s="225">
        <f t="shared" si="209"/>
        <v>0</v>
      </c>
      <c r="NPU116" s="225">
        <f t="shared" si="209"/>
        <v>0</v>
      </c>
      <c r="NPV116" s="225">
        <f t="shared" si="209"/>
        <v>0</v>
      </c>
      <c r="NPW116" s="225">
        <f t="shared" si="209"/>
        <v>0</v>
      </c>
      <c r="NPX116" s="225">
        <f t="shared" si="209"/>
        <v>0</v>
      </c>
      <c r="NPY116" s="225">
        <f t="shared" si="209"/>
        <v>0</v>
      </c>
      <c r="NPZ116" s="225">
        <f t="shared" si="209"/>
        <v>0</v>
      </c>
      <c r="NQA116" s="225">
        <f t="shared" si="209"/>
        <v>0</v>
      </c>
      <c r="NQB116" s="225">
        <f t="shared" si="209"/>
        <v>0</v>
      </c>
      <c r="NQC116" s="225">
        <f t="shared" si="209"/>
        <v>0</v>
      </c>
      <c r="NQD116" s="225">
        <f t="shared" si="209"/>
        <v>0</v>
      </c>
      <c r="NQE116" s="225">
        <f t="shared" si="209"/>
        <v>0</v>
      </c>
      <c r="NQF116" s="225">
        <f t="shared" si="209"/>
        <v>0</v>
      </c>
      <c r="NQG116" s="225">
        <f t="shared" si="209"/>
        <v>0</v>
      </c>
      <c r="NQH116" s="225">
        <f t="shared" si="209"/>
        <v>0</v>
      </c>
      <c r="NQI116" s="225">
        <f t="shared" si="209"/>
        <v>0</v>
      </c>
      <c r="NQJ116" s="225">
        <f t="shared" si="209"/>
        <v>0</v>
      </c>
      <c r="NQK116" s="225">
        <f t="shared" si="209"/>
        <v>0</v>
      </c>
      <c r="NQL116" s="225">
        <f t="shared" si="209"/>
        <v>0</v>
      </c>
      <c r="NQM116" s="225">
        <f t="shared" si="209"/>
        <v>0</v>
      </c>
      <c r="NQN116" s="225">
        <f t="shared" si="209"/>
        <v>0</v>
      </c>
      <c r="NQO116" s="225">
        <f t="shared" si="209"/>
        <v>0</v>
      </c>
      <c r="NQP116" s="225">
        <f t="shared" si="209"/>
        <v>0</v>
      </c>
      <c r="NQQ116" s="225">
        <f t="shared" si="209"/>
        <v>0</v>
      </c>
      <c r="NQR116" s="225">
        <f t="shared" si="209"/>
        <v>0</v>
      </c>
      <c r="NQS116" s="225">
        <f t="shared" si="209"/>
        <v>0</v>
      </c>
      <c r="NQT116" s="225">
        <f t="shared" si="209"/>
        <v>0</v>
      </c>
      <c r="NQU116" s="225">
        <f t="shared" si="209"/>
        <v>0</v>
      </c>
      <c r="NQV116" s="225">
        <f t="shared" si="209"/>
        <v>0</v>
      </c>
      <c r="NQW116" s="225">
        <f t="shared" si="209"/>
        <v>0</v>
      </c>
      <c r="NQX116" s="225">
        <f t="shared" si="209"/>
        <v>0</v>
      </c>
      <c r="NQY116" s="225">
        <f t="shared" si="209"/>
        <v>0</v>
      </c>
      <c r="NQZ116" s="225">
        <f t="shared" si="209"/>
        <v>0</v>
      </c>
      <c r="NRA116" s="225">
        <f t="shared" si="209"/>
        <v>0</v>
      </c>
      <c r="NRB116" s="225">
        <f t="shared" ref="NRB116:NTM116" si="210">NRB115-NRB114</f>
        <v>0</v>
      </c>
      <c r="NRC116" s="225">
        <f t="shared" si="210"/>
        <v>0</v>
      </c>
      <c r="NRD116" s="225">
        <f t="shared" si="210"/>
        <v>0</v>
      </c>
      <c r="NRE116" s="225">
        <f t="shared" si="210"/>
        <v>0</v>
      </c>
      <c r="NRF116" s="225">
        <f t="shared" si="210"/>
        <v>0</v>
      </c>
      <c r="NRG116" s="225">
        <f t="shared" si="210"/>
        <v>0</v>
      </c>
      <c r="NRH116" s="225">
        <f t="shared" si="210"/>
        <v>0</v>
      </c>
      <c r="NRI116" s="225">
        <f t="shared" si="210"/>
        <v>0</v>
      </c>
      <c r="NRJ116" s="225">
        <f t="shared" si="210"/>
        <v>0</v>
      </c>
      <c r="NRK116" s="225">
        <f t="shared" si="210"/>
        <v>0</v>
      </c>
      <c r="NRL116" s="225">
        <f t="shared" si="210"/>
        <v>0</v>
      </c>
      <c r="NRM116" s="225">
        <f t="shared" si="210"/>
        <v>0</v>
      </c>
      <c r="NRN116" s="225">
        <f t="shared" si="210"/>
        <v>0</v>
      </c>
      <c r="NRO116" s="225">
        <f t="shared" si="210"/>
        <v>0</v>
      </c>
      <c r="NRP116" s="225">
        <f t="shared" si="210"/>
        <v>0</v>
      </c>
      <c r="NRQ116" s="225">
        <f t="shared" si="210"/>
        <v>0</v>
      </c>
      <c r="NRR116" s="225">
        <f t="shared" si="210"/>
        <v>0</v>
      </c>
      <c r="NRS116" s="225">
        <f t="shared" si="210"/>
        <v>0</v>
      </c>
      <c r="NRT116" s="225">
        <f t="shared" si="210"/>
        <v>0</v>
      </c>
      <c r="NRU116" s="225">
        <f t="shared" si="210"/>
        <v>0</v>
      </c>
      <c r="NRV116" s="225">
        <f t="shared" si="210"/>
        <v>0</v>
      </c>
      <c r="NRW116" s="225">
        <f t="shared" si="210"/>
        <v>0</v>
      </c>
      <c r="NRX116" s="225">
        <f t="shared" si="210"/>
        <v>0</v>
      </c>
      <c r="NRY116" s="225">
        <f t="shared" si="210"/>
        <v>0</v>
      </c>
      <c r="NRZ116" s="225">
        <f t="shared" si="210"/>
        <v>0</v>
      </c>
      <c r="NSA116" s="225">
        <f t="shared" si="210"/>
        <v>0</v>
      </c>
      <c r="NSB116" s="225">
        <f t="shared" si="210"/>
        <v>0</v>
      </c>
      <c r="NSC116" s="225">
        <f t="shared" si="210"/>
        <v>0</v>
      </c>
      <c r="NSD116" s="225">
        <f t="shared" si="210"/>
        <v>0</v>
      </c>
      <c r="NSE116" s="225">
        <f t="shared" si="210"/>
        <v>0</v>
      </c>
      <c r="NSF116" s="225">
        <f t="shared" si="210"/>
        <v>0</v>
      </c>
      <c r="NSG116" s="225">
        <f t="shared" si="210"/>
        <v>0</v>
      </c>
      <c r="NSH116" s="225">
        <f t="shared" si="210"/>
        <v>0</v>
      </c>
      <c r="NSI116" s="225">
        <f t="shared" si="210"/>
        <v>0</v>
      </c>
      <c r="NSJ116" s="225">
        <f t="shared" si="210"/>
        <v>0</v>
      </c>
      <c r="NSK116" s="225">
        <f t="shared" si="210"/>
        <v>0</v>
      </c>
      <c r="NSL116" s="225">
        <f t="shared" si="210"/>
        <v>0</v>
      </c>
      <c r="NSM116" s="225">
        <f t="shared" si="210"/>
        <v>0</v>
      </c>
      <c r="NSN116" s="225">
        <f t="shared" si="210"/>
        <v>0</v>
      </c>
      <c r="NSO116" s="225">
        <f t="shared" si="210"/>
        <v>0</v>
      </c>
      <c r="NSP116" s="225">
        <f t="shared" si="210"/>
        <v>0</v>
      </c>
      <c r="NSQ116" s="225">
        <f t="shared" si="210"/>
        <v>0</v>
      </c>
      <c r="NSR116" s="225">
        <f t="shared" si="210"/>
        <v>0</v>
      </c>
      <c r="NSS116" s="225">
        <f t="shared" si="210"/>
        <v>0</v>
      </c>
      <c r="NST116" s="225">
        <f t="shared" si="210"/>
        <v>0</v>
      </c>
      <c r="NSU116" s="225">
        <f t="shared" si="210"/>
        <v>0</v>
      </c>
      <c r="NSV116" s="225">
        <f t="shared" si="210"/>
        <v>0</v>
      </c>
      <c r="NSW116" s="225">
        <f t="shared" si="210"/>
        <v>0</v>
      </c>
      <c r="NSX116" s="225">
        <f t="shared" si="210"/>
        <v>0</v>
      </c>
      <c r="NSY116" s="225">
        <f t="shared" si="210"/>
        <v>0</v>
      </c>
      <c r="NSZ116" s="225">
        <f t="shared" si="210"/>
        <v>0</v>
      </c>
      <c r="NTA116" s="225">
        <f t="shared" si="210"/>
        <v>0</v>
      </c>
      <c r="NTB116" s="225">
        <f t="shared" si="210"/>
        <v>0</v>
      </c>
      <c r="NTC116" s="225">
        <f t="shared" si="210"/>
        <v>0</v>
      </c>
      <c r="NTD116" s="225">
        <f t="shared" si="210"/>
        <v>0</v>
      </c>
      <c r="NTE116" s="225">
        <f t="shared" si="210"/>
        <v>0</v>
      </c>
      <c r="NTF116" s="225">
        <f t="shared" si="210"/>
        <v>0</v>
      </c>
      <c r="NTG116" s="225">
        <f t="shared" si="210"/>
        <v>0</v>
      </c>
      <c r="NTH116" s="225">
        <f t="shared" si="210"/>
        <v>0</v>
      </c>
      <c r="NTI116" s="225">
        <f t="shared" si="210"/>
        <v>0</v>
      </c>
      <c r="NTJ116" s="225">
        <f t="shared" si="210"/>
        <v>0</v>
      </c>
      <c r="NTK116" s="225">
        <f t="shared" si="210"/>
        <v>0</v>
      </c>
      <c r="NTL116" s="225">
        <f t="shared" si="210"/>
        <v>0</v>
      </c>
      <c r="NTM116" s="225">
        <f t="shared" si="210"/>
        <v>0</v>
      </c>
      <c r="NTN116" s="225">
        <f t="shared" ref="NTN116:NVY116" si="211">NTN115-NTN114</f>
        <v>0</v>
      </c>
      <c r="NTO116" s="225">
        <f t="shared" si="211"/>
        <v>0</v>
      </c>
      <c r="NTP116" s="225">
        <f t="shared" si="211"/>
        <v>0</v>
      </c>
      <c r="NTQ116" s="225">
        <f t="shared" si="211"/>
        <v>0</v>
      </c>
      <c r="NTR116" s="225">
        <f t="shared" si="211"/>
        <v>0</v>
      </c>
      <c r="NTS116" s="225">
        <f t="shared" si="211"/>
        <v>0</v>
      </c>
      <c r="NTT116" s="225">
        <f t="shared" si="211"/>
        <v>0</v>
      </c>
      <c r="NTU116" s="225">
        <f t="shared" si="211"/>
        <v>0</v>
      </c>
      <c r="NTV116" s="225">
        <f t="shared" si="211"/>
        <v>0</v>
      </c>
      <c r="NTW116" s="225">
        <f t="shared" si="211"/>
        <v>0</v>
      </c>
      <c r="NTX116" s="225">
        <f t="shared" si="211"/>
        <v>0</v>
      </c>
      <c r="NTY116" s="225">
        <f t="shared" si="211"/>
        <v>0</v>
      </c>
      <c r="NTZ116" s="225">
        <f t="shared" si="211"/>
        <v>0</v>
      </c>
      <c r="NUA116" s="225">
        <f t="shared" si="211"/>
        <v>0</v>
      </c>
      <c r="NUB116" s="225">
        <f t="shared" si="211"/>
        <v>0</v>
      </c>
      <c r="NUC116" s="225">
        <f t="shared" si="211"/>
        <v>0</v>
      </c>
      <c r="NUD116" s="225">
        <f t="shared" si="211"/>
        <v>0</v>
      </c>
      <c r="NUE116" s="225">
        <f t="shared" si="211"/>
        <v>0</v>
      </c>
      <c r="NUF116" s="225">
        <f t="shared" si="211"/>
        <v>0</v>
      </c>
      <c r="NUG116" s="225">
        <f t="shared" si="211"/>
        <v>0</v>
      </c>
      <c r="NUH116" s="225">
        <f t="shared" si="211"/>
        <v>0</v>
      </c>
      <c r="NUI116" s="225">
        <f t="shared" si="211"/>
        <v>0</v>
      </c>
      <c r="NUJ116" s="225">
        <f t="shared" si="211"/>
        <v>0</v>
      </c>
      <c r="NUK116" s="225">
        <f t="shared" si="211"/>
        <v>0</v>
      </c>
      <c r="NUL116" s="225">
        <f t="shared" si="211"/>
        <v>0</v>
      </c>
      <c r="NUM116" s="225">
        <f t="shared" si="211"/>
        <v>0</v>
      </c>
      <c r="NUN116" s="225">
        <f t="shared" si="211"/>
        <v>0</v>
      </c>
      <c r="NUO116" s="225">
        <f t="shared" si="211"/>
        <v>0</v>
      </c>
      <c r="NUP116" s="225">
        <f t="shared" si="211"/>
        <v>0</v>
      </c>
      <c r="NUQ116" s="225">
        <f t="shared" si="211"/>
        <v>0</v>
      </c>
      <c r="NUR116" s="225">
        <f t="shared" si="211"/>
        <v>0</v>
      </c>
      <c r="NUS116" s="225">
        <f t="shared" si="211"/>
        <v>0</v>
      </c>
      <c r="NUT116" s="225">
        <f t="shared" si="211"/>
        <v>0</v>
      </c>
      <c r="NUU116" s="225">
        <f t="shared" si="211"/>
        <v>0</v>
      </c>
      <c r="NUV116" s="225">
        <f t="shared" si="211"/>
        <v>0</v>
      </c>
      <c r="NUW116" s="225">
        <f t="shared" si="211"/>
        <v>0</v>
      </c>
      <c r="NUX116" s="225">
        <f t="shared" si="211"/>
        <v>0</v>
      </c>
      <c r="NUY116" s="225">
        <f t="shared" si="211"/>
        <v>0</v>
      </c>
      <c r="NUZ116" s="225">
        <f t="shared" si="211"/>
        <v>0</v>
      </c>
      <c r="NVA116" s="225">
        <f t="shared" si="211"/>
        <v>0</v>
      </c>
      <c r="NVB116" s="225">
        <f t="shared" si="211"/>
        <v>0</v>
      </c>
      <c r="NVC116" s="225">
        <f t="shared" si="211"/>
        <v>0</v>
      </c>
      <c r="NVD116" s="225">
        <f t="shared" si="211"/>
        <v>0</v>
      </c>
      <c r="NVE116" s="225">
        <f t="shared" si="211"/>
        <v>0</v>
      </c>
      <c r="NVF116" s="225">
        <f t="shared" si="211"/>
        <v>0</v>
      </c>
      <c r="NVG116" s="225">
        <f t="shared" si="211"/>
        <v>0</v>
      </c>
      <c r="NVH116" s="225">
        <f t="shared" si="211"/>
        <v>0</v>
      </c>
      <c r="NVI116" s="225">
        <f t="shared" si="211"/>
        <v>0</v>
      </c>
      <c r="NVJ116" s="225">
        <f t="shared" si="211"/>
        <v>0</v>
      </c>
      <c r="NVK116" s="225">
        <f t="shared" si="211"/>
        <v>0</v>
      </c>
      <c r="NVL116" s="225">
        <f t="shared" si="211"/>
        <v>0</v>
      </c>
      <c r="NVM116" s="225">
        <f t="shared" si="211"/>
        <v>0</v>
      </c>
      <c r="NVN116" s="225">
        <f t="shared" si="211"/>
        <v>0</v>
      </c>
      <c r="NVO116" s="225">
        <f t="shared" si="211"/>
        <v>0</v>
      </c>
      <c r="NVP116" s="225">
        <f t="shared" si="211"/>
        <v>0</v>
      </c>
      <c r="NVQ116" s="225">
        <f t="shared" si="211"/>
        <v>0</v>
      </c>
      <c r="NVR116" s="225">
        <f t="shared" si="211"/>
        <v>0</v>
      </c>
      <c r="NVS116" s="225">
        <f t="shared" si="211"/>
        <v>0</v>
      </c>
      <c r="NVT116" s="225">
        <f t="shared" si="211"/>
        <v>0</v>
      </c>
      <c r="NVU116" s="225">
        <f t="shared" si="211"/>
        <v>0</v>
      </c>
      <c r="NVV116" s="225">
        <f t="shared" si="211"/>
        <v>0</v>
      </c>
      <c r="NVW116" s="225">
        <f t="shared" si="211"/>
        <v>0</v>
      </c>
      <c r="NVX116" s="225">
        <f t="shared" si="211"/>
        <v>0</v>
      </c>
      <c r="NVY116" s="225">
        <f t="shared" si="211"/>
        <v>0</v>
      </c>
      <c r="NVZ116" s="225">
        <f t="shared" ref="NVZ116:NYK116" si="212">NVZ115-NVZ114</f>
        <v>0</v>
      </c>
      <c r="NWA116" s="225">
        <f t="shared" si="212"/>
        <v>0</v>
      </c>
      <c r="NWB116" s="225">
        <f t="shared" si="212"/>
        <v>0</v>
      </c>
      <c r="NWC116" s="225">
        <f t="shared" si="212"/>
        <v>0</v>
      </c>
      <c r="NWD116" s="225">
        <f t="shared" si="212"/>
        <v>0</v>
      </c>
      <c r="NWE116" s="225">
        <f t="shared" si="212"/>
        <v>0</v>
      </c>
      <c r="NWF116" s="225">
        <f t="shared" si="212"/>
        <v>0</v>
      </c>
      <c r="NWG116" s="225">
        <f t="shared" si="212"/>
        <v>0</v>
      </c>
      <c r="NWH116" s="225">
        <f t="shared" si="212"/>
        <v>0</v>
      </c>
      <c r="NWI116" s="225">
        <f t="shared" si="212"/>
        <v>0</v>
      </c>
      <c r="NWJ116" s="225">
        <f t="shared" si="212"/>
        <v>0</v>
      </c>
      <c r="NWK116" s="225">
        <f t="shared" si="212"/>
        <v>0</v>
      </c>
      <c r="NWL116" s="225">
        <f t="shared" si="212"/>
        <v>0</v>
      </c>
      <c r="NWM116" s="225">
        <f t="shared" si="212"/>
        <v>0</v>
      </c>
      <c r="NWN116" s="225">
        <f t="shared" si="212"/>
        <v>0</v>
      </c>
      <c r="NWO116" s="225">
        <f t="shared" si="212"/>
        <v>0</v>
      </c>
      <c r="NWP116" s="225">
        <f t="shared" si="212"/>
        <v>0</v>
      </c>
      <c r="NWQ116" s="225">
        <f t="shared" si="212"/>
        <v>0</v>
      </c>
      <c r="NWR116" s="225">
        <f t="shared" si="212"/>
        <v>0</v>
      </c>
      <c r="NWS116" s="225">
        <f t="shared" si="212"/>
        <v>0</v>
      </c>
      <c r="NWT116" s="225">
        <f t="shared" si="212"/>
        <v>0</v>
      </c>
      <c r="NWU116" s="225">
        <f t="shared" si="212"/>
        <v>0</v>
      </c>
      <c r="NWV116" s="225">
        <f t="shared" si="212"/>
        <v>0</v>
      </c>
      <c r="NWW116" s="225">
        <f t="shared" si="212"/>
        <v>0</v>
      </c>
      <c r="NWX116" s="225">
        <f t="shared" si="212"/>
        <v>0</v>
      </c>
      <c r="NWY116" s="225">
        <f t="shared" si="212"/>
        <v>0</v>
      </c>
      <c r="NWZ116" s="225">
        <f t="shared" si="212"/>
        <v>0</v>
      </c>
      <c r="NXA116" s="225">
        <f t="shared" si="212"/>
        <v>0</v>
      </c>
      <c r="NXB116" s="225">
        <f t="shared" si="212"/>
        <v>0</v>
      </c>
      <c r="NXC116" s="225">
        <f t="shared" si="212"/>
        <v>0</v>
      </c>
      <c r="NXD116" s="225">
        <f t="shared" si="212"/>
        <v>0</v>
      </c>
      <c r="NXE116" s="225">
        <f t="shared" si="212"/>
        <v>0</v>
      </c>
      <c r="NXF116" s="225">
        <f t="shared" si="212"/>
        <v>0</v>
      </c>
      <c r="NXG116" s="225">
        <f t="shared" si="212"/>
        <v>0</v>
      </c>
      <c r="NXH116" s="225">
        <f t="shared" si="212"/>
        <v>0</v>
      </c>
      <c r="NXI116" s="225">
        <f t="shared" si="212"/>
        <v>0</v>
      </c>
      <c r="NXJ116" s="225">
        <f t="shared" si="212"/>
        <v>0</v>
      </c>
      <c r="NXK116" s="225">
        <f t="shared" si="212"/>
        <v>0</v>
      </c>
      <c r="NXL116" s="225">
        <f t="shared" si="212"/>
        <v>0</v>
      </c>
      <c r="NXM116" s="225">
        <f t="shared" si="212"/>
        <v>0</v>
      </c>
      <c r="NXN116" s="225">
        <f t="shared" si="212"/>
        <v>0</v>
      </c>
      <c r="NXO116" s="225">
        <f t="shared" si="212"/>
        <v>0</v>
      </c>
      <c r="NXP116" s="225">
        <f t="shared" si="212"/>
        <v>0</v>
      </c>
      <c r="NXQ116" s="225">
        <f t="shared" si="212"/>
        <v>0</v>
      </c>
      <c r="NXR116" s="225">
        <f t="shared" si="212"/>
        <v>0</v>
      </c>
      <c r="NXS116" s="225">
        <f t="shared" si="212"/>
        <v>0</v>
      </c>
      <c r="NXT116" s="225">
        <f t="shared" si="212"/>
        <v>0</v>
      </c>
      <c r="NXU116" s="225">
        <f t="shared" si="212"/>
        <v>0</v>
      </c>
      <c r="NXV116" s="225">
        <f t="shared" si="212"/>
        <v>0</v>
      </c>
      <c r="NXW116" s="225">
        <f t="shared" si="212"/>
        <v>0</v>
      </c>
      <c r="NXX116" s="225">
        <f t="shared" si="212"/>
        <v>0</v>
      </c>
      <c r="NXY116" s="225">
        <f t="shared" si="212"/>
        <v>0</v>
      </c>
      <c r="NXZ116" s="225">
        <f t="shared" si="212"/>
        <v>0</v>
      </c>
      <c r="NYA116" s="225">
        <f t="shared" si="212"/>
        <v>0</v>
      </c>
      <c r="NYB116" s="225">
        <f t="shared" si="212"/>
        <v>0</v>
      </c>
      <c r="NYC116" s="225">
        <f t="shared" si="212"/>
        <v>0</v>
      </c>
      <c r="NYD116" s="225">
        <f t="shared" si="212"/>
        <v>0</v>
      </c>
      <c r="NYE116" s="225">
        <f t="shared" si="212"/>
        <v>0</v>
      </c>
      <c r="NYF116" s="225">
        <f t="shared" si="212"/>
        <v>0</v>
      </c>
      <c r="NYG116" s="225">
        <f t="shared" si="212"/>
        <v>0</v>
      </c>
      <c r="NYH116" s="225">
        <f t="shared" si="212"/>
        <v>0</v>
      </c>
      <c r="NYI116" s="225">
        <f t="shared" si="212"/>
        <v>0</v>
      </c>
      <c r="NYJ116" s="225">
        <f t="shared" si="212"/>
        <v>0</v>
      </c>
      <c r="NYK116" s="225">
        <f t="shared" si="212"/>
        <v>0</v>
      </c>
      <c r="NYL116" s="225">
        <f t="shared" ref="NYL116:OAW116" si="213">NYL115-NYL114</f>
        <v>0</v>
      </c>
      <c r="NYM116" s="225">
        <f t="shared" si="213"/>
        <v>0</v>
      </c>
      <c r="NYN116" s="225">
        <f t="shared" si="213"/>
        <v>0</v>
      </c>
      <c r="NYO116" s="225">
        <f t="shared" si="213"/>
        <v>0</v>
      </c>
      <c r="NYP116" s="225">
        <f t="shared" si="213"/>
        <v>0</v>
      </c>
      <c r="NYQ116" s="225">
        <f t="shared" si="213"/>
        <v>0</v>
      </c>
      <c r="NYR116" s="225">
        <f t="shared" si="213"/>
        <v>0</v>
      </c>
      <c r="NYS116" s="225">
        <f t="shared" si="213"/>
        <v>0</v>
      </c>
      <c r="NYT116" s="225">
        <f t="shared" si="213"/>
        <v>0</v>
      </c>
      <c r="NYU116" s="225">
        <f t="shared" si="213"/>
        <v>0</v>
      </c>
      <c r="NYV116" s="225">
        <f t="shared" si="213"/>
        <v>0</v>
      </c>
      <c r="NYW116" s="225">
        <f t="shared" si="213"/>
        <v>0</v>
      </c>
      <c r="NYX116" s="225">
        <f t="shared" si="213"/>
        <v>0</v>
      </c>
      <c r="NYY116" s="225">
        <f t="shared" si="213"/>
        <v>0</v>
      </c>
      <c r="NYZ116" s="225">
        <f t="shared" si="213"/>
        <v>0</v>
      </c>
      <c r="NZA116" s="225">
        <f t="shared" si="213"/>
        <v>0</v>
      </c>
      <c r="NZB116" s="225">
        <f t="shared" si="213"/>
        <v>0</v>
      </c>
      <c r="NZC116" s="225">
        <f t="shared" si="213"/>
        <v>0</v>
      </c>
      <c r="NZD116" s="225">
        <f t="shared" si="213"/>
        <v>0</v>
      </c>
      <c r="NZE116" s="225">
        <f t="shared" si="213"/>
        <v>0</v>
      </c>
      <c r="NZF116" s="225">
        <f t="shared" si="213"/>
        <v>0</v>
      </c>
      <c r="NZG116" s="225">
        <f t="shared" si="213"/>
        <v>0</v>
      </c>
      <c r="NZH116" s="225">
        <f t="shared" si="213"/>
        <v>0</v>
      </c>
      <c r="NZI116" s="225">
        <f t="shared" si="213"/>
        <v>0</v>
      </c>
      <c r="NZJ116" s="225">
        <f t="shared" si="213"/>
        <v>0</v>
      </c>
      <c r="NZK116" s="225">
        <f t="shared" si="213"/>
        <v>0</v>
      </c>
      <c r="NZL116" s="225">
        <f t="shared" si="213"/>
        <v>0</v>
      </c>
      <c r="NZM116" s="225">
        <f t="shared" si="213"/>
        <v>0</v>
      </c>
      <c r="NZN116" s="225">
        <f t="shared" si="213"/>
        <v>0</v>
      </c>
      <c r="NZO116" s="225">
        <f t="shared" si="213"/>
        <v>0</v>
      </c>
      <c r="NZP116" s="225">
        <f t="shared" si="213"/>
        <v>0</v>
      </c>
      <c r="NZQ116" s="225">
        <f t="shared" si="213"/>
        <v>0</v>
      </c>
      <c r="NZR116" s="225">
        <f t="shared" si="213"/>
        <v>0</v>
      </c>
      <c r="NZS116" s="225">
        <f t="shared" si="213"/>
        <v>0</v>
      </c>
      <c r="NZT116" s="225">
        <f t="shared" si="213"/>
        <v>0</v>
      </c>
      <c r="NZU116" s="225">
        <f t="shared" si="213"/>
        <v>0</v>
      </c>
      <c r="NZV116" s="225">
        <f t="shared" si="213"/>
        <v>0</v>
      </c>
      <c r="NZW116" s="225">
        <f t="shared" si="213"/>
        <v>0</v>
      </c>
      <c r="NZX116" s="225">
        <f t="shared" si="213"/>
        <v>0</v>
      </c>
      <c r="NZY116" s="225">
        <f t="shared" si="213"/>
        <v>0</v>
      </c>
      <c r="NZZ116" s="225">
        <f t="shared" si="213"/>
        <v>0</v>
      </c>
      <c r="OAA116" s="225">
        <f t="shared" si="213"/>
        <v>0</v>
      </c>
      <c r="OAB116" s="225">
        <f t="shared" si="213"/>
        <v>0</v>
      </c>
      <c r="OAC116" s="225">
        <f t="shared" si="213"/>
        <v>0</v>
      </c>
      <c r="OAD116" s="225">
        <f t="shared" si="213"/>
        <v>0</v>
      </c>
      <c r="OAE116" s="225">
        <f t="shared" si="213"/>
        <v>0</v>
      </c>
      <c r="OAF116" s="225">
        <f t="shared" si="213"/>
        <v>0</v>
      </c>
      <c r="OAG116" s="225">
        <f t="shared" si="213"/>
        <v>0</v>
      </c>
      <c r="OAH116" s="225">
        <f t="shared" si="213"/>
        <v>0</v>
      </c>
      <c r="OAI116" s="225">
        <f t="shared" si="213"/>
        <v>0</v>
      </c>
      <c r="OAJ116" s="225">
        <f t="shared" si="213"/>
        <v>0</v>
      </c>
      <c r="OAK116" s="225">
        <f t="shared" si="213"/>
        <v>0</v>
      </c>
      <c r="OAL116" s="225">
        <f t="shared" si="213"/>
        <v>0</v>
      </c>
      <c r="OAM116" s="225">
        <f t="shared" si="213"/>
        <v>0</v>
      </c>
      <c r="OAN116" s="225">
        <f t="shared" si="213"/>
        <v>0</v>
      </c>
      <c r="OAO116" s="225">
        <f t="shared" si="213"/>
        <v>0</v>
      </c>
      <c r="OAP116" s="225">
        <f t="shared" si="213"/>
        <v>0</v>
      </c>
      <c r="OAQ116" s="225">
        <f t="shared" si="213"/>
        <v>0</v>
      </c>
      <c r="OAR116" s="225">
        <f t="shared" si="213"/>
        <v>0</v>
      </c>
      <c r="OAS116" s="225">
        <f t="shared" si="213"/>
        <v>0</v>
      </c>
      <c r="OAT116" s="225">
        <f t="shared" si="213"/>
        <v>0</v>
      </c>
      <c r="OAU116" s="225">
        <f t="shared" si="213"/>
        <v>0</v>
      </c>
      <c r="OAV116" s="225">
        <f t="shared" si="213"/>
        <v>0</v>
      </c>
      <c r="OAW116" s="225">
        <f t="shared" si="213"/>
        <v>0</v>
      </c>
      <c r="OAX116" s="225">
        <f t="shared" ref="OAX116:ODI116" si="214">OAX115-OAX114</f>
        <v>0</v>
      </c>
      <c r="OAY116" s="225">
        <f t="shared" si="214"/>
        <v>0</v>
      </c>
      <c r="OAZ116" s="225">
        <f t="shared" si="214"/>
        <v>0</v>
      </c>
      <c r="OBA116" s="225">
        <f t="shared" si="214"/>
        <v>0</v>
      </c>
      <c r="OBB116" s="225">
        <f t="shared" si="214"/>
        <v>0</v>
      </c>
      <c r="OBC116" s="225">
        <f t="shared" si="214"/>
        <v>0</v>
      </c>
      <c r="OBD116" s="225">
        <f t="shared" si="214"/>
        <v>0</v>
      </c>
      <c r="OBE116" s="225">
        <f t="shared" si="214"/>
        <v>0</v>
      </c>
      <c r="OBF116" s="225">
        <f t="shared" si="214"/>
        <v>0</v>
      </c>
      <c r="OBG116" s="225">
        <f t="shared" si="214"/>
        <v>0</v>
      </c>
      <c r="OBH116" s="225">
        <f t="shared" si="214"/>
        <v>0</v>
      </c>
      <c r="OBI116" s="225">
        <f t="shared" si="214"/>
        <v>0</v>
      </c>
      <c r="OBJ116" s="225">
        <f t="shared" si="214"/>
        <v>0</v>
      </c>
      <c r="OBK116" s="225">
        <f t="shared" si="214"/>
        <v>0</v>
      </c>
      <c r="OBL116" s="225">
        <f t="shared" si="214"/>
        <v>0</v>
      </c>
      <c r="OBM116" s="225">
        <f t="shared" si="214"/>
        <v>0</v>
      </c>
      <c r="OBN116" s="225">
        <f t="shared" si="214"/>
        <v>0</v>
      </c>
      <c r="OBO116" s="225">
        <f t="shared" si="214"/>
        <v>0</v>
      </c>
      <c r="OBP116" s="225">
        <f t="shared" si="214"/>
        <v>0</v>
      </c>
      <c r="OBQ116" s="225">
        <f t="shared" si="214"/>
        <v>0</v>
      </c>
      <c r="OBR116" s="225">
        <f t="shared" si="214"/>
        <v>0</v>
      </c>
      <c r="OBS116" s="225">
        <f t="shared" si="214"/>
        <v>0</v>
      </c>
      <c r="OBT116" s="225">
        <f t="shared" si="214"/>
        <v>0</v>
      </c>
      <c r="OBU116" s="225">
        <f t="shared" si="214"/>
        <v>0</v>
      </c>
      <c r="OBV116" s="225">
        <f t="shared" si="214"/>
        <v>0</v>
      </c>
      <c r="OBW116" s="225">
        <f t="shared" si="214"/>
        <v>0</v>
      </c>
      <c r="OBX116" s="225">
        <f t="shared" si="214"/>
        <v>0</v>
      </c>
      <c r="OBY116" s="225">
        <f t="shared" si="214"/>
        <v>0</v>
      </c>
      <c r="OBZ116" s="225">
        <f t="shared" si="214"/>
        <v>0</v>
      </c>
      <c r="OCA116" s="225">
        <f t="shared" si="214"/>
        <v>0</v>
      </c>
      <c r="OCB116" s="225">
        <f t="shared" si="214"/>
        <v>0</v>
      </c>
      <c r="OCC116" s="225">
        <f t="shared" si="214"/>
        <v>0</v>
      </c>
      <c r="OCD116" s="225">
        <f t="shared" si="214"/>
        <v>0</v>
      </c>
      <c r="OCE116" s="225">
        <f t="shared" si="214"/>
        <v>0</v>
      </c>
      <c r="OCF116" s="225">
        <f t="shared" si="214"/>
        <v>0</v>
      </c>
      <c r="OCG116" s="225">
        <f t="shared" si="214"/>
        <v>0</v>
      </c>
      <c r="OCH116" s="225">
        <f t="shared" si="214"/>
        <v>0</v>
      </c>
      <c r="OCI116" s="225">
        <f t="shared" si="214"/>
        <v>0</v>
      </c>
      <c r="OCJ116" s="225">
        <f t="shared" si="214"/>
        <v>0</v>
      </c>
      <c r="OCK116" s="225">
        <f t="shared" si="214"/>
        <v>0</v>
      </c>
      <c r="OCL116" s="225">
        <f t="shared" si="214"/>
        <v>0</v>
      </c>
      <c r="OCM116" s="225">
        <f t="shared" si="214"/>
        <v>0</v>
      </c>
      <c r="OCN116" s="225">
        <f t="shared" si="214"/>
        <v>0</v>
      </c>
      <c r="OCO116" s="225">
        <f t="shared" si="214"/>
        <v>0</v>
      </c>
      <c r="OCP116" s="225">
        <f t="shared" si="214"/>
        <v>0</v>
      </c>
      <c r="OCQ116" s="225">
        <f t="shared" si="214"/>
        <v>0</v>
      </c>
      <c r="OCR116" s="225">
        <f t="shared" si="214"/>
        <v>0</v>
      </c>
      <c r="OCS116" s="225">
        <f t="shared" si="214"/>
        <v>0</v>
      </c>
      <c r="OCT116" s="225">
        <f t="shared" si="214"/>
        <v>0</v>
      </c>
      <c r="OCU116" s="225">
        <f t="shared" si="214"/>
        <v>0</v>
      </c>
      <c r="OCV116" s="225">
        <f t="shared" si="214"/>
        <v>0</v>
      </c>
      <c r="OCW116" s="225">
        <f t="shared" si="214"/>
        <v>0</v>
      </c>
      <c r="OCX116" s="225">
        <f t="shared" si="214"/>
        <v>0</v>
      </c>
      <c r="OCY116" s="225">
        <f t="shared" si="214"/>
        <v>0</v>
      </c>
      <c r="OCZ116" s="225">
        <f t="shared" si="214"/>
        <v>0</v>
      </c>
      <c r="ODA116" s="225">
        <f t="shared" si="214"/>
        <v>0</v>
      </c>
      <c r="ODB116" s="225">
        <f t="shared" si="214"/>
        <v>0</v>
      </c>
      <c r="ODC116" s="225">
        <f t="shared" si="214"/>
        <v>0</v>
      </c>
      <c r="ODD116" s="225">
        <f t="shared" si="214"/>
        <v>0</v>
      </c>
      <c r="ODE116" s="225">
        <f t="shared" si="214"/>
        <v>0</v>
      </c>
      <c r="ODF116" s="225">
        <f t="shared" si="214"/>
        <v>0</v>
      </c>
      <c r="ODG116" s="225">
        <f t="shared" si="214"/>
        <v>0</v>
      </c>
      <c r="ODH116" s="225">
        <f t="shared" si="214"/>
        <v>0</v>
      </c>
      <c r="ODI116" s="225">
        <f t="shared" si="214"/>
        <v>0</v>
      </c>
      <c r="ODJ116" s="225">
        <f t="shared" ref="ODJ116:OFU116" si="215">ODJ115-ODJ114</f>
        <v>0</v>
      </c>
      <c r="ODK116" s="225">
        <f t="shared" si="215"/>
        <v>0</v>
      </c>
      <c r="ODL116" s="225">
        <f t="shared" si="215"/>
        <v>0</v>
      </c>
      <c r="ODM116" s="225">
        <f t="shared" si="215"/>
        <v>0</v>
      </c>
      <c r="ODN116" s="225">
        <f t="shared" si="215"/>
        <v>0</v>
      </c>
      <c r="ODO116" s="225">
        <f t="shared" si="215"/>
        <v>0</v>
      </c>
      <c r="ODP116" s="225">
        <f t="shared" si="215"/>
        <v>0</v>
      </c>
      <c r="ODQ116" s="225">
        <f t="shared" si="215"/>
        <v>0</v>
      </c>
      <c r="ODR116" s="225">
        <f t="shared" si="215"/>
        <v>0</v>
      </c>
      <c r="ODS116" s="225">
        <f t="shared" si="215"/>
        <v>0</v>
      </c>
      <c r="ODT116" s="225">
        <f t="shared" si="215"/>
        <v>0</v>
      </c>
      <c r="ODU116" s="225">
        <f t="shared" si="215"/>
        <v>0</v>
      </c>
      <c r="ODV116" s="225">
        <f t="shared" si="215"/>
        <v>0</v>
      </c>
      <c r="ODW116" s="225">
        <f t="shared" si="215"/>
        <v>0</v>
      </c>
      <c r="ODX116" s="225">
        <f t="shared" si="215"/>
        <v>0</v>
      </c>
      <c r="ODY116" s="225">
        <f t="shared" si="215"/>
        <v>0</v>
      </c>
      <c r="ODZ116" s="225">
        <f t="shared" si="215"/>
        <v>0</v>
      </c>
      <c r="OEA116" s="225">
        <f t="shared" si="215"/>
        <v>0</v>
      </c>
      <c r="OEB116" s="225">
        <f t="shared" si="215"/>
        <v>0</v>
      </c>
      <c r="OEC116" s="225">
        <f t="shared" si="215"/>
        <v>0</v>
      </c>
      <c r="OED116" s="225">
        <f t="shared" si="215"/>
        <v>0</v>
      </c>
      <c r="OEE116" s="225">
        <f t="shared" si="215"/>
        <v>0</v>
      </c>
      <c r="OEF116" s="225">
        <f t="shared" si="215"/>
        <v>0</v>
      </c>
      <c r="OEG116" s="225">
        <f t="shared" si="215"/>
        <v>0</v>
      </c>
      <c r="OEH116" s="225">
        <f t="shared" si="215"/>
        <v>0</v>
      </c>
      <c r="OEI116" s="225">
        <f t="shared" si="215"/>
        <v>0</v>
      </c>
      <c r="OEJ116" s="225">
        <f t="shared" si="215"/>
        <v>0</v>
      </c>
      <c r="OEK116" s="225">
        <f t="shared" si="215"/>
        <v>0</v>
      </c>
      <c r="OEL116" s="225">
        <f t="shared" si="215"/>
        <v>0</v>
      </c>
      <c r="OEM116" s="225">
        <f t="shared" si="215"/>
        <v>0</v>
      </c>
      <c r="OEN116" s="225">
        <f t="shared" si="215"/>
        <v>0</v>
      </c>
      <c r="OEO116" s="225">
        <f t="shared" si="215"/>
        <v>0</v>
      </c>
      <c r="OEP116" s="225">
        <f t="shared" si="215"/>
        <v>0</v>
      </c>
      <c r="OEQ116" s="225">
        <f t="shared" si="215"/>
        <v>0</v>
      </c>
      <c r="OER116" s="225">
        <f t="shared" si="215"/>
        <v>0</v>
      </c>
      <c r="OES116" s="225">
        <f t="shared" si="215"/>
        <v>0</v>
      </c>
      <c r="OET116" s="225">
        <f t="shared" si="215"/>
        <v>0</v>
      </c>
      <c r="OEU116" s="225">
        <f t="shared" si="215"/>
        <v>0</v>
      </c>
      <c r="OEV116" s="225">
        <f t="shared" si="215"/>
        <v>0</v>
      </c>
      <c r="OEW116" s="225">
        <f t="shared" si="215"/>
        <v>0</v>
      </c>
      <c r="OEX116" s="225">
        <f t="shared" si="215"/>
        <v>0</v>
      </c>
      <c r="OEY116" s="225">
        <f t="shared" si="215"/>
        <v>0</v>
      </c>
      <c r="OEZ116" s="225">
        <f t="shared" si="215"/>
        <v>0</v>
      </c>
      <c r="OFA116" s="225">
        <f t="shared" si="215"/>
        <v>0</v>
      </c>
      <c r="OFB116" s="225">
        <f t="shared" si="215"/>
        <v>0</v>
      </c>
      <c r="OFC116" s="225">
        <f t="shared" si="215"/>
        <v>0</v>
      </c>
      <c r="OFD116" s="225">
        <f t="shared" si="215"/>
        <v>0</v>
      </c>
      <c r="OFE116" s="225">
        <f t="shared" si="215"/>
        <v>0</v>
      </c>
      <c r="OFF116" s="225">
        <f t="shared" si="215"/>
        <v>0</v>
      </c>
      <c r="OFG116" s="225">
        <f t="shared" si="215"/>
        <v>0</v>
      </c>
      <c r="OFH116" s="225">
        <f t="shared" si="215"/>
        <v>0</v>
      </c>
      <c r="OFI116" s="225">
        <f t="shared" si="215"/>
        <v>0</v>
      </c>
      <c r="OFJ116" s="225">
        <f t="shared" si="215"/>
        <v>0</v>
      </c>
      <c r="OFK116" s="225">
        <f t="shared" si="215"/>
        <v>0</v>
      </c>
      <c r="OFL116" s="225">
        <f t="shared" si="215"/>
        <v>0</v>
      </c>
      <c r="OFM116" s="225">
        <f t="shared" si="215"/>
        <v>0</v>
      </c>
      <c r="OFN116" s="225">
        <f t="shared" si="215"/>
        <v>0</v>
      </c>
      <c r="OFO116" s="225">
        <f t="shared" si="215"/>
        <v>0</v>
      </c>
      <c r="OFP116" s="225">
        <f t="shared" si="215"/>
        <v>0</v>
      </c>
      <c r="OFQ116" s="225">
        <f t="shared" si="215"/>
        <v>0</v>
      </c>
      <c r="OFR116" s="225">
        <f t="shared" si="215"/>
        <v>0</v>
      </c>
      <c r="OFS116" s="225">
        <f t="shared" si="215"/>
        <v>0</v>
      </c>
      <c r="OFT116" s="225">
        <f t="shared" si="215"/>
        <v>0</v>
      </c>
      <c r="OFU116" s="225">
        <f t="shared" si="215"/>
        <v>0</v>
      </c>
      <c r="OFV116" s="225">
        <f t="shared" ref="OFV116:OIG116" si="216">OFV115-OFV114</f>
        <v>0</v>
      </c>
      <c r="OFW116" s="225">
        <f t="shared" si="216"/>
        <v>0</v>
      </c>
      <c r="OFX116" s="225">
        <f t="shared" si="216"/>
        <v>0</v>
      </c>
      <c r="OFY116" s="225">
        <f t="shared" si="216"/>
        <v>0</v>
      </c>
      <c r="OFZ116" s="225">
        <f t="shared" si="216"/>
        <v>0</v>
      </c>
      <c r="OGA116" s="225">
        <f t="shared" si="216"/>
        <v>0</v>
      </c>
      <c r="OGB116" s="225">
        <f t="shared" si="216"/>
        <v>0</v>
      </c>
      <c r="OGC116" s="225">
        <f t="shared" si="216"/>
        <v>0</v>
      </c>
      <c r="OGD116" s="225">
        <f t="shared" si="216"/>
        <v>0</v>
      </c>
      <c r="OGE116" s="225">
        <f t="shared" si="216"/>
        <v>0</v>
      </c>
      <c r="OGF116" s="225">
        <f t="shared" si="216"/>
        <v>0</v>
      </c>
      <c r="OGG116" s="225">
        <f t="shared" si="216"/>
        <v>0</v>
      </c>
      <c r="OGH116" s="225">
        <f t="shared" si="216"/>
        <v>0</v>
      </c>
      <c r="OGI116" s="225">
        <f t="shared" si="216"/>
        <v>0</v>
      </c>
      <c r="OGJ116" s="225">
        <f t="shared" si="216"/>
        <v>0</v>
      </c>
      <c r="OGK116" s="225">
        <f t="shared" si="216"/>
        <v>0</v>
      </c>
      <c r="OGL116" s="225">
        <f t="shared" si="216"/>
        <v>0</v>
      </c>
      <c r="OGM116" s="225">
        <f t="shared" si="216"/>
        <v>0</v>
      </c>
      <c r="OGN116" s="225">
        <f t="shared" si="216"/>
        <v>0</v>
      </c>
      <c r="OGO116" s="225">
        <f t="shared" si="216"/>
        <v>0</v>
      </c>
      <c r="OGP116" s="225">
        <f t="shared" si="216"/>
        <v>0</v>
      </c>
      <c r="OGQ116" s="225">
        <f t="shared" si="216"/>
        <v>0</v>
      </c>
      <c r="OGR116" s="225">
        <f t="shared" si="216"/>
        <v>0</v>
      </c>
      <c r="OGS116" s="225">
        <f t="shared" si="216"/>
        <v>0</v>
      </c>
      <c r="OGT116" s="225">
        <f t="shared" si="216"/>
        <v>0</v>
      </c>
      <c r="OGU116" s="225">
        <f t="shared" si="216"/>
        <v>0</v>
      </c>
      <c r="OGV116" s="225">
        <f t="shared" si="216"/>
        <v>0</v>
      </c>
      <c r="OGW116" s="225">
        <f t="shared" si="216"/>
        <v>0</v>
      </c>
      <c r="OGX116" s="225">
        <f t="shared" si="216"/>
        <v>0</v>
      </c>
      <c r="OGY116" s="225">
        <f t="shared" si="216"/>
        <v>0</v>
      </c>
      <c r="OGZ116" s="225">
        <f t="shared" si="216"/>
        <v>0</v>
      </c>
      <c r="OHA116" s="225">
        <f t="shared" si="216"/>
        <v>0</v>
      </c>
      <c r="OHB116" s="225">
        <f t="shared" si="216"/>
        <v>0</v>
      </c>
      <c r="OHC116" s="225">
        <f t="shared" si="216"/>
        <v>0</v>
      </c>
      <c r="OHD116" s="225">
        <f t="shared" si="216"/>
        <v>0</v>
      </c>
      <c r="OHE116" s="225">
        <f t="shared" si="216"/>
        <v>0</v>
      </c>
      <c r="OHF116" s="225">
        <f t="shared" si="216"/>
        <v>0</v>
      </c>
      <c r="OHG116" s="225">
        <f t="shared" si="216"/>
        <v>0</v>
      </c>
      <c r="OHH116" s="225">
        <f t="shared" si="216"/>
        <v>0</v>
      </c>
      <c r="OHI116" s="225">
        <f t="shared" si="216"/>
        <v>0</v>
      </c>
      <c r="OHJ116" s="225">
        <f t="shared" si="216"/>
        <v>0</v>
      </c>
      <c r="OHK116" s="225">
        <f t="shared" si="216"/>
        <v>0</v>
      </c>
      <c r="OHL116" s="225">
        <f t="shared" si="216"/>
        <v>0</v>
      </c>
      <c r="OHM116" s="225">
        <f t="shared" si="216"/>
        <v>0</v>
      </c>
      <c r="OHN116" s="225">
        <f t="shared" si="216"/>
        <v>0</v>
      </c>
      <c r="OHO116" s="225">
        <f t="shared" si="216"/>
        <v>0</v>
      </c>
      <c r="OHP116" s="225">
        <f t="shared" si="216"/>
        <v>0</v>
      </c>
      <c r="OHQ116" s="225">
        <f t="shared" si="216"/>
        <v>0</v>
      </c>
      <c r="OHR116" s="225">
        <f t="shared" si="216"/>
        <v>0</v>
      </c>
      <c r="OHS116" s="225">
        <f t="shared" si="216"/>
        <v>0</v>
      </c>
      <c r="OHT116" s="225">
        <f t="shared" si="216"/>
        <v>0</v>
      </c>
      <c r="OHU116" s="225">
        <f t="shared" si="216"/>
        <v>0</v>
      </c>
      <c r="OHV116" s="225">
        <f t="shared" si="216"/>
        <v>0</v>
      </c>
      <c r="OHW116" s="225">
        <f t="shared" si="216"/>
        <v>0</v>
      </c>
      <c r="OHX116" s="225">
        <f t="shared" si="216"/>
        <v>0</v>
      </c>
      <c r="OHY116" s="225">
        <f t="shared" si="216"/>
        <v>0</v>
      </c>
      <c r="OHZ116" s="225">
        <f t="shared" si="216"/>
        <v>0</v>
      </c>
      <c r="OIA116" s="225">
        <f t="shared" si="216"/>
        <v>0</v>
      </c>
      <c r="OIB116" s="225">
        <f t="shared" si="216"/>
        <v>0</v>
      </c>
      <c r="OIC116" s="225">
        <f t="shared" si="216"/>
        <v>0</v>
      </c>
      <c r="OID116" s="225">
        <f t="shared" si="216"/>
        <v>0</v>
      </c>
      <c r="OIE116" s="225">
        <f t="shared" si="216"/>
        <v>0</v>
      </c>
      <c r="OIF116" s="225">
        <f t="shared" si="216"/>
        <v>0</v>
      </c>
      <c r="OIG116" s="225">
        <f t="shared" si="216"/>
        <v>0</v>
      </c>
      <c r="OIH116" s="225">
        <f t="shared" ref="OIH116:OKS116" si="217">OIH115-OIH114</f>
        <v>0</v>
      </c>
      <c r="OII116" s="225">
        <f t="shared" si="217"/>
        <v>0</v>
      </c>
      <c r="OIJ116" s="225">
        <f t="shared" si="217"/>
        <v>0</v>
      </c>
      <c r="OIK116" s="225">
        <f t="shared" si="217"/>
        <v>0</v>
      </c>
      <c r="OIL116" s="225">
        <f t="shared" si="217"/>
        <v>0</v>
      </c>
      <c r="OIM116" s="225">
        <f t="shared" si="217"/>
        <v>0</v>
      </c>
      <c r="OIN116" s="225">
        <f t="shared" si="217"/>
        <v>0</v>
      </c>
      <c r="OIO116" s="225">
        <f t="shared" si="217"/>
        <v>0</v>
      </c>
      <c r="OIP116" s="225">
        <f t="shared" si="217"/>
        <v>0</v>
      </c>
      <c r="OIQ116" s="225">
        <f t="shared" si="217"/>
        <v>0</v>
      </c>
      <c r="OIR116" s="225">
        <f t="shared" si="217"/>
        <v>0</v>
      </c>
      <c r="OIS116" s="225">
        <f t="shared" si="217"/>
        <v>0</v>
      </c>
      <c r="OIT116" s="225">
        <f t="shared" si="217"/>
        <v>0</v>
      </c>
      <c r="OIU116" s="225">
        <f t="shared" si="217"/>
        <v>0</v>
      </c>
      <c r="OIV116" s="225">
        <f t="shared" si="217"/>
        <v>0</v>
      </c>
      <c r="OIW116" s="225">
        <f t="shared" si="217"/>
        <v>0</v>
      </c>
      <c r="OIX116" s="225">
        <f t="shared" si="217"/>
        <v>0</v>
      </c>
      <c r="OIY116" s="225">
        <f t="shared" si="217"/>
        <v>0</v>
      </c>
      <c r="OIZ116" s="225">
        <f t="shared" si="217"/>
        <v>0</v>
      </c>
      <c r="OJA116" s="225">
        <f t="shared" si="217"/>
        <v>0</v>
      </c>
      <c r="OJB116" s="225">
        <f t="shared" si="217"/>
        <v>0</v>
      </c>
      <c r="OJC116" s="225">
        <f t="shared" si="217"/>
        <v>0</v>
      </c>
      <c r="OJD116" s="225">
        <f t="shared" si="217"/>
        <v>0</v>
      </c>
      <c r="OJE116" s="225">
        <f t="shared" si="217"/>
        <v>0</v>
      </c>
      <c r="OJF116" s="225">
        <f t="shared" si="217"/>
        <v>0</v>
      </c>
      <c r="OJG116" s="225">
        <f t="shared" si="217"/>
        <v>0</v>
      </c>
      <c r="OJH116" s="225">
        <f t="shared" si="217"/>
        <v>0</v>
      </c>
      <c r="OJI116" s="225">
        <f t="shared" si="217"/>
        <v>0</v>
      </c>
      <c r="OJJ116" s="225">
        <f t="shared" si="217"/>
        <v>0</v>
      </c>
      <c r="OJK116" s="225">
        <f t="shared" si="217"/>
        <v>0</v>
      </c>
      <c r="OJL116" s="225">
        <f t="shared" si="217"/>
        <v>0</v>
      </c>
      <c r="OJM116" s="225">
        <f t="shared" si="217"/>
        <v>0</v>
      </c>
      <c r="OJN116" s="225">
        <f t="shared" si="217"/>
        <v>0</v>
      </c>
      <c r="OJO116" s="225">
        <f t="shared" si="217"/>
        <v>0</v>
      </c>
      <c r="OJP116" s="225">
        <f t="shared" si="217"/>
        <v>0</v>
      </c>
      <c r="OJQ116" s="225">
        <f t="shared" si="217"/>
        <v>0</v>
      </c>
      <c r="OJR116" s="225">
        <f t="shared" si="217"/>
        <v>0</v>
      </c>
      <c r="OJS116" s="225">
        <f t="shared" si="217"/>
        <v>0</v>
      </c>
      <c r="OJT116" s="225">
        <f t="shared" si="217"/>
        <v>0</v>
      </c>
      <c r="OJU116" s="225">
        <f t="shared" si="217"/>
        <v>0</v>
      </c>
      <c r="OJV116" s="225">
        <f t="shared" si="217"/>
        <v>0</v>
      </c>
      <c r="OJW116" s="225">
        <f t="shared" si="217"/>
        <v>0</v>
      </c>
      <c r="OJX116" s="225">
        <f t="shared" si="217"/>
        <v>0</v>
      </c>
      <c r="OJY116" s="225">
        <f t="shared" si="217"/>
        <v>0</v>
      </c>
      <c r="OJZ116" s="225">
        <f t="shared" si="217"/>
        <v>0</v>
      </c>
      <c r="OKA116" s="225">
        <f t="shared" si="217"/>
        <v>0</v>
      </c>
      <c r="OKB116" s="225">
        <f t="shared" si="217"/>
        <v>0</v>
      </c>
      <c r="OKC116" s="225">
        <f t="shared" si="217"/>
        <v>0</v>
      </c>
      <c r="OKD116" s="225">
        <f t="shared" si="217"/>
        <v>0</v>
      </c>
      <c r="OKE116" s="225">
        <f t="shared" si="217"/>
        <v>0</v>
      </c>
      <c r="OKF116" s="225">
        <f t="shared" si="217"/>
        <v>0</v>
      </c>
      <c r="OKG116" s="225">
        <f t="shared" si="217"/>
        <v>0</v>
      </c>
      <c r="OKH116" s="225">
        <f t="shared" si="217"/>
        <v>0</v>
      </c>
      <c r="OKI116" s="225">
        <f t="shared" si="217"/>
        <v>0</v>
      </c>
      <c r="OKJ116" s="225">
        <f t="shared" si="217"/>
        <v>0</v>
      </c>
      <c r="OKK116" s="225">
        <f t="shared" si="217"/>
        <v>0</v>
      </c>
      <c r="OKL116" s="225">
        <f t="shared" si="217"/>
        <v>0</v>
      </c>
      <c r="OKM116" s="225">
        <f t="shared" si="217"/>
        <v>0</v>
      </c>
      <c r="OKN116" s="225">
        <f t="shared" si="217"/>
        <v>0</v>
      </c>
      <c r="OKO116" s="225">
        <f t="shared" si="217"/>
        <v>0</v>
      </c>
      <c r="OKP116" s="225">
        <f t="shared" si="217"/>
        <v>0</v>
      </c>
      <c r="OKQ116" s="225">
        <f t="shared" si="217"/>
        <v>0</v>
      </c>
      <c r="OKR116" s="225">
        <f t="shared" si="217"/>
        <v>0</v>
      </c>
      <c r="OKS116" s="225">
        <f t="shared" si="217"/>
        <v>0</v>
      </c>
      <c r="OKT116" s="225">
        <f t="shared" ref="OKT116:ONE116" si="218">OKT115-OKT114</f>
        <v>0</v>
      </c>
      <c r="OKU116" s="225">
        <f t="shared" si="218"/>
        <v>0</v>
      </c>
      <c r="OKV116" s="225">
        <f t="shared" si="218"/>
        <v>0</v>
      </c>
      <c r="OKW116" s="225">
        <f t="shared" si="218"/>
        <v>0</v>
      </c>
      <c r="OKX116" s="225">
        <f t="shared" si="218"/>
        <v>0</v>
      </c>
      <c r="OKY116" s="225">
        <f t="shared" si="218"/>
        <v>0</v>
      </c>
      <c r="OKZ116" s="225">
        <f t="shared" si="218"/>
        <v>0</v>
      </c>
      <c r="OLA116" s="225">
        <f t="shared" si="218"/>
        <v>0</v>
      </c>
      <c r="OLB116" s="225">
        <f t="shared" si="218"/>
        <v>0</v>
      </c>
      <c r="OLC116" s="225">
        <f t="shared" si="218"/>
        <v>0</v>
      </c>
      <c r="OLD116" s="225">
        <f t="shared" si="218"/>
        <v>0</v>
      </c>
      <c r="OLE116" s="225">
        <f t="shared" si="218"/>
        <v>0</v>
      </c>
      <c r="OLF116" s="225">
        <f t="shared" si="218"/>
        <v>0</v>
      </c>
      <c r="OLG116" s="225">
        <f t="shared" si="218"/>
        <v>0</v>
      </c>
      <c r="OLH116" s="225">
        <f t="shared" si="218"/>
        <v>0</v>
      </c>
      <c r="OLI116" s="225">
        <f t="shared" si="218"/>
        <v>0</v>
      </c>
      <c r="OLJ116" s="225">
        <f t="shared" si="218"/>
        <v>0</v>
      </c>
      <c r="OLK116" s="225">
        <f t="shared" si="218"/>
        <v>0</v>
      </c>
      <c r="OLL116" s="225">
        <f t="shared" si="218"/>
        <v>0</v>
      </c>
      <c r="OLM116" s="225">
        <f t="shared" si="218"/>
        <v>0</v>
      </c>
      <c r="OLN116" s="225">
        <f t="shared" si="218"/>
        <v>0</v>
      </c>
      <c r="OLO116" s="225">
        <f t="shared" si="218"/>
        <v>0</v>
      </c>
      <c r="OLP116" s="225">
        <f t="shared" si="218"/>
        <v>0</v>
      </c>
      <c r="OLQ116" s="225">
        <f t="shared" si="218"/>
        <v>0</v>
      </c>
      <c r="OLR116" s="225">
        <f t="shared" si="218"/>
        <v>0</v>
      </c>
      <c r="OLS116" s="225">
        <f t="shared" si="218"/>
        <v>0</v>
      </c>
      <c r="OLT116" s="225">
        <f t="shared" si="218"/>
        <v>0</v>
      </c>
      <c r="OLU116" s="225">
        <f t="shared" si="218"/>
        <v>0</v>
      </c>
      <c r="OLV116" s="225">
        <f t="shared" si="218"/>
        <v>0</v>
      </c>
      <c r="OLW116" s="225">
        <f t="shared" si="218"/>
        <v>0</v>
      </c>
      <c r="OLX116" s="225">
        <f t="shared" si="218"/>
        <v>0</v>
      </c>
      <c r="OLY116" s="225">
        <f t="shared" si="218"/>
        <v>0</v>
      </c>
      <c r="OLZ116" s="225">
        <f t="shared" si="218"/>
        <v>0</v>
      </c>
      <c r="OMA116" s="225">
        <f t="shared" si="218"/>
        <v>0</v>
      </c>
      <c r="OMB116" s="225">
        <f t="shared" si="218"/>
        <v>0</v>
      </c>
      <c r="OMC116" s="225">
        <f t="shared" si="218"/>
        <v>0</v>
      </c>
      <c r="OMD116" s="225">
        <f t="shared" si="218"/>
        <v>0</v>
      </c>
      <c r="OME116" s="225">
        <f t="shared" si="218"/>
        <v>0</v>
      </c>
      <c r="OMF116" s="225">
        <f t="shared" si="218"/>
        <v>0</v>
      </c>
      <c r="OMG116" s="225">
        <f t="shared" si="218"/>
        <v>0</v>
      </c>
      <c r="OMH116" s="225">
        <f t="shared" si="218"/>
        <v>0</v>
      </c>
      <c r="OMI116" s="225">
        <f t="shared" si="218"/>
        <v>0</v>
      </c>
      <c r="OMJ116" s="225">
        <f t="shared" si="218"/>
        <v>0</v>
      </c>
      <c r="OMK116" s="225">
        <f t="shared" si="218"/>
        <v>0</v>
      </c>
      <c r="OML116" s="225">
        <f t="shared" si="218"/>
        <v>0</v>
      </c>
      <c r="OMM116" s="225">
        <f t="shared" si="218"/>
        <v>0</v>
      </c>
      <c r="OMN116" s="225">
        <f t="shared" si="218"/>
        <v>0</v>
      </c>
      <c r="OMO116" s="225">
        <f t="shared" si="218"/>
        <v>0</v>
      </c>
      <c r="OMP116" s="225">
        <f t="shared" si="218"/>
        <v>0</v>
      </c>
      <c r="OMQ116" s="225">
        <f t="shared" si="218"/>
        <v>0</v>
      </c>
      <c r="OMR116" s="225">
        <f t="shared" si="218"/>
        <v>0</v>
      </c>
      <c r="OMS116" s="225">
        <f t="shared" si="218"/>
        <v>0</v>
      </c>
      <c r="OMT116" s="225">
        <f t="shared" si="218"/>
        <v>0</v>
      </c>
      <c r="OMU116" s="225">
        <f t="shared" si="218"/>
        <v>0</v>
      </c>
      <c r="OMV116" s="225">
        <f t="shared" si="218"/>
        <v>0</v>
      </c>
      <c r="OMW116" s="225">
        <f t="shared" si="218"/>
        <v>0</v>
      </c>
      <c r="OMX116" s="225">
        <f t="shared" si="218"/>
        <v>0</v>
      </c>
      <c r="OMY116" s="225">
        <f t="shared" si="218"/>
        <v>0</v>
      </c>
      <c r="OMZ116" s="225">
        <f t="shared" si="218"/>
        <v>0</v>
      </c>
      <c r="ONA116" s="225">
        <f t="shared" si="218"/>
        <v>0</v>
      </c>
      <c r="ONB116" s="225">
        <f t="shared" si="218"/>
        <v>0</v>
      </c>
      <c r="ONC116" s="225">
        <f t="shared" si="218"/>
        <v>0</v>
      </c>
      <c r="OND116" s="225">
        <f t="shared" si="218"/>
        <v>0</v>
      </c>
      <c r="ONE116" s="225">
        <f t="shared" si="218"/>
        <v>0</v>
      </c>
      <c r="ONF116" s="225">
        <f t="shared" ref="ONF116:OPQ116" si="219">ONF115-ONF114</f>
        <v>0</v>
      </c>
      <c r="ONG116" s="225">
        <f t="shared" si="219"/>
        <v>0</v>
      </c>
      <c r="ONH116" s="225">
        <f t="shared" si="219"/>
        <v>0</v>
      </c>
      <c r="ONI116" s="225">
        <f t="shared" si="219"/>
        <v>0</v>
      </c>
      <c r="ONJ116" s="225">
        <f t="shared" si="219"/>
        <v>0</v>
      </c>
      <c r="ONK116" s="225">
        <f t="shared" si="219"/>
        <v>0</v>
      </c>
      <c r="ONL116" s="225">
        <f t="shared" si="219"/>
        <v>0</v>
      </c>
      <c r="ONM116" s="225">
        <f t="shared" si="219"/>
        <v>0</v>
      </c>
      <c r="ONN116" s="225">
        <f t="shared" si="219"/>
        <v>0</v>
      </c>
      <c r="ONO116" s="225">
        <f t="shared" si="219"/>
        <v>0</v>
      </c>
      <c r="ONP116" s="225">
        <f t="shared" si="219"/>
        <v>0</v>
      </c>
      <c r="ONQ116" s="225">
        <f t="shared" si="219"/>
        <v>0</v>
      </c>
      <c r="ONR116" s="225">
        <f t="shared" si="219"/>
        <v>0</v>
      </c>
      <c r="ONS116" s="225">
        <f t="shared" si="219"/>
        <v>0</v>
      </c>
      <c r="ONT116" s="225">
        <f t="shared" si="219"/>
        <v>0</v>
      </c>
      <c r="ONU116" s="225">
        <f t="shared" si="219"/>
        <v>0</v>
      </c>
      <c r="ONV116" s="225">
        <f t="shared" si="219"/>
        <v>0</v>
      </c>
      <c r="ONW116" s="225">
        <f t="shared" si="219"/>
        <v>0</v>
      </c>
      <c r="ONX116" s="225">
        <f t="shared" si="219"/>
        <v>0</v>
      </c>
      <c r="ONY116" s="225">
        <f t="shared" si="219"/>
        <v>0</v>
      </c>
      <c r="ONZ116" s="225">
        <f t="shared" si="219"/>
        <v>0</v>
      </c>
      <c r="OOA116" s="225">
        <f t="shared" si="219"/>
        <v>0</v>
      </c>
      <c r="OOB116" s="225">
        <f t="shared" si="219"/>
        <v>0</v>
      </c>
      <c r="OOC116" s="225">
        <f t="shared" si="219"/>
        <v>0</v>
      </c>
      <c r="OOD116" s="225">
        <f t="shared" si="219"/>
        <v>0</v>
      </c>
      <c r="OOE116" s="225">
        <f t="shared" si="219"/>
        <v>0</v>
      </c>
      <c r="OOF116" s="225">
        <f t="shared" si="219"/>
        <v>0</v>
      </c>
      <c r="OOG116" s="225">
        <f t="shared" si="219"/>
        <v>0</v>
      </c>
      <c r="OOH116" s="225">
        <f t="shared" si="219"/>
        <v>0</v>
      </c>
      <c r="OOI116" s="225">
        <f t="shared" si="219"/>
        <v>0</v>
      </c>
      <c r="OOJ116" s="225">
        <f t="shared" si="219"/>
        <v>0</v>
      </c>
      <c r="OOK116" s="225">
        <f t="shared" si="219"/>
        <v>0</v>
      </c>
      <c r="OOL116" s="225">
        <f t="shared" si="219"/>
        <v>0</v>
      </c>
      <c r="OOM116" s="225">
        <f t="shared" si="219"/>
        <v>0</v>
      </c>
      <c r="OON116" s="225">
        <f t="shared" si="219"/>
        <v>0</v>
      </c>
      <c r="OOO116" s="225">
        <f t="shared" si="219"/>
        <v>0</v>
      </c>
      <c r="OOP116" s="225">
        <f t="shared" si="219"/>
        <v>0</v>
      </c>
      <c r="OOQ116" s="225">
        <f t="shared" si="219"/>
        <v>0</v>
      </c>
      <c r="OOR116" s="225">
        <f t="shared" si="219"/>
        <v>0</v>
      </c>
      <c r="OOS116" s="225">
        <f t="shared" si="219"/>
        <v>0</v>
      </c>
      <c r="OOT116" s="225">
        <f t="shared" si="219"/>
        <v>0</v>
      </c>
      <c r="OOU116" s="225">
        <f t="shared" si="219"/>
        <v>0</v>
      </c>
      <c r="OOV116" s="225">
        <f t="shared" si="219"/>
        <v>0</v>
      </c>
      <c r="OOW116" s="225">
        <f t="shared" si="219"/>
        <v>0</v>
      </c>
      <c r="OOX116" s="225">
        <f t="shared" si="219"/>
        <v>0</v>
      </c>
      <c r="OOY116" s="225">
        <f t="shared" si="219"/>
        <v>0</v>
      </c>
      <c r="OOZ116" s="225">
        <f t="shared" si="219"/>
        <v>0</v>
      </c>
      <c r="OPA116" s="225">
        <f t="shared" si="219"/>
        <v>0</v>
      </c>
      <c r="OPB116" s="225">
        <f t="shared" si="219"/>
        <v>0</v>
      </c>
      <c r="OPC116" s="225">
        <f t="shared" si="219"/>
        <v>0</v>
      </c>
      <c r="OPD116" s="225">
        <f t="shared" si="219"/>
        <v>0</v>
      </c>
      <c r="OPE116" s="225">
        <f t="shared" si="219"/>
        <v>0</v>
      </c>
      <c r="OPF116" s="225">
        <f t="shared" si="219"/>
        <v>0</v>
      </c>
      <c r="OPG116" s="225">
        <f t="shared" si="219"/>
        <v>0</v>
      </c>
      <c r="OPH116" s="225">
        <f t="shared" si="219"/>
        <v>0</v>
      </c>
      <c r="OPI116" s="225">
        <f t="shared" si="219"/>
        <v>0</v>
      </c>
      <c r="OPJ116" s="225">
        <f t="shared" si="219"/>
        <v>0</v>
      </c>
      <c r="OPK116" s="225">
        <f t="shared" si="219"/>
        <v>0</v>
      </c>
      <c r="OPL116" s="225">
        <f t="shared" si="219"/>
        <v>0</v>
      </c>
      <c r="OPM116" s="225">
        <f t="shared" si="219"/>
        <v>0</v>
      </c>
      <c r="OPN116" s="225">
        <f t="shared" si="219"/>
        <v>0</v>
      </c>
      <c r="OPO116" s="225">
        <f t="shared" si="219"/>
        <v>0</v>
      </c>
      <c r="OPP116" s="225">
        <f t="shared" si="219"/>
        <v>0</v>
      </c>
      <c r="OPQ116" s="225">
        <f t="shared" si="219"/>
        <v>0</v>
      </c>
      <c r="OPR116" s="225">
        <f t="shared" ref="OPR116:OSC116" si="220">OPR115-OPR114</f>
        <v>0</v>
      </c>
      <c r="OPS116" s="225">
        <f t="shared" si="220"/>
        <v>0</v>
      </c>
      <c r="OPT116" s="225">
        <f t="shared" si="220"/>
        <v>0</v>
      </c>
      <c r="OPU116" s="225">
        <f t="shared" si="220"/>
        <v>0</v>
      </c>
      <c r="OPV116" s="225">
        <f t="shared" si="220"/>
        <v>0</v>
      </c>
      <c r="OPW116" s="225">
        <f t="shared" si="220"/>
        <v>0</v>
      </c>
      <c r="OPX116" s="225">
        <f t="shared" si="220"/>
        <v>0</v>
      </c>
      <c r="OPY116" s="225">
        <f t="shared" si="220"/>
        <v>0</v>
      </c>
      <c r="OPZ116" s="225">
        <f t="shared" si="220"/>
        <v>0</v>
      </c>
      <c r="OQA116" s="225">
        <f t="shared" si="220"/>
        <v>0</v>
      </c>
      <c r="OQB116" s="225">
        <f t="shared" si="220"/>
        <v>0</v>
      </c>
      <c r="OQC116" s="225">
        <f t="shared" si="220"/>
        <v>0</v>
      </c>
      <c r="OQD116" s="225">
        <f t="shared" si="220"/>
        <v>0</v>
      </c>
      <c r="OQE116" s="225">
        <f t="shared" si="220"/>
        <v>0</v>
      </c>
      <c r="OQF116" s="225">
        <f t="shared" si="220"/>
        <v>0</v>
      </c>
      <c r="OQG116" s="225">
        <f t="shared" si="220"/>
        <v>0</v>
      </c>
      <c r="OQH116" s="225">
        <f t="shared" si="220"/>
        <v>0</v>
      </c>
      <c r="OQI116" s="225">
        <f t="shared" si="220"/>
        <v>0</v>
      </c>
      <c r="OQJ116" s="225">
        <f t="shared" si="220"/>
        <v>0</v>
      </c>
      <c r="OQK116" s="225">
        <f t="shared" si="220"/>
        <v>0</v>
      </c>
      <c r="OQL116" s="225">
        <f t="shared" si="220"/>
        <v>0</v>
      </c>
      <c r="OQM116" s="225">
        <f t="shared" si="220"/>
        <v>0</v>
      </c>
      <c r="OQN116" s="225">
        <f t="shared" si="220"/>
        <v>0</v>
      </c>
      <c r="OQO116" s="225">
        <f t="shared" si="220"/>
        <v>0</v>
      </c>
      <c r="OQP116" s="225">
        <f t="shared" si="220"/>
        <v>0</v>
      </c>
      <c r="OQQ116" s="225">
        <f t="shared" si="220"/>
        <v>0</v>
      </c>
      <c r="OQR116" s="225">
        <f t="shared" si="220"/>
        <v>0</v>
      </c>
      <c r="OQS116" s="225">
        <f t="shared" si="220"/>
        <v>0</v>
      </c>
      <c r="OQT116" s="225">
        <f t="shared" si="220"/>
        <v>0</v>
      </c>
      <c r="OQU116" s="225">
        <f t="shared" si="220"/>
        <v>0</v>
      </c>
      <c r="OQV116" s="225">
        <f t="shared" si="220"/>
        <v>0</v>
      </c>
      <c r="OQW116" s="225">
        <f t="shared" si="220"/>
        <v>0</v>
      </c>
      <c r="OQX116" s="225">
        <f t="shared" si="220"/>
        <v>0</v>
      </c>
      <c r="OQY116" s="225">
        <f t="shared" si="220"/>
        <v>0</v>
      </c>
      <c r="OQZ116" s="225">
        <f t="shared" si="220"/>
        <v>0</v>
      </c>
      <c r="ORA116" s="225">
        <f t="shared" si="220"/>
        <v>0</v>
      </c>
      <c r="ORB116" s="225">
        <f t="shared" si="220"/>
        <v>0</v>
      </c>
      <c r="ORC116" s="225">
        <f t="shared" si="220"/>
        <v>0</v>
      </c>
      <c r="ORD116" s="225">
        <f t="shared" si="220"/>
        <v>0</v>
      </c>
      <c r="ORE116" s="225">
        <f t="shared" si="220"/>
        <v>0</v>
      </c>
      <c r="ORF116" s="225">
        <f t="shared" si="220"/>
        <v>0</v>
      </c>
      <c r="ORG116" s="225">
        <f t="shared" si="220"/>
        <v>0</v>
      </c>
      <c r="ORH116" s="225">
        <f t="shared" si="220"/>
        <v>0</v>
      </c>
      <c r="ORI116" s="225">
        <f t="shared" si="220"/>
        <v>0</v>
      </c>
      <c r="ORJ116" s="225">
        <f t="shared" si="220"/>
        <v>0</v>
      </c>
      <c r="ORK116" s="225">
        <f t="shared" si="220"/>
        <v>0</v>
      </c>
      <c r="ORL116" s="225">
        <f t="shared" si="220"/>
        <v>0</v>
      </c>
      <c r="ORM116" s="225">
        <f t="shared" si="220"/>
        <v>0</v>
      </c>
      <c r="ORN116" s="225">
        <f t="shared" si="220"/>
        <v>0</v>
      </c>
      <c r="ORO116" s="225">
        <f t="shared" si="220"/>
        <v>0</v>
      </c>
      <c r="ORP116" s="225">
        <f t="shared" si="220"/>
        <v>0</v>
      </c>
      <c r="ORQ116" s="225">
        <f t="shared" si="220"/>
        <v>0</v>
      </c>
      <c r="ORR116" s="225">
        <f t="shared" si="220"/>
        <v>0</v>
      </c>
      <c r="ORS116" s="225">
        <f t="shared" si="220"/>
        <v>0</v>
      </c>
      <c r="ORT116" s="225">
        <f t="shared" si="220"/>
        <v>0</v>
      </c>
      <c r="ORU116" s="225">
        <f t="shared" si="220"/>
        <v>0</v>
      </c>
      <c r="ORV116" s="225">
        <f t="shared" si="220"/>
        <v>0</v>
      </c>
      <c r="ORW116" s="225">
        <f t="shared" si="220"/>
        <v>0</v>
      </c>
      <c r="ORX116" s="225">
        <f t="shared" si="220"/>
        <v>0</v>
      </c>
      <c r="ORY116" s="225">
        <f t="shared" si="220"/>
        <v>0</v>
      </c>
      <c r="ORZ116" s="225">
        <f t="shared" si="220"/>
        <v>0</v>
      </c>
      <c r="OSA116" s="225">
        <f t="shared" si="220"/>
        <v>0</v>
      </c>
      <c r="OSB116" s="225">
        <f t="shared" si="220"/>
        <v>0</v>
      </c>
      <c r="OSC116" s="225">
        <f t="shared" si="220"/>
        <v>0</v>
      </c>
      <c r="OSD116" s="225">
        <f t="shared" ref="OSD116:OUO116" si="221">OSD115-OSD114</f>
        <v>0</v>
      </c>
      <c r="OSE116" s="225">
        <f t="shared" si="221"/>
        <v>0</v>
      </c>
      <c r="OSF116" s="225">
        <f t="shared" si="221"/>
        <v>0</v>
      </c>
      <c r="OSG116" s="225">
        <f t="shared" si="221"/>
        <v>0</v>
      </c>
      <c r="OSH116" s="225">
        <f t="shared" si="221"/>
        <v>0</v>
      </c>
      <c r="OSI116" s="225">
        <f t="shared" si="221"/>
        <v>0</v>
      </c>
      <c r="OSJ116" s="225">
        <f t="shared" si="221"/>
        <v>0</v>
      </c>
      <c r="OSK116" s="225">
        <f t="shared" si="221"/>
        <v>0</v>
      </c>
      <c r="OSL116" s="225">
        <f t="shared" si="221"/>
        <v>0</v>
      </c>
      <c r="OSM116" s="225">
        <f t="shared" si="221"/>
        <v>0</v>
      </c>
      <c r="OSN116" s="225">
        <f t="shared" si="221"/>
        <v>0</v>
      </c>
      <c r="OSO116" s="225">
        <f t="shared" si="221"/>
        <v>0</v>
      </c>
      <c r="OSP116" s="225">
        <f t="shared" si="221"/>
        <v>0</v>
      </c>
      <c r="OSQ116" s="225">
        <f t="shared" si="221"/>
        <v>0</v>
      </c>
      <c r="OSR116" s="225">
        <f t="shared" si="221"/>
        <v>0</v>
      </c>
      <c r="OSS116" s="225">
        <f t="shared" si="221"/>
        <v>0</v>
      </c>
      <c r="OST116" s="225">
        <f t="shared" si="221"/>
        <v>0</v>
      </c>
      <c r="OSU116" s="225">
        <f t="shared" si="221"/>
        <v>0</v>
      </c>
      <c r="OSV116" s="225">
        <f t="shared" si="221"/>
        <v>0</v>
      </c>
      <c r="OSW116" s="225">
        <f t="shared" si="221"/>
        <v>0</v>
      </c>
      <c r="OSX116" s="225">
        <f t="shared" si="221"/>
        <v>0</v>
      </c>
      <c r="OSY116" s="225">
        <f t="shared" si="221"/>
        <v>0</v>
      </c>
      <c r="OSZ116" s="225">
        <f t="shared" si="221"/>
        <v>0</v>
      </c>
      <c r="OTA116" s="225">
        <f t="shared" si="221"/>
        <v>0</v>
      </c>
      <c r="OTB116" s="225">
        <f t="shared" si="221"/>
        <v>0</v>
      </c>
      <c r="OTC116" s="225">
        <f t="shared" si="221"/>
        <v>0</v>
      </c>
      <c r="OTD116" s="225">
        <f t="shared" si="221"/>
        <v>0</v>
      </c>
      <c r="OTE116" s="225">
        <f t="shared" si="221"/>
        <v>0</v>
      </c>
      <c r="OTF116" s="225">
        <f t="shared" si="221"/>
        <v>0</v>
      </c>
      <c r="OTG116" s="225">
        <f t="shared" si="221"/>
        <v>0</v>
      </c>
      <c r="OTH116" s="225">
        <f t="shared" si="221"/>
        <v>0</v>
      </c>
      <c r="OTI116" s="225">
        <f t="shared" si="221"/>
        <v>0</v>
      </c>
      <c r="OTJ116" s="225">
        <f t="shared" si="221"/>
        <v>0</v>
      </c>
      <c r="OTK116" s="225">
        <f t="shared" si="221"/>
        <v>0</v>
      </c>
      <c r="OTL116" s="225">
        <f t="shared" si="221"/>
        <v>0</v>
      </c>
      <c r="OTM116" s="225">
        <f t="shared" si="221"/>
        <v>0</v>
      </c>
      <c r="OTN116" s="225">
        <f t="shared" si="221"/>
        <v>0</v>
      </c>
      <c r="OTO116" s="225">
        <f t="shared" si="221"/>
        <v>0</v>
      </c>
      <c r="OTP116" s="225">
        <f t="shared" si="221"/>
        <v>0</v>
      </c>
      <c r="OTQ116" s="225">
        <f t="shared" si="221"/>
        <v>0</v>
      </c>
      <c r="OTR116" s="225">
        <f t="shared" si="221"/>
        <v>0</v>
      </c>
      <c r="OTS116" s="225">
        <f t="shared" si="221"/>
        <v>0</v>
      </c>
      <c r="OTT116" s="225">
        <f t="shared" si="221"/>
        <v>0</v>
      </c>
      <c r="OTU116" s="225">
        <f t="shared" si="221"/>
        <v>0</v>
      </c>
      <c r="OTV116" s="225">
        <f t="shared" si="221"/>
        <v>0</v>
      </c>
      <c r="OTW116" s="225">
        <f t="shared" si="221"/>
        <v>0</v>
      </c>
      <c r="OTX116" s="225">
        <f t="shared" si="221"/>
        <v>0</v>
      </c>
      <c r="OTY116" s="225">
        <f t="shared" si="221"/>
        <v>0</v>
      </c>
      <c r="OTZ116" s="225">
        <f t="shared" si="221"/>
        <v>0</v>
      </c>
      <c r="OUA116" s="225">
        <f t="shared" si="221"/>
        <v>0</v>
      </c>
      <c r="OUB116" s="225">
        <f t="shared" si="221"/>
        <v>0</v>
      </c>
      <c r="OUC116" s="225">
        <f t="shared" si="221"/>
        <v>0</v>
      </c>
      <c r="OUD116" s="225">
        <f t="shared" si="221"/>
        <v>0</v>
      </c>
      <c r="OUE116" s="225">
        <f t="shared" si="221"/>
        <v>0</v>
      </c>
      <c r="OUF116" s="225">
        <f t="shared" si="221"/>
        <v>0</v>
      </c>
      <c r="OUG116" s="225">
        <f t="shared" si="221"/>
        <v>0</v>
      </c>
      <c r="OUH116" s="225">
        <f t="shared" si="221"/>
        <v>0</v>
      </c>
      <c r="OUI116" s="225">
        <f t="shared" si="221"/>
        <v>0</v>
      </c>
      <c r="OUJ116" s="225">
        <f t="shared" si="221"/>
        <v>0</v>
      </c>
      <c r="OUK116" s="225">
        <f t="shared" si="221"/>
        <v>0</v>
      </c>
      <c r="OUL116" s="225">
        <f t="shared" si="221"/>
        <v>0</v>
      </c>
      <c r="OUM116" s="225">
        <f t="shared" si="221"/>
        <v>0</v>
      </c>
      <c r="OUN116" s="225">
        <f t="shared" si="221"/>
        <v>0</v>
      </c>
      <c r="OUO116" s="225">
        <f t="shared" si="221"/>
        <v>0</v>
      </c>
      <c r="OUP116" s="225">
        <f t="shared" ref="OUP116:OXA116" si="222">OUP115-OUP114</f>
        <v>0</v>
      </c>
      <c r="OUQ116" s="225">
        <f t="shared" si="222"/>
        <v>0</v>
      </c>
      <c r="OUR116" s="225">
        <f t="shared" si="222"/>
        <v>0</v>
      </c>
      <c r="OUS116" s="225">
        <f t="shared" si="222"/>
        <v>0</v>
      </c>
      <c r="OUT116" s="225">
        <f t="shared" si="222"/>
        <v>0</v>
      </c>
      <c r="OUU116" s="225">
        <f t="shared" si="222"/>
        <v>0</v>
      </c>
      <c r="OUV116" s="225">
        <f t="shared" si="222"/>
        <v>0</v>
      </c>
      <c r="OUW116" s="225">
        <f t="shared" si="222"/>
        <v>0</v>
      </c>
      <c r="OUX116" s="225">
        <f t="shared" si="222"/>
        <v>0</v>
      </c>
      <c r="OUY116" s="225">
        <f t="shared" si="222"/>
        <v>0</v>
      </c>
      <c r="OUZ116" s="225">
        <f t="shared" si="222"/>
        <v>0</v>
      </c>
      <c r="OVA116" s="225">
        <f t="shared" si="222"/>
        <v>0</v>
      </c>
      <c r="OVB116" s="225">
        <f t="shared" si="222"/>
        <v>0</v>
      </c>
      <c r="OVC116" s="225">
        <f t="shared" si="222"/>
        <v>0</v>
      </c>
      <c r="OVD116" s="225">
        <f t="shared" si="222"/>
        <v>0</v>
      </c>
      <c r="OVE116" s="225">
        <f t="shared" si="222"/>
        <v>0</v>
      </c>
      <c r="OVF116" s="225">
        <f t="shared" si="222"/>
        <v>0</v>
      </c>
      <c r="OVG116" s="225">
        <f t="shared" si="222"/>
        <v>0</v>
      </c>
      <c r="OVH116" s="225">
        <f t="shared" si="222"/>
        <v>0</v>
      </c>
      <c r="OVI116" s="225">
        <f t="shared" si="222"/>
        <v>0</v>
      </c>
      <c r="OVJ116" s="225">
        <f t="shared" si="222"/>
        <v>0</v>
      </c>
      <c r="OVK116" s="225">
        <f t="shared" si="222"/>
        <v>0</v>
      </c>
      <c r="OVL116" s="225">
        <f t="shared" si="222"/>
        <v>0</v>
      </c>
      <c r="OVM116" s="225">
        <f t="shared" si="222"/>
        <v>0</v>
      </c>
      <c r="OVN116" s="225">
        <f t="shared" si="222"/>
        <v>0</v>
      </c>
      <c r="OVO116" s="225">
        <f t="shared" si="222"/>
        <v>0</v>
      </c>
      <c r="OVP116" s="225">
        <f t="shared" si="222"/>
        <v>0</v>
      </c>
      <c r="OVQ116" s="225">
        <f t="shared" si="222"/>
        <v>0</v>
      </c>
      <c r="OVR116" s="225">
        <f t="shared" si="222"/>
        <v>0</v>
      </c>
      <c r="OVS116" s="225">
        <f t="shared" si="222"/>
        <v>0</v>
      </c>
      <c r="OVT116" s="225">
        <f t="shared" si="222"/>
        <v>0</v>
      </c>
      <c r="OVU116" s="225">
        <f t="shared" si="222"/>
        <v>0</v>
      </c>
      <c r="OVV116" s="225">
        <f t="shared" si="222"/>
        <v>0</v>
      </c>
      <c r="OVW116" s="225">
        <f t="shared" si="222"/>
        <v>0</v>
      </c>
      <c r="OVX116" s="225">
        <f t="shared" si="222"/>
        <v>0</v>
      </c>
      <c r="OVY116" s="225">
        <f t="shared" si="222"/>
        <v>0</v>
      </c>
      <c r="OVZ116" s="225">
        <f t="shared" si="222"/>
        <v>0</v>
      </c>
      <c r="OWA116" s="225">
        <f t="shared" si="222"/>
        <v>0</v>
      </c>
      <c r="OWB116" s="225">
        <f t="shared" si="222"/>
        <v>0</v>
      </c>
      <c r="OWC116" s="225">
        <f t="shared" si="222"/>
        <v>0</v>
      </c>
      <c r="OWD116" s="225">
        <f t="shared" si="222"/>
        <v>0</v>
      </c>
      <c r="OWE116" s="225">
        <f t="shared" si="222"/>
        <v>0</v>
      </c>
      <c r="OWF116" s="225">
        <f t="shared" si="222"/>
        <v>0</v>
      </c>
      <c r="OWG116" s="225">
        <f t="shared" si="222"/>
        <v>0</v>
      </c>
      <c r="OWH116" s="225">
        <f t="shared" si="222"/>
        <v>0</v>
      </c>
      <c r="OWI116" s="225">
        <f t="shared" si="222"/>
        <v>0</v>
      </c>
      <c r="OWJ116" s="225">
        <f t="shared" si="222"/>
        <v>0</v>
      </c>
      <c r="OWK116" s="225">
        <f t="shared" si="222"/>
        <v>0</v>
      </c>
      <c r="OWL116" s="225">
        <f t="shared" si="222"/>
        <v>0</v>
      </c>
      <c r="OWM116" s="225">
        <f t="shared" si="222"/>
        <v>0</v>
      </c>
      <c r="OWN116" s="225">
        <f t="shared" si="222"/>
        <v>0</v>
      </c>
      <c r="OWO116" s="225">
        <f t="shared" si="222"/>
        <v>0</v>
      </c>
      <c r="OWP116" s="225">
        <f t="shared" si="222"/>
        <v>0</v>
      </c>
      <c r="OWQ116" s="225">
        <f t="shared" si="222"/>
        <v>0</v>
      </c>
      <c r="OWR116" s="225">
        <f t="shared" si="222"/>
        <v>0</v>
      </c>
      <c r="OWS116" s="225">
        <f t="shared" si="222"/>
        <v>0</v>
      </c>
      <c r="OWT116" s="225">
        <f t="shared" si="222"/>
        <v>0</v>
      </c>
      <c r="OWU116" s="225">
        <f t="shared" si="222"/>
        <v>0</v>
      </c>
      <c r="OWV116" s="225">
        <f t="shared" si="222"/>
        <v>0</v>
      </c>
      <c r="OWW116" s="225">
        <f t="shared" si="222"/>
        <v>0</v>
      </c>
      <c r="OWX116" s="225">
        <f t="shared" si="222"/>
        <v>0</v>
      </c>
      <c r="OWY116" s="225">
        <f t="shared" si="222"/>
        <v>0</v>
      </c>
      <c r="OWZ116" s="225">
        <f t="shared" si="222"/>
        <v>0</v>
      </c>
      <c r="OXA116" s="225">
        <f t="shared" si="222"/>
        <v>0</v>
      </c>
      <c r="OXB116" s="225">
        <f t="shared" ref="OXB116:OZM116" si="223">OXB115-OXB114</f>
        <v>0</v>
      </c>
      <c r="OXC116" s="225">
        <f t="shared" si="223"/>
        <v>0</v>
      </c>
      <c r="OXD116" s="225">
        <f t="shared" si="223"/>
        <v>0</v>
      </c>
      <c r="OXE116" s="225">
        <f t="shared" si="223"/>
        <v>0</v>
      </c>
      <c r="OXF116" s="225">
        <f t="shared" si="223"/>
        <v>0</v>
      </c>
      <c r="OXG116" s="225">
        <f t="shared" si="223"/>
        <v>0</v>
      </c>
      <c r="OXH116" s="225">
        <f t="shared" si="223"/>
        <v>0</v>
      </c>
      <c r="OXI116" s="225">
        <f t="shared" si="223"/>
        <v>0</v>
      </c>
      <c r="OXJ116" s="225">
        <f t="shared" si="223"/>
        <v>0</v>
      </c>
      <c r="OXK116" s="225">
        <f t="shared" si="223"/>
        <v>0</v>
      </c>
      <c r="OXL116" s="225">
        <f t="shared" si="223"/>
        <v>0</v>
      </c>
      <c r="OXM116" s="225">
        <f t="shared" si="223"/>
        <v>0</v>
      </c>
      <c r="OXN116" s="225">
        <f t="shared" si="223"/>
        <v>0</v>
      </c>
      <c r="OXO116" s="225">
        <f t="shared" si="223"/>
        <v>0</v>
      </c>
      <c r="OXP116" s="225">
        <f t="shared" si="223"/>
        <v>0</v>
      </c>
      <c r="OXQ116" s="225">
        <f t="shared" si="223"/>
        <v>0</v>
      </c>
      <c r="OXR116" s="225">
        <f t="shared" si="223"/>
        <v>0</v>
      </c>
      <c r="OXS116" s="225">
        <f t="shared" si="223"/>
        <v>0</v>
      </c>
      <c r="OXT116" s="225">
        <f t="shared" si="223"/>
        <v>0</v>
      </c>
      <c r="OXU116" s="225">
        <f t="shared" si="223"/>
        <v>0</v>
      </c>
      <c r="OXV116" s="225">
        <f t="shared" si="223"/>
        <v>0</v>
      </c>
      <c r="OXW116" s="225">
        <f t="shared" si="223"/>
        <v>0</v>
      </c>
      <c r="OXX116" s="225">
        <f t="shared" si="223"/>
        <v>0</v>
      </c>
      <c r="OXY116" s="225">
        <f t="shared" si="223"/>
        <v>0</v>
      </c>
      <c r="OXZ116" s="225">
        <f t="shared" si="223"/>
        <v>0</v>
      </c>
      <c r="OYA116" s="225">
        <f t="shared" si="223"/>
        <v>0</v>
      </c>
      <c r="OYB116" s="225">
        <f t="shared" si="223"/>
        <v>0</v>
      </c>
      <c r="OYC116" s="225">
        <f t="shared" si="223"/>
        <v>0</v>
      </c>
      <c r="OYD116" s="225">
        <f t="shared" si="223"/>
        <v>0</v>
      </c>
      <c r="OYE116" s="225">
        <f t="shared" si="223"/>
        <v>0</v>
      </c>
      <c r="OYF116" s="225">
        <f t="shared" si="223"/>
        <v>0</v>
      </c>
      <c r="OYG116" s="225">
        <f t="shared" si="223"/>
        <v>0</v>
      </c>
      <c r="OYH116" s="225">
        <f t="shared" si="223"/>
        <v>0</v>
      </c>
      <c r="OYI116" s="225">
        <f t="shared" si="223"/>
        <v>0</v>
      </c>
      <c r="OYJ116" s="225">
        <f t="shared" si="223"/>
        <v>0</v>
      </c>
      <c r="OYK116" s="225">
        <f t="shared" si="223"/>
        <v>0</v>
      </c>
      <c r="OYL116" s="225">
        <f t="shared" si="223"/>
        <v>0</v>
      </c>
      <c r="OYM116" s="225">
        <f t="shared" si="223"/>
        <v>0</v>
      </c>
      <c r="OYN116" s="225">
        <f t="shared" si="223"/>
        <v>0</v>
      </c>
      <c r="OYO116" s="225">
        <f t="shared" si="223"/>
        <v>0</v>
      </c>
      <c r="OYP116" s="225">
        <f t="shared" si="223"/>
        <v>0</v>
      </c>
      <c r="OYQ116" s="225">
        <f t="shared" si="223"/>
        <v>0</v>
      </c>
      <c r="OYR116" s="225">
        <f t="shared" si="223"/>
        <v>0</v>
      </c>
      <c r="OYS116" s="225">
        <f t="shared" si="223"/>
        <v>0</v>
      </c>
      <c r="OYT116" s="225">
        <f t="shared" si="223"/>
        <v>0</v>
      </c>
      <c r="OYU116" s="225">
        <f t="shared" si="223"/>
        <v>0</v>
      </c>
      <c r="OYV116" s="225">
        <f t="shared" si="223"/>
        <v>0</v>
      </c>
      <c r="OYW116" s="225">
        <f t="shared" si="223"/>
        <v>0</v>
      </c>
      <c r="OYX116" s="225">
        <f t="shared" si="223"/>
        <v>0</v>
      </c>
      <c r="OYY116" s="225">
        <f t="shared" si="223"/>
        <v>0</v>
      </c>
      <c r="OYZ116" s="225">
        <f t="shared" si="223"/>
        <v>0</v>
      </c>
      <c r="OZA116" s="225">
        <f t="shared" si="223"/>
        <v>0</v>
      </c>
      <c r="OZB116" s="225">
        <f t="shared" si="223"/>
        <v>0</v>
      </c>
      <c r="OZC116" s="225">
        <f t="shared" si="223"/>
        <v>0</v>
      </c>
      <c r="OZD116" s="225">
        <f t="shared" si="223"/>
        <v>0</v>
      </c>
      <c r="OZE116" s="225">
        <f t="shared" si="223"/>
        <v>0</v>
      </c>
      <c r="OZF116" s="225">
        <f t="shared" si="223"/>
        <v>0</v>
      </c>
      <c r="OZG116" s="225">
        <f t="shared" si="223"/>
        <v>0</v>
      </c>
      <c r="OZH116" s="225">
        <f t="shared" si="223"/>
        <v>0</v>
      </c>
      <c r="OZI116" s="225">
        <f t="shared" si="223"/>
        <v>0</v>
      </c>
      <c r="OZJ116" s="225">
        <f t="shared" si="223"/>
        <v>0</v>
      </c>
      <c r="OZK116" s="225">
        <f t="shared" si="223"/>
        <v>0</v>
      </c>
      <c r="OZL116" s="225">
        <f t="shared" si="223"/>
        <v>0</v>
      </c>
      <c r="OZM116" s="225">
        <f t="shared" si="223"/>
        <v>0</v>
      </c>
      <c r="OZN116" s="225">
        <f t="shared" ref="OZN116:PBY116" si="224">OZN115-OZN114</f>
        <v>0</v>
      </c>
      <c r="OZO116" s="225">
        <f t="shared" si="224"/>
        <v>0</v>
      </c>
      <c r="OZP116" s="225">
        <f t="shared" si="224"/>
        <v>0</v>
      </c>
      <c r="OZQ116" s="225">
        <f t="shared" si="224"/>
        <v>0</v>
      </c>
      <c r="OZR116" s="225">
        <f t="shared" si="224"/>
        <v>0</v>
      </c>
      <c r="OZS116" s="225">
        <f t="shared" si="224"/>
        <v>0</v>
      </c>
      <c r="OZT116" s="225">
        <f t="shared" si="224"/>
        <v>0</v>
      </c>
      <c r="OZU116" s="225">
        <f t="shared" si="224"/>
        <v>0</v>
      </c>
      <c r="OZV116" s="225">
        <f t="shared" si="224"/>
        <v>0</v>
      </c>
      <c r="OZW116" s="225">
        <f t="shared" si="224"/>
        <v>0</v>
      </c>
      <c r="OZX116" s="225">
        <f t="shared" si="224"/>
        <v>0</v>
      </c>
      <c r="OZY116" s="225">
        <f t="shared" si="224"/>
        <v>0</v>
      </c>
      <c r="OZZ116" s="225">
        <f t="shared" si="224"/>
        <v>0</v>
      </c>
      <c r="PAA116" s="225">
        <f t="shared" si="224"/>
        <v>0</v>
      </c>
      <c r="PAB116" s="225">
        <f t="shared" si="224"/>
        <v>0</v>
      </c>
      <c r="PAC116" s="225">
        <f t="shared" si="224"/>
        <v>0</v>
      </c>
      <c r="PAD116" s="225">
        <f t="shared" si="224"/>
        <v>0</v>
      </c>
      <c r="PAE116" s="225">
        <f t="shared" si="224"/>
        <v>0</v>
      </c>
      <c r="PAF116" s="225">
        <f t="shared" si="224"/>
        <v>0</v>
      </c>
      <c r="PAG116" s="225">
        <f t="shared" si="224"/>
        <v>0</v>
      </c>
      <c r="PAH116" s="225">
        <f t="shared" si="224"/>
        <v>0</v>
      </c>
      <c r="PAI116" s="225">
        <f t="shared" si="224"/>
        <v>0</v>
      </c>
      <c r="PAJ116" s="225">
        <f t="shared" si="224"/>
        <v>0</v>
      </c>
      <c r="PAK116" s="225">
        <f t="shared" si="224"/>
        <v>0</v>
      </c>
      <c r="PAL116" s="225">
        <f t="shared" si="224"/>
        <v>0</v>
      </c>
      <c r="PAM116" s="225">
        <f t="shared" si="224"/>
        <v>0</v>
      </c>
      <c r="PAN116" s="225">
        <f t="shared" si="224"/>
        <v>0</v>
      </c>
      <c r="PAO116" s="225">
        <f t="shared" si="224"/>
        <v>0</v>
      </c>
      <c r="PAP116" s="225">
        <f t="shared" si="224"/>
        <v>0</v>
      </c>
      <c r="PAQ116" s="225">
        <f t="shared" si="224"/>
        <v>0</v>
      </c>
      <c r="PAR116" s="225">
        <f t="shared" si="224"/>
        <v>0</v>
      </c>
      <c r="PAS116" s="225">
        <f t="shared" si="224"/>
        <v>0</v>
      </c>
      <c r="PAT116" s="225">
        <f t="shared" si="224"/>
        <v>0</v>
      </c>
      <c r="PAU116" s="225">
        <f t="shared" si="224"/>
        <v>0</v>
      </c>
      <c r="PAV116" s="225">
        <f t="shared" si="224"/>
        <v>0</v>
      </c>
      <c r="PAW116" s="225">
        <f t="shared" si="224"/>
        <v>0</v>
      </c>
      <c r="PAX116" s="225">
        <f t="shared" si="224"/>
        <v>0</v>
      </c>
      <c r="PAY116" s="225">
        <f t="shared" si="224"/>
        <v>0</v>
      </c>
      <c r="PAZ116" s="225">
        <f t="shared" si="224"/>
        <v>0</v>
      </c>
      <c r="PBA116" s="225">
        <f t="shared" si="224"/>
        <v>0</v>
      </c>
      <c r="PBB116" s="225">
        <f t="shared" si="224"/>
        <v>0</v>
      </c>
      <c r="PBC116" s="225">
        <f t="shared" si="224"/>
        <v>0</v>
      </c>
      <c r="PBD116" s="225">
        <f t="shared" si="224"/>
        <v>0</v>
      </c>
      <c r="PBE116" s="225">
        <f t="shared" si="224"/>
        <v>0</v>
      </c>
      <c r="PBF116" s="225">
        <f t="shared" si="224"/>
        <v>0</v>
      </c>
      <c r="PBG116" s="225">
        <f t="shared" si="224"/>
        <v>0</v>
      </c>
      <c r="PBH116" s="225">
        <f t="shared" si="224"/>
        <v>0</v>
      </c>
      <c r="PBI116" s="225">
        <f t="shared" si="224"/>
        <v>0</v>
      </c>
      <c r="PBJ116" s="225">
        <f t="shared" si="224"/>
        <v>0</v>
      </c>
      <c r="PBK116" s="225">
        <f t="shared" si="224"/>
        <v>0</v>
      </c>
      <c r="PBL116" s="225">
        <f t="shared" si="224"/>
        <v>0</v>
      </c>
      <c r="PBM116" s="225">
        <f t="shared" si="224"/>
        <v>0</v>
      </c>
      <c r="PBN116" s="225">
        <f t="shared" si="224"/>
        <v>0</v>
      </c>
      <c r="PBO116" s="225">
        <f t="shared" si="224"/>
        <v>0</v>
      </c>
      <c r="PBP116" s="225">
        <f t="shared" si="224"/>
        <v>0</v>
      </c>
      <c r="PBQ116" s="225">
        <f t="shared" si="224"/>
        <v>0</v>
      </c>
      <c r="PBR116" s="225">
        <f t="shared" si="224"/>
        <v>0</v>
      </c>
      <c r="PBS116" s="225">
        <f t="shared" si="224"/>
        <v>0</v>
      </c>
      <c r="PBT116" s="225">
        <f t="shared" si="224"/>
        <v>0</v>
      </c>
      <c r="PBU116" s="225">
        <f t="shared" si="224"/>
        <v>0</v>
      </c>
      <c r="PBV116" s="225">
        <f t="shared" si="224"/>
        <v>0</v>
      </c>
      <c r="PBW116" s="225">
        <f t="shared" si="224"/>
        <v>0</v>
      </c>
      <c r="PBX116" s="225">
        <f t="shared" si="224"/>
        <v>0</v>
      </c>
      <c r="PBY116" s="225">
        <f t="shared" si="224"/>
        <v>0</v>
      </c>
      <c r="PBZ116" s="225">
        <f t="shared" ref="PBZ116:PEK116" si="225">PBZ115-PBZ114</f>
        <v>0</v>
      </c>
      <c r="PCA116" s="225">
        <f t="shared" si="225"/>
        <v>0</v>
      </c>
      <c r="PCB116" s="225">
        <f t="shared" si="225"/>
        <v>0</v>
      </c>
      <c r="PCC116" s="225">
        <f t="shared" si="225"/>
        <v>0</v>
      </c>
      <c r="PCD116" s="225">
        <f t="shared" si="225"/>
        <v>0</v>
      </c>
      <c r="PCE116" s="225">
        <f t="shared" si="225"/>
        <v>0</v>
      </c>
      <c r="PCF116" s="225">
        <f t="shared" si="225"/>
        <v>0</v>
      </c>
      <c r="PCG116" s="225">
        <f t="shared" si="225"/>
        <v>0</v>
      </c>
      <c r="PCH116" s="225">
        <f t="shared" si="225"/>
        <v>0</v>
      </c>
      <c r="PCI116" s="225">
        <f t="shared" si="225"/>
        <v>0</v>
      </c>
      <c r="PCJ116" s="225">
        <f t="shared" si="225"/>
        <v>0</v>
      </c>
      <c r="PCK116" s="225">
        <f t="shared" si="225"/>
        <v>0</v>
      </c>
      <c r="PCL116" s="225">
        <f t="shared" si="225"/>
        <v>0</v>
      </c>
      <c r="PCM116" s="225">
        <f t="shared" si="225"/>
        <v>0</v>
      </c>
      <c r="PCN116" s="225">
        <f t="shared" si="225"/>
        <v>0</v>
      </c>
      <c r="PCO116" s="225">
        <f t="shared" si="225"/>
        <v>0</v>
      </c>
      <c r="PCP116" s="225">
        <f t="shared" si="225"/>
        <v>0</v>
      </c>
      <c r="PCQ116" s="225">
        <f t="shared" si="225"/>
        <v>0</v>
      </c>
      <c r="PCR116" s="225">
        <f t="shared" si="225"/>
        <v>0</v>
      </c>
      <c r="PCS116" s="225">
        <f t="shared" si="225"/>
        <v>0</v>
      </c>
      <c r="PCT116" s="225">
        <f t="shared" si="225"/>
        <v>0</v>
      </c>
      <c r="PCU116" s="225">
        <f t="shared" si="225"/>
        <v>0</v>
      </c>
      <c r="PCV116" s="225">
        <f t="shared" si="225"/>
        <v>0</v>
      </c>
      <c r="PCW116" s="225">
        <f t="shared" si="225"/>
        <v>0</v>
      </c>
      <c r="PCX116" s="225">
        <f t="shared" si="225"/>
        <v>0</v>
      </c>
      <c r="PCY116" s="225">
        <f t="shared" si="225"/>
        <v>0</v>
      </c>
      <c r="PCZ116" s="225">
        <f t="shared" si="225"/>
        <v>0</v>
      </c>
      <c r="PDA116" s="225">
        <f t="shared" si="225"/>
        <v>0</v>
      </c>
      <c r="PDB116" s="225">
        <f t="shared" si="225"/>
        <v>0</v>
      </c>
      <c r="PDC116" s="225">
        <f t="shared" si="225"/>
        <v>0</v>
      </c>
      <c r="PDD116" s="225">
        <f t="shared" si="225"/>
        <v>0</v>
      </c>
      <c r="PDE116" s="225">
        <f t="shared" si="225"/>
        <v>0</v>
      </c>
      <c r="PDF116" s="225">
        <f t="shared" si="225"/>
        <v>0</v>
      </c>
      <c r="PDG116" s="225">
        <f t="shared" si="225"/>
        <v>0</v>
      </c>
      <c r="PDH116" s="225">
        <f t="shared" si="225"/>
        <v>0</v>
      </c>
      <c r="PDI116" s="225">
        <f t="shared" si="225"/>
        <v>0</v>
      </c>
      <c r="PDJ116" s="225">
        <f t="shared" si="225"/>
        <v>0</v>
      </c>
      <c r="PDK116" s="225">
        <f t="shared" si="225"/>
        <v>0</v>
      </c>
      <c r="PDL116" s="225">
        <f t="shared" si="225"/>
        <v>0</v>
      </c>
      <c r="PDM116" s="225">
        <f t="shared" si="225"/>
        <v>0</v>
      </c>
      <c r="PDN116" s="225">
        <f t="shared" si="225"/>
        <v>0</v>
      </c>
      <c r="PDO116" s="225">
        <f t="shared" si="225"/>
        <v>0</v>
      </c>
      <c r="PDP116" s="225">
        <f t="shared" si="225"/>
        <v>0</v>
      </c>
      <c r="PDQ116" s="225">
        <f t="shared" si="225"/>
        <v>0</v>
      </c>
      <c r="PDR116" s="225">
        <f t="shared" si="225"/>
        <v>0</v>
      </c>
      <c r="PDS116" s="225">
        <f t="shared" si="225"/>
        <v>0</v>
      </c>
      <c r="PDT116" s="225">
        <f t="shared" si="225"/>
        <v>0</v>
      </c>
      <c r="PDU116" s="225">
        <f t="shared" si="225"/>
        <v>0</v>
      </c>
      <c r="PDV116" s="225">
        <f t="shared" si="225"/>
        <v>0</v>
      </c>
      <c r="PDW116" s="225">
        <f t="shared" si="225"/>
        <v>0</v>
      </c>
      <c r="PDX116" s="225">
        <f t="shared" si="225"/>
        <v>0</v>
      </c>
      <c r="PDY116" s="225">
        <f t="shared" si="225"/>
        <v>0</v>
      </c>
      <c r="PDZ116" s="225">
        <f t="shared" si="225"/>
        <v>0</v>
      </c>
      <c r="PEA116" s="225">
        <f t="shared" si="225"/>
        <v>0</v>
      </c>
      <c r="PEB116" s="225">
        <f t="shared" si="225"/>
        <v>0</v>
      </c>
      <c r="PEC116" s="225">
        <f t="shared" si="225"/>
        <v>0</v>
      </c>
      <c r="PED116" s="225">
        <f t="shared" si="225"/>
        <v>0</v>
      </c>
      <c r="PEE116" s="225">
        <f t="shared" si="225"/>
        <v>0</v>
      </c>
      <c r="PEF116" s="225">
        <f t="shared" si="225"/>
        <v>0</v>
      </c>
      <c r="PEG116" s="225">
        <f t="shared" si="225"/>
        <v>0</v>
      </c>
      <c r="PEH116" s="225">
        <f t="shared" si="225"/>
        <v>0</v>
      </c>
      <c r="PEI116" s="225">
        <f t="shared" si="225"/>
        <v>0</v>
      </c>
      <c r="PEJ116" s="225">
        <f t="shared" si="225"/>
        <v>0</v>
      </c>
      <c r="PEK116" s="225">
        <f t="shared" si="225"/>
        <v>0</v>
      </c>
      <c r="PEL116" s="225">
        <f t="shared" ref="PEL116:PGW116" si="226">PEL115-PEL114</f>
        <v>0</v>
      </c>
      <c r="PEM116" s="225">
        <f t="shared" si="226"/>
        <v>0</v>
      </c>
      <c r="PEN116" s="225">
        <f t="shared" si="226"/>
        <v>0</v>
      </c>
      <c r="PEO116" s="225">
        <f t="shared" si="226"/>
        <v>0</v>
      </c>
      <c r="PEP116" s="225">
        <f t="shared" si="226"/>
        <v>0</v>
      </c>
      <c r="PEQ116" s="225">
        <f t="shared" si="226"/>
        <v>0</v>
      </c>
      <c r="PER116" s="225">
        <f t="shared" si="226"/>
        <v>0</v>
      </c>
      <c r="PES116" s="225">
        <f t="shared" si="226"/>
        <v>0</v>
      </c>
      <c r="PET116" s="225">
        <f t="shared" si="226"/>
        <v>0</v>
      </c>
      <c r="PEU116" s="225">
        <f t="shared" si="226"/>
        <v>0</v>
      </c>
      <c r="PEV116" s="225">
        <f t="shared" si="226"/>
        <v>0</v>
      </c>
      <c r="PEW116" s="225">
        <f t="shared" si="226"/>
        <v>0</v>
      </c>
      <c r="PEX116" s="225">
        <f t="shared" si="226"/>
        <v>0</v>
      </c>
      <c r="PEY116" s="225">
        <f t="shared" si="226"/>
        <v>0</v>
      </c>
      <c r="PEZ116" s="225">
        <f t="shared" si="226"/>
        <v>0</v>
      </c>
      <c r="PFA116" s="225">
        <f t="shared" si="226"/>
        <v>0</v>
      </c>
      <c r="PFB116" s="225">
        <f t="shared" si="226"/>
        <v>0</v>
      </c>
      <c r="PFC116" s="225">
        <f t="shared" si="226"/>
        <v>0</v>
      </c>
      <c r="PFD116" s="225">
        <f t="shared" si="226"/>
        <v>0</v>
      </c>
      <c r="PFE116" s="225">
        <f t="shared" si="226"/>
        <v>0</v>
      </c>
      <c r="PFF116" s="225">
        <f t="shared" si="226"/>
        <v>0</v>
      </c>
      <c r="PFG116" s="225">
        <f t="shared" si="226"/>
        <v>0</v>
      </c>
      <c r="PFH116" s="225">
        <f t="shared" si="226"/>
        <v>0</v>
      </c>
      <c r="PFI116" s="225">
        <f t="shared" si="226"/>
        <v>0</v>
      </c>
      <c r="PFJ116" s="225">
        <f t="shared" si="226"/>
        <v>0</v>
      </c>
      <c r="PFK116" s="225">
        <f t="shared" si="226"/>
        <v>0</v>
      </c>
      <c r="PFL116" s="225">
        <f t="shared" si="226"/>
        <v>0</v>
      </c>
      <c r="PFM116" s="225">
        <f t="shared" si="226"/>
        <v>0</v>
      </c>
      <c r="PFN116" s="225">
        <f t="shared" si="226"/>
        <v>0</v>
      </c>
      <c r="PFO116" s="225">
        <f t="shared" si="226"/>
        <v>0</v>
      </c>
      <c r="PFP116" s="225">
        <f t="shared" si="226"/>
        <v>0</v>
      </c>
      <c r="PFQ116" s="225">
        <f t="shared" si="226"/>
        <v>0</v>
      </c>
      <c r="PFR116" s="225">
        <f t="shared" si="226"/>
        <v>0</v>
      </c>
      <c r="PFS116" s="225">
        <f t="shared" si="226"/>
        <v>0</v>
      </c>
      <c r="PFT116" s="225">
        <f t="shared" si="226"/>
        <v>0</v>
      </c>
      <c r="PFU116" s="225">
        <f t="shared" si="226"/>
        <v>0</v>
      </c>
      <c r="PFV116" s="225">
        <f t="shared" si="226"/>
        <v>0</v>
      </c>
      <c r="PFW116" s="225">
        <f t="shared" si="226"/>
        <v>0</v>
      </c>
      <c r="PFX116" s="225">
        <f t="shared" si="226"/>
        <v>0</v>
      </c>
      <c r="PFY116" s="225">
        <f t="shared" si="226"/>
        <v>0</v>
      </c>
      <c r="PFZ116" s="225">
        <f t="shared" si="226"/>
        <v>0</v>
      </c>
      <c r="PGA116" s="225">
        <f t="shared" si="226"/>
        <v>0</v>
      </c>
      <c r="PGB116" s="225">
        <f t="shared" si="226"/>
        <v>0</v>
      </c>
      <c r="PGC116" s="225">
        <f t="shared" si="226"/>
        <v>0</v>
      </c>
      <c r="PGD116" s="225">
        <f t="shared" si="226"/>
        <v>0</v>
      </c>
      <c r="PGE116" s="225">
        <f t="shared" si="226"/>
        <v>0</v>
      </c>
      <c r="PGF116" s="225">
        <f t="shared" si="226"/>
        <v>0</v>
      </c>
      <c r="PGG116" s="225">
        <f t="shared" si="226"/>
        <v>0</v>
      </c>
      <c r="PGH116" s="225">
        <f t="shared" si="226"/>
        <v>0</v>
      </c>
      <c r="PGI116" s="225">
        <f t="shared" si="226"/>
        <v>0</v>
      </c>
      <c r="PGJ116" s="225">
        <f t="shared" si="226"/>
        <v>0</v>
      </c>
      <c r="PGK116" s="225">
        <f t="shared" si="226"/>
        <v>0</v>
      </c>
      <c r="PGL116" s="225">
        <f t="shared" si="226"/>
        <v>0</v>
      </c>
      <c r="PGM116" s="225">
        <f t="shared" si="226"/>
        <v>0</v>
      </c>
      <c r="PGN116" s="225">
        <f t="shared" si="226"/>
        <v>0</v>
      </c>
      <c r="PGO116" s="225">
        <f t="shared" si="226"/>
        <v>0</v>
      </c>
      <c r="PGP116" s="225">
        <f t="shared" si="226"/>
        <v>0</v>
      </c>
      <c r="PGQ116" s="225">
        <f t="shared" si="226"/>
        <v>0</v>
      </c>
      <c r="PGR116" s="225">
        <f t="shared" si="226"/>
        <v>0</v>
      </c>
      <c r="PGS116" s="225">
        <f t="shared" si="226"/>
        <v>0</v>
      </c>
      <c r="PGT116" s="225">
        <f t="shared" si="226"/>
        <v>0</v>
      </c>
      <c r="PGU116" s="225">
        <f t="shared" si="226"/>
        <v>0</v>
      </c>
      <c r="PGV116" s="225">
        <f t="shared" si="226"/>
        <v>0</v>
      </c>
      <c r="PGW116" s="225">
        <f t="shared" si="226"/>
        <v>0</v>
      </c>
      <c r="PGX116" s="225">
        <f t="shared" ref="PGX116:PJI116" si="227">PGX115-PGX114</f>
        <v>0</v>
      </c>
      <c r="PGY116" s="225">
        <f t="shared" si="227"/>
        <v>0</v>
      </c>
      <c r="PGZ116" s="225">
        <f t="shared" si="227"/>
        <v>0</v>
      </c>
      <c r="PHA116" s="225">
        <f t="shared" si="227"/>
        <v>0</v>
      </c>
      <c r="PHB116" s="225">
        <f t="shared" si="227"/>
        <v>0</v>
      </c>
      <c r="PHC116" s="225">
        <f t="shared" si="227"/>
        <v>0</v>
      </c>
      <c r="PHD116" s="225">
        <f t="shared" si="227"/>
        <v>0</v>
      </c>
      <c r="PHE116" s="225">
        <f t="shared" si="227"/>
        <v>0</v>
      </c>
      <c r="PHF116" s="225">
        <f t="shared" si="227"/>
        <v>0</v>
      </c>
      <c r="PHG116" s="225">
        <f t="shared" si="227"/>
        <v>0</v>
      </c>
      <c r="PHH116" s="225">
        <f t="shared" si="227"/>
        <v>0</v>
      </c>
      <c r="PHI116" s="225">
        <f t="shared" si="227"/>
        <v>0</v>
      </c>
      <c r="PHJ116" s="225">
        <f t="shared" si="227"/>
        <v>0</v>
      </c>
      <c r="PHK116" s="225">
        <f t="shared" si="227"/>
        <v>0</v>
      </c>
      <c r="PHL116" s="225">
        <f t="shared" si="227"/>
        <v>0</v>
      </c>
      <c r="PHM116" s="225">
        <f t="shared" si="227"/>
        <v>0</v>
      </c>
      <c r="PHN116" s="225">
        <f t="shared" si="227"/>
        <v>0</v>
      </c>
      <c r="PHO116" s="225">
        <f t="shared" si="227"/>
        <v>0</v>
      </c>
      <c r="PHP116" s="225">
        <f t="shared" si="227"/>
        <v>0</v>
      </c>
      <c r="PHQ116" s="225">
        <f t="shared" si="227"/>
        <v>0</v>
      </c>
      <c r="PHR116" s="225">
        <f t="shared" si="227"/>
        <v>0</v>
      </c>
      <c r="PHS116" s="225">
        <f t="shared" si="227"/>
        <v>0</v>
      </c>
      <c r="PHT116" s="225">
        <f t="shared" si="227"/>
        <v>0</v>
      </c>
      <c r="PHU116" s="225">
        <f t="shared" si="227"/>
        <v>0</v>
      </c>
      <c r="PHV116" s="225">
        <f t="shared" si="227"/>
        <v>0</v>
      </c>
      <c r="PHW116" s="225">
        <f t="shared" si="227"/>
        <v>0</v>
      </c>
      <c r="PHX116" s="225">
        <f t="shared" si="227"/>
        <v>0</v>
      </c>
      <c r="PHY116" s="225">
        <f t="shared" si="227"/>
        <v>0</v>
      </c>
      <c r="PHZ116" s="225">
        <f t="shared" si="227"/>
        <v>0</v>
      </c>
      <c r="PIA116" s="225">
        <f t="shared" si="227"/>
        <v>0</v>
      </c>
      <c r="PIB116" s="225">
        <f t="shared" si="227"/>
        <v>0</v>
      </c>
      <c r="PIC116" s="225">
        <f t="shared" si="227"/>
        <v>0</v>
      </c>
      <c r="PID116" s="225">
        <f t="shared" si="227"/>
        <v>0</v>
      </c>
      <c r="PIE116" s="225">
        <f t="shared" si="227"/>
        <v>0</v>
      </c>
      <c r="PIF116" s="225">
        <f t="shared" si="227"/>
        <v>0</v>
      </c>
      <c r="PIG116" s="225">
        <f t="shared" si="227"/>
        <v>0</v>
      </c>
      <c r="PIH116" s="225">
        <f t="shared" si="227"/>
        <v>0</v>
      </c>
      <c r="PII116" s="225">
        <f t="shared" si="227"/>
        <v>0</v>
      </c>
      <c r="PIJ116" s="225">
        <f t="shared" si="227"/>
        <v>0</v>
      </c>
      <c r="PIK116" s="225">
        <f t="shared" si="227"/>
        <v>0</v>
      </c>
      <c r="PIL116" s="225">
        <f t="shared" si="227"/>
        <v>0</v>
      </c>
      <c r="PIM116" s="225">
        <f t="shared" si="227"/>
        <v>0</v>
      </c>
      <c r="PIN116" s="225">
        <f t="shared" si="227"/>
        <v>0</v>
      </c>
      <c r="PIO116" s="225">
        <f t="shared" si="227"/>
        <v>0</v>
      </c>
      <c r="PIP116" s="225">
        <f t="shared" si="227"/>
        <v>0</v>
      </c>
      <c r="PIQ116" s="225">
        <f t="shared" si="227"/>
        <v>0</v>
      </c>
      <c r="PIR116" s="225">
        <f t="shared" si="227"/>
        <v>0</v>
      </c>
      <c r="PIS116" s="225">
        <f t="shared" si="227"/>
        <v>0</v>
      </c>
      <c r="PIT116" s="225">
        <f t="shared" si="227"/>
        <v>0</v>
      </c>
      <c r="PIU116" s="225">
        <f t="shared" si="227"/>
        <v>0</v>
      </c>
      <c r="PIV116" s="225">
        <f t="shared" si="227"/>
        <v>0</v>
      </c>
      <c r="PIW116" s="225">
        <f t="shared" si="227"/>
        <v>0</v>
      </c>
      <c r="PIX116" s="225">
        <f t="shared" si="227"/>
        <v>0</v>
      </c>
      <c r="PIY116" s="225">
        <f t="shared" si="227"/>
        <v>0</v>
      </c>
      <c r="PIZ116" s="225">
        <f t="shared" si="227"/>
        <v>0</v>
      </c>
      <c r="PJA116" s="225">
        <f t="shared" si="227"/>
        <v>0</v>
      </c>
      <c r="PJB116" s="225">
        <f t="shared" si="227"/>
        <v>0</v>
      </c>
      <c r="PJC116" s="225">
        <f t="shared" si="227"/>
        <v>0</v>
      </c>
      <c r="PJD116" s="225">
        <f t="shared" si="227"/>
        <v>0</v>
      </c>
      <c r="PJE116" s="225">
        <f t="shared" si="227"/>
        <v>0</v>
      </c>
      <c r="PJF116" s="225">
        <f t="shared" si="227"/>
        <v>0</v>
      </c>
      <c r="PJG116" s="225">
        <f t="shared" si="227"/>
        <v>0</v>
      </c>
      <c r="PJH116" s="225">
        <f t="shared" si="227"/>
        <v>0</v>
      </c>
      <c r="PJI116" s="225">
        <f t="shared" si="227"/>
        <v>0</v>
      </c>
      <c r="PJJ116" s="225">
        <f t="shared" ref="PJJ116:PLU116" si="228">PJJ115-PJJ114</f>
        <v>0</v>
      </c>
      <c r="PJK116" s="225">
        <f t="shared" si="228"/>
        <v>0</v>
      </c>
      <c r="PJL116" s="225">
        <f t="shared" si="228"/>
        <v>0</v>
      </c>
      <c r="PJM116" s="225">
        <f t="shared" si="228"/>
        <v>0</v>
      </c>
      <c r="PJN116" s="225">
        <f t="shared" si="228"/>
        <v>0</v>
      </c>
      <c r="PJO116" s="225">
        <f t="shared" si="228"/>
        <v>0</v>
      </c>
      <c r="PJP116" s="225">
        <f t="shared" si="228"/>
        <v>0</v>
      </c>
      <c r="PJQ116" s="225">
        <f t="shared" si="228"/>
        <v>0</v>
      </c>
      <c r="PJR116" s="225">
        <f t="shared" si="228"/>
        <v>0</v>
      </c>
      <c r="PJS116" s="225">
        <f t="shared" si="228"/>
        <v>0</v>
      </c>
      <c r="PJT116" s="225">
        <f t="shared" si="228"/>
        <v>0</v>
      </c>
      <c r="PJU116" s="225">
        <f t="shared" si="228"/>
        <v>0</v>
      </c>
      <c r="PJV116" s="225">
        <f t="shared" si="228"/>
        <v>0</v>
      </c>
      <c r="PJW116" s="225">
        <f t="shared" si="228"/>
        <v>0</v>
      </c>
      <c r="PJX116" s="225">
        <f t="shared" si="228"/>
        <v>0</v>
      </c>
      <c r="PJY116" s="225">
        <f t="shared" si="228"/>
        <v>0</v>
      </c>
      <c r="PJZ116" s="225">
        <f t="shared" si="228"/>
        <v>0</v>
      </c>
      <c r="PKA116" s="225">
        <f t="shared" si="228"/>
        <v>0</v>
      </c>
      <c r="PKB116" s="225">
        <f t="shared" si="228"/>
        <v>0</v>
      </c>
      <c r="PKC116" s="225">
        <f t="shared" si="228"/>
        <v>0</v>
      </c>
      <c r="PKD116" s="225">
        <f t="shared" si="228"/>
        <v>0</v>
      </c>
      <c r="PKE116" s="225">
        <f t="shared" si="228"/>
        <v>0</v>
      </c>
      <c r="PKF116" s="225">
        <f t="shared" si="228"/>
        <v>0</v>
      </c>
      <c r="PKG116" s="225">
        <f t="shared" si="228"/>
        <v>0</v>
      </c>
      <c r="PKH116" s="225">
        <f t="shared" si="228"/>
        <v>0</v>
      </c>
      <c r="PKI116" s="225">
        <f t="shared" si="228"/>
        <v>0</v>
      </c>
      <c r="PKJ116" s="225">
        <f t="shared" si="228"/>
        <v>0</v>
      </c>
      <c r="PKK116" s="225">
        <f t="shared" si="228"/>
        <v>0</v>
      </c>
      <c r="PKL116" s="225">
        <f t="shared" si="228"/>
        <v>0</v>
      </c>
      <c r="PKM116" s="225">
        <f t="shared" si="228"/>
        <v>0</v>
      </c>
      <c r="PKN116" s="225">
        <f t="shared" si="228"/>
        <v>0</v>
      </c>
      <c r="PKO116" s="225">
        <f t="shared" si="228"/>
        <v>0</v>
      </c>
      <c r="PKP116" s="225">
        <f t="shared" si="228"/>
        <v>0</v>
      </c>
      <c r="PKQ116" s="225">
        <f t="shared" si="228"/>
        <v>0</v>
      </c>
      <c r="PKR116" s="225">
        <f t="shared" si="228"/>
        <v>0</v>
      </c>
      <c r="PKS116" s="225">
        <f t="shared" si="228"/>
        <v>0</v>
      </c>
      <c r="PKT116" s="225">
        <f t="shared" si="228"/>
        <v>0</v>
      </c>
      <c r="PKU116" s="225">
        <f t="shared" si="228"/>
        <v>0</v>
      </c>
      <c r="PKV116" s="225">
        <f t="shared" si="228"/>
        <v>0</v>
      </c>
      <c r="PKW116" s="225">
        <f t="shared" si="228"/>
        <v>0</v>
      </c>
      <c r="PKX116" s="225">
        <f t="shared" si="228"/>
        <v>0</v>
      </c>
      <c r="PKY116" s="225">
        <f t="shared" si="228"/>
        <v>0</v>
      </c>
      <c r="PKZ116" s="225">
        <f t="shared" si="228"/>
        <v>0</v>
      </c>
      <c r="PLA116" s="225">
        <f t="shared" si="228"/>
        <v>0</v>
      </c>
      <c r="PLB116" s="225">
        <f t="shared" si="228"/>
        <v>0</v>
      </c>
      <c r="PLC116" s="225">
        <f t="shared" si="228"/>
        <v>0</v>
      </c>
      <c r="PLD116" s="225">
        <f t="shared" si="228"/>
        <v>0</v>
      </c>
      <c r="PLE116" s="225">
        <f t="shared" si="228"/>
        <v>0</v>
      </c>
      <c r="PLF116" s="225">
        <f t="shared" si="228"/>
        <v>0</v>
      </c>
      <c r="PLG116" s="225">
        <f t="shared" si="228"/>
        <v>0</v>
      </c>
      <c r="PLH116" s="225">
        <f t="shared" si="228"/>
        <v>0</v>
      </c>
      <c r="PLI116" s="225">
        <f t="shared" si="228"/>
        <v>0</v>
      </c>
      <c r="PLJ116" s="225">
        <f t="shared" si="228"/>
        <v>0</v>
      </c>
      <c r="PLK116" s="225">
        <f t="shared" si="228"/>
        <v>0</v>
      </c>
      <c r="PLL116" s="225">
        <f t="shared" si="228"/>
        <v>0</v>
      </c>
      <c r="PLM116" s="225">
        <f t="shared" si="228"/>
        <v>0</v>
      </c>
      <c r="PLN116" s="225">
        <f t="shared" si="228"/>
        <v>0</v>
      </c>
      <c r="PLO116" s="225">
        <f t="shared" si="228"/>
        <v>0</v>
      </c>
      <c r="PLP116" s="225">
        <f t="shared" si="228"/>
        <v>0</v>
      </c>
      <c r="PLQ116" s="225">
        <f t="shared" si="228"/>
        <v>0</v>
      </c>
      <c r="PLR116" s="225">
        <f t="shared" si="228"/>
        <v>0</v>
      </c>
      <c r="PLS116" s="225">
        <f t="shared" si="228"/>
        <v>0</v>
      </c>
      <c r="PLT116" s="225">
        <f t="shared" si="228"/>
        <v>0</v>
      </c>
      <c r="PLU116" s="225">
        <f t="shared" si="228"/>
        <v>0</v>
      </c>
      <c r="PLV116" s="225">
        <f t="shared" ref="PLV116:POG116" si="229">PLV115-PLV114</f>
        <v>0</v>
      </c>
      <c r="PLW116" s="225">
        <f t="shared" si="229"/>
        <v>0</v>
      </c>
      <c r="PLX116" s="225">
        <f t="shared" si="229"/>
        <v>0</v>
      </c>
      <c r="PLY116" s="225">
        <f t="shared" si="229"/>
        <v>0</v>
      </c>
      <c r="PLZ116" s="225">
        <f t="shared" si="229"/>
        <v>0</v>
      </c>
      <c r="PMA116" s="225">
        <f t="shared" si="229"/>
        <v>0</v>
      </c>
      <c r="PMB116" s="225">
        <f t="shared" si="229"/>
        <v>0</v>
      </c>
      <c r="PMC116" s="225">
        <f t="shared" si="229"/>
        <v>0</v>
      </c>
      <c r="PMD116" s="225">
        <f t="shared" si="229"/>
        <v>0</v>
      </c>
      <c r="PME116" s="225">
        <f t="shared" si="229"/>
        <v>0</v>
      </c>
      <c r="PMF116" s="225">
        <f t="shared" si="229"/>
        <v>0</v>
      </c>
      <c r="PMG116" s="225">
        <f t="shared" si="229"/>
        <v>0</v>
      </c>
      <c r="PMH116" s="225">
        <f t="shared" si="229"/>
        <v>0</v>
      </c>
      <c r="PMI116" s="225">
        <f t="shared" si="229"/>
        <v>0</v>
      </c>
      <c r="PMJ116" s="225">
        <f t="shared" si="229"/>
        <v>0</v>
      </c>
      <c r="PMK116" s="225">
        <f t="shared" si="229"/>
        <v>0</v>
      </c>
      <c r="PML116" s="225">
        <f t="shared" si="229"/>
        <v>0</v>
      </c>
      <c r="PMM116" s="225">
        <f t="shared" si="229"/>
        <v>0</v>
      </c>
      <c r="PMN116" s="225">
        <f t="shared" si="229"/>
        <v>0</v>
      </c>
      <c r="PMO116" s="225">
        <f t="shared" si="229"/>
        <v>0</v>
      </c>
      <c r="PMP116" s="225">
        <f t="shared" si="229"/>
        <v>0</v>
      </c>
      <c r="PMQ116" s="225">
        <f t="shared" si="229"/>
        <v>0</v>
      </c>
      <c r="PMR116" s="225">
        <f t="shared" si="229"/>
        <v>0</v>
      </c>
      <c r="PMS116" s="225">
        <f t="shared" si="229"/>
        <v>0</v>
      </c>
      <c r="PMT116" s="225">
        <f t="shared" si="229"/>
        <v>0</v>
      </c>
      <c r="PMU116" s="225">
        <f t="shared" si="229"/>
        <v>0</v>
      </c>
      <c r="PMV116" s="225">
        <f t="shared" si="229"/>
        <v>0</v>
      </c>
      <c r="PMW116" s="225">
        <f t="shared" si="229"/>
        <v>0</v>
      </c>
      <c r="PMX116" s="225">
        <f t="shared" si="229"/>
        <v>0</v>
      </c>
      <c r="PMY116" s="225">
        <f t="shared" si="229"/>
        <v>0</v>
      </c>
      <c r="PMZ116" s="225">
        <f t="shared" si="229"/>
        <v>0</v>
      </c>
      <c r="PNA116" s="225">
        <f t="shared" si="229"/>
        <v>0</v>
      </c>
      <c r="PNB116" s="225">
        <f t="shared" si="229"/>
        <v>0</v>
      </c>
      <c r="PNC116" s="225">
        <f t="shared" si="229"/>
        <v>0</v>
      </c>
      <c r="PND116" s="225">
        <f t="shared" si="229"/>
        <v>0</v>
      </c>
      <c r="PNE116" s="225">
        <f t="shared" si="229"/>
        <v>0</v>
      </c>
      <c r="PNF116" s="225">
        <f t="shared" si="229"/>
        <v>0</v>
      </c>
      <c r="PNG116" s="225">
        <f t="shared" si="229"/>
        <v>0</v>
      </c>
      <c r="PNH116" s="225">
        <f t="shared" si="229"/>
        <v>0</v>
      </c>
      <c r="PNI116" s="225">
        <f t="shared" si="229"/>
        <v>0</v>
      </c>
      <c r="PNJ116" s="225">
        <f t="shared" si="229"/>
        <v>0</v>
      </c>
      <c r="PNK116" s="225">
        <f t="shared" si="229"/>
        <v>0</v>
      </c>
      <c r="PNL116" s="225">
        <f t="shared" si="229"/>
        <v>0</v>
      </c>
      <c r="PNM116" s="225">
        <f t="shared" si="229"/>
        <v>0</v>
      </c>
      <c r="PNN116" s="225">
        <f t="shared" si="229"/>
        <v>0</v>
      </c>
      <c r="PNO116" s="225">
        <f t="shared" si="229"/>
        <v>0</v>
      </c>
      <c r="PNP116" s="225">
        <f t="shared" si="229"/>
        <v>0</v>
      </c>
      <c r="PNQ116" s="225">
        <f t="shared" si="229"/>
        <v>0</v>
      </c>
      <c r="PNR116" s="225">
        <f t="shared" si="229"/>
        <v>0</v>
      </c>
      <c r="PNS116" s="225">
        <f t="shared" si="229"/>
        <v>0</v>
      </c>
      <c r="PNT116" s="225">
        <f t="shared" si="229"/>
        <v>0</v>
      </c>
      <c r="PNU116" s="225">
        <f t="shared" si="229"/>
        <v>0</v>
      </c>
      <c r="PNV116" s="225">
        <f t="shared" si="229"/>
        <v>0</v>
      </c>
      <c r="PNW116" s="225">
        <f t="shared" si="229"/>
        <v>0</v>
      </c>
      <c r="PNX116" s="225">
        <f t="shared" si="229"/>
        <v>0</v>
      </c>
      <c r="PNY116" s="225">
        <f t="shared" si="229"/>
        <v>0</v>
      </c>
      <c r="PNZ116" s="225">
        <f t="shared" si="229"/>
        <v>0</v>
      </c>
      <c r="POA116" s="225">
        <f t="shared" si="229"/>
        <v>0</v>
      </c>
      <c r="POB116" s="225">
        <f t="shared" si="229"/>
        <v>0</v>
      </c>
      <c r="POC116" s="225">
        <f t="shared" si="229"/>
        <v>0</v>
      </c>
      <c r="POD116" s="225">
        <f t="shared" si="229"/>
        <v>0</v>
      </c>
      <c r="POE116" s="225">
        <f t="shared" si="229"/>
        <v>0</v>
      </c>
      <c r="POF116" s="225">
        <f t="shared" si="229"/>
        <v>0</v>
      </c>
      <c r="POG116" s="225">
        <f t="shared" si="229"/>
        <v>0</v>
      </c>
      <c r="POH116" s="225">
        <f t="shared" ref="POH116:PQS116" si="230">POH115-POH114</f>
        <v>0</v>
      </c>
      <c r="POI116" s="225">
        <f t="shared" si="230"/>
        <v>0</v>
      </c>
      <c r="POJ116" s="225">
        <f t="shared" si="230"/>
        <v>0</v>
      </c>
      <c r="POK116" s="225">
        <f t="shared" si="230"/>
        <v>0</v>
      </c>
      <c r="POL116" s="225">
        <f t="shared" si="230"/>
        <v>0</v>
      </c>
      <c r="POM116" s="225">
        <f t="shared" si="230"/>
        <v>0</v>
      </c>
      <c r="PON116" s="225">
        <f t="shared" si="230"/>
        <v>0</v>
      </c>
      <c r="POO116" s="225">
        <f t="shared" si="230"/>
        <v>0</v>
      </c>
      <c r="POP116" s="225">
        <f t="shared" si="230"/>
        <v>0</v>
      </c>
      <c r="POQ116" s="225">
        <f t="shared" si="230"/>
        <v>0</v>
      </c>
      <c r="POR116" s="225">
        <f t="shared" si="230"/>
        <v>0</v>
      </c>
      <c r="POS116" s="225">
        <f t="shared" si="230"/>
        <v>0</v>
      </c>
      <c r="POT116" s="225">
        <f t="shared" si="230"/>
        <v>0</v>
      </c>
      <c r="POU116" s="225">
        <f t="shared" si="230"/>
        <v>0</v>
      </c>
      <c r="POV116" s="225">
        <f t="shared" si="230"/>
        <v>0</v>
      </c>
      <c r="POW116" s="225">
        <f t="shared" si="230"/>
        <v>0</v>
      </c>
      <c r="POX116" s="225">
        <f t="shared" si="230"/>
        <v>0</v>
      </c>
      <c r="POY116" s="225">
        <f t="shared" si="230"/>
        <v>0</v>
      </c>
      <c r="POZ116" s="225">
        <f t="shared" si="230"/>
        <v>0</v>
      </c>
      <c r="PPA116" s="225">
        <f t="shared" si="230"/>
        <v>0</v>
      </c>
      <c r="PPB116" s="225">
        <f t="shared" si="230"/>
        <v>0</v>
      </c>
      <c r="PPC116" s="225">
        <f t="shared" si="230"/>
        <v>0</v>
      </c>
      <c r="PPD116" s="225">
        <f t="shared" si="230"/>
        <v>0</v>
      </c>
      <c r="PPE116" s="225">
        <f t="shared" si="230"/>
        <v>0</v>
      </c>
      <c r="PPF116" s="225">
        <f t="shared" si="230"/>
        <v>0</v>
      </c>
      <c r="PPG116" s="225">
        <f t="shared" si="230"/>
        <v>0</v>
      </c>
      <c r="PPH116" s="225">
        <f t="shared" si="230"/>
        <v>0</v>
      </c>
      <c r="PPI116" s="225">
        <f t="shared" si="230"/>
        <v>0</v>
      </c>
      <c r="PPJ116" s="225">
        <f t="shared" si="230"/>
        <v>0</v>
      </c>
      <c r="PPK116" s="225">
        <f t="shared" si="230"/>
        <v>0</v>
      </c>
      <c r="PPL116" s="225">
        <f t="shared" si="230"/>
        <v>0</v>
      </c>
      <c r="PPM116" s="225">
        <f t="shared" si="230"/>
        <v>0</v>
      </c>
      <c r="PPN116" s="225">
        <f t="shared" si="230"/>
        <v>0</v>
      </c>
      <c r="PPO116" s="225">
        <f t="shared" si="230"/>
        <v>0</v>
      </c>
      <c r="PPP116" s="225">
        <f t="shared" si="230"/>
        <v>0</v>
      </c>
      <c r="PPQ116" s="225">
        <f t="shared" si="230"/>
        <v>0</v>
      </c>
      <c r="PPR116" s="225">
        <f t="shared" si="230"/>
        <v>0</v>
      </c>
      <c r="PPS116" s="225">
        <f t="shared" si="230"/>
        <v>0</v>
      </c>
      <c r="PPT116" s="225">
        <f t="shared" si="230"/>
        <v>0</v>
      </c>
      <c r="PPU116" s="225">
        <f t="shared" si="230"/>
        <v>0</v>
      </c>
      <c r="PPV116" s="225">
        <f t="shared" si="230"/>
        <v>0</v>
      </c>
      <c r="PPW116" s="225">
        <f t="shared" si="230"/>
        <v>0</v>
      </c>
      <c r="PPX116" s="225">
        <f t="shared" si="230"/>
        <v>0</v>
      </c>
      <c r="PPY116" s="225">
        <f t="shared" si="230"/>
        <v>0</v>
      </c>
      <c r="PPZ116" s="225">
        <f t="shared" si="230"/>
        <v>0</v>
      </c>
      <c r="PQA116" s="225">
        <f t="shared" si="230"/>
        <v>0</v>
      </c>
      <c r="PQB116" s="225">
        <f t="shared" si="230"/>
        <v>0</v>
      </c>
      <c r="PQC116" s="225">
        <f t="shared" si="230"/>
        <v>0</v>
      </c>
      <c r="PQD116" s="225">
        <f t="shared" si="230"/>
        <v>0</v>
      </c>
      <c r="PQE116" s="225">
        <f t="shared" si="230"/>
        <v>0</v>
      </c>
      <c r="PQF116" s="225">
        <f t="shared" si="230"/>
        <v>0</v>
      </c>
      <c r="PQG116" s="225">
        <f t="shared" si="230"/>
        <v>0</v>
      </c>
      <c r="PQH116" s="225">
        <f t="shared" si="230"/>
        <v>0</v>
      </c>
      <c r="PQI116" s="225">
        <f t="shared" si="230"/>
        <v>0</v>
      </c>
      <c r="PQJ116" s="225">
        <f t="shared" si="230"/>
        <v>0</v>
      </c>
      <c r="PQK116" s="225">
        <f t="shared" si="230"/>
        <v>0</v>
      </c>
      <c r="PQL116" s="225">
        <f t="shared" si="230"/>
        <v>0</v>
      </c>
      <c r="PQM116" s="225">
        <f t="shared" si="230"/>
        <v>0</v>
      </c>
      <c r="PQN116" s="225">
        <f t="shared" si="230"/>
        <v>0</v>
      </c>
      <c r="PQO116" s="225">
        <f t="shared" si="230"/>
        <v>0</v>
      </c>
      <c r="PQP116" s="225">
        <f t="shared" si="230"/>
        <v>0</v>
      </c>
      <c r="PQQ116" s="225">
        <f t="shared" si="230"/>
        <v>0</v>
      </c>
      <c r="PQR116" s="225">
        <f t="shared" si="230"/>
        <v>0</v>
      </c>
      <c r="PQS116" s="225">
        <f t="shared" si="230"/>
        <v>0</v>
      </c>
      <c r="PQT116" s="225">
        <f t="shared" ref="PQT116:PTE116" si="231">PQT115-PQT114</f>
        <v>0</v>
      </c>
      <c r="PQU116" s="225">
        <f t="shared" si="231"/>
        <v>0</v>
      </c>
      <c r="PQV116" s="225">
        <f t="shared" si="231"/>
        <v>0</v>
      </c>
      <c r="PQW116" s="225">
        <f t="shared" si="231"/>
        <v>0</v>
      </c>
      <c r="PQX116" s="225">
        <f t="shared" si="231"/>
        <v>0</v>
      </c>
      <c r="PQY116" s="225">
        <f t="shared" si="231"/>
        <v>0</v>
      </c>
      <c r="PQZ116" s="225">
        <f t="shared" si="231"/>
        <v>0</v>
      </c>
      <c r="PRA116" s="225">
        <f t="shared" si="231"/>
        <v>0</v>
      </c>
      <c r="PRB116" s="225">
        <f t="shared" si="231"/>
        <v>0</v>
      </c>
      <c r="PRC116" s="225">
        <f t="shared" si="231"/>
        <v>0</v>
      </c>
      <c r="PRD116" s="225">
        <f t="shared" si="231"/>
        <v>0</v>
      </c>
      <c r="PRE116" s="225">
        <f t="shared" si="231"/>
        <v>0</v>
      </c>
      <c r="PRF116" s="225">
        <f t="shared" si="231"/>
        <v>0</v>
      </c>
      <c r="PRG116" s="225">
        <f t="shared" si="231"/>
        <v>0</v>
      </c>
      <c r="PRH116" s="225">
        <f t="shared" si="231"/>
        <v>0</v>
      </c>
      <c r="PRI116" s="225">
        <f t="shared" si="231"/>
        <v>0</v>
      </c>
      <c r="PRJ116" s="225">
        <f t="shared" si="231"/>
        <v>0</v>
      </c>
      <c r="PRK116" s="225">
        <f t="shared" si="231"/>
        <v>0</v>
      </c>
      <c r="PRL116" s="225">
        <f t="shared" si="231"/>
        <v>0</v>
      </c>
      <c r="PRM116" s="225">
        <f t="shared" si="231"/>
        <v>0</v>
      </c>
      <c r="PRN116" s="225">
        <f t="shared" si="231"/>
        <v>0</v>
      </c>
      <c r="PRO116" s="225">
        <f t="shared" si="231"/>
        <v>0</v>
      </c>
      <c r="PRP116" s="225">
        <f t="shared" si="231"/>
        <v>0</v>
      </c>
      <c r="PRQ116" s="225">
        <f t="shared" si="231"/>
        <v>0</v>
      </c>
      <c r="PRR116" s="225">
        <f t="shared" si="231"/>
        <v>0</v>
      </c>
      <c r="PRS116" s="225">
        <f t="shared" si="231"/>
        <v>0</v>
      </c>
      <c r="PRT116" s="225">
        <f t="shared" si="231"/>
        <v>0</v>
      </c>
      <c r="PRU116" s="225">
        <f t="shared" si="231"/>
        <v>0</v>
      </c>
      <c r="PRV116" s="225">
        <f t="shared" si="231"/>
        <v>0</v>
      </c>
      <c r="PRW116" s="225">
        <f t="shared" si="231"/>
        <v>0</v>
      </c>
      <c r="PRX116" s="225">
        <f t="shared" si="231"/>
        <v>0</v>
      </c>
      <c r="PRY116" s="225">
        <f t="shared" si="231"/>
        <v>0</v>
      </c>
      <c r="PRZ116" s="225">
        <f t="shared" si="231"/>
        <v>0</v>
      </c>
      <c r="PSA116" s="225">
        <f t="shared" si="231"/>
        <v>0</v>
      </c>
      <c r="PSB116" s="225">
        <f t="shared" si="231"/>
        <v>0</v>
      </c>
      <c r="PSC116" s="225">
        <f t="shared" si="231"/>
        <v>0</v>
      </c>
      <c r="PSD116" s="225">
        <f t="shared" si="231"/>
        <v>0</v>
      </c>
      <c r="PSE116" s="225">
        <f t="shared" si="231"/>
        <v>0</v>
      </c>
      <c r="PSF116" s="225">
        <f t="shared" si="231"/>
        <v>0</v>
      </c>
      <c r="PSG116" s="225">
        <f t="shared" si="231"/>
        <v>0</v>
      </c>
      <c r="PSH116" s="225">
        <f t="shared" si="231"/>
        <v>0</v>
      </c>
      <c r="PSI116" s="225">
        <f t="shared" si="231"/>
        <v>0</v>
      </c>
      <c r="PSJ116" s="225">
        <f t="shared" si="231"/>
        <v>0</v>
      </c>
      <c r="PSK116" s="225">
        <f t="shared" si="231"/>
        <v>0</v>
      </c>
      <c r="PSL116" s="225">
        <f t="shared" si="231"/>
        <v>0</v>
      </c>
      <c r="PSM116" s="225">
        <f t="shared" si="231"/>
        <v>0</v>
      </c>
      <c r="PSN116" s="225">
        <f t="shared" si="231"/>
        <v>0</v>
      </c>
      <c r="PSO116" s="225">
        <f t="shared" si="231"/>
        <v>0</v>
      </c>
      <c r="PSP116" s="225">
        <f t="shared" si="231"/>
        <v>0</v>
      </c>
      <c r="PSQ116" s="225">
        <f t="shared" si="231"/>
        <v>0</v>
      </c>
      <c r="PSR116" s="225">
        <f t="shared" si="231"/>
        <v>0</v>
      </c>
      <c r="PSS116" s="225">
        <f t="shared" si="231"/>
        <v>0</v>
      </c>
      <c r="PST116" s="225">
        <f t="shared" si="231"/>
        <v>0</v>
      </c>
      <c r="PSU116" s="225">
        <f t="shared" si="231"/>
        <v>0</v>
      </c>
      <c r="PSV116" s="225">
        <f t="shared" si="231"/>
        <v>0</v>
      </c>
      <c r="PSW116" s="225">
        <f t="shared" si="231"/>
        <v>0</v>
      </c>
      <c r="PSX116" s="225">
        <f t="shared" si="231"/>
        <v>0</v>
      </c>
      <c r="PSY116" s="225">
        <f t="shared" si="231"/>
        <v>0</v>
      </c>
      <c r="PSZ116" s="225">
        <f t="shared" si="231"/>
        <v>0</v>
      </c>
      <c r="PTA116" s="225">
        <f t="shared" si="231"/>
        <v>0</v>
      </c>
      <c r="PTB116" s="225">
        <f t="shared" si="231"/>
        <v>0</v>
      </c>
      <c r="PTC116" s="225">
        <f t="shared" si="231"/>
        <v>0</v>
      </c>
      <c r="PTD116" s="225">
        <f t="shared" si="231"/>
        <v>0</v>
      </c>
      <c r="PTE116" s="225">
        <f t="shared" si="231"/>
        <v>0</v>
      </c>
      <c r="PTF116" s="225">
        <f t="shared" ref="PTF116:PVQ116" si="232">PTF115-PTF114</f>
        <v>0</v>
      </c>
      <c r="PTG116" s="225">
        <f t="shared" si="232"/>
        <v>0</v>
      </c>
      <c r="PTH116" s="225">
        <f t="shared" si="232"/>
        <v>0</v>
      </c>
      <c r="PTI116" s="225">
        <f t="shared" si="232"/>
        <v>0</v>
      </c>
      <c r="PTJ116" s="225">
        <f t="shared" si="232"/>
        <v>0</v>
      </c>
      <c r="PTK116" s="225">
        <f t="shared" si="232"/>
        <v>0</v>
      </c>
      <c r="PTL116" s="225">
        <f t="shared" si="232"/>
        <v>0</v>
      </c>
      <c r="PTM116" s="225">
        <f t="shared" si="232"/>
        <v>0</v>
      </c>
      <c r="PTN116" s="225">
        <f t="shared" si="232"/>
        <v>0</v>
      </c>
      <c r="PTO116" s="225">
        <f t="shared" si="232"/>
        <v>0</v>
      </c>
      <c r="PTP116" s="225">
        <f t="shared" si="232"/>
        <v>0</v>
      </c>
      <c r="PTQ116" s="225">
        <f t="shared" si="232"/>
        <v>0</v>
      </c>
      <c r="PTR116" s="225">
        <f t="shared" si="232"/>
        <v>0</v>
      </c>
      <c r="PTS116" s="225">
        <f t="shared" si="232"/>
        <v>0</v>
      </c>
      <c r="PTT116" s="225">
        <f t="shared" si="232"/>
        <v>0</v>
      </c>
      <c r="PTU116" s="225">
        <f t="shared" si="232"/>
        <v>0</v>
      </c>
      <c r="PTV116" s="225">
        <f t="shared" si="232"/>
        <v>0</v>
      </c>
      <c r="PTW116" s="225">
        <f t="shared" si="232"/>
        <v>0</v>
      </c>
      <c r="PTX116" s="225">
        <f t="shared" si="232"/>
        <v>0</v>
      </c>
      <c r="PTY116" s="225">
        <f t="shared" si="232"/>
        <v>0</v>
      </c>
      <c r="PTZ116" s="225">
        <f t="shared" si="232"/>
        <v>0</v>
      </c>
      <c r="PUA116" s="225">
        <f t="shared" si="232"/>
        <v>0</v>
      </c>
      <c r="PUB116" s="225">
        <f t="shared" si="232"/>
        <v>0</v>
      </c>
      <c r="PUC116" s="225">
        <f t="shared" si="232"/>
        <v>0</v>
      </c>
      <c r="PUD116" s="225">
        <f t="shared" si="232"/>
        <v>0</v>
      </c>
      <c r="PUE116" s="225">
        <f t="shared" si="232"/>
        <v>0</v>
      </c>
      <c r="PUF116" s="225">
        <f t="shared" si="232"/>
        <v>0</v>
      </c>
      <c r="PUG116" s="225">
        <f t="shared" si="232"/>
        <v>0</v>
      </c>
      <c r="PUH116" s="225">
        <f t="shared" si="232"/>
        <v>0</v>
      </c>
      <c r="PUI116" s="225">
        <f t="shared" si="232"/>
        <v>0</v>
      </c>
      <c r="PUJ116" s="225">
        <f t="shared" si="232"/>
        <v>0</v>
      </c>
      <c r="PUK116" s="225">
        <f t="shared" si="232"/>
        <v>0</v>
      </c>
      <c r="PUL116" s="225">
        <f t="shared" si="232"/>
        <v>0</v>
      </c>
      <c r="PUM116" s="225">
        <f t="shared" si="232"/>
        <v>0</v>
      </c>
      <c r="PUN116" s="225">
        <f t="shared" si="232"/>
        <v>0</v>
      </c>
      <c r="PUO116" s="225">
        <f t="shared" si="232"/>
        <v>0</v>
      </c>
      <c r="PUP116" s="225">
        <f t="shared" si="232"/>
        <v>0</v>
      </c>
      <c r="PUQ116" s="225">
        <f t="shared" si="232"/>
        <v>0</v>
      </c>
      <c r="PUR116" s="225">
        <f t="shared" si="232"/>
        <v>0</v>
      </c>
      <c r="PUS116" s="225">
        <f t="shared" si="232"/>
        <v>0</v>
      </c>
      <c r="PUT116" s="225">
        <f t="shared" si="232"/>
        <v>0</v>
      </c>
      <c r="PUU116" s="225">
        <f t="shared" si="232"/>
        <v>0</v>
      </c>
      <c r="PUV116" s="225">
        <f t="shared" si="232"/>
        <v>0</v>
      </c>
      <c r="PUW116" s="225">
        <f t="shared" si="232"/>
        <v>0</v>
      </c>
      <c r="PUX116" s="225">
        <f t="shared" si="232"/>
        <v>0</v>
      </c>
      <c r="PUY116" s="225">
        <f t="shared" si="232"/>
        <v>0</v>
      </c>
      <c r="PUZ116" s="225">
        <f t="shared" si="232"/>
        <v>0</v>
      </c>
      <c r="PVA116" s="225">
        <f t="shared" si="232"/>
        <v>0</v>
      </c>
      <c r="PVB116" s="225">
        <f t="shared" si="232"/>
        <v>0</v>
      </c>
      <c r="PVC116" s="225">
        <f t="shared" si="232"/>
        <v>0</v>
      </c>
      <c r="PVD116" s="225">
        <f t="shared" si="232"/>
        <v>0</v>
      </c>
      <c r="PVE116" s="225">
        <f t="shared" si="232"/>
        <v>0</v>
      </c>
      <c r="PVF116" s="225">
        <f t="shared" si="232"/>
        <v>0</v>
      </c>
      <c r="PVG116" s="225">
        <f t="shared" si="232"/>
        <v>0</v>
      </c>
      <c r="PVH116" s="225">
        <f t="shared" si="232"/>
        <v>0</v>
      </c>
      <c r="PVI116" s="225">
        <f t="shared" si="232"/>
        <v>0</v>
      </c>
      <c r="PVJ116" s="225">
        <f t="shared" si="232"/>
        <v>0</v>
      </c>
      <c r="PVK116" s="225">
        <f t="shared" si="232"/>
        <v>0</v>
      </c>
      <c r="PVL116" s="225">
        <f t="shared" si="232"/>
        <v>0</v>
      </c>
      <c r="PVM116" s="225">
        <f t="shared" si="232"/>
        <v>0</v>
      </c>
      <c r="PVN116" s="225">
        <f t="shared" si="232"/>
        <v>0</v>
      </c>
      <c r="PVO116" s="225">
        <f t="shared" si="232"/>
        <v>0</v>
      </c>
      <c r="PVP116" s="225">
        <f t="shared" si="232"/>
        <v>0</v>
      </c>
      <c r="PVQ116" s="225">
        <f t="shared" si="232"/>
        <v>0</v>
      </c>
      <c r="PVR116" s="225">
        <f t="shared" ref="PVR116:PYC116" si="233">PVR115-PVR114</f>
        <v>0</v>
      </c>
      <c r="PVS116" s="225">
        <f t="shared" si="233"/>
        <v>0</v>
      </c>
      <c r="PVT116" s="225">
        <f t="shared" si="233"/>
        <v>0</v>
      </c>
      <c r="PVU116" s="225">
        <f t="shared" si="233"/>
        <v>0</v>
      </c>
      <c r="PVV116" s="225">
        <f t="shared" si="233"/>
        <v>0</v>
      </c>
      <c r="PVW116" s="225">
        <f t="shared" si="233"/>
        <v>0</v>
      </c>
      <c r="PVX116" s="225">
        <f t="shared" si="233"/>
        <v>0</v>
      </c>
      <c r="PVY116" s="225">
        <f t="shared" si="233"/>
        <v>0</v>
      </c>
      <c r="PVZ116" s="225">
        <f t="shared" si="233"/>
        <v>0</v>
      </c>
      <c r="PWA116" s="225">
        <f t="shared" si="233"/>
        <v>0</v>
      </c>
      <c r="PWB116" s="225">
        <f t="shared" si="233"/>
        <v>0</v>
      </c>
      <c r="PWC116" s="225">
        <f t="shared" si="233"/>
        <v>0</v>
      </c>
      <c r="PWD116" s="225">
        <f t="shared" si="233"/>
        <v>0</v>
      </c>
      <c r="PWE116" s="225">
        <f t="shared" si="233"/>
        <v>0</v>
      </c>
      <c r="PWF116" s="225">
        <f t="shared" si="233"/>
        <v>0</v>
      </c>
      <c r="PWG116" s="225">
        <f t="shared" si="233"/>
        <v>0</v>
      </c>
      <c r="PWH116" s="225">
        <f t="shared" si="233"/>
        <v>0</v>
      </c>
      <c r="PWI116" s="225">
        <f t="shared" si="233"/>
        <v>0</v>
      </c>
      <c r="PWJ116" s="225">
        <f t="shared" si="233"/>
        <v>0</v>
      </c>
      <c r="PWK116" s="225">
        <f t="shared" si="233"/>
        <v>0</v>
      </c>
      <c r="PWL116" s="225">
        <f t="shared" si="233"/>
        <v>0</v>
      </c>
      <c r="PWM116" s="225">
        <f t="shared" si="233"/>
        <v>0</v>
      </c>
      <c r="PWN116" s="225">
        <f t="shared" si="233"/>
        <v>0</v>
      </c>
      <c r="PWO116" s="225">
        <f t="shared" si="233"/>
        <v>0</v>
      </c>
      <c r="PWP116" s="225">
        <f t="shared" si="233"/>
        <v>0</v>
      </c>
      <c r="PWQ116" s="225">
        <f t="shared" si="233"/>
        <v>0</v>
      </c>
      <c r="PWR116" s="225">
        <f t="shared" si="233"/>
        <v>0</v>
      </c>
      <c r="PWS116" s="225">
        <f t="shared" si="233"/>
        <v>0</v>
      </c>
      <c r="PWT116" s="225">
        <f t="shared" si="233"/>
        <v>0</v>
      </c>
      <c r="PWU116" s="225">
        <f t="shared" si="233"/>
        <v>0</v>
      </c>
      <c r="PWV116" s="225">
        <f t="shared" si="233"/>
        <v>0</v>
      </c>
      <c r="PWW116" s="225">
        <f t="shared" si="233"/>
        <v>0</v>
      </c>
      <c r="PWX116" s="225">
        <f t="shared" si="233"/>
        <v>0</v>
      </c>
      <c r="PWY116" s="225">
        <f t="shared" si="233"/>
        <v>0</v>
      </c>
      <c r="PWZ116" s="225">
        <f t="shared" si="233"/>
        <v>0</v>
      </c>
      <c r="PXA116" s="225">
        <f t="shared" si="233"/>
        <v>0</v>
      </c>
      <c r="PXB116" s="225">
        <f t="shared" si="233"/>
        <v>0</v>
      </c>
      <c r="PXC116" s="225">
        <f t="shared" si="233"/>
        <v>0</v>
      </c>
      <c r="PXD116" s="225">
        <f t="shared" si="233"/>
        <v>0</v>
      </c>
      <c r="PXE116" s="225">
        <f t="shared" si="233"/>
        <v>0</v>
      </c>
      <c r="PXF116" s="225">
        <f t="shared" si="233"/>
        <v>0</v>
      </c>
      <c r="PXG116" s="225">
        <f t="shared" si="233"/>
        <v>0</v>
      </c>
      <c r="PXH116" s="225">
        <f t="shared" si="233"/>
        <v>0</v>
      </c>
      <c r="PXI116" s="225">
        <f t="shared" si="233"/>
        <v>0</v>
      </c>
      <c r="PXJ116" s="225">
        <f t="shared" si="233"/>
        <v>0</v>
      </c>
      <c r="PXK116" s="225">
        <f t="shared" si="233"/>
        <v>0</v>
      </c>
      <c r="PXL116" s="225">
        <f t="shared" si="233"/>
        <v>0</v>
      </c>
      <c r="PXM116" s="225">
        <f t="shared" si="233"/>
        <v>0</v>
      </c>
      <c r="PXN116" s="225">
        <f t="shared" si="233"/>
        <v>0</v>
      </c>
      <c r="PXO116" s="225">
        <f t="shared" si="233"/>
        <v>0</v>
      </c>
      <c r="PXP116" s="225">
        <f t="shared" si="233"/>
        <v>0</v>
      </c>
      <c r="PXQ116" s="225">
        <f t="shared" si="233"/>
        <v>0</v>
      </c>
      <c r="PXR116" s="225">
        <f t="shared" si="233"/>
        <v>0</v>
      </c>
      <c r="PXS116" s="225">
        <f t="shared" si="233"/>
        <v>0</v>
      </c>
      <c r="PXT116" s="225">
        <f t="shared" si="233"/>
        <v>0</v>
      </c>
      <c r="PXU116" s="225">
        <f t="shared" si="233"/>
        <v>0</v>
      </c>
      <c r="PXV116" s="225">
        <f t="shared" si="233"/>
        <v>0</v>
      </c>
      <c r="PXW116" s="225">
        <f t="shared" si="233"/>
        <v>0</v>
      </c>
      <c r="PXX116" s="225">
        <f t="shared" si="233"/>
        <v>0</v>
      </c>
      <c r="PXY116" s="225">
        <f t="shared" si="233"/>
        <v>0</v>
      </c>
      <c r="PXZ116" s="225">
        <f t="shared" si="233"/>
        <v>0</v>
      </c>
      <c r="PYA116" s="225">
        <f t="shared" si="233"/>
        <v>0</v>
      </c>
      <c r="PYB116" s="225">
        <f t="shared" si="233"/>
        <v>0</v>
      </c>
      <c r="PYC116" s="225">
        <f t="shared" si="233"/>
        <v>0</v>
      </c>
      <c r="PYD116" s="225">
        <f t="shared" ref="PYD116:QAO116" si="234">PYD115-PYD114</f>
        <v>0</v>
      </c>
      <c r="PYE116" s="225">
        <f t="shared" si="234"/>
        <v>0</v>
      </c>
      <c r="PYF116" s="225">
        <f t="shared" si="234"/>
        <v>0</v>
      </c>
      <c r="PYG116" s="225">
        <f t="shared" si="234"/>
        <v>0</v>
      </c>
      <c r="PYH116" s="225">
        <f t="shared" si="234"/>
        <v>0</v>
      </c>
      <c r="PYI116" s="225">
        <f t="shared" si="234"/>
        <v>0</v>
      </c>
      <c r="PYJ116" s="225">
        <f t="shared" si="234"/>
        <v>0</v>
      </c>
      <c r="PYK116" s="225">
        <f t="shared" si="234"/>
        <v>0</v>
      </c>
      <c r="PYL116" s="225">
        <f t="shared" si="234"/>
        <v>0</v>
      </c>
      <c r="PYM116" s="225">
        <f t="shared" si="234"/>
        <v>0</v>
      </c>
      <c r="PYN116" s="225">
        <f t="shared" si="234"/>
        <v>0</v>
      </c>
      <c r="PYO116" s="225">
        <f t="shared" si="234"/>
        <v>0</v>
      </c>
      <c r="PYP116" s="225">
        <f t="shared" si="234"/>
        <v>0</v>
      </c>
      <c r="PYQ116" s="225">
        <f t="shared" si="234"/>
        <v>0</v>
      </c>
      <c r="PYR116" s="225">
        <f t="shared" si="234"/>
        <v>0</v>
      </c>
      <c r="PYS116" s="225">
        <f t="shared" si="234"/>
        <v>0</v>
      </c>
      <c r="PYT116" s="225">
        <f t="shared" si="234"/>
        <v>0</v>
      </c>
      <c r="PYU116" s="225">
        <f t="shared" si="234"/>
        <v>0</v>
      </c>
      <c r="PYV116" s="225">
        <f t="shared" si="234"/>
        <v>0</v>
      </c>
      <c r="PYW116" s="225">
        <f t="shared" si="234"/>
        <v>0</v>
      </c>
      <c r="PYX116" s="225">
        <f t="shared" si="234"/>
        <v>0</v>
      </c>
      <c r="PYY116" s="225">
        <f t="shared" si="234"/>
        <v>0</v>
      </c>
      <c r="PYZ116" s="225">
        <f t="shared" si="234"/>
        <v>0</v>
      </c>
      <c r="PZA116" s="225">
        <f t="shared" si="234"/>
        <v>0</v>
      </c>
      <c r="PZB116" s="225">
        <f t="shared" si="234"/>
        <v>0</v>
      </c>
      <c r="PZC116" s="225">
        <f t="shared" si="234"/>
        <v>0</v>
      </c>
      <c r="PZD116" s="225">
        <f t="shared" si="234"/>
        <v>0</v>
      </c>
      <c r="PZE116" s="225">
        <f t="shared" si="234"/>
        <v>0</v>
      </c>
      <c r="PZF116" s="225">
        <f t="shared" si="234"/>
        <v>0</v>
      </c>
      <c r="PZG116" s="225">
        <f t="shared" si="234"/>
        <v>0</v>
      </c>
      <c r="PZH116" s="225">
        <f t="shared" si="234"/>
        <v>0</v>
      </c>
      <c r="PZI116" s="225">
        <f t="shared" si="234"/>
        <v>0</v>
      </c>
      <c r="PZJ116" s="225">
        <f t="shared" si="234"/>
        <v>0</v>
      </c>
      <c r="PZK116" s="225">
        <f t="shared" si="234"/>
        <v>0</v>
      </c>
      <c r="PZL116" s="225">
        <f t="shared" si="234"/>
        <v>0</v>
      </c>
      <c r="PZM116" s="225">
        <f t="shared" si="234"/>
        <v>0</v>
      </c>
      <c r="PZN116" s="225">
        <f t="shared" si="234"/>
        <v>0</v>
      </c>
      <c r="PZO116" s="225">
        <f t="shared" si="234"/>
        <v>0</v>
      </c>
      <c r="PZP116" s="225">
        <f t="shared" si="234"/>
        <v>0</v>
      </c>
      <c r="PZQ116" s="225">
        <f t="shared" si="234"/>
        <v>0</v>
      </c>
      <c r="PZR116" s="225">
        <f t="shared" si="234"/>
        <v>0</v>
      </c>
      <c r="PZS116" s="225">
        <f t="shared" si="234"/>
        <v>0</v>
      </c>
      <c r="PZT116" s="225">
        <f t="shared" si="234"/>
        <v>0</v>
      </c>
      <c r="PZU116" s="225">
        <f t="shared" si="234"/>
        <v>0</v>
      </c>
      <c r="PZV116" s="225">
        <f t="shared" si="234"/>
        <v>0</v>
      </c>
      <c r="PZW116" s="225">
        <f t="shared" si="234"/>
        <v>0</v>
      </c>
      <c r="PZX116" s="225">
        <f t="shared" si="234"/>
        <v>0</v>
      </c>
      <c r="PZY116" s="225">
        <f t="shared" si="234"/>
        <v>0</v>
      </c>
      <c r="PZZ116" s="225">
        <f t="shared" si="234"/>
        <v>0</v>
      </c>
      <c r="QAA116" s="225">
        <f t="shared" si="234"/>
        <v>0</v>
      </c>
      <c r="QAB116" s="225">
        <f t="shared" si="234"/>
        <v>0</v>
      </c>
      <c r="QAC116" s="225">
        <f t="shared" si="234"/>
        <v>0</v>
      </c>
      <c r="QAD116" s="225">
        <f t="shared" si="234"/>
        <v>0</v>
      </c>
      <c r="QAE116" s="225">
        <f t="shared" si="234"/>
        <v>0</v>
      </c>
      <c r="QAF116" s="225">
        <f t="shared" si="234"/>
        <v>0</v>
      </c>
      <c r="QAG116" s="225">
        <f t="shared" si="234"/>
        <v>0</v>
      </c>
      <c r="QAH116" s="225">
        <f t="shared" si="234"/>
        <v>0</v>
      </c>
      <c r="QAI116" s="225">
        <f t="shared" si="234"/>
        <v>0</v>
      </c>
      <c r="QAJ116" s="225">
        <f t="shared" si="234"/>
        <v>0</v>
      </c>
      <c r="QAK116" s="225">
        <f t="shared" si="234"/>
        <v>0</v>
      </c>
      <c r="QAL116" s="225">
        <f t="shared" si="234"/>
        <v>0</v>
      </c>
      <c r="QAM116" s="225">
        <f t="shared" si="234"/>
        <v>0</v>
      </c>
      <c r="QAN116" s="225">
        <f t="shared" si="234"/>
        <v>0</v>
      </c>
      <c r="QAO116" s="225">
        <f t="shared" si="234"/>
        <v>0</v>
      </c>
      <c r="QAP116" s="225">
        <f t="shared" ref="QAP116:QDA116" si="235">QAP115-QAP114</f>
        <v>0</v>
      </c>
      <c r="QAQ116" s="225">
        <f t="shared" si="235"/>
        <v>0</v>
      </c>
      <c r="QAR116" s="225">
        <f t="shared" si="235"/>
        <v>0</v>
      </c>
      <c r="QAS116" s="225">
        <f t="shared" si="235"/>
        <v>0</v>
      </c>
      <c r="QAT116" s="225">
        <f t="shared" si="235"/>
        <v>0</v>
      </c>
      <c r="QAU116" s="225">
        <f t="shared" si="235"/>
        <v>0</v>
      </c>
      <c r="QAV116" s="225">
        <f t="shared" si="235"/>
        <v>0</v>
      </c>
      <c r="QAW116" s="225">
        <f t="shared" si="235"/>
        <v>0</v>
      </c>
      <c r="QAX116" s="225">
        <f t="shared" si="235"/>
        <v>0</v>
      </c>
      <c r="QAY116" s="225">
        <f t="shared" si="235"/>
        <v>0</v>
      </c>
      <c r="QAZ116" s="225">
        <f t="shared" si="235"/>
        <v>0</v>
      </c>
      <c r="QBA116" s="225">
        <f t="shared" si="235"/>
        <v>0</v>
      </c>
      <c r="QBB116" s="225">
        <f t="shared" si="235"/>
        <v>0</v>
      </c>
      <c r="QBC116" s="225">
        <f t="shared" si="235"/>
        <v>0</v>
      </c>
      <c r="QBD116" s="225">
        <f t="shared" si="235"/>
        <v>0</v>
      </c>
      <c r="QBE116" s="225">
        <f t="shared" si="235"/>
        <v>0</v>
      </c>
      <c r="QBF116" s="225">
        <f t="shared" si="235"/>
        <v>0</v>
      </c>
      <c r="QBG116" s="225">
        <f t="shared" si="235"/>
        <v>0</v>
      </c>
      <c r="QBH116" s="225">
        <f t="shared" si="235"/>
        <v>0</v>
      </c>
      <c r="QBI116" s="225">
        <f t="shared" si="235"/>
        <v>0</v>
      </c>
      <c r="QBJ116" s="225">
        <f t="shared" si="235"/>
        <v>0</v>
      </c>
      <c r="QBK116" s="225">
        <f t="shared" si="235"/>
        <v>0</v>
      </c>
      <c r="QBL116" s="225">
        <f t="shared" si="235"/>
        <v>0</v>
      </c>
      <c r="QBM116" s="225">
        <f t="shared" si="235"/>
        <v>0</v>
      </c>
      <c r="QBN116" s="225">
        <f t="shared" si="235"/>
        <v>0</v>
      </c>
      <c r="QBO116" s="225">
        <f t="shared" si="235"/>
        <v>0</v>
      </c>
      <c r="QBP116" s="225">
        <f t="shared" si="235"/>
        <v>0</v>
      </c>
      <c r="QBQ116" s="225">
        <f t="shared" si="235"/>
        <v>0</v>
      </c>
      <c r="QBR116" s="225">
        <f t="shared" si="235"/>
        <v>0</v>
      </c>
      <c r="QBS116" s="225">
        <f t="shared" si="235"/>
        <v>0</v>
      </c>
      <c r="QBT116" s="225">
        <f t="shared" si="235"/>
        <v>0</v>
      </c>
      <c r="QBU116" s="225">
        <f t="shared" si="235"/>
        <v>0</v>
      </c>
      <c r="QBV116" s="225">
        <f t="shared" si="235"/>
        <v>0</v>
      </c>
      <c r="QBW116" s="225">
        <f t="shared" si="235"/>
        <v>0</v>
      </c>
      <c r="QBX116" s="225">
        <f t="shared" si="235"/>
        <v>0</v>
      </c>
      <c r="QBY116" s="225">
        <f t="shared" si="235"/>
        <v>0</v>
      </c>
      <c r="QBZ116" s="225">
        <f t="shared" si="235"/>
        <v>0</v>
      </c>
      <c r="QCA116" s="225">
        <f t="shared" si="235"/>
        <v>0</v>
      </c>
      <c r="QCB116" s="225">
        <f t="shared" si="235"/>
        <v>0</v>
      </c>
      <c r="QCC116" s="225">
        <f t="shared" si="235"/>
        <v>0</v>
      </c>
      <c r="QCD116" s="225">
        <f t="shared" si="235"/>
        <v>0</v>
      </c>
      <c r="QCE116" s="225">
        <f t="shared" si="235"/>
        <v>0</v>
      </c>
      <c r="QCF116" s="225">
        <f t="shared" si="235"/>
        <v>0</v>
      </c>
      <c r="QCG116" s="225">
        <f t="shared" si="235"/>
        <v>0</v>
      </c>
      <c r="QCH116" s="225">
        <f t="shared" si="235"/>
        <v>0</v>
      </c>
      <c r="QCI116" s="225">
        <f t="shared" si="235"/>
        <v>0</v>
      </c>
      <c r="QCJ116" s="225">
        <f t="shared" si="235"/>
        <v>0</v>
      </c>
      <c r="QCK116" s="225">
        <f t="shared" si="235"/>
        <v>0</v>
      </c>
      <c r="QCL116" s="225">
        <f t="shared" si="235"/>
        <v>0</v>
      </c>
      <c r="QCM116" s="225">
        <f t="shared" si="235"/>
        <v>0</v>
      </c>
      <c r="QCN116" s="225">
        <f t="shared" si="235"/>
        <v>0</v>
      </c>
      <c r="QCO116" s="225">
        <f t="shared" si="235"/>
        <v>0</v>
      </c>
      <c r="QCP116" s="225">
        <f t="shared" si="235"/>
        <v>0</v>
      </c>
      <c r="QCQ116" s="225">
        <f t="shared" si="235"/>
        <v>0</v>
      </c>
      <c r="QCR116" s="225">
        <f t="shared" si="235"/>
        <v>0</v>
      </c>
      <c r="QCS116" s="225">
        <f t="shared" si="235"/>
        <v>0</v>
      </c>
      <c r="QCT116" s="225">
        <f t="shared" si="235"/>
        <v>0</v>
      </c>
      <c r="QCU116" s="225">
        <f t="shared" si="235"/>
        <v>0</v>
      </c>
      <c r="QCV116" s="225">
        <f t="shared" si="235"/>
        <v>0</v>
      </c>
      <c r="QCW116" s="225">
        <f t="shared" si="235"/>
        <v>0</v>
      </c>
      <c r="QCX116" s="225">
        <f t="shared" si="235"/>
        <v>0</v>
      </c>
      <c r="QCY116" s="225">
        <f t="shared" si="235"/>
        <v>0</v>
      </c>
      <c r="QCZ116" s="225">
        <f t="shared" si="235"/>
        <v>0</v>
      </c>
      <c r="QDA116" s="225">
        <f t="shared" si="235"/>
        <v>0</v>
      </c>
      <c r="QDB116" s="225">
        <f t="shared" ref="QDB116:QFM116" si="236">QDB115-QDB114</f>
        <v>0</v>
      </c>
      <c r="QDC116" s="225">
        <f t="shared" si="236"/>
        <v>0</v>
      </c>
      <c r="QDD116" s="225">
        <f t="shared" si="236"/>
        <v>0</v>
      </c>
      <c r="QDE116" s="225">
        <f t="shared" si="236"/>
        <v>0</v>
      </c>
      <c r="QDF116" s="225">
        <f t="shared" si="236"/>
        <v>0</v>
      </c>
      <c r="QDG116" s="225">
        <f t="shared" si="236"/>
        <v>0</v>
      </c>
      <c r="QDH116" s="225">
        <f t="shared" si="236"/>
        <v>0</v>
      </c>
      <c r="QDI116" s="225">
        <f t="shared" si="236"/>
        <v>0</v>
      </c>
      <c r="QDJ116" s="225">
        <f t="shared" si="236"/>
        <v>0</v>
      </c>
      <c r="QDK116" s="225">
        <f t="shared" si="236"/>
        <v>0</v>
      </c>
      <c r="QDL116" s="225">
        <f t="shared" si="236"/>
        <v>0</v>
      </c>
      <c r="QDM116" s="225">
        <f t="shared" si="236"/>
        <v>0</v>
      </c>
      <c r="QDN116" s="225">
        <f t="shared" si="236"/>
        <v>0</v>
      </c>
      <c r="QDO116" s="225">
        <f t="shared" si="236"/>
        <v>0</v>
      </c>
      <c r="QDP116" s="225">
        <f t="shared" si="236"/>
        <v>0</v>
      </c>
      <c r="QDQ116" s="225">
        <f t="shared" si="236"/>
        <v>0</v>
      </c>
      <c r="QDR116" s="225">
        <f t="shared" si="236"/>
        <v>0</v>
      </c>
      <c r="QDS116" s="225">
        <f t="shared" si="236"/>
        <v>0</v>
      </c>
      <c r="QDT116" s="225">
        <f t="shared" si="236"/>
        <v>0</v>
      </c>
      <c r="QDU116" s="225">
        <f t="shared" si="236"/>
        <v>0</v>
      </c>
      <c r="QDV116" s="225">
        <f t="shared" si="236"/>
        <v>0</v>
      </c>
      <c r="QDW116" s="225">
        <f t="shared" si="236"/>
        <v>0</v>
      </c>
      <c r="QDX116" s="225">
        <f t="shared" si="236"/>
        <v>0</v>
      </c>
      <c r="QDY116" s="225">
        <f t="shared" si="236"/>
        <v>0</v>
      </c>
      <c r="QDZ116" s="225">
        <f t="shared" si="236"/>
        <v>0</v>
      </c>
      <c r="QEA116" s="225">
        <f t="shared" si="236"/>
        <v>0</v>
      </c>
      <c r="QEB116" s="225">
        <f t="shared" si="236"/>
        <v>0</v>
      </c>
      <c r="QEC116" s="225">
        <f t="shared" si="236"/>
        <v>0</v>
      </c>
      <c r="QED116" s="225">
        <f t="shared" si="236"/>
        <v>0</v>
      </c>
      <c r="QEE116" s="225">
        <f t="shared" si="236"/>
        <v>0</v>
      </c>
      <c r="QEF116" s="225">
        <f t="shared" si="236"/>
        <v>0</v>
      </c>
      <c r="QEG116" s="225">
        <f t="shared" si="236"/>
        <v>0</v>
      </c>
      <c r="QEH116" s="225">
        <f t="shared" si="236"/>
        <v>0</v>
      </c>
      <c r="QEI116" s="225">
        <f t="shared" si="236"/>
        <v>0</v>
      </c>
      <c r="QEJ116" s="225">
        <f t="shared" si="236"/>
        <v>0</v>
      </c>
      <c r="QEK116" s="225">
        <f t="shared" si="236"/>
        <v>0</v>
      </c>
      <c r="QEL116" s="225">
        <f t="shared" si="236"/>
        <v>0</v>
      </c>
      <c r="QEM116" s="225">
        <f t="shared" si="236"/>
        <v>0</v>
      </c>
      <c r="QEN116" s="225">
        <f t="shared" si="236"/>
        <v>0</v>
      </c>
      <c r="QEO116" s="225">
        <f t="shared" si="236"/>
        <v>0</v>
      </c>
      <c r="QEP116" s="225">
        <f t="shared" si="236"/>
        <v>0</v>
      </c>
      <c r="QEQ116" s="225">
        <f t="shared" si="236"/>
        <v>0</v>
      </c>
      <c r="QER116" s="225">
        <f t="shared" si="236"/>
        <v>0</v>
      </c>
      <c r="QES116" s="225">
        <f t="shared" si="236"/>
        <v>0</v>
      </c>
      <c r="QET116" s="225">
        <f t="shared" si="236"/>
        <v>0</v>
      </c>
      <c r="QEU116" s="225">
        <f t="shared" si="236"/>
        <v>0</v>
      </c>
      <c r="QEV116" s="225">
        <f t="shared" si="236"/>
        <v>0</v>
      </c>
      <c r="QEW116" s="225">
        <f t="shared" si="236"/>
        <v>0</v>
      </c>
      <c r="QEX116" s="225">
        <f t="shared" si="236"/>
        <v>0</v>
      </c>
      <c r="QEY116" s="225">
        <f t="shared" si="236"/>
        <v>0</v>
      </c>
      <c r="QEZ116" s="225">
        <f t="shared" si="236"/>
        <v>0</v>
      </c>
      <c r="QFA116" s="225">
        <f t="shared" si="236"/>
        <v>0</v>
      </c>
      <c r="QFB116" s="225">
        <f t="shared" si="236"/>
        <v>0</v>
      </c>
      <c r="QFC116" s="225">
        <f t="shared" si="236"/>
        <v>0</v>
      </c>
      <c r="QFD116" s="225">
        <f t="shared" si="236"/>
        <v>0</v>
      </c>
      <c r="QFE116" s="225">
        <f t="shared" si="236"/>
        <v>0</v>
      </c>
      <c r="QFF116" s="225">
        <f t="shared" si="236"/>
        <v>0</v>
      </c>
      <c r="QFG116" s="225">
        <f t="shared" si="236"/>
        <v>0</v>
      </c>
      <c r="QFH116" s="225">
        <f t="shared" si="236"/>
        <v>0</v>
      </c>
      <c r="QFI116" s="225">
        <f t="shared" si="236"/>
        <v>0</v>
      </c>
      <c r="QFJ116" s="225">
        <f t="shared" si="236"/>
        <v>0</v>
      </c>
      <c r="QFK116" s="225">
        <f t="shared" si="236"/>
        <v>0</v>
      </c>
      <c r="QFL116" s="225">
        <f t="shared" si="236"/>
        <v>0</v>
      </c>
      <c r="QFM116" s="225">
        <f t="shared" si="236"/>
        <v>0</v>
      </c>
      <c r="QFN116" s="225">
        <f t="shared" ref="QFN116:QHY116" si="237">QFN115-QFN114</f>
        <v>0</v>
      </c>
      <c r="QFO116" s="225">
        <f t="shared" si="237"/>
        <v>0</v>
      </c>
      <c r="QFP116" s="225">
        <f t="shared" si="237"/>
        <v>0</v>
      </c>
      <c r="QFQ116" s="225">
        <f t="shared" si="237"/>
        <v>0</v>
      </c>
      <c r="QFR116" s="225">
        <f t="shared" si="237"/>
        <v>0</v>
      </c>
      <c r="QFS116" s="225">
        <f t="shared" si="237"/>
        <v>0</v>
      </c>
      <c r="QFT116" s="225">
        <f t="shared" si="237"/>
        <v>0</v>
      </c>
      <c r="QFU116" s="225">
        <f t="shared" si="237"/>
        <v>0</v>
      </c>
      <c r="QFV116" s="225">
        <f t="shared" si="237"/>
        <v>0</v>
      </c>
      <c r="QFW116" s="225">
        <f t="shared" si="237"/>
        <v>0</v>
      </c>
      <c r="QFX116" s="225">
        <f t="shared" si="237"/>
        <v>0</v>
      </c>
      <c r="QFY116" s="225">
        <f t="shared" si="237"/>
        <v>0</v>
      </c>
      <c r="QFZ116" s="225">
        <f t="shared" si="237"/>
        <v>0</v>
      </c>
      <c r="QGA116" s="225">
        <f t="shared" si="237"/>
        <v>0</v>
      </c>
      <c r="QGB116" s="225">
        <f t="shared" si="237"/>
        <v>0</v>
      </c>
      <c r="QGC116" s="225">
        <f t="shared" si="237"/>
        <v>0</v>
      </c>
      <c r="QGD116" s="225">
        <f t="shared" si="237"/>
        <v>0</v>
      </c>
      <c r="QGE116" s="225">
        <f t="shared" si="237"/>
        <v>0</v>
      </c>
      <c r="QGF116" s="225">
        <f t="shared" si="237"/>
        <v>0</v>
      </c>
      <c r="QGG116" s="225">
        <f t="shared" si="237"/>
        <v>0</v>
      </c>
      <c r="QGH116" s="225">
        <f t="shared" si="237"/>
        <v>0</v>
      </c>
      <c r="QGI116" s="225">
        <f t="shared" si="237"/>
        <v>0</v>
      </c>
      <c r="QGJ116" s="225">
        <f t="shared" si="237"/>
        <v>0</v>
      </c>
      <c r="QGK116" s="225">
        <f t="shared" si="237"/>
        <v>0</v>
      </c>
      <c r="QGL116" s="225">
        <f t="shared" si="237"/>
        <v>0</v>
      </c>
      <c r="QGM116" s="225">
        <f t="shared" si="237"/>
        <v>0</v>
      </c>
      <c r="QGN116" s="225">
        <f t="shared" si="237"/>
        <v>0</v>
      </c>
      <c r="QGO116" s="225">
        <f t="shared" si="237"/>
        <v>0</v>
      </c>
      <c r="QGP116" s="225">
        <f t="shared" si="237"/>
        <v>0</v>
      </c>
      <c r="QGQ116" s="225">
        <f t="shared" si="237"/>
        <v>0</v>
      </c>
      <c r="QGR116" s="225">
        <f t="shared" si="237"/>
        <v>0</v>
      </c>
      <c r="QGS116" s="225">
        <f t="shared" si="237"/>
        <v>0</v>
      </c>
      <c r="QGT116" s="225">
        <f t="shared" si="237"/>
        <v>0</v>
      </c>
      <c r="QGU116" s="225">
        <f t="shared" si="237"/>
        <v>0</v>
      </c>
      <c r="QGV116" s="225">
        <f t="shared" si="237"/>
        <v>0</v>
      </c>
      <c r="QGW116" s="225">
        <f t="shared" si="237"/>
        <v>0</v>
      </c>
      <c r="QGX116" s="225">
        <f t="shared" si="237"/>
        <v>0</v>
      </c>
      <c r="QGY116" s="225">
        <f t="shared" si="237"/>
        <v>0</v>
      </c>
      <c r="QGZ116" s="225">
        <f t="shared" si="237"/>
        <v>0</v>
      </c>
      <c r="QHA116" s="225">
        <f t="shared" si="237"/>
        <v>0</v>
      </c>
      <c r="QHB116" s="225">
        <f t="shared" si="237"/>
        <v>0</v>
      </c>
      <c r="QHC116" s="225">
        <f t="shared" si="237"/>
        <v>0</v>
      </c>
      <c r="QHD116" s="225">
        <f t="shared" si="237"/>
        <v>0</v>
      </c>
      <c r="QHE116" s="225">
        <f t="shared" si="237"/>
        <v>0</v>
      </c>
      <c r="QHF116" s="225">
        <f t="shared" si="237"/>
        <v>0</v>
      </c>
      <c r="QHG116" s="225">
        <f t="shared" si="237"/>
        <v>0</v>
      </c>
      <c r="QHH116" s="225">
        <f t="shared" si="237"/>
        <v>0</v>
      </c>
      <c r="QHI116" s="225">
        <f t="shared" si="237"/>
        <v>0</v>
      </c>
      <c r="QHJ116" s="225">
        <f t="shared" si="237"/>
        <v>0</v>
      </c>
      <c r="QHK116" s="225">
        <f t="shared" si="237"/>
        <v>0</v>
      </c>
      <c r="QHL116" s="225">
        <f t="shared" si="237"/>
        <v>0</v>
      </c>
      <c r="QHM116" s="225">
        <f t="shared" si="237"/>
        <v>0</v>
      </c>
      <c r="QHN116" s="225">
        <f t="shared" si="237"/>
        <v>0</v>
      </c>
      <c r="QHO116" s="225">
        <f t="shared" si="237"/>
        <v>0</v>
      </c>
      <c r="QHP116" s="225">
        <f t="shared" si="237"/>
        <v>0</v>
      </c>
      <c r="QHQ116" s="225">
        <f t="shared" si="237"/>
        <v>0</v>
      </c>
      <c r="QHR116" s="225">
        <f t="shared" si="237"/>
        <v>0</v>
      </c>
      <c r="QHS116" s="225">
        <f t="shared" si="237"/>
        <v>0</v>
      </c>
      <c r="QHT116" s="225">
        <f t="shared" si="237"/>
        <v>0</v>
      </c>
      <c r="QHU116" s="225">
        <f t="shared" si="237"/>
        <v>0</v>
      </c>
      <c r="QHV116" s="225">
        <f t="shared" si="237"/>
        <v>0</v>
      </c>
      <c r="QHW116" s="225">
        <f t="shared" si="237"/>
        <v>0</v>
      </c>
      <c r="QHX116" s="225">
        <f t="shared" si="237"/>
        <v>0</v>
      </c>
      <c r="QHY116" s="225">
        <f t="shared" si="237"/>
        <v>0</v>
      </c>
      <c r="QHZ116" s="225">
        <f t="shared" ref="QHZ116:QKK116" si="238">QHZ115-QHZ114</f>
        <v>0</v>
      </c>
      <c r="QIA116" s="225">
        <f t="shared" si="238"/>
        <v>0</v>
      </c>
      <c r="QIB116" s="225">
        <f t="shared" si="238"/>
        <v>0</v>
      </c>
      <c r="QIC116" s="225">
        <f t="shared" si="238"/>
        <v>0</v>
      </c>
      <c r="QID116" s="225">
        <f t="shared" si="238"/>
        <v>0</v>
      </c>
      <c r="QIE116" s="225">
        <f t="shared" si="238"/>
        <v>0</v>
      </c>
      <c r="QIF116" s="225">
        <f t="shared" si="238"/>
        <v>0</v>
      </c>
      <c r="QIG116" s="225">
        <f t="shared" si="238"/>
        <v>0</v>
      </c>
      <c r="QIH116" s="225">
        <f t="shared" si="238"/>
        <v>0</v>
      </c>
      <c r="QII116" s="225">
        <f t="shared" si="238"/>
        <v>0</v>
      </c>
      <c r="QIJ116" s="225">
        <f t="shared" si="238"/>
        <v>0</v>
      </c>
      <c r="QIK116" s="225">
        <f t="shared" si="238"/>
        <v>0</v>
      </c>
      <c r="QIL116" s="225">
        <f t="shared" si="238"/>
        <v>0</v>
      </c>
      <c r="QIM116" s="225">
        <f t="shared" si="238"/>
        <v>0</v>
      </c>
      <c r="QIN116" s="225">
        <f t="shared" si="238"/>
        <v>0</v>
      </c>
      <c r="QIO116" s="225">
        <f t="shared" si="238"/>
        <v>0</v>
      </c>
      <c r="QIP116" s="225">
        <f t="shared" si="238"/>
        <v>0</v>
      </c>
      <c r="QIQ116" s="225">
        <f t="shared" si="238"/>
        <v>0</v>
      </c>
      <c r="QIR116" s="225">
        <f t="shared" si="238"/>
        <v>0</v>
      </c>
      <c r="QIS116" s="225">
        <f t="shared" si="238"/>
        <v>0</v>
      </c>
      <c r="QIT116" s="225">
        <f t="shared" si="238"/>
        <v>0</v>
      </c>
      <c r="QIU116" s="225">
        <f t="shared" si="238"/>
        <v>0</v>
      </c>
      <c r="QIV116" s="225">
        <f t="shared" si="238"/>
        <v>0</v>
      </c>
      <c r="QIW116" s="225">
        <f t="shared" si="238"/>
        <v>0</v>
      </c>
      <c r="QIX116" s="225">
        <f t="shared" si="238"/>
        <v>0</v>
      </c>
      <c r="QIY116" s="225">
        <f t="shared" si="238"/>
        <v>0</v>
      </c>
      <c r="QIZ116" s="225">
        <f t="shared" si="238"/>
        <v>0</v>
      </c>
      <c r="QJA116" s="225">
        <f t="shared" si="238"/>
        <v>0</v>
      </c>
      <c r="QJB116" s="225">
        <f t="shared" si="238"/>
        <v>0</v>
      </c>
      <c r="QJC116" s="225">
        <f t="shared" si="238"/>
        <v>0</v>
      </c>
      <c r="QJD116" s="225">
        <f t="shared" si="238"/>
        <v>0</v>
      </c>
      <c r="QJE116" s="225">
        <f t="shared" si="238"/>
        <v>0</v>
      </c>
      <c r="QJF116" s="225">
        <f t="shared" si="238"/>
        <v>0</v>
      </c>
      <c r="QJG116" s="225">
        <f t="shared" si="238"/>
        <v>0</v>
      </c>
      <c r="QJH116" s="225">
        <f t="shared" si="238"/>
        <v>0</v>
      </c>
      <c r="QJI116" s="225">
        <f t="shared" si="238"/>
        <v>0</v>
      </c>
      <c r="QJJ116" s="225">
        <f t="shared" si="238"/>
        <v>0</v>
      </c>
      <c r="QJK116" s="225">
        <f t="shared" si="238"/>
        <v>0</v>
      </c>
      <c r="QJL116" s="225">
        <f t="shared" si="238"/>
        <v>0</v>
      </c>
      <c r="QJM116" s="225">
        <f t="shared" si="238"/>
        <v>0</v>
      </c>
      <c r="QJN116" s="225">
        <f t="shared" si="238"/>
        <v>0</v>
      </c>
      <c r="QJO116" s="225">
        <f t="shared" si="238"/>
        <v>0</v>
      </c>
      <c r="QJP116" s="225">
        <f t="shared" si="238"/>
        <v>0</v>
      </c>
      <c r="QJQ116" s="225">
        <f t="shared" si="238"/>
        <v>0</v>
      </c>
      <c r="QJR116" s="225">
        <f t="shared" si="238"/>
        <v>0</v>
      </c>
      <c r="QJS116" s="225">
        <f t="shared" si="238"/>
        <v>0</v>
      </c>
      <c r="QJT116" s="225">
        <f t="shared" si="238"/>
        <v>0</v>
      </c>
      <c r="QJU116" s="225">
        <f t="shared" si="238"/>
        <v>0</v>
      </c>
      <c r="QJV116" s="225">
        <f t="shared" si="238"/>
        <v>0</v>
      </c>
      <c r="QJW116" s="225">
        <f t="shared" si="238"/>
        <v>0</v>
      </c>
      <c r="QJX116" s="225">
        <f t="shared" si="238"/>
        <v>0</v>
      </c>
      <c r="QJY116" s="225">
        <f t="shared" si="238"/>
        <v>0</v>
      </c>
      <c r="QJZ116" s="225">
        <f t="shared" si="238"/>
        <v>0</v>
      </c>
      <c r="QKA116" s="225">
        <f t="shared" si="238"/>
        <v>0</v>
      </c>
      <c r="QKB116" s="225">
        <f t="shared" si="238"/>
        <v>0</v>
      </c>
      <c r="QKC116" s="225">
        <f t="shared" si="238"/>
        <v>0</v>
      </c>
      <c r="QKD116" s="225">
        <f t="shared" si="238"/>
        <v>0</v>
      </c>
      <c r="QKE116" s="225">
        <f t="shared" si="238"/>
        <v>0</v>
      </c>
      <c r="QKF116" s="225">
        <f t="shared" si="238"/>
        <v>0</v>
      </c>
      <c r="QKG116" s="225">
        <f t="shared" si="238"/>
        <v>0</v>
      </c>
      <c r="QKH116" s="225">
        <f t="shared" si="238"/>
        <v>0</v>
      </c>
      <c r="QKI116" s="225">
        <f t="shared" si="238"/>
        <v>0</v>
      </c>
      <c r="QKJ116" s="225">
        <f t="shared" si="238"/>
        <v>0</v>
      </c>
      <c r="QKK116" s="225">
        <f t="shared" si="238"/>
        <v>0</v>
      </c>
      <c r="QKL116" s="225">
        <f t="shared" ref="QKL116:QMW116" si="239">QKL115-QKL114</f>
        <v>0</v>
      </c>
      <c r="QKM116" s="225">
        <f t="shared" si="239"/>
        <v>0</v>
      </c>
      <c r="QKN116" s="225">
        <f t="shared" si="239"/>
        <v>0</v>
      </c>
      <c r="QKO116" s="225">
        <f t="shared" si="239"/>
        <v>0</v>
      </c>
      <c r="QKP116" s="225">
        <f t="shared" si="239"/>
        <v>0</v>
      </c>
      <c r="QKQ116" s="225">
        <f t="shared" si="239"/>
        <v>0</v>
      </c>
      <c r="QKR116" s="225">
        <f t="shared" si="239"/>
        <v>0</v>
      </c>
      <c r="QKS116" s="225">
        <f t="shared" si="239"/>
        <v>0</v>
      </c>
      <c r="QKT116" s="225">
        <f t="shared" si="239"/>
        <v>0</v>
      </c>
      <c r="QKU116" s="225">
        <f t="shared" si="239"/>
        <v>0</v>
      </c>
      <c r="QKV116" s="225">
        <f t="shared" si="239"/>
        <v>0</v>
      </c>
      <c r="QKW116" s="225">
        <f t="shared" si="239"/>
        <v>0</v>
      </c>
      <c r="QKX116" s="225">
        <f t="shared" si="239"/>
        <v>0</v>
      </c>
      <c r="QKY116" s="225">
        <f t="shared" si="239"/>
        <v>0</v>
      </c>
      <c r="QKZ116" s="225">
        <f t="shared" si="239"/>
        <v>0</v>
      </c>
      <c r="QLA116" s="225">
        <f t="shared" si="239"/>
        <v>0</v>
      </c>
      <c r="QLB116" s="225">
        <f t="shared" si="239"/>
        <v>0</v>
      </c>
      <c r="QLC116" s="225">
        <f t="shared" si="239"/>
        <v>0</v>
      </c>
      <c r="QLD116" s="225">
        <f t="shared" si="239"/>
        <v>0</v>
      </c>
      <c r="QLE116" s="225">
        <f t="shared" si="239"/>
        <v>0</v>
      </c>
      <c r="QLF116" s="225">
        <f t="shared" si="239"/>
        <v>0</v>
      </c>
      <c r="QLG116" s="225">
        <f t="shared" si="239"/>
        <v>0</v>
      </c>
      <c r="QLH116" s="225">
        <f t="shared" si="239"/>
        <v>0</v>
      </c>
      <c r="QLI116" s="225">
        <f t="shared" si="239"/>
        <v>0</v>
      </c>
      <c r="QLJ116" s="225">
        <f t="shared" si="239"/>
        <v>0</v>
      </c>
      <c r="QLK116" s="225">
        <f t="shared" si="239"/>
        <v>0</v>
      </c>
      <c r="QLL116" s="225">
        <f t="shared" si="239"/>
        <v>0</v>
      </c>
      <c r="QLM116" s="225">
        <f t="shared" si="239"/>
        <v>0</v>
      </c>
      <c r="QLN116" s="225">
        <f t="shared" si="239"/>
        <v>0</v>
      </c>
      <c r="QLO116" s="225">
        <f t="shared" si="239"/>
        <v>0</v>
      </c>
      <c r="QLP116" s="225">
        <f t="shared" si="239"/>
        <v>0</v>
      </c>
      <c r="QLQ116" s="225">
        <f t="shared" si="239"/>
        <v>0</v>
      </c>
      <c r="QLR116" s="225">
        <f t="shared" si="239"/>
        <v>0</v>
      </c>
      <c r="QLS116" s="225">
        <f t="shared" si="239"/>
        <v>0</v>
      </c>
      <c r="QLT116" s="225">
        <f t="shared" si="239"/>
        <v>0</v>
      </c>
      <c r="QLU116" s="225">
        <f t="shared" si="239"/>
        <v>0</v>
      </c>
      <c r="QLV116" s="225">
        <f t="shared" si="239"/>
        <v>0</v>
      </c>
      <c r="QLW116" s="225">
        <f t="shared" si="239"/>
        <v>0</v>
      </c>
      <c r="QLX116" s="225">
        <f t="shared" si="239"/>
        <v>0</v>
      </c>
      <c r="QLY116" s="225">
        <f t="shared" si="239"/>
        <v>0</v>
      </c>
      <c r="QLZ116" s="225">
        <f t="shared" si="239"/>
        <v>0</v>
      </c>
      <c r="QMA116" s="225">
        <f t="shared" si="239"/>
        <v>0</v>
      </c>
      <c r="QMB116" s="225">
        <f t="shared" si="239"/>
        <v>0</v>
      </c>
      <c r="QMC116" s="225">
        <f t="shared" si="239"/>
        <v>0</v>
      </c>
      <c r="QMD116" s="225">
        <f t="shared" si="239"/>
        <v>0</v>
      </c>
      <c r="QME116" s="225">
        <f t="shared" si="239"/>
        <v>0</v>
      </c>
      <c r="QMF116" s="225">
        <f t="shared" si="239"/>
        <v>0</v>
      </c>
      <c r="QMG116" s="225">
        <f t="shared" si="239"/>
        <v>0</v>
      </c>
      <c r="QMH116" s="225">
        <f t="shared" si="239"/>
        <v>0</v>
      </c>
      <c r="QMI116" s="225">
        <f t="shared" si="239"/>
        <v>0</v>
      </c>
      <c r="QMJ116" s="225">
        <f t="shared" si="239"/>
        <v>0</v>
      </c>
      <c r="QMK116" s="225">
        <f t="shared" si="239"/>
        <v>0</v>
      </c>
      <c r="QML116" s="225">
        <f t="shared" si="239"/>
        <v>0</v>
      </c>
      <c r="QMM116" s="225">
        <f t="shared" si="239"/>
        <v>0</v>
      </c>
      <c r="QMN116" s="225">
        <f t="shared" si="239"/>
        <v>0</v>
      </c>
      <c r="QMO116" s="225">
        <f t="shared" si="239"/>
        <v>0</v>
      </c>
      <c r="QMP116" s="225">
        <f t="shared" si="239"/>
        <v>0</v>
      </c>
      <c r="QMQ116" s="225">
        <f t="shared" si="239"/>
        <v>0</v>
      </c>
      <c r="QMR116" s="225">
        <f t="shared" si="239"/>
        <v>0</v>
      </c>
      <c r="QMS116" s="225">
        <f t="shared" si="239"/>
        <v>0</v>
      </c>
      <c r="QMT116" s="225">
        <f t="shared" si="239"/>
        <v>0</v>
      </c>
      <c r="QMU116" s="225">
        <f t="shared" si="239"/>
        <v>0</v>
      </c>
      <c r="QMV116" s="225">
        <f t="shared" si="239"/>
        <v>0</v>
      </c>
      <c r="QMW116" s="225">
        <f t="shared" si="239"/>
        <v>0</v>
      </c>
      <c r="QMX116" s="225">
        <f t="shared" ref="QMX116:QPI116" si="240">QMX115-QMX114</f>
        <v>0</v>
      </c>
      <c r="QMY116" s="225">
        <f t="shared" si="240"/>
        <v>0</v>
      </c>
      <c r="QMZ116" s="225">
        <f t="shared" si="240"/>
        <v>0</v>
      </c>
      <c r="QNA116" s="225">
        <f t="shared" si="240"/>
        <v>0</v>
      </c>
      <c r="QNB116" s="225">
        <f t="shared" si="240"/>
        <v>0</v>
      </c>
      <c r="QNC116" s="225">
        <f t="shared" si="240"/>
        <v>0</v>
      </c>
      <c r="QND116" s="225">
        <f t="shared" si="240"/>
        <v>0</v>
      </c>
      <c r="QNE116" s="225">
        <f t="shared" si="240"/>
        <v>0</v>
      </c>
      <c r="QNF116" s="225">
        <f t="shared" si="240"/>
        <v>0</v>
      </c>
      <c r="QNG116" s="225">
        <f t="shared" si="240"/>
        <v>0</v>
      </c>
      <c r="QNH116" s="225">
        <f t="shared" si="240"/>
        <v>0</v>
      </c>
      <c r="QNI116" s="225">
        <f t="shared" si="240"/>
        <v>0</v>
      </c>
      <c r="QNJ116" s="225">
        <f t="shared" si="240"/>
        <v>0</v>
      </c>
      <c r="QNK116" s="225">
        <f t="shared" si="240"/>
        <v>0</v>
      </c>
      <c r="QNL116" s="225">
        <f t="shared" si="240"/>
        <v>0</v>
      </c>
      <c r="QNM116" s="225">
        <f t="shared" si="240"/>
        <v>0</v>
      </c>
      <c r="QNN116" s="225">
        <f t="shared" si="240"/>
        <v>0</v>
      </c>
      <c r="QNO116" s="225">
        <f t="shared" si="240"/>
        <v>0</v>
      </c>
      <c r="QNP116" s="225">
        <f t="shared" si="240"/>
        <v>0</v>
      </c>
      <c r="QNQ116" s="225">
        <f t="shared" si="240"/>
        <v>0</v>
      </c>
      <c r="QNR116" s="225">
        <f t="shared" si="240"/>
        <v>0</v>
      </c>
      <c r="QNS116" s="225">
        <f t="shared" si="240"/>
        <v>0</v>
      </c>
      <c r="QNT116" s="225">
        <f t="shared" si="240"/>
        <v>0</v>
      </c>
      <c r="QNU116" s="225">
        <f t="shared" si="240"/>
        <v>0</v>
      </c>
      <c r="QNV116" s="225">
        <f t="shared" si="240"/>
        <v>0</v>
      </c>
      <c r="QNW116" s="225">
        <f t="shared" si="240"/>
        <v>0</v>
      </c>
      <c r="QNX116" s="225">
        <f t="shared" si="240"/>
        <v>0</v>
      </c>
      <c r="QNY116" s="225">
        <f t="shared" si="240"/>
        <v>0</v>
      </c>
      <c r="QNZ116" s="225">
        <f t="shared" si="240"/>
        <v>0</v>
      </c>
      <c r="QOA116" s="225">
        <f t="shared" si="240"/>
        <v>0</v>
      </c>
      <c r="QOB116" s="225">
        <f t="shared" si="240"/>
        <v>0</v>
      </c>
      <c r="QOC116" s="225">
        <f t="shared" si="240"/>
        <v>0</v>
      </c>
      <c r="QOD116" s="225">
        <f t="shared" si="240"/>
        <v>0</v>
      </c>
      <c r="QOE116" s="225">
        <f t="shared" si="240"/>
        <v>0</v>
      </c>
      <c r="QOF116" s="225">
        <f t="shared" si="240"/>
        <v>0</v>
      </c>
      <c r="QOG116" s="225">
        <f t="shared" si="240"/>
        <v>0</v>
      </c>
      <c r="QOH116" s="225">
        <f t="shared" si="240"/>
        <v>0</v>
      </c>
      <c r="QOI116" s="225">
        <f t="shared" si="240"/>
        <v>0</v>
      </c>
      <c r="QOJ116" s="225">
        <f t="shared" si="240"/>
        <v>0</v>
      </c>
      <c r="QOK116" s="225">
        <f t="shared" si="240"/>
        <v>0</v>
      </c>
      <c r="QOL116" s="225">
        <f t="shared" si="240"/>
        <v>0</v>
      </c>
      <c r="QOM116" s="225">
        <f t="shared" si="240"/>
        <v>0</v>
      </c>
      <c r="QON116" s="225">
        <f t="shared" si="240"/>
        <v>0</v>
      </c>
      <c r="QOO116" s="225">
        <f t="shared" si="240"/>
        <v>0</v>
      </c>
      <c r="QOP116" s="225">
        <f t="shared" si="240"/>
        <v>0</v>
      </c>
      <c r="QOQ116" s="225">
        <f t="shared" si="240"/>
        <v>0</v>
      </c>
      <c r="QOR116" s="225">
        <f t="shared" si="240"/>
        <v>0</v>
      </c>
      <c r="QOS116" s="225">
        <f t="shared" si="240"/>
        <v>0</v>
      </c>
      <c r="QOT116" s="225">
        <f t="shared" si="240"/>
        <v>0</v>
      </c>
      <c r="QOU116" s="225">
        <f t="shared" si="240"/>
        <v>0</v>
      </c>
      <c r="QOV116" s="225">
        <f t="shared" si="240"/>
        <v>0</v>
      </c>
      <c r="QOW116" s="225">
        <f t="shared" si="240"/>
        <v>0</v>
      </c>
      <c r="QOX116" s="225">
        <f t="shared" si="240"/>
        <v>0</v>
      </c>
      <c r="QOY116" s="225">
        <f t="shared" si="240"/>
        <v>0</v>
      </c>
      <c r="QOZ116" s="225">
        <f t="shared" si="240"/>
        <v>0</v>
      </c>
      <c r="QPA116" s="225">
        <f t="shared" si="240"/>
        <v>0</v>
      </c>
      <c r="QPB116" s="225">
        <f t="shared" si="240"/>
        <v>0</v>
      </c>
      <c r="QPC116" s="225">
        <f t="shared" si="240"/>
        <v>0</v>
      </c>
      <c r="QPD116" s="225">
        <f t="shared" si="240"/>
        <v>0</v>
      </c>
      <c r="QPE116" s="225">
        <f t="shared" si="240"/>
        <v>0</v>
      </c>
      <c r="QPF116" s="225">
        <f t="shared" si="240"/>
        <v>0</v>
      </c>
      <c r="QPG116" s="225">
        <f t="shared" si="240"/>
        <v>0</v>
      </c>
      <c r="QPH116" s="225">
        <f t="shared" si="240"/>
        <v>0</v>
      </c>
      <c r="QPI116" s="225">
        <f t="shared" si="240"/>
        <v>0</v>
      </c>
      <c r="QPJ116" s="225">
        <f t="shared" ref="QPJ116:QRU116" si="241">QPJ115-QPJ114</f>
        <v>0</v>
      </c>
      <c r="QPK116" s="225">
        <f t="shared" si="241"/>
        <v>0</v>
      </c>
      <c r="QPL116" s="225">
        <f t="shared" si="241"/>
        <v>0</v>
      </c>
      <c r="QPM116" s="225">
        <f t="shared" si="241"/>
        <v>0</v>
      </c>
      <c r="QPN116" s="225">
        <f t="shared" si="241"/>
        <v>0</v>
      </c>
      <c r="QPO116" s="225">
        <f t="shared" si="241"/>
        <v>0</v>
      </c>
      <c r="QPP116" s="225">
        <f t="shared" si="241"/>
        <v>0</v>
      </c>
      <c r="QPQ116" s="225">
        <f t="shared" si="241"/>
        <v>0</v>
      </c>
      <c r="QPR116" s="225">
        <f t="shared" si="241"/>
        <v>0</v>
      </c>
      <c r="QPS116" s="225">
        <f t="shared" si="241"/>
        <v>0</v>
      </c>
      <c r="QPT116" s="225">
        <f t="shared" si="241"/>
        <v>0</v>
      </c>
      <c r="QPU116" s="225">
        <f t="shared" si="241"/>
        <v>0</v>
      </c>
      <c r="QPV116" s="225">
        <f t="shared" si="241"/>
        <v>0</v>
      </c>
      <c r="QPW116" s="225">
        <f t="shared" si="241"/>
        <v>0</v>
      </c>
      <c r="QPX116" s="225">
        <f t="shared" si="241"/>
        <v>0</v>
      </c>
      <c r="QPY116" s="225">
        <f t="shared" si="241"/>
        <v>0</v>
      </c>
      <c r="QPZ116" s="225">
        <f t="shared" si="241"/>
        <v>0</v>
      </c>
      <c r="QQA116" s="225">
        <f t="shared" si="241"/>
        <v>0</v>
      </c>
      <c r="QQB116" s="225">
        <f t="shared" si="241"/>
        <v>0</v>
      </c>
      <c r="QQC116" s="225">
        <f t="shared" si="241"/>
        <v>0</v>
      </c>
      <c r="QQD116" s="225">
        <f t="shared" si="241"/>
        <v>0</v>
      </c>
      <c r="QQE116" s="225">
        <f t="shared" si="241"/>
        <v>0</v>
      </c>
      <c r="QQF116" s="225">
        <f t="shared" si="241"/>
        <v>0</v>
      </c>
      <c r="QQG116" s="225">
        <f t="shared" si="241"/>
        <v>0</v>
      </c>
      <c r="QQH116" s="225">
        <f t="shared" si="241"/>
        <v>0</v>
      </c>
      <c r="QQI116" s="225">
        <f t="shared" si="241"/>
        <v>0</v>
      </c>
      <c r="QQJ116" s="225">
        <f t="shared" si="241"/>
        <v>0</v>
      </c>
      <c r="QQK116" s="225">
        <f t="shared" si="241"/>
        <v>0</v>
      </c>
      <c r="QQL116" s="225">
        <f t="shared" si="241"/>
        <v>0</v>
      </c>
      <c r="QQM116" s="225">
        <f t="shared" si="241"/>
        <v>0</v>
      </c>
      <c r="QQN116" s="225">
        <f t="shared" si="241"/>
        <v>0</v>
      </c>
      <c r="QQO116" s="225">
        <f t="shared" si="241"/>
        <v>0</v>
      </c>
      <c r="QQP116" s="225">
        <f t="shared" si="241"/>
        <v>0</v>
      </c>
      <c r="QQQ116" s="225">
        <f t="shared" si="241"/>
        <v>0</v>
      </c>
      <c r="QQR116" s="225">
        <f t="shared" si="241"/>
        <v>0</v>
      </c>
      <c r="QQS116" s="225">
        <f t="shared" si="241"/>
        <v>0</v>
      </c>
      <c r="QQT116" s="225">
        <f t="shared" si="241"/>
        <v>0</v>
      </c>
      <c r="QQU116" s="225">
        <f t="shared" si="241"/>
        <v>0</v>
      </c>
      <c r="QQV116" s="225">
        <f t="shared" si="241"/>
        <v>0</v>
      </c>
      <c r="QQW116" s="225">
        <f t="shared" si="241"/>
        <v>0</v>
      </c>
      <c r="QQX116" s="225">
        <f t="shared" si="241"/>
        <v>0</v>
      </c>
      <c r="QQY116" s="225">
        <f t="shared" si="241"/>
        <v>0</v>
      </c>
      <c r="QQZ116" s="225">
        <f t="shared" si="241"/>
        <v>0</v>
      </c>
      <c r="QRA116" s="225">
        <f t="shared" si="241"/>
        <v>0</v>
      </c>
      <c r="QRB116" s="225">
        <f t="shared" si="241"/>
        <v>0</v>
      </c>
      <c r="QRC116" s="225">
        <f t="shared" si="241"/>
        <v>0</v>
      </c>
      <c r="QRD116" s="225">
        <f t="shared" si="241"/>
        <v>0</v>
      </c>
      <c r="QRE116" s="225">
        <f t="shared" si="241"/>
        <v>0</v>
      </c>
      <c r="QRF116" s="225">
        <f t="shared" si="241"/>
        <v>0</v>
      </c>
      <c r="QRG116" s="225">
        <f t="shared" si="241"/>
        <v>0</v>
      </c>
      <c r="QRH116" s="225">
        <f t="shared" si="241"/>
        <v>0</v>
      </c>
      <c r="QRI116" s="225">
        <f t="shared" si="241"/>
        <v>0</v>
      </c>
      <c r="QRJ116" s="225">
        <f t="shared" si="241"/>
        <v>0</v>
      </c>
      <c r="QRK116" s="225">
        <f t="shared" si="241"/>
        <v>0</v>
      </c>
      <c r="QRL116" s="225">
        <f t="shared" si="241"/>
        <v>0</v>
      </c>
      <c r="QRM116" s="225">
        <f t="shared" si="241"/>
        <v>0</v>
      </c>
      <c r="QRN116" s="225">
        <f t="shared" si="241"/>
        <v>0</v>
      </c>
      <c r="QRO116" s="225">
        <f t="shared" si="241"/>
        <v>0</v>
      </c>
      <c r="QRP116" s="225">
        <f t="shared" si="241"/>
        <v>0</v>
      </c>
      <c r="QRQ116" s="225">
        <f t="shared" si="241"/>
        <v>0</v>
      </c>
      <c r="QRR116" s="225">
        <f t="shared" si="241"/>
        <v>0</v>
      </c>
      <c r="QRS116" s="225">
        <f t="shared" si="241"/>
        <v>0</v>
      </c>
      <c r="QRT116" s="225">
        <f t="shared" si="241"/>
        <v>0</v>
      </c>
      <c r="QRU116" s="225">
        <f t="shared" si="241"/>
        <v>0</v>
      </c>
      <c r="QRV116" s="225">
        <f t="shared" ref="QRV116:QUG116" si="242">QRV115-QRV114</f>
        <v>0</v>
      </c>
      <c r="QRW116" s="225">
        <f t="shared" si="242"/>
        <v>0</v>
      </c>
      <c r="QRX116" s="225">
        <f t="shared" si="242"/>
        <v>0</v>
      </c>
      <c r="QRY116" s="225">
        <f t="shared" si="242"/>
        <v>0</v>
      </c>
      <c r="QRZ116" s="225">
        <f t="shared" si="242"/>
        <v>0</v>
      </c>
      <c r="QSA116" s="225">
        <f t="shared" si="242"/>
        <v>0</v>
      </c>
      <c r="QSB116" s="225">
        <f t="shared" si="242"/>
        <v>0</v>
      </c>
      <c r="QSC116" s="225">
        <f t="shared" si="242"/>
        <v>0</v>
      </c>
      <c r="QSD116" s="225">
        <f t="shared" si="242"/>
        <v>0</v>
      </c>
      <c r="QSE116" s="225">
        <f t="shared" si="242"/>
        <v>0</v>
      </c>
      <c r="QSF116" s="225">
        <f t="shared" si="242"/>
        <v>0</v>
      </c>
      <c r="QSG116" s="225">
        <f t="shared" si="242"/>
        <v>0</v>
      </c>
      <c r="QSH116" s="225">
        <f t="shared" si="242"/>
        <v>0</v>
      </c>
      <c r="QSI116" s="225">
        <f t="shared" si="242"/>
        <v>0</v>
      </c>
      <c r="QSJ116" s="225">
        <f t="shared" si="242"/>
        <v>0</v>
      </c>
      <c r="QSK116" s="225">
        <f t="shared" si="242"/>
        <v>0</v>
      </c>
      <c r="QSL116" s="225">
        <f t="shared" si="242"/>
        <v>0</v>
      </c>
      <c r="QSM116" s="225">
        <f t="shared" si="242"/>
        <v>0</v>
      </c>
      <c r="QSN116" s="225">
        <f t="shared" si="242"/>
        <v>0</v>
      </c>
      <c r="QSO116" s="225">
        <f t="shared" si="242"/>
        <v>0</v>
      </c>
      <c r="QSP116" s="225">
        <f t="shared" si="242"/>
        <v>0</v>
      </c>
      <c r="QSQ116" s="225">
        <f t="shared" si="242"/>
        <v>0</v>
      </c>
      <c r="QSR116" s="225">
        <f t="shared" si="242"/>
        <v>0</v>
      </c>
      <c r="QSS116" s="225">
        <f t="shared" si="242"/>
        <v>0</v>
      </c>
      <c r="QST116" s="225">
        <f t="shared" si="242"/>
        <v>0</v>
      </c>
      <c r="QSU116" s="225">
        <f t="shared" si="242"/>
        <v>0</v>
      </c>
      <c r="QSV116" s="225">
        <f t="shared" si="242"/>
        <v>0</v>
      </c>
      <c r="QSW116" s="225">
        <f t="shared" si="242"/>
        <v>0</v>
      </c>
      <c r="QSX116" s="225">
        <f t="shared" si="242"/>
        <v>0</v>
      </c>
      <c r="QSY116" s="225">
        <f t="shared" si="242"/>
        <v>0</v>
      </c>
      <c r="QSZ116" s="225">
        <f t="shared" si="242"/>
        <v>0</v>
      </c>
      <c r="QTA116" s="225">
        <f t="shared" si="242"/>
        <v>0</v>
      </c>
      <c r="QTB116" s="225">
        <f t="shared" si="242"/>
        <v>0</v>
      </c>
      <c r="QTC116" s="225">
        <f t="shared" si="242"/>
        <v>0</v>
      </c>
      <c r="QTD116" s="225">
        <f t="shared" si="242"/>
        <v>0</v>
      </c>
      <c r="QTE116" s="225">
        <f t="shared" si="242"/>
        <v>0</v>
      </c>
      <c r="QTF116" s="225">
        <f t="shared" si="242"/>
        <v>0</v>
      </c>
      <c r="QTG116" s="225">
        <f t="shared" si="242"/>
        <v>0</v>
      </c>
      <c r="QTH116" s="225">
        <f t="shared" si="242"/>
        <v>0</v>
      </c>
      <c r="QTI116" s="225">
        <f t="shared" si="242"/>
        <v>0</v>
      </c>
      <c r="QTJ116" s="225">
        <f t="shared" si="242"/>
        <v>0</v>
      </c>
      <c r="QTK116" s="225">
        <f t="shared" si="242"/>
        <v>0</v>
      </c>
      <c r="QTL116" s="225">
        <f t="shared" si="242"/>
        <v>0</v>
      </c>
      <c r="QTM116" s="225">
        <f t="shared" si="242"/>
        <v>0</v>
      </c>
      <c r="QTN116" s="225">
        <f t="shared" si="242"/>
        <v>0</v>
      </c>
      <c r="QTO116" s="225">
        <f t="shared" si="242"/>
        <v>0</v>
      </c>
      <c r="QTP116" s="225">
        <f t="shared" si="242"/>
        <v>0</v>
      </c>
      <c r="QTQ116" s="225">
        <f t="shared" si="242"/>
        <v>0</v>
      </c>
      <c r="QTR116" s="225">
        <f t="shared" si="242"/>
        <v>0</v>
      </c>
      <c r="QTS116" s="225">
        <f t="shared" si="242"/>
        <v>0</v>
      </c>
      <c r="QTT116" s="225">
        <f t="shared" si="242"/>
        <v>0</v>
      </c>
      <c r="QTU116" s="225">
        <f t="shared" si="242"/>
        <v>0</v>
      </c>
      <c r="QTV116" s="225">
        <f t="shared" si="242"/>
        <v>0</v>
      </c>
      <c r="QTW116" s="225">
        <f t="shared" si="242"/>
        <v>0</v>
      </c>
      <c r="QTX116" s="225">
        <f t="shared" si="242"/>
        <v>0</v>
      </c>
      <c r="QTY116" s="225">
        <f t="shared" si="242"/>
        <v>0</v>
      </c>
      <c r="QTZ116" s="225">
        <f t="shared" si="242"/>
        <v>0</v>
      </c>
      <c r="QUA116" s="225">
        <f t="shared" si="242"/>
        <v>0</v>
      </c>
      <c r="QUB116" s="225">
        <f t="shared" si="242"/>
        <v>0</v>
      </c>
      <c r="QUC116" s="225">
        <f t="shared" si="242"/>
        <v>0</v>
      </c>
      <c r="QUD116" s="225">
        <f t="shared" si="242"/>
        <v>0</v>
      </c>
      <c r="QUE116" s="225">
        <f t="shared" si="242"/>
        <v>0</v>
      </c>
      <c r="QUF116" s="225">
        <f t="shared" si="242"/>
        <v>0</v>
      </c>
      <c r="QUG116" s="225">
        <f t="shared" si="242"/>
        <v>0</v>
      </c>
      <c r="QUH116" s="225">
        <f t="shared" ref="QUH116:QWS116" si="243">QUH115-QUH114</f>
        <v>0</v>
      </c>
      <c r="QUI116" s="225">
        <f t="shared" si="243"/>
        <v>0</v>
      </c>
      <c r="QUJ116" s="225">
        <f t="shared" si="243"/>
        <v>0</v>
      </c>
      <c r="QUK116" s="225">
        <f t="shared" si="243"/>
        <v>0</v>
      </c>
      <c r="QUL116" s="225">
        <f t="shared" si="243"/>
        <v>0</v>
      </c>
      <c r="QUM116" s="225">
        <f t="shared" si="243"/>
        <v>0</v>
      </c>
      <c r="QUN116" s="225">
        <f t="shared" si="243"/>
        <v>0</v>
      </c>
      <c r="QUO116" s="225">
        <f t="shared" si="243"/>
        <v>0</v>
      </c>
      <c r="QUP116" s="225">
        <f t="shared" si="243"/>
        <v>0</v>
      </c>
      <c r="QUQ116" s="225">
        <f t="shared" si="243"/>
        <v>0</v>
      </c>
      <c r="QUR116" s="225">
        <f t="shared" si="243"/>
        <v>0</v>
      </c>
      <c r="QUS116" s="225">
        <f t="shared" si="243"/>
        <v>0</v>
      </c>
      <c r="QUT116" s="225">
        <f t="shared" si="243"/>
        <v>0</v>
      </c>
      <c r="QUU116" s="225">
        <f t="shared" si="243"/>
        <v>0</v>
      </c>
      <c r="QUV116" s="225">
        <f t="shared" si="243"/>
        <v>0</v>
      </c>
      <c r="QUW116" s="225">
        <f t="shared" si="243"/>
        <v>0</v>
      </c>
      <c r="QUX116" s="225">
        <f t="shared" si="243"/>
        <v>0</v>
      </c>
      <c r="QUY116" s="225">
        <f t="shared" si="243"/>
        <v>0</v>
      </c>
      <c r="QUZ116" s="225">
        <f t="shared" si="243"/>
        <v>0</v>
      </c>
      <c r="QVA116" s="225">
        <f t="shared" si="243"/>
        <v>0</v>
      </c>
      <c r="QVB116" s="225">
        <f t="shared" si="243"/>
        <v>0</v>
      </c>
      <c r="QVC116" s="225">
        <f t="shared" si="243"/>
        <v>0</v>
      </c>
      <c r="QVD116" s="225">
        <f t="shared" si="243"/>
        <v>0</v>
      </c>
      <c r="QVE116" s="225">
        <f t="shared" si="243"/>
        <v>0</v>
      </c>
      <c r="QVF116" s="225">
        <f t="shared" si="243"/>
        <v>0</v>
      </c>
      <c r="QVG116" s="225">
        <f t="shared" si="243"/>
        <v>0</v>
      </c>
      <c r="QVH116" s="225">
        <f t="shared" si="243"/>
        <v>0</v>
      </c>
      <c r="QVI116" s="225">
        <f t="shared" si="243"/>
        <v>0</v>
      </c>
      <c r="QVJ116" s="225">
        <f t="shared" si="243"/>
        <v>0</v>
      </c>
      <c r="QVK116" s="225">
        <f t="shared" si="243"/>
        <v>0</v>
      </c>
      <c r="QVL116" s="225">
        <f t="shared" si="243"/>
        <v>0</v>
      </c>
      <c r="QVM116" s="225">
        <f t="shared" si="243"/>
        <v>0</v>
      </c>
      <c r="QVN116" s="225">
        <f t="shared" si="243"/>
        <v>0</v>
      </c>
      <c r="QVO116" s="225">
        <f t="shared" si="243"/>
        <v>0</v>
      </c>
      <c r="QVP116" s="225">
        <f t="shared" si="243"/>
        <v>0</v>
      </c>
      <c r="QVQ116" s="225">
        <f t="shared" si="243"/>
        <v>0</v>
      </c>
      <c r="QVR116" s="225">
        <f t="shared" si="243"/>
        <v>0</v>
      </c>
      <c r="QVS116" s="225">
        <f t="shared" si="243"/>
        <v>0</v>
      </c>
      <c r="QVT116" s="225">
        <f t="shared" si="243"/>
        <v>0</v>
      </c>
      <c r="QVU116" s="225">
        <f t="shared" si="243"/>
        <v>0</v>
      </c>
      <c r="QVV116" s="225">
        <f t="shared" si="243"/>
        <v>0</v>
      </c>
      <c r="QVW116" s="225">
        <f t="shared" si="243"/>
        <v>0</v>
      </c>
      <c r="QVX116" s="225">
        <f t="shared" si="243"/>
        <v>0</v>
      </c>
      <c r="QVY116" s="225">
        <f t="shared" si="243"/>
        <v>0</v>
      </c>
      <c r="QVZ116" s="225">
        <f t="shared" si="243"/>
        <v>0</v>
      </c>
      <c r="QWA116" s="225">
        <f t="shared" si="243"/>
        <v>0</v>
      </c>
      <c r="QWB116" s="225">
        <f t="shared" si="243"/>
        <v>0</v>
      </c>
      <c r="QWC116" s="225">
        <f t="shared" si="243"/>
        <v>0</v>
      </c>
      <c r="QWD116" s="225">
        <f t="shared" si="243"/>
        <v>0</v>
      </c>
      <c r="QWE116" s="225">
        <f t="shared" si="243"/>
        <v>0</v>
      </c>
      <c r="QWF116" s="225">
        <f t="shared" si="243"/>
        <v>0</v>
      </c>
      <c r="QWG116" s="225">
        <f t="shared" si="243"/>
        <v>0</v>
      </c>
      <c r="QWH116" s="225">
        <f t="shared" si="243"/>
        <v>0</v>
      </c>
      <c r="QWI116" s="225">
        <f t="shared" si="243"/>
        <v>0</v>
      </c>
      <c r="QWJ116" s="225">
        <f t="shared" si="243"/>
        <v>0</v>
      </c>
      <c r="QWK116" s="225">
        <f t="shared" si="243"/>
        <v>0</v>
      </c>
      <c r="QWL116" s="225">
        <f t="shared" si="243"/>
        <v>0</v>
      </c>
      <c r="QWM116" s="225">
        <f t="shared" si="243"/>
        <v>0</v>
      </c>
      <c r="QWN116" s="225">
        <f t="shared" si="243"/>
        <v>0</v>
      </c>
      <c r="QWO116" s="225">
        <f t="shared" si="243"/>
        <v>0</v>
      </c>
      <c r="QWP116" s="225">
        <f t="shared" si="243"/>
        <v>0</v>
      </c>
      <c r="QWQ116" s="225">
        <f t="shared" si="243"/>
        <v>0</v>
      </c>
      <c r="QWR116" s="225">
        <f t="shared" si="243"/>
        <v>0</v>
      </c>
      <c r="QWS116" s="225">
        <f t="shared" si="243"/>
        <v>0</v>
      </c>
      <c r="QWT116" s="225">
        <f t="shared" ref="QWT116:QZE116" si="244">QWT115-QWT114</f>
        <v>0</v>
      </c>
      <c r="QWU116" s="225">
        <f t="shared" si="244"/>
        <v>0</v>
      </c>
      <c r="QWV116" s="225">
        <f t="shared" si="244"/>
        <v>0</v>
      </c>
      <c r="QWW116" s="225">
        <f t="shared" si="244"/>
        <v>0</v>
      </c>
      <c r="QWX116" s="225">
        <f t="shared" si="244"/>
        <v>0</v>
      </c>
      <c r="QWY116" s="225">
        <f t="shared" si="244"/>
        <v>0</v>
      </c>
      <c r="QWZ116" s="225">
        <f t="shared" si="244"/>
        <v>0</v>
      </c>
      <c r="QXA116" s="225">
        <f t="shared" si="244"/>
        <v>0</v>
      </c>
      <c r="QXB116" s="225">
        <f t="shared" si="244"/>
        <v>0</v>
      </c>
      <c r="QXC116" s="225">
        <f t="shared" si="244"/>
        <v>0</v>
      </c>
      <c r="QXD116" s="225">
        <f t="shared" si="244"/>
        <v>0</v>
      </c>
      <c r="QXE116" s="225">
        <f t="shared" si="244"/>
        <v>0</v>
      </c>
      <c r="QXF116" s="225">
        <f t="shared" si="244"/>
        <v>0</v>
      </c>
      <c r="QXG116" s="225">
        <f t="shared" si="244"/>
        <v>0</v>
      </c>
      <c r="QXH116" s="225">
        <f t="shared" si="244"/>
        <v>0</v>
      </c>
      <c r="QXI116" s="225">
        <f t="shared" si="244"/>
        <v>0</v>
      </c>
      <c r="QXJ116" s="225">
        <f t="shared" si="244"/>
        <v>0</v>
      </c>
      <c r="QXK116" s="225">
        <f t="shared" si="244"/>
        <v>0</v>
      </c>
      <c r="QXL116" s="225">
        <f t="shared" si="244"/>
        <v>0</v>
      </c>
      <c r="QXM116" s="225">
        <f t="shared" si="244"/>
        <v>0</v>
      </c>
      <c r="QXN116" s="225">
        <f t="shared" si="244"/>
        <v>0</v>
      </c>
      <c r="QXO116" s="225">
        <f t="shared" si="244"/>
        <v>0</v>
      </c>
      <c r="QXP116" s="225">
        <f t="shared" si="244"/>
        <v>0</v>
      </c>
      <c r="QXQ116" s="225">
        <f t="shared" si="244"/>
        <v>0</v>
      </c>
      <c r="QXR116" s="225">
        <f t="shared" si="244"/>
        <v>0</v>
      </c>
      <c r="QXS116" s="225">
        <f t="shared" si="244"/>
        <v>0</v>
      </c>
      <c r="QXT116" s="225">
        <f t="shared" si="244"/>
        <v>0</v>
      </c>
      <c r="QXU116" s="225">
        <f t="shared" si="244"/>
        <v>0</v>
      </c>
      <c r="QXV116" s="225">
        <f t="shared" si="244"/>
        <v>0</v>
      </c>
      <c r="QXW116" s="225">
        <f t="shared" si="244"/>
        <v>0</v>
      </c>
      <c r="QXX116" s="225">
        <f t="shared" si="244"/>
        <v>0</v>
      </c>
      <c r="QXY116" s="225">
        <f t="shared" si="244"/>
        <v>0</v>
      </c>
      <c r="QXZ116" s="225">
        <f t="shared" si="244"/>
        <v>0</v>
      </c>
      <c r="QYA116" s="225">
        <f t="shared" si="244"/>
        <v>0</v>
      </c>
      <c r="QYB116" s="225">
        <f t="shared" si="244"/>
        <v>0</v>
      </c>
      <c r="QYC116" s="225">
        <f t="shared" si="244"/>
        <v>0</v>
      </c>
      <c r="QYD116" s="225">
        <f t="shared" si="244"/>
        <v>0</v>
      </c>
      <c r="QYE116" s="225">
        <f t="shared" si="244"/>
        <v>0</v>
      </c>
      <c r="QYF116" s="225">
        <f t="shared" si="244"/>
        <v>0</v>
      </c>
      <c r="QYG116" s="225">
        <f t="shared" si="244"/>
        <v>0</v>
      </c>
      <c r="QYH116" s="225">
        <f t="shared" si="244"/>
        <v>0</v>
      </c>
      <c r="QYI116" s="225">
        <f t="shared" si="244"/>
        <v>0</v>
      </c>
      <c r="QYJ116" s="225">
        <f t="shared" si="244"/>
        <v>0</v>
      </c>
      <c r="QYK116" s="225">
        <f t="shared" si="244"/>
        <v>0</v>
      </c>
      <c r="QYL116" s="225">
        <f t="shared" si="244"/>
        <v>0</v>
      </c>
      <c r="QYM116" s="225">
        <f t="shared" si="244"/>
        <v>0</v>
      </c>
      <c r="QYN116" s="225">
        <f t="shared" si="244"/>
        <v>0</v>
      </c>
      <c r="QYO116" s="225">
        <f t="shared" si="244"/>
        <v>0</v>
      </c>
      <c r="QYP116" s="225">
        <f t="shared" si="244"/>
        <v>0</v>
      </c>
      <c r="QYQ116" s="225">
        <f t="shared" si="244"/>
        <v>0</v>
      </c>
      <c r="QYR116" s="225">
        <f t="shared" si="244"/>
        <v>0</v>
      </c>
      <c r="QYS116" s="225">
        <f t="shared" si="244"/>
        <v>0</v>
      </c>
      <c r="QYT116" s="225">
        <f t="shared" si="244"/>
        <v>0</v>
      </c>
      <c r="QYU116" s="225">
        <f t="shared" si="244"/>
        <v>0</v>
      </c>
      <c r="QYV116" s="225">
        <f t="shared" si="244"/>
        <v>0</v>
      </c>
      <c r="QYW116" s="225">
        <f t="shared" si="244"/>
        <v>0</v>
      </c>
      <c r="QYX116" s="225">
        <f t="shared" si="244"/>
        <v>0</v>
      </c>
      <c r="QYY116" s="225">
        <f t="shared" si="244"/>
        <v>0</v>
      </c>
      <c r="QYZ116" s="225">
        <f t="shared" si="244"/>
        <v>0</v>
      </c>
      <c r="QZA116" s="225">
        <f t="shared" si="244"/>
        <v>0</v>
      </c>
      <c r="QZB116" s="225">
        <f t="shared" si="244"/>
        <v>0</v>
      </c>
      <c r="QZC116" s="225">
        <f t="shared" si="244"/>
        <v>0</v>
      </c>
      <c r="QZD116" s="225">
        <f t="shared" si="244"/>
        <v>0</v>
      </c>
      <c r="QZE116" s="225">
        <f t="shared" si="244"/>
        <v>0</v>
      </c>
      <c r="QZF116" s="225">
        <f t="shared" ref="QZF116:RBQ116" si="245">QZF115-QZF114</f>
        <v>0</v>
      </c>
      <c r="QZG116" s="225">
        <f t="shared" si="245"/>
        <v>0</v>
      </c>
      <c r="QZH116" s="225">
        <f t="shared" si="245"/>
        <v>0</v>
      </c>
      <c r="QZI116" s="225">
        <f t="shared" si="245"/>
        <v>0</v>
      </c>
      <c r="QZJ116" s="225">
        <f t="shared" si="245"/>
        <v>0</v>
      </c>
      <c r="QZK116" s="225">
        <f t="shared" si="245"/>
        <v>0</v>
      </c>
      <c r="QZL116" s="225">
        <f t="shared" si="245"/>
        <v>0</v>
      </c>
      <c r="QZM116" s="225">
        <f t="shared" si="245"/>
        <v>0</v>
      </c>
      <c r="QZN116" s="225">
        <f t="shared" si="245"/>
        <v>0</v>
      </c>
      <c r="QZO116" s="225">
        <f t="shared" si="245"/>
        <v>0</v>
      </c>
      <c r="QZP116" s="225">
        <f t="shared" si="245"/>
        <v>0</v>
      </c>
      <c r="QZQ116" s="225">
        <f t="shared" si="245"/>
        <v>0</v>
      </c>
      <c r="QZR116" s="225">
        <f t="shared" si="245"/>
        <v>0</v>
      </c>
      <c r="QZS116" s="225">
        <f t="shared" si="245"/>
        <v>0</v>
      </c>
      <c r="QZT116" s="225">
        <f t="shared" si="245"/>
        <v>0</v>
      </c>
      <c r="QZU116" s="225">
        <f t="shared" si="245"/>
        <v>0</v>
      </c>
      <c r="QZV116" s="225">
        <f t="shared" si="245"/>
        <v>0</v>
      </c>
      <c r="QZW116" s="225">
        <f t="shared" si="245"/>
        <v>0</v>
      </c>
      <c r="QZX116" s="225">
        <f t="shared" si="245"/>
        <v>0</v>
      </c>
      <c r="QZY116" s="225">
        <f t="shared" si="245"/>
        <v>0</v>
      </c>
      <c r="QZZ116" s="225">
        <f t="shared" si="245"/>
        <v>0</v>
      </c>
      <c r="RAA116" s="225">
        <f t="shared" si="245"/>
        <v>0</v>
      </c>
      <c r="RAB116" s="225">
        <f t="shared" si="245"/>
        <v>0</v>
      </c>
      <c r="RAC116" s="225">
        <f t="shared" si="245"/>
        <v>0</v>
      </c>
      <c r="RAD116" s="225">
        <f t="shared" si="245"/>
        <v>0</v>
      </c>
      <c r="RAE116" s="225">
        <f t="shared" si="245"/>
        <v>0</v>
      </c>
      <c r="RAF116" s="225">
        <f t="shared" si="245"/>
        <v>0</v>
      </c>
      <c r="RAG116" s="225">
        <f t="shared" si="245"/>
        <v>0</v>
      </c>
      <c r="RAH116" s="225">
        <f t="shared" si="245"/>
        <v>0</v>
      </c>
      <c r="RAI116" s="225">
        <f t="shared" si="245"/>
        <v>0</v>
      </c>
      <c r="RAJ116" s="225">
        <f t="shared" si="245"/>
        <v>0</v>
      </c>
      <c r="RAK116" s="225">
        <f t="shared" si="245"/>
        <v>0</v>
      </c>
      <c r="RAL116" s="225">
        <f t="shared" si="245"/>
        <v>0</v>
      </c>
      <c r="RAM116" s="225">
        <f t="shared" si="245"/>
        <v>0</v>
      </c>
      <c r="RAN116" s="225">
        <f t="shared" si="245"/>
        <v>0</v>
      </c>
      <c r="RAO116" s="225">
        <f t="shared" si="245"/>
        <v>0</v>
      </c>
      <c r="RAP116" s="225">
        <f t="shared" si="245"/>
        <v>0</v>
      </c>
      <c r="RAQ116" s="225">
        <f t="shared" si="245"/>
        <v>0</v>
      </c>
      <c r="RAR116" s="225">
        <f t="shared" si="245"/>
        <v>0</v>
      </c>
      <c r="RAS116" s="225">
        <f t="shared" si="245"/>
        <v>0</v>
      </c>
      <c r="RAT116" s="225">
        <f t="shared" si="245"/>
        <v>0</v>
      </c>
      <c r="RAU116" s="225">
        <f t="shared" si="245"/>
        <v>0</v>
      </c>
      <c r="RAV116" s="225">
        <f t="shared" si="245"/>
        <v>0</v>
      </c>
      <c r="RAW116" s="225">
        <f t="shared" si="245"/>
        <v>0</v>
      </c>
      <c r="RAX116" s="225">
        <f t="shared" si="245"/>
        <v>0</v>
      </c>
      <c r="RAY116" s="225">
        <f t="shared" si="245"/>
        <v>0</v>
      </c>
      <c r="RAZ116" s="225">
        <f t="shared" si="245"/>
        <v>0</v>
      </c>
      <c r="RBA116" s="225">
        <f t="shared" si="245"/>
        <v>0</v>
      </c>
      <c r="RBB116" s="225">
        <f t="shared" si="245"/>
        <v>0</v>
      </c>
      <c r="RBC116" s="225">
        <f t="shared" si="245"/>
        <v>0</v>
      </c>
      <c r="RBD116" s="225">
        <f t="shared" si="245"/>
        <v>0</v>
      </c>
      <c r="RBE116" s="225">
        <f t="shared" si="245"/>
        <v>0</v>
      </c>
      <c r="RBF116" s="225">
        <f t="shared" si="245"/>
        <v>0</v>
      </c>
      <c r="RBG116" s="225">
        <f t="shared" si="245"/>
        <v>0</v>
      </c>
      <c r="RBH116" s="225">
        <f t="shared" si="245"/>
        <v>0</v>
      </c>
      <c r="RBI116" s="225">
        <f t="shared" si="245"/>
        <v>0</v>
      </c>
      <c r="RBJ116" s="225">
        <f t="shared" si="245"/>
        <v>0</v>
      </c>
      <c r="RBK116" s="225">
        <f t="shared" si="245"/>
        <v>0</v>
      </c>
      <c r="RBL116" s="225">
        <f t="shared" si="245"/>
        <v>0</v>
      </c>
      <c r="RBM116" s="225">
        <f t="shared" si="245"/>
        <v>0</v>
      </c>
      <c r="RBN116" s="225">
        <f t="shared" si="245"/>
        <v>0</v>
      </c>
      <c r="RBO116" s="225">
        <f t="shared" si="245"/>
        <v>0</v>
      </c>
      <c r="RBP116" s="225">
        <f t="shared" si="245"/>
        <v>0</v>
      </c>
      <c r="RBQ116" s="225">
        <f t="shared" si="245"/>
        <v>0</v>
      </c>
      <c r="RBR116" s="225">
        <f t="shared" ref="RBR116:REC116" si="246">RBR115-RBR114</f>
        <v>0</v>
      </c>
      <c r="RBS116" s="225">
        <f t="shared" si="246"/>
        <v>0</v>
      </c>
      <c r="RBT116" s="225">
        <f t="shared" si="246"/>
        <v>0</v>
      </c>
      <c r="RBU116" s="225">
        <f t="shared" si="246"/>
        <v>0</v>
      </c>
      <c r="RBV116" s="225">
        <f t="shared" si="246"/>
        <v>0</v>
      </c>
      <c r="RBW116" s="225">
        <f t="shared" si="246"/>
        <v>0</v>
      </c>
      <c r="RBX116" s="225">
        <f t="shared" si="246"/>
        <v>0</v>
      </c>
      <c r="RBY116" s="225">
        <f t="shared" si="246"/>
        <v>0</v>
      </c>
      <c r="RBZ116" s="225">
        <f t="shared" si="246"/>
        <v>0</v>
      </c>
      <c r="RCA116" s="225">
        <f t="shared" si="246"/>
        <v>0</v>
      </c>
      <c r="RCB116" s="225">
        <f t="shared" si="246"/>
        <v>0</v>
      </c>
      <c r="RCC116" s="225">
        <f t="shared" si="246"/>
        <v>0</v>
      </c>
      <c r="RCD116" s="225">
        <f t="shared" si="246"/>
        <v>0</v>
      </c>
      <c r="RCE116" s="225">
        <f t="shared" si="246"/>
        <v>0</v>
      </c>
      <c r="RCF116" s="225">
        <f t="shared" si="246"/>
        <v>0</v>
      </c>
      <c r="RCG116" s="225">
        <f t="shared" si="246"/>
        <v>0</v>
      </c>
      <c r="RCH116" s="225">
        <f t="shared" si="246"/>
        <v>0</v>
      </c>
      <c r="RCI116" s="225">
        <f t="shared" si="246"/>
        <v>0</v>
      </c>
      <c r="RCJ116" s="225">
        <f t="shared" si="246"/>
        <v>0</v>
      </c>
      <c r="RCK116" s="225">
        <f t="shared" si="246"/>
        <v>0</v>
      </c>
      <c r="RCL116" s="225">
        <f t="shared" si="246"/>
        <v>0</v>
      </c>
      <c r="RCM116" s="225">
        <f t="shared" si="246"/>
        <v>0</v>
      </c>
      <c r="RCN116" s="225">
        <f t="shared" si="246"/>
        <v>0</v>
      </c>
      <c r="RCO116" s="225">
        <f t="shared" si="246"/>
        <v>0</v>
      </c>
      <c r="RCP116" s="225">
        <f t="shared" si="246"/>
        <v>0</v>
      </c>
      <c r="RCQ116" s="225">
        <f t="shared" si="246"/>
        <v>0</v>
      </c>
      <c r="RCR116" s="225">
        <f t="shared" si="246"/>
        <v>0</v>
      </c>
      <c r="RCS116" s="225">
        <f t="shared" si="246"/>
        <v>0</v>
      </c>
      <c r="RCT116" s="225">
        <f t="shared" si="246"/>
        <v>0</v>
      </c>
      <c r="RCU116" s="225">
        <f t="shared" si="246"/>
        <v>0</v>
      </c>
      <c r="RCV116" s="225">
        <f t="shared" si="246"/>
        <v>0</v>
      </c>
      <c r="RCW116" s="225">
        <f t="shared" si="246"/>
        <v>0</v>
      </c>
      <c r="RCX116" s="225">
        <f t="shared" si="246"/>
        <v>0</v>
      </c>
      <c r="RCY116" s="225">
        <f t="shared" si="246"/>
        <v>0</v>
      </c>
      <c r="RCZ116" s="225">
        <f t="shared" si="246"/>
        <v>0</v>
      </c>
      <c r="RDA116" s="225">
        <f t="shared" si="246"/>
        <v>0</v>
      </c>
      <c r="RDB116" s="225">
        <f t="shared" si="246"/>
        <v>0</v>
      </c>
      <c r="RDC116" s="225">
        <f t="shared" si="246"/>
        <v>0</v>
      </c>
      <c r="RDD116" s="225">
        <f t="shared" si="246"/>
        <v>0</v>
      </c>
      <c r="RDE116" s="225">
        <f t="shared" si="246"/>
        <v>0</v>
      </c>
      <c r="RDF116" s="225">
        <f t="shared" si="246"/>
        <v>0</v>
      </c>
      <c r="RDG116" s="225">
        <f t="shared" si="246"/>
        <v>0</v>
      </c>
      <c r="RDH116" s="225">
        <f t="shared" si="246"/>
        <v>0</v>
      </c>
      <c r="RDI116" s="225">
        <f t="shared" si="246"/>
        <v>0</v>
      </c>
      <c r="RDJ116" s="225">
        <f t="shared" si="246"/>
        <v>0</v>
      </c>
      <c r="RDK116" s="225">
        <f t="shared" si="246"/>
        <v>0</v>
      </c>
      <c r="RDL116" s="225">
        <f t="shared" si="246"/>
        <v>0</v>
      </c>
      <c r="RDM116" s="225">
        <f t="shared" si="246"/>
        <v>0</v>
      </c>
      <c r="RDN116" s="225">
        <f t="shared" si="246"/>
        <v>0</v>
      </c>
      <c r="RDO116" s="225">
        <f t="shared" si="246"/>
        <v>0</v>
      </c>
      <c r="RDP116" s="225">
        <f t="shared" si="246"/>
        <v>0</v>
      </c>
      <c r="RDQ116" s="225">
        <f t="shared" si="246"/>
        <v>0</v>
      </c>
      <c r="RDR116" s="225">
        <f t="shared" si="246"/>
        <v>0</v>
      </c>
      <c r="RDS116" s="225">
        <f t="shared" si="246"/>
        <v>0</v>
      </c>
      <c r="RDT116" s="225">
        <f t="shared" si="246"/>
        <v>0</v>
      </c>
      <c r="RDU116" s="225">
        <f t="shared" si="246"/>
        <v>0</v>
      </c>
      <c r="RDV116" s="225">
        <f t="shared" si="246"/>
        <v>0</v>
      </c>
      <c r="RDW116" s="225">
        <f t="shared" si="246"/>
        <v>0</v>
      </c>
      <c r="RDX116" s="225">
        <f t="shared" si="246"/>
        <v>0</v>
      </c>
      <c r="RDY116" s="225">
        <f t="shared" si="246"/>
        <v>0</v>
      </c>
      <c r="RDZ116" s="225">
        <f t="shared" si="246"/>
        <v>0</v>
      </c>
      <c r="REA116" s="225">
        <f t="shared" si="246"/>
        <v>0</v>
      </c>
      <c r="REB116" s="225">
        <f t="shared" si="246"/>
        <v>0</v>
      </c>
      <c r="REC116" s="225">
        <f t="shared" si="246"/>
        <v>0</v>
      </c>
      <c r="RED116" s="225">
        <f t="shared" ref="RED116:RGO116" si="247">RED115-RED114</f>
        <v>0</v>
      </c>
      <c r="REE116" s="225">
        <f t="shared" si="247"/>
        <v>0</v>
      </c>
      <c r="REF116" s="225">
        <f t="shared" si="247"/>
        <v>0</v>
      </c>
      <c r="REG116" s="225">
        <f t="shared" si="247"/>
        <v>0</v>
      </c>
      <c r="REH116" s="225">
        <f t="shared" si="247"/>
        <v>0</v>
      </c>
      <c r="REI116" s="225">
        <f t="shared" si="247"/>
        <v>0</v>
      </c>
      <c r="REJ116" s="225">
        <f t="shared" si="247"/>
        <v>0</v>
      </c>
      <c r="REK116" s="225">
        <f t="shared" si="247"/>
        <v>0</v>
      </c>
      <c r="REL116" s="225">
        <f t="shared" si="247"/>
        <v>0</v>
      </c>
      <c r="REM116" s="225">
        <f t="shared" si="247"/>
        <v>0</v>
      </c>
      <c r="REN116" s="225">
        <f t="shared" si="247"/>
        <v>0</v>
      </c>
      <c r="REO116" s="225">
        <f t="shared" si="247"/>
        <v>0</v>
      </c>
      <c r="REP116" s="225">
        <f t="shared" si="247"/>
        <v>0</v>
      </c>
      <c r="REQ116" s="225">
        <f t="shared" si="247"/>
        <v>0</v>
      </c>
      <c r="RER116" s="225">
        <f t="shared" si="247"/>
        <v>0</v>
      </c>
      <c r="RES116" s="225">
        <f t="shared" si="247"/>
        <v>0</v>
      </c>
      <c r="RET116" s="225">
        <f t="shared" si="247"/>
        <v>0</v>
      </c>
      <c r="REU116" s="225">
        <f t="shared" si="247"/>
        <v>0</v>
      </c>
      <c r="REV116" s="225">
        <f t="shared" si="247"/>
        <v>0</v>
      </c>
      <c r="REW116" s="225">
        <f t="shared" si="247"/>
        <v>0</v>
      </c>
      <c r="REX116" s="225">
        <f t="shared" si="247"/>
        <v>0</v>
      </c>
      <c r="REY116" s="225">
        <f t="shared" si="247"/>
        <v>0</v>
      </c>
      <c r="REZ116" s="225">
        <f t="shared" si="247"/>
        <v>0</v>
      </c>
      <c r="RFA116" s="225">
        <f t="shared" si="247"/>
        <v>0</v>
      </c>
      <c r="RFB116" s="225">
        <f t="shared" si="247"/>
        <v>0</v>
      </c>
      <c r="RFC116" s="225">
        <f t="shared" si="247"/>
        <v>0</v>
      </c>
      <c r="RFD116" s="225">
        <f t="shared" si="247"/>
        <v>0</v>
      </c>
      <c r="RFE116" s="225">
        <f t="shared" si="247"/>
        <v>0</v>
      </c>
      <c r="RFF116" s="225">
        <f t="shared" si="247"/>
        <v>0</v>
      </c>
      <c r="RFG116" s="225">
        <f t="shared" si="247"/>
        <v>0</v>
      </c>
      <c r="RFH116" s="225">
        <f t="shared" si="247"/>
        <v>0</v>
      </c>
      <c r="RFI116" s="225">
        <f t="shared" si="247"/>
        <v>0</v>
      </c>
      <c r="RFJ116" s="225">
        <f t="shared" si="247"/>
        <v>0</v>
      </c>
      <c r="RFK116" s="225">
        <f t="shared" si="247"/>
        <v>0</v>
      </c>
      <c r="RFL116" s="225">
        <f t="shared" si="247"/>
        <v>0</v>
      </c>
      <c r="RFM116" s="225">
        <f t="shared" si="247"/>
        <v>0</v>
      </c>
      <c r="RFN116" s="225">
        <f t="shared" si="247"/>
        <v>0</v>
      </c>
      <c r="RFO116" s="225">
        <f t="shared" si="247"/>
        <v>0</v>
      </c>
      <c r="RFP116" s="225">
        <f t="shared" si="247"/>
        <v>0</v>
      </c>
      <c r="RFQ116" s="225">
        <f t="shared" si="247"/>
        <v>0</v>
      </c>
      <c r="RFR116" s="225">
        <f t="shared" si="247"/>
        <v>0</v>
      </c>
      <c r="RFS116" s="225">
        <f t="shared" si="247"/>
        <v>0</v>
      </c>
      <c r="RFT116" s="225">
        <f t="shared" si="247"/>
        <v>0</v>
      </c>
      <c r="RFU116" s="225">
        <f t="shared" si="247"/>
        <v>0</v>
      </c>
      <c r="RFV116" s="225">
        <f t="shared" si="247"/>
        <v>0</v>
      </c>
      <c r="RFW116" s="225">
        <f t="shared" si="247"/>
        <v>0</v>
      </c>
      <c r="RFX116" s="225">
        <f t="shared" si="247"/>
        <v>0</v>
      </c>
      <c r="RFY116" s="225">
        <f t="shared" si="247"/>
        <v>0</v>
      </c>
      <c r="RFZ116" s="225">
        <f t="shared" si="247"/>
        <v>0</v>
      </c>
      <c r="RGA116" s="225">
        <f t="shared" si="247"/>
        <v>0</v>
      </c>
      <c r="RGB116" s="225">
        <f t="shared" si="247"/>
        <v>0</v>
      </c>
      <c r="RGC116" s="225">
        <f t="shared" si="247"/>
        <v>0</v>
      </c>
      <c r="RGD116" s="225">
        <f t="shared" si="247"/>
        <v>0</v>
      </c>
      <c r="RGE116" s="225">
        <f t="shared" si="247"/>
        <v>0</v>
      </c>
      <c r="RGF116" s="225">
        <f t="shared" si="247"/>
        <v>0</v>
      </c>
      <c r="RGG116" s="225">
        <f t="shared" si="247"/>
        <v>0</v>
      </c>
      <c r="RGH116" s="225">
        <f t="shared" si="247"/>
        <v>0</v>
      </c>
      <c r="RGI116" s="225">
        <f t="shared" si="247"/>
        <v>0</v>
      </c>
      <c r="RGJ116" s="225">
        <f t="shared" si="247"/>
        <v>0</v>
      </c>
      <c r="RGK116" s="225">
        <f t="shared" si="247"/>
        <v>0</v>
      </c>
      <c r="RGL116" s="225">
        <f t="shared" si="247"/>
        <v>0</v>
      </c>
      <c r="RGM116" s="225">
        <f t="shared" si="247"/>
        <v>0</v>
      </c>
      <c r="RGN116" s="225">
        <f t="shared" si="247"/>
        <v>0</v>
      </c>
      <c r="RGO116" s="225">
        <f t="shared" si="247"/>
        <v>0</v>
      </c>
      <c r="RGP116" s="225">
        <f t="shared" ref="RGP116:RJA116" si="248">RGP115-RGP114</f>
        <v>0</v>
      </c>
      <c r="RGQ116" s="225">
        <f t="shared" si="248"/>
        <v>0</v>
      </c>
      <c r="RGR116" s="225">
        <f t="shared" si="248"/>
        <v>0</v>
      </c>
      <c r="RGS116" s="225">
        <f t="shared" si="248"/>
        <v>0</v>
      </c>
      <c r="RGT116" s="225">
        <f t="shared" si="248"/>
        <v>0</v>
      </c>
      <c r="RGU116" s="225">
        <f t="shared" si="248"/>
        <v>0</v>
      </c>
      <c r="RGV116" s="225">
        <f t="shared" si="248"/>
        <v>0</v>
      </c>
      <c r="RGW116" s="225">
        <f t="shared" si="248"/>
        <v>0</v>
      </c>
      <c r="RGX116" s="225">
        <f t="shared" si="248"/>
        <v>0</v>
      </c>
      <c r="RGY116" s="225">
        <f t="shared" si="248"/>
        <v>0</v>
      </c>
      <c r="RGZ116" s="225">
        <f t="shared" si="248"/>
        <v>0</v>
      </c>
      <c r="RHA116" s="225">
        <f t="shared" si="248"/>
        <v>0</v>
      </c>
      <c r="RHB116" s="225">
        <f t="shared" si="248"/>
        <v>0</v>
      </c>
      <c r="RHC116" s="225">
        <f t="shared" si="248"/>
        <v>0</v>
      </c>
      <c r="RHD116" s="225">
        <f t="shared" si="248"/>
        <v>0</v>
      </c>
      <c r="RHE116" s="225">
        <f t="shared" si="248"/>
        <v>0</v>
      </c>
      <c r="RHF116" s="225">
        <f t="shared" si="248"/>
        <v>0</v>
      </c>
      <c r="RHG116" s="225">
        <f t="shared" si="248"/>
        <v>0</v>
      </c>
      <c r="RHH116" s="225">
        <f t="shared" si="248"/>
        <v>0</v>
      </c>
      <c r="RHI116" s="225">
        <f t="shared" si="248"/>
        <v>0</v>
      </c>
      <c r="RHJ116" s="225">
        <f t="shared" si="248"/>
        <v>0</v>
      </c>
      <c r="RHK116" s="225">
        <f t="shared" si="248"/>
        <v>0</v>
      </c>
      <c r="RHL116" s="225">
        <f t="shared" si="248"/>
        <v>0</v>
      </c>
      <c r="RHM116" s="225">
        <f t="shared" si="248"/>
        <v>0</v>
      </c>
      <c r="RHN116" s="225">
        <f t="shared" si="248"/>
        <v>0</v>
      </c>
      <c r="RHO116" s="225">
        <f t="shared" si="248"/>
        <v>0</v>
      </c>
      <c r="RHP116" s="225">
        <f t="shared" si="248"/>
        <v>0</v>
      </c>
      <c r="RHQ116" s="225">
        <f t="shared" si="248"/>
        <v>0</v>
      </c>
      <c r="RHR116" s="225">
        <f t="shared" si="248"/>
        <v>0</v>
      </c>
      <c r="RHS116" s="225">
        <f t="shared" si="248"/>
        <v>0</v>
      </c>
      <c r="RHT116" s="225">
        <f t="shared" si="248"/>
        <v>0</v>
      </c>
      <c r="RHU116" s="225">
        <f t="shared" si="248"/>
        <v>0</v>
      </c>
      <c r="RHV116" s="225">
        <f t="shared" si="248"/>
        <v>0</v>
      </c>
      <c r="RHW116" s="225">
        <f t="shared" si="248"/>
        <v>0</v>
      </c>
      <c r="RHX116" s="225">
        <f t="shared" si="248"/>
        <v>0</v>
      </c>
      <c r="RHY116" s="225">
        <f t="shared" si="248"/>
        <v>0</v>
      </c>
      <c r="RHZ116" s="225">
        <f t="shared" si="248"/>
        <v>0</v>
      </c>
      <c r="RIA116" s="225">
        <f t="shared" si="248"/>
        <v>0</v>
      </c>
      <c r="RIB116" s="225">
        <f t="shared" si="248"/>
        <v>0</v>
      </c>
      <c r="RIC116" s="225">
        <f t="shared" si="248"/>
        <v>0</v>
      </c>
      <c r="RID116" s="225">
        <f t="shared" si="248"/>
        <v>0</v>
      </c>
      <c r="RIE116" s="225">
        <f t="shared" si="248"/>
        <v>0</v>
      </c>
      <c r="RIF116" s="225">
        <f t="shared" si="248"/>
        <v>0</v>
      </c>
      <c r="RIG116" s="225">
        <f t="shared" si="248"/>
        <v>0</v>
      </c>
      <c r="RIH116" s="225">
        <f t="shared" si="248"/>
        <v>0</v>
      </c>
      <c r="RII116" s="225">
        <f t="shared" si="248"/>
        <v>0</v>
      </c>
      <c r="RIJ116" s="225">
        <f t="shared" si="248"/>
        <v>0</v>
      </c>
      <c r="RIK116" s="225">
        <f t="shared" si="248"/>
        <v>0</v>
      </c>
      <c r="RIL116" s="225">
        <f t="shared" si="248"/>
        <v>0</v>
      </c>
      <c r="RIM116" s="225">
        <f t="shared" si="248"/>
        <v>0</v>
      </c>
      <c r="RIN116" s="225">
        <f t="shared" si="248"/>
        <v>0</v>
      </c>
      <c r="RIO116" s="225">
        <f t="shared" si="248"/>
        <v>0</v>
      </c>
      <c r="RIP116" s="225">
        <f t="shared" si="248"/>
        <v>0</v>
      </c>
      <c r="RIQ116" s="225">
        <f t="shared" si="248"/>
        <v>0</v>
      </c>
      <c r="RIR116" s="225">
        <f t="shared" si="248"/>
        <v>0</v>
      </c>
      <c r="RIS116" s="225">
        <f t="shared" si="248"/>
        <v>0</v>
      </c>
      <c r="RIT116" s="225">
        <f t="shared" si="248"/>
        <v>0</v>
      </c>
      <c r="RIU116" s="225">
        <f t="shared" si="248"/>
        <v>0</v>
      </c>
      <c r="RIV116" s="225">
        <f t="shared" si="248"/>
        <v>0</v>
      </c>
      <c r="RIW116" s="225">
        <f t="shared" si="248"/>
        <v>0</v>
      </c>
      <c r="RIX116" s="225">
        <f t="shared" si="248"/>
        <v>0</v>
      </c>
      <c r="RIY116" s="225">
        <f t="shared" si="248"/>
        <v>0</v>
      </c>
      <c r="RIZ116" s="225">
        <f t="shared" si="248"/>
        <v>0</v>
      </c>
      <c r="RJA116" s="225">
        <f t="shared" si="248"/>
        <v>0</v>
      </c>
      <c r="RJB116" s="225">
        <f t="shared" ref="RJB116:RLM116" si="249">RJB115-RJB114</f>
        <v>0</v>
      </c>
      <c r="RJC116" s="225">
        <f t="shared" si="249"/>
        <v>0</v>
      </c>
      <c r="RJD116" s="225">
        <f t="shared" si="249"/>
        <v>0</v>
      </c>
      <c r="RJE116" s="225">
        <f t="shared" si="249"/>
        <v>0</v>
      </c>
      <c r="RJF116" s="225">
        <f t="shared" si="249"/>
        <v>0</v>
      </c>
      <c r="RJG116" s="225">
        <f t="shared" si="249"/>
        <v>0</v>
      </c>
      <c r="RJH116" s="225">
        <f t="shared" si="249"/>
        <v>0</v>
      </c>
      <c r="RJI116" s="225">
        <f t="shared" si="249"/>
        <v>0</v>
      </c>
      <c r="RJJ116" s="225">
        <f t="shared" si="249"/>
        <v>0</v>
      </c>
      <c r="RJK116" s="225">
        <f t="shared" si="249"/>
        <v>0</v>
      </c>
      <c r="RJL116" s="225">
        <f t="shared" si="249"/>
        <v>0</v>
      </c>
      <c r="RJM116" s="225">
        <f t="shared" si="249"/>
        <v>0</v>
      </c>
      <c r="RJN116" s="225">
        <f t="shared" si="249"/>
        <v>0</v>
      </c>
      <c r="RJO116" s="225">
        <f t="shared" si="249"/>
        <v>0</v>
      </c>
      <c r="RJP116" s="225">
        <f t="shared" si="249"/>
        <v>0</v>
      </c>
      <c r="RJQ116" s="225">
        <f t="shared" si="249"/>
        <v>0</v>
      </c>
      <c r="RJR116" s="225">
        <f t="shared" si="249"/>
        <v>0</v>
      </c>
      <c r="RJS116" s="225">
        <f t="shared" si="249"/>
        <v>0</v>
      </c>
      <c r="RJT116" s="225">
        <f t="shared" si="249"/>
        <v>0</v>
      </c>
      <c r="RJU116" s="225">
        <f t="shared" si="249"/>
        <v>0</v>
      </c>
      <c r="RJV116" s="225">
        <f t="shared" si="249"/>
        <v>0</v>
      </c>
      <c r="RJW116" s="225">
        <f t="shared" si="249"/>
        <v>0</v>
      </c>
      <c r="RJX116" s="225">
        <f t="shared" si="249"/>
        <v>0</v>
      </c>
      <c r="RJY116" s="225">
        <f t="shared" si="249"/>
        <v>0</v>
      </c>
      <c r="RJZ116" s="225">
        <f t="shared" si="249"/>
        <v>0</v>
      </c>
      <c r="RKA116" s="225">
        <f t="shared" si="249"/>
        <v>0</v>
      </c>
      <c r="RKB116" s="225">
        <f t="shared" si="249"/>
        <v>0</v>
      </c>
      <c r="RKC116" s="225">
        <f t="shared" si="249"/>
        <v>0</v>
      </c>
      <c r="RKD116" s="225">
        <f t="shared" si="249"/>
        <v>0</v>
      </c>
      <c r="RKE116" s="225">
        <f t="shared" si="249"/>
        <v>0</v>
      </c>
      <c r="RKF116" s="225">
        <f t="shared" si="249"/>
        <v>0</v>
      </c>
      <c r="RKG116" s="225">
        <f t="shared" si="249"/>
        <v>0</v>
      </c>
      <c r="RKH116" s="225">
        <f t="shared" si="249"/>
        <v>0</v>
      </c>
      <c r="RKI116" s="225">
        <f t="shared" si="249"/>
        <v>0</v>
      </c>
      <c r="RKJ116" s="225">
        <f t="shared" si="249"/>
        <v>0</v>
      </c>
      <c r="RKK116" s="225">
        <f t="shared" si="249"/>
        <v>0</v>
      </c>
      <c r="RKL116" s="225">
        <f t="shared" si="249"/>
        <v>0</v>
      </c>
      <c r="RKM116" s="225">
        <f t="shared" si="249"/>
        <v>0</v>
      </c>
      <c r="RKN116" s="225">
        <f t="shared" si="249"/>
        <v>0</v>
      </c>
      <c r="RKO116" s="225">
        <f t="shared" si="249"/>
        <v>0</v>
      </c>
      <c r="RKP116" s="225">
        <f t="shared" si="249"/>
        <v>0</v>
      </c>
      <c r="RKQ116" s="225">
        <f t="shared" si="249"/>
        <v>0</v>
      </c>
      <c r="RKR116" s="225">
        <f t="shared" si="249"/>
        <v>0</v>
      </c>
      <c r="RKS116" s="225">
        <f t="shared" si="249"/>
        <v>0</v>
      </c>
      <c r="RKT116" s="225">
        <f t="shared" si="249"/>
        <v>0</v>
      </c>
      <c r="RKU116" s="225">
        <f t="shared" si="249"/>
        <v>0</v>
      </c>
      <c r="RKV116" s="225">
        <f t="shared" si="249"/>
        <v>0</v>
      </c>
      <c r="RKW116" s="225">
        <f t="shared" si="249"/>
        <v>0</v>
      </c>
      <c r="RKX116" s="225">
        <f t="shared" si="249"/>
        <v>0</v>
      </c>
      <c r="RKY116" s="225">
        <f t="shared" si="249"/>
        <v>0</v>
      </c>
      <c r="RKZ116" s="225">
        <f t="shared" si="249"/>
        <v>0</v>
      </c>
      <c r="RLA116" s="225">
        <f t="shared" si="249"/>
        <v>0</v>
      </c>
      <c r="RLB116" s="225">
        <f t="shared" si="249"/>
        <v>0</v>
      </c>
      <c r="RLC116" s="225">
        <f t="shared" si="249"/>
        <v>0</v>
      </c>
      <c r="RLD116" s="225">
        <f t="shared" si="249"/>
        <v>0</v>
      </c>
      <c r="RLE116" s="225">
        <f t="shared" si="249"/>
        <v>0</v>
      </c>
      <c r="RLF116" s="225">
        <f t="shared" si="249"/>
        <v>0</v>
      </c>
      <c r="RLG116" s="225">
        <f t="shared" si="249"/>
        <v>0</v>
      </c>
      <c r="RLH116" s="225">
        <f t="shared" si="249"/>
        <v>0</v>
      </c>
      <c r="RLI116" s="225">
        <f t="shared" si="249"/>
        <v>0</v>
      </c>
      <c r="RLJ116" s="225">
        <f t="shared" si="249"/>
        <v>0</v>
      </c>
      <c r="RLK116" s="225">
        <f t="shared" si="249"/>
        <v>0</v>
      </c>
      <c r="RLL116" s="225">
        <f t="shared" si="249"/>
        <v>0</v>
      </c>
      <c r="RLM116" s="225">
        <f t="shared" si="249"/>
        <v>0</v>
      </c>
      <c r="RLN116" s="225">
        <f t="shared" ref="RLN116:RNY116" si="250">RLN115-RLN114</f>
        <v>0</v>
      </c>
      <c r="RLO116" s="225">
        <f t="shared" si="250"/>
        <v>0</v>
      </c>
      <c r="RLP116" s="225">
        <f t="shared" si="250"/>
        <v>0</v>
      </c>
      <c r="RLQ116" s="225">
        <f t="shared" si="250"/>
        <v>0</v>
      </c>
      <c r="RLR116" s="225">
        <f t="shared" si="250"/>
        <v>0</v>
      </c>
      <c r="RLS116" s="225">
        <f t="shared" si="250"/>
        <v>0</v>
      </c>
      <c r="RLT116" s="225">
        <f t="shared" si="250"/>
        <v>0</v>
      </c>
      <c r="RLU116" s="225">
        <f t="shared" si="250"/>
        <v>0</v>
      </c>
      <c r="RLV116" s="225">
        <f t="shared" si="250"/>
        <v>0</v>
      </c>
      <c r="RLW116" s="225">
        <f t="shared" si="250"/>
        <v>0</v>
      </c>
      <c r="RLX116" s="225">
        <f t="shared" si="250"/>
        <v>0</v>
      </c>
      <c r="RLY116" s="225">
        <f t="shared" si="250"/>
        <v>0</v>
      </c>
      <c r="RLZ116" s="225">
        <f t="shared" si="250"/>
        <v>0</v>
      </c>
      <c r="RMA116" s="225">
        <f t="shared" si="250"/>
        <v>0</v>
      </c>
      <c r="RMB116" s="225">
        <f t="shared" si="250"/>
        <v>0</v>
      </c>
      <c r="RMC116" s="225">
        <f t="shared" si="250"/>
        <v>0</v>
      </c>
      <c r="RMD116" s="225">
        <f t="shared" si="250"/>
        <v>0</v>
      </c>
      <c r="RME116" s="225">
        <f t="shared" si="250"/>
        <v>0</v>
      </c>
      <c r="RMF116" s="225">
        <f t="shared" si="250"/>
        <v>0</v>
      </c>
      <c r="RMG116" s="225">
        <f t="shared" si="250"/>
        <v>0</v>
      </c>
      <c r="RMH116" s="225">
        <f t="shared" si="250"/>
        <v>0</v>
      </c>
      <c r="RMI116" s="225">
        <f t="shared" si="250"/>
        <v>0</v>
      </c>
      <c r="RMJ116" s="225">
        <f t="shared" si="250"/>
        <v>0</v>
      </c>
      <c r="RMK116" s="225">
        <f t="shared" si="250"/>
        <v>0</v>
      </c>
      <c r="RML116" s="225">
        <f t="shared" si="250"/>
        <v>0</v>
      </c>
      <c r="RMM116" s="225">
        <f t="shared" si="250"/>
        <v>0</v>
      </c>
      <c r="RMN116" s="225">
        <f t="shared" si="250"/>
        <v>0</v>
      </c>
      <c r="RMO116" s="225">
        <f t="shared" si="250"/>
        <v>0</v>
      </c>
      <c r="RMP116" s="225">
        <f t="shared" si="250"/>
        <v>0</v>
      </c>
      <c r="RMQ116" s="225">
        <f t="shared" si="250"/>
        <v>0</v>
      </c>
      <c r="RMR116" s="225">
        <f t="shared" si="250"/>
        <v>0</v>
      </c>
      <c r="RMS116" s="225">
        <f t="shared" si="250"/>
        <v>0</v>
      </c>
      <c r="RMT116" s="225">
        <f t="shared" si="250"/>
        <v>0</v>
      </c>
      <c r="RMU116" s="225">
        <f t="shared" si="250"/>
        <v>0</v>
      </c>
      <c r="RMV116" s="225">
        <f t="shared" si="250"/>
        <v>0</v>
      </c>
      <c r="RMW116" s="225">
        <f t="shared" si="250"/>
        <v>0</v>
      </c>
      <c r="RMX116" s="225">
        <f t="shared" si="250"/>
        <v>0</v>
      </c>
      <c r="RMY116" s="225">
        <f t="shared" si="250"/>
        <v>0</v>
      </c>
      <c r="RMZ116" s="225">
        <f t="shared" si="250"/>
        <v>0</v>
      </c>
      <c r="RNA116" s="225">
        <f t="shared" si="250"/>
        <v>0</v>
      </c>
      <c r="RNB116" s="225">
        <f t="shared" si="250"/>
        <v>0</v>
      </c>
      <c r="RNC116" s="225">
        <f t="shared" si="250"/>
        <v>0</v>
      </c>
      <c r="RND116" s="225">
        <f t="shared" si="250"/>
        <v>0</v>
      </c>
      <c r="RNE116" s="225">
        <f t="shared" si="250"/>
        <v>0</v>
      </c>
      <c r="RNF116" s="225">
        <f t="shared" si="250"/>
        <v>0</v>
      </c>
      <c r="RNG116" s="225">
        <f t="shared" si="250"/>
        <v>0</v>
      </c>
      <c r="RNH116" s="225">
        <f t="shared" si="250"/>
        <v>0</v>
      </c>
      <c r="RNI116" s="225">
        <f t="shared" si="250"/>
        <v>0</v>
      </c>
      <c r="RNJ116" s="225">
        <f t="shared" si="250"/>
        <v>0</v>
      </c>
      <c r="RNK116" s="225">
        <f t="shared" si="250"/>
        <v>0</v>
      </c>
      <c r="RNL116" s="225">
        <f t="shared" si="250"/>
        <v>0</v>
      </c>
      <c r="RNM116" s="225">
        <f t="shared" si="250"/>
        <v>0</v>
      </c>
      <c r="RNN116" s="225">
        <f t="shared" si="250"/>
        <v>0</v>
      </c>
      <c r="RNO116" s="225">
        <f t="shared" si="250"/>
        <v>0</v>
      </c>
      <c r="RNP116" s="225">
        <f t="shared" si="250"/>
        <v>0</v>
      </c>
      <c r="RNQ116" s="225">
        <f t="shared" si="250"/>
        <v>0</v>
      </c>
      <c r="RNR116" s="225">
        <f t="shared" si="250"/>
        <v>0</v>
      </c>
      <c r="RNS116" s="225">
        <f t="shared" si="250"/>
        <v>0</v>
      </c>
      <c r="RNT116" s="225">
        <f t="shared" si="250"/>
        <v>0</v>
      </c>
      <c r="RNU116" s="225">
        <f t="shared" si="250"/>
        <v>0</v>
      </c>
      <c r="RNV116" s="225">
        <f t="shared" si="250"/>
        <v>0</v>
      </c>
      <c r="RNW116" s="225">
        <f t="shared" si="250"/>
        <v>0</v>
      </c>
      <c r="RNX116" s="225">
        <f t="shared" si="250"/>
        <v>0</v>
      </c>
      <c r="RNY116" s="225">
        <f t="shared" si="250"/>
        <v>0</v>
      </c>
      <c r="RNZ116" s="225">
        <f t="shared" ref="RNZ116:RQK116" si="251">RNZ115-RNZ114</f>
        <v>0</v>
      </c>
      <c r="ROA116" s="225">
        <f t="shared" si="251"/>
        <v>0</v>
      </c>
      <c r="ROB116" s="225">
        <f t="shared" si="251"/>
        <v>0</v>
      </c>
      <c r="ROC116" s="225">
        <f t="shared" si="251"/>
        <v>0</v>
      </c>
      <c r="ROD116" s="225">
        <f t="shared" si="251"/>
        <v>0</v>
      </c>
      <c r="ROE116" s="225">
        <f t="shared" si="251"/>
        <v>0</v>
      </c>
      <c r="ROF116" s="225">
        <f t="shared" si="251"/>
        <v>0</v>
      </c>
      <c r="ROG116" s="225">
        <f t="shared" si="251"/>
        <v>0</v>
      </c>
      <c r="ROH116" s="225">
        <f t="shared" si="251"/>
        <v>0</v>
      </c>
      <c r="ROI116" s="225">
        <f t="shared" si="251"/>
        <v>0</v>
      </c>
      <c r="ROJ116" s="225">
        <f t="shared" si="251"/>
        <v>0</v>
      </c>
      <c r="ROK116" s="225">
        <f t="shared" si="251"/>
        <v>0</v>
      </c>
      <c r="ROL116" s="225">
        <f t="shared" si="251"/>
        <v>0</v>
      </c>
      <c r="ROM116" s="225">
        <f t="shared" si="251"/>
        <v>0</v>
      </c>
      <c r="RON116" s="225">
        <f t="shared" si="251"/>
        <v>0</v>
      </c>
      <c r="ROO116" s="225">
        <f t="shared" si="251"/>
        <v>0</v>
      </c>
      <c r="ROP116" s="225">
        <f t="shared" si="251"/>
        <v>0</v>
      </c>
      <c r="ROQ116" s="225">
        <f t="shared" si="251"/>
        <v>0</v>
      </c>
      <c r="ROR116" s="225">
        <f t="shared" si="251"/>
        <v>0</v>
      </c>
      <c r="ROS116" s="225">
        <f t="shared" si="251"/>
        <v>0</v>
      </c>
      <c r="ROT116" s="225">
        <f t="shared" si="251"/>
        <v>0</v>
      </c>
      <c r="ROU116" s="225">
        <f t="shared" si="251"/>
        <v>0</v>
      </c>
      <c r="ROV116" s="225">
        <f t="shared" si="251"/>
        <v>0</v>
      </c>
      <c r="ROW116" s="225">
        <f t="shared" si="251"/>
        <v>0</v>
      </c>
      <c r="ROX116" s="225">
        <f t="shared" si="251"/>
        <v>0</v>
      </c>
      <c r="ROY116" s="225">
        <f t="shared" si="251"/>
        <v>0</v>
      </c>
      <c r="ROZ116" s="225">
        <f t="shared" si="251"/>
        <v>0</v>
      </c>
      <c r="RPA116" s="225">
        <f t="shared" si="251"/>
        <v>0</v>
      </c>
      <c r="RPB116" s="225">
        <f t="shared" si="251"/>
        <v>0</v>
      </c>
      <c r="RPC116" s="225">
        <f t="shared" si="251"/>
        <v>0</v>
      </c>
      <c r="RPD116" s="225">
        <f t="shared" si="251"/>
        <v>0</v>
      </c>
      <c r="RPE116" s="225">
        <f t="shared" si="251"/>
        <v>0</v>
      </c>
      <c r="RPF116" s="225">
        <f t="shared" si="251"/>
        <v>0</v>
      </c>
      <c r="RPG116" s="225">
        <f t="shared" si="251"/>
        <v>0</v>
      </c>
      <c r="RPH116" s="225">
        <f t="shared" si="251"/>
        <v>0</v>
      </c>
      <c r="RPI116" s="225">
        <f t="shared" si="251"/>
        <v>0</v>
      </c>
      <c r="RPJ116" s="225">
        <f t="shared" si="251"/>
        <v>0</v>
      </c>
      <c r="RPK116" s="225">
        <f t="shared" si="251"/>
        <v>0</v>
      </c>
      <c r="RPL116" s="225">
        <f t="shared" si="251"/>
        <v>0</v>
      </c>
      <c r="RPM116" s="225">
        <f t="shared" si="251"/>
        <v>0</v>
      </c>
      <c r="RPN116" s="225">
        <f t="shared" si="251"/>
        <v>0</v>
      </c>
      <c r="RPO116" s="225">
        <f t="shared" si="251"/>
        <v>0</v>
      </c>
      <c r="RPP116" s="225">
        <f t="shared" si="251"/>
        <v>0</v>
      </c>
      <c r="RPQ116" s="225">
        <f t="shared" si="251"/>
        <v>0</v>
      </c>
      <c r="RPR116" s="225">
        <f t="shared" si="251"/>
        <v>0</v>
      </c>
      <c r="RPS116" s="225">
        <f t="shared" si="251"/>
        <v>0</v>
      </c>
      <c r="RPT116" s="225">
        <f t="shared" si="251"/>
        <v>0</v>
      </c>
      <c r="RPU116" s="225">
        <f t="shared" si="251"/>
        <v>0</v>
      </c>
      <c r="RPV116" s="225">
        <f t="shared" si="251"/>
        <v>0</v>
      </c>
      <c r="RPW116" s="225">
        <f t="shared" si="251"/>
        <v>0</v>
      </c>
      <c r="RPX116" s="225">
        <f t="shared" si="251"/>
        <v>0</v>
      </c>
      <c r="RPY116" s="225">
        <f t="shared" si="251"/>
        <v>0</v>
      </c>
      <c r="RPZ116" s="225">
        <f t="shared" si="251"/>
        <v>0</v>
      </c>
      <c r="RQA116" s="225">
        <f t="shared" si="251"/>
        <v>0</v>
      </c>
      <c r="RQB116" s="225">
        <f t="shared" si="251"/>
        <v>0</v>
      </c>
      <c r="RQC116" s="225">
        <f t="shared" si="251"/>
        <v>0</v>
      </c>
      <c r="RQD116" s="225">
        <f t="shared" si="251"/>
        <v>0</v>
      </c>
      <c r="RQE116" s="225">
        <f t="shared" si="251"/>
        <v>0</v>
      </c>
      <c r="RQF116" s="225">
        <f t="shared" si="251"/>
        <v>0</v>
      </c>
      <c r="RQG116" s="225">
        <f t="shared" si="251"/>
        <v>0</v>
      </c>
      <c r="RQH116" s="225">
        <f t="shared" si="251"/>
        <v>0</v>
      </c>
      <c r="RQI116" s="225">
        <f t="shared" si="251"/>
        <v>0</v>
      </c>
      <c r="RQJ116" s="225">
        <f t="shared" si="251"/>
        <v>0</v>
      </c>
      <c r="RQK116" s="225">
        <f t="shared" si="251"/>
        <v>0</v>
      </c>
      <c r="RQL116" s="225">
        <f t="shared" ref="RQL116:RSW116" si="252">RQL115-RQL114</f>
        <v>0</v>
      </c>
      <c r="RQM116" s="225">
        <f t="shared" si="252"/>
        <v>0</v>
      </c>
      <c r="RQN116" s="225">
        <f t="shared" si="252"/>
        <v>0</v>
      </c>
      <c r="RQO116" s="225">
        <f t="shared" si="252"/>
        <v>0</v>
      </c>
      <c r="RQP116" s="225">
        <f t="shared" si="252"/>
        <v>0</v>
      </c>
      <c r="RQQ116" s="225">
        <f t="shared" si="252"/>
        <v>0</v>
      </c>
      <c r="RQR116" s="225">
        <f t="shared" si="252"/>
        <v>0</v>
      </c>
      <c r="RQS116" s="225">
        <f t="shared" si="252"/>
        <v>0</v>
      </c>
      <c r="RQT116" s="225">
        <f t="shared" si="252"/>
        <v>0</v>
      </c>
      <c r="RQU116" s="225">
        <f t="shared" si="252"/>
        <v>0</v>
      </c>
      <c r="RQV116" s="225">
        <f t="shared" si="252"/>
        <v>0</v>
      </c>
      <c r="RQW116" s="225">
        <f t="shared" si="252"/>
        <v>0</v>
      </c>
      <c r="RQX116" s="225">
        <f t="shared" si="252"/>
        <v>0</v>
      </c>
      <c r="RQY116" s="225">
        <f t="shared" si="252"/>
        <v>0</v>
      </c>
      <c r="RQZ116" s="225">
        <f t="shared" si="252"/>
        <v>0</v>
      </c>
      <c r="RRA116" s="225">
        <f t="shared" si="252"/>
        <v>0</v>
      </c>
      <c r="RRB116" s="225">
        <f t="shared" si="252"/>
        <v>0</v>
      </c>
      <c r="RRC116" s="225">
        <f t="shared" si="252"/>
        <v>0</v>
      </c>
      <c r="RRD116" s="225">
        <f t="shared" si="252"/>
        <v>0</v>
      </c>
      <c r="RRE116" s="225">
        <f t="shared" si="252"/>
        <v>0</v>
      </c>
      <c r="RRF116" s="225">
        <f t="shared" si="252"/>
        <v>0</v>
      </c>
      <c r="RRG116" s="225">
        <f t="shared" si="252"/>
        <v>0</v>
      </c>
      <c r="RRH116" s="225">
        <f t="shared" si="252"/>
        <v>0</v>
      </c>
      <c r="RRI116" s="225">
        <f t="shared" si="252"/>
        <v>0</v>
      </c>
      <c r="RRJ116" s="225">
        <f t="shared" si="252"/>
        <v>0</v>
      </c>
      <c r="RRK116" s="225">
        <f t="shared" si="252"/>
        <v>0</v>
      </c>
      <c r="RRL116" s="225">
        <f t="shared" si="252"/>
        <v>0</v>
      </c>
      <c r="RRM116" s="225">
        <f t="shared" si="252"/>
        <v>0</v>
      </c>
      <c r="RRN116" s="225">
        <f t="shared" si="252"/>
        <v>0</v>
      </c>
      <c r="RRO116" s="225">
        <f t="shared" si="252"/>
        <v>0</v>
      </c>
      <c r="RRP116" s="225">
        <f t="shared" si="252"/>
        <v>0</v>
      </c>
      <c r="RRQ116" s="225">
        <f t="shared" si="252"/>
        <v>0</v>
      </c>
      <c r="RRR116" s="225">
        <f t="shared" si="252"/>
        <v>0</v>
      </c>
      <c r="RRS116" s="225">
        <f t="shared" si="252"/>
        <v>0</v>
      </c>
      <c r="RRT116" s="225">
        <f t="shared" si="252"/>
        <v>0</v>
      </c>
      <c r="RRU116" s="225">
        <f t="shared" si="252"/>
        <v>0</v>
      </c>
      <c r="RRV116" s="225">
        <f t="shared" si="252"/>
        <v>0</v>
      </c>
      <c r="RRW116" s="225">
        <f t="shared" si="252"/>
        <v>0</v>
      </c>
      <c r="RRX116" s="225">
        <f t="shared" si="252"/>
        <v>0</v>
      </c>
      <c r="RRY116" s="225">
        <f t="shared" si="252"/>
        <v>0</v>
      </c>
      <c r="RRZ116" s="225">
        <f t="shared" si="252"/>
        <v>0</v>
      </c>
      <c r="RSA116" s="225">
        <f t="shared" si="252"/>
        <v>0</v>
      </c>
      <c r="RSB116" s="225">
        <f t="shared" si="252"/>
        <v>0</v>
      </c>
      <c r="RSC116" s="225">
        <f t="shared" si="252"/>
        <v>0</v>
      </c>
      <c r="RSD116" s="225">
        <f t="shared" si="252"/>
        <v>0</v>
      </c>
      <c r="RSE116" s="225">
        <f t="shared" si="252"/>
        <v>0</v>
      </c>
      <c r="RSF116" s="225">
        <f t="shared" si="252"/>
        <v>0</v>
      </c>
      <c r="RSG116" s="225">
        <f t="shared" si="252"/>
        <v>0</v>
      </c>
      <c r="RSH116" s="225">
        <f t="shared" si="252"/>
        <v>0</v>
      </c>
      <c r="RSI116" s="225">
        <f t="shared" si="252"/>
        <v>0</v>
      </c>
      <c r="RSJ116" s="225">
        <f t="shared" si="252"/>
        <v>0</v>
      </c>
      <c r="RSK116" s="225">
        <f t="shared" si="252"/>
        <v>0</v>
      </c>
      <c r="RSL116" s="225">
        <f t="shared" si="252"/>
        <v>0</v>
      </c>
      <c r="RSM116" s="225">
        <f t="shared" si="252"/>
        <v>0</v>
      </c>
      <c r="RSN116" s="225">
        <f t="shared" si="252"/>
        <v>0</v>
      </c>
      <c r="RSO116" s="225">
        <f t="shared" si="252"/>
        <v>0</v>
      </c>
      <c r="RSP116" s="225">
        <f t="shared" si="252"/>
        <v>0</v>
      </c>
      <c r="RSQ116" s="225">
        <f t="shared" si="252"/>
        <v>0</v>
      </c>
      <c r="RSR116" s="225">
        <f t="shared" si="252"/>
        <v>0</v>
      </c>
      <c r="RSS116" s="225">
        <f t="shared" si="252"/>
        <v>0</v>
      </c>
      <c r="RST116" s="225">
        <f t="shared" si="252"/>
        <v>0</v>
      </c>
      <c r="RSU116" s="225">
        <f t="shared" si="252"/>
        <v>0</v>
      </c>
      <c r="RSV116" s="225">
        <f t="shared" si="252"/>
        <v>0</v>
      </c>
      <c r="RSW116" s="225">
        <f t="shared" si="252"/>
        <v>0</v>
      </c>
      <c r="RSX116" s="225">
        <f t="shared" ref="RSX116:RVI116" si="253">RSX115-RSX114</f>
        <v>0</v>
      </c>
      <c r="RSY116" s="225">
        <f t="shared" si="253"/>
        <v>0</v>
      </c>
      <c r="RSZ116" s="225">
        <f t="shared" si="253"/>
        <v>0</v>
      </c>
      <c r="RTA116" s="225">
        <f t="shared" si="253"/>
        <v>0</v>
      </c>
      <c r="RTB116" s="225">
        <f t="shared" si="253"/>
        <v>0</v>
      </c>
      <c r="RTC116" s="225">
        <f t="shared" si="253"/>
        <v>0</v>
      </c>
      <c r="RTD116" s="225">
        <f t="shared" si="253"/>
        <v>0</v>
      </c>
      <c r="RTE116" s="225">
        <f t="shared" si="253"/>
        <v>0</v>
      </c>
      <c r="RTF116" s="225">
        <f t="shared" si="253"/>
        <v>0</v>
      </c>
      <c r="RTG116" s="225">
        <f t="shared" si="253"/>
        <v>0</v>
      </c>
      <c r="RTH116" s="225">
        <f t="shared" si="253"/>
        <v>0</v>
      </c>
      <c r="RTI116" s="225">
        <f t="shared" si="253"/>
        <v>0</v>
      </c>
      <c r="RTJ116" s="225">
        <f t="shared" si="253"/>
        <v>0</v>
      </c>
      <c r="RTK116" s="225">
        <f t="shared" si="253"/>
        <v>0</v>
      </c>
      <c r="RTL116" s="225">
        <f t="shared" si="253"/>
        <v>0</v>
      </c>
      <c r="RTM116" s="225">
        <f t="shared" si="253"/>
        <v>0</v>
      </c>
      <c r="RTN116" s="225">
        <f t="shared" si="253"/>
        <v>0</v>
      </c>
      <c r="RTO116" s="225">
        <f t="shared" si="253"/>
        <v>0</v>
      </c>
      <c r="RTP116" s="225">
        <f t="shared" si="253"/>
        <v>0</v>
      </c>
      <c r="RTQ116" s="225">
        <f t="shared" si="253"/>
        <v>0</v>
      </c>
      <c r="RTR116" s="225">
        <f t="shared" si="253"/>
        <v>0</v>
      </c>
      <c r="RTS116" s="225">
        <f t="shared" si="253"/>
        <v>0</v>
      </c>
      <c r="RTT116" s="225">
        <f t="shared" si="253"/>
        <v>0</v>
      </c>
      <c r="RTU116" s="225">
        <f t="shared" si="253"/>
        <v>0</v>
      </c>
      <c r="RTV116" s="225">
        <f t="shared" si="253"/>
        <v>0</v>
      </c>
      <c r="RTW116" s="225">
        <f t="shared" si="253"/>
        <v>0</v>
      </c>
      <c r="RTX116" s="225">
        <f t="shared" si="253"/>
        <v>0</v>
      </c>
      <c r="RTY116" s="225">
        <f t="shared" si="253"/>
        <v>0</v>
      </c>
      <c r="RTZ116" s="225">
        <f t="shared" si="253"/>
        <v>0</v>
      </c>
      <c r="RUA116" s="225">
        <f t="shared" si="253"/>
        <v>0</v>
      </c>
      <c r="RUB116" s="225">
        <f t="shared" si="253"/>
        <v>0</v>
      </c>
      <c r="RUC116" s="225">
        <f t="shared" si="253"/>
        <v>0</v>
      </c>
      <c r="RUD116" s="225">
        <f t="shared" si="253"/>
        <v>0</v>
      </c>
      <c r="RUE116" s="225">
        <f t="shared" si="253"/>
        <v>0</v>
      </c>
      <c r="RUF116" s="225">
        <f t="shared" si="253"/>
        <v>0</v>
      </c>
      <c r="RUG116" s="225">
        <f t="shared" si="253"/>
        <v>0</v>
      </c>
      <c r="RUH116" s="225">
        <f t="shared" si="253"/>
        <v>0</v>
      </c>
      <c r="RUI116" s="225">
        <f t="shared" si="253"/>
        <v>0</v>
      </c>
      <c r="RUJ116" s="225">
        <f t="shared" si="253"/>
        <v>0</v>
      </c>
      <c r="RUK116" s="225">
        <f t="shared" si="253"/>
        <v>0</v>
      </c>
      <c r="RUL116" s="225">
        <f t="shared" si="253"/>
        <v>0</v>
      </c>
      <c r="RUM116" s="225">
        <f t="shared" si="253"/>
        <v>0</v>
      </c>
      <c r="RUN116" s="225">
        <f t="shared" si="253"/>
        <v>0</v>
      </c>
      <c r="RUO116" s="225">
        <f t="shared" si="253"/>
        <v>0</v>
      </c>
      <c r="RUP116" s="225">
        <f t="shared" si="253"/>
        <v>0</v>
      </c>
      <c r="RUQ116" s="225">
        <f t="shared" si="253"/>
        <v>0</v>
      </c>
      <c r="RUR116" s="225">
        <f t="shared" si="253"/>
        <v>0</v>
      </c>
      <c r="RUS116" s="225">
        <f t="shared" si="253"/>
        <v>0</v>
      </c>
      <c r="RUT116" s="225">
        <f t="shared" si="253"/>
        <v>0</v>
      </c>
      <c r="RUU116" s="225">
        <f t="shared" si="253"/>
        <v>0</v>
      </c>
      <c r="RUV116" s="225">
        <f t="shared" si="253"/>
        <v>0</v>
      </c>
      <c r="RUW116" s="225">
        <f t="shared" si="253"/>
        <v>0</v>
      </c>
      <c r="RUX116" s="225">
        <f t="shared" si="253"/>
        <v>0</v>
      </c>
      <c r="RUY116" s="225">
        <f t="shared" si="253"/>
        <v>0</v>
      </c>
      <c r="RUZ116" s="225">
        <f t="shared" si="253"/>
        <v>0</v>
      </c>
      <c r="RVA116" s="225">
        <f t="shared" si="253"/>
        <v>0</v>
      </c>
      <c r="RVB116" s="225">
        <f t="shared" si="253"/>
        <v>0</v>
      </c>
      <c r="RVC116" s="225">
        <f t="shared" si="253"/>
        <v>0</v>
      </c>
      <c r="RVD116" s="225">
        <f t="shared" si="253"/>
        <v>0</v>
      </c>
      <c r="RVE116" s="225">
        <f t="shared" si="253"/>
        <v>0</v>
      </c>
      <c r="RVF116" s="225">
        <f t="shared" si="253"/>
        <v>0</v>
      </c>
      <c r="RVG116" s="225">
        <f t="shared" si="253"/>
        <v>0</v>
      </c>
      <c r="RVH116" s="225">
        <f t="shared" si="253"/>
        <v>0</v>
      </c>
      <c r="RVI116" s="225">
        <f t="shared" si="253"/>
        <v>0</v>
      </c>
      <c r="RVJ116" s="225">
        <f t="shared" ref="RVJ116:RXU116" si="254">RVJ115-RVJ114</f>
        <v>0</v>
      </c>
      <c r="RVK116" s="225">
        <f t="shared" si="254"/>
        <v>0</v>
      </c>
      <c r="RVL116" s="225">
        <f t="shared" si="254"/>
        <v>0</v>
      </c>
      <c r="RVM116" s="225">
        <f t="shared" si="254"/>
        <v>0</v>
      </c>
      <c r="RVN116" s="225">
        <f t="shared" si="254"/>
        <v>0</v>
      </c>
      <c r="RVO116" s="225">
        <f t="shared" si="254"/>
        <v>0</v>
      </c>
      <c r="RVP116" s="225">
        <f t="shared" si="254"/>
        <v>0</v>
      </c>
      <c r="RVQ116" s="225">
        <f t="shared" si="254"/>
        <v>0</v>
      </c>
      <c r="RVR116" s="225">
        <f t="shared" si="254"/>
        <v>0</v>
      </c>
      <c r="RVS116" s="225">
        <f t="shared" si="254"/>
        <v>0</v>
      </c>
      <c r="RVT116" s="225">
        <f t="shared" si="254"/>
        <v>0</v>
      </c>
      <c r="RVU116" s="225">
        <f t="shared" si="254"/>
        <v>0</v>
      </c>
      <c r="RVV116" s="225">
        <f t="shared" si="254"/>
        <v>0</v>
      </c>
      <c r="RVW116" s="225">
        <f t="shared" si="254"/>
        <v>0</v>
      </c>
      <c r="RVX116" s="225">
        <f t="shared" si="254"/>
        <v>0</v>
      </c>
      <c r="RVY116" s="225">
        <f t="shared" si="254"/>
        <v>0</v>
      </c>
      <c r="RVZ116" s="225">
        <f t="shared" si="254"/>
        <v>0</v>
      </c>
      <c r="RWA116" s="225">
        <f t="shared" si="254"/>
        <v>0</v>
      </c>
      <c r="RWB116" s="225">
        <f t="shared" si="254"/>
        <v>0</v>
      </c>
      <c r="RWC116" s="225">
        <f t="shared" si="254"/>
        <v>0</v>
      </c>
      <c r="RWD116" s="225">
        <f t="shared" si="254"/>
        <v>0</v>
      </c>
      <c r="RWE116" s="225">
        <f t="shared" si="254"/>
        <v>0</v>
      </c>
      <c r="RWF116" s="225">
        <f t="shared" si="254"/>
        <v>0</v>
      </c>
      <c r="RWG116" s="225">
        <f t="shared" si="254"/>
        <v>0</v>
      </c>
      <c r="RWH116" s="225">
        <f t="shared" si="254"/>
        <v>0</v>
      </c>
      <c r="RWI116" s="225">
        <f t="shared" si="254"/>
        <v>0</v>
      </c>
      <c r="RWJ116" s="225">
        <f t="shared" si="254"/>
        <v>0</v>
      </c>
      <c r="RWK116" s="225">
        <f t="shared" si="254"/>
        <v>0</v>
      </c>
      <c r="RWL116" s="225">
        <f t="shared" si="254"/>
        <v>0</v>
      </c>
      <c r="RWM116" s="225">
        <f t="shared" si="254"/>
        <v>0</v>
      </c>
      <c r="RWN116" s="225">
        <f t="shared" si="254"/>
        <v>0</v>
      </c>
      <c r="RWO116" s="225">
        <f t="shared" si="254"/>
        <v>0</v>
      </c>
      <c r="RWP116" s="225">
        <f t="shared" si="254"/>
        <v>0</v>
      </c>
      <c r="RWQ116" s="225">
        <f t="shared" si="254"/>
        <v>0</v>
      </c>
      <c r="RWR116" s="225">
        <f t="shared" si="254"/>
        <v>0</v>
      </c>
      <c r="RWS116" s="225">
        <f t="shared" si="254"/>
        <v>0</v>
      </c>
      <c r="RWT116" s="225">
        <f t="shared" si="254"/>
        <v>0</v>
      </c>
      <c r="RWU116" s="225">
        <f t="shared" si="254"/>
        <v>0</v>
      </c>
      <c r="RWV116" s="225">
        <f t="shared" si="254"/>
        <v>0</v>
      </c>
      <c r="RWW116" s="225">
        <f t="shared" si="254"/>
        <v>0</v>
      </c>
      <c r="RWX116" s="225">
        <f t="shared" si="254"/>
        <v>0</v>
      </c>
      <c r="RWY116" s="225">
        <f t="shared" si="254"/>
        <v>0</v>
      </c>
      <c r="RWZ116" s="225">
        <f t="shared" si="254"/>
        <v>0</v>
      </c>
      <c r="RXA116" s="225">
        <f t="shared" si="254"/>
        <v>0</v>
      </c>
      <c r="RXB116" s="225">
        <f t="shared" si="254"/>
        <v>0</v>
      </c>
      <c r="RXC116" s="225">
        <f t="shared" si="254"/>
        <v>0</v>
      </c>
      <c r="RXD116" s="225">
        <f t="shared" si="254"/>
        <v>0</v>
      </c>
      <c r="RXE116" s="225">
        <f t="shared" si="254"/>
        <v>0</v>
      </c>
      <c r="RXF116" s="225">
        <f t="shared" si="254"/>
        <v>0</v>
      </c>
      <c r="RXG116" s="225">
        <f t="shared" si="254"/>
        <v>0</v>
      </c>
      <c r="RXH116" s="225">
        <f t="shared" si="254"/>
        <v>0</v>
      </c>
      <c r="RXI116" s="225">
        <f t="shared" si="254"/>
        <v>0</v>
      </c>
      <c r="RXJ116" s="225">
        <f t="shared" si="254"/>
        <v>0</v>
      </c>
      <c r="RXK116" s="225">
        <f t="shared" si="254"/>
        <v>0</v>
      </c>
      <c r="RXL116" s="225">
        <f t="shared" si="254"/>
        <v>0</v>
      </c>
      <c r="RXM116" s="225">
        <f t="shared" si="254"/>
        <v>0</v>
      </c>
      <c r="RXN116" s="225">
        <f t="shared" si="254"/>
        <v>0</v>
      </c>
      <c r="RXO116" s="225">
        <f t="shared" si="254"/>
        <v>0</v>
      </c>
      <c r="RXP116" s="225">
        <f t="shared" si="254"/>
        <v>0</v>
      </c>
      <c r="RXQ116" s="225">
        <f t="shared" si="254"/>
        <v>0</v>
      </c>
      <c r="RXR116" s="225">
        <f t="shared" si="254"/>
        <v>0</v>
      </c>
      <c r="RXS116" s="225">
        <f t="shared" si="254"/>
        <v>0</v>
      </c>
      <c r="RXT116" s="225">
        <f t="shared" si="254"/>
        <v>0</v>
      </c>
      <c r="RXU116" s="225">
        <f t="shared" si="254"/>
        <v>0</v>
      </c>
      <c r="RXV116" s="225">
        <f t="shared" ref="RXV116:SAG116" si="255">RXV115-RXV114</f>
        <v>0</v>
      </c>
      <c r="RXW116" s="225">
        <f t="shared" si="255"/>
        <v>0</v>
      </c>
      <c r="RXX116" s="225">
        <f t="shared" si="255"/>
        <v>0</v>
      </c>
      <c r="RXY116" s="225">
        <f t="shared" si="255"/>
        <v>0</v>
      </c>
      <c r="RXZ116" s="225">
        <f t="shared" si="255"/>
        <v>0</v>
      </c>
      <c r="RYA116" s="225">
        <f t="shared" si="255"/>
        <v>0</v>
      </c>
      <c r="RYB116" s="225">
        <f t="shared" si="255"/>
        <v>0</v>
      </c>
      <c r="RYC116" s="225">
        <f t="shared" si="255"/>
        <v>0</v>
      </c>
      <c r="RYD116" s="225">
        <f t="shared" si="255"/>
        <v>0</v>
      </c>
      <c r="RYE116" s="225">
        <f t="shared" si="255"/>
        <v>0</v>
      </c>
      <c r="RYF116" s="225">
        <f t="shared" si="255"/>
        <v>0</v>
      </c>
      <c r="RYG116" s="225">
        <f t="shared" si="255"/>
        <v>0</v>
      </c>
      <c r="RYH116" s="225">
        <f t="shared" si="255"/>
        <v>0</v>
      </c>
      <c r="RYI116" s="225">
        <f t="shared" si="255"/>
        <v>0</v>
      </c>
      <c r="RYJ116" s="225">
        <f t="shared" si="255"/>
        <v>0</v>
      </c>
      <c r="RYK116" s="225">
        <f t="shared" si="255"/>
        <v>0</v>
      </c>
      <c r="RYL116" s="225">
        <f t="shared" si="255"/>
        <v>0</v>
      </c>
      <c r="RYM116" s="225">
        <f t="shared" si="255"/>
        <v>0</v>
      </c>
      <c r="RYN116" s="225">
        <f t="shared" si="255"/>
        <v>0</v>
      </c>
      <c r="RYO116" s="225">
        <f t="shared" si="255"/>
        <v>0</v>
      </c>
      <c r="RYP116" s="225">
        <f t="shared" si="255"/>
        <v>0</v>
      </c>
      <c r="RYQ116" s="225">
        <f t="shared" si="255"/>
        <v>0</v>
      </c>
      <c r="RYR116" s="225">
        <f t="shared" si="255"/>
        <v>0</v>
      </c>
      <c r="RYS116" s="225">
        <f t="shared" si="255"/>
        <v>0</v>
      </c>
      <c r="RYT116" s="225">
        <f t="shared" si="255"/>
        <v>0</v>
      </c>
      <c r="RYU116" s="225">
        <f t="shared" si="255"/>
        <v>0</v>
      </c>
      <c r="RYV116" s="225">
        <f t="shared" si="255"/>
        <v>0</v>
      </c>
      <c r="RYW116" s="225">
        <f t="shared" si="255"/>
        <v>0</v>
      </c>
      <c r="RYX116" s="225">
        <f t="shared" si="255"/>
        <v>0</v>
      </c>
      <c r="RYY116" s="225">
        <f t="shared" si="255"/>
        <v>0</v>
      </c>
      <c r="RYZ116" s="225">
        <f t="shared" si="255"/>
        <v>0</v>
      </c>
      <c r="RZA116" s="225">
        <f t="shared" si="255"/>
        <v>0</v>
      </c>
      <c r="RZB116" s="225">
        <f t="shared" si="255"/>
        <v>0</v>
      </c>
      <c r="RZC116" s="225">
        <f t="shared" si="255"/>
        <v>0</v>
      </c>
      <c r="RZD116" s="225">
        <f t="shared" si="255"/>
        <v>0</v>
      </c>
      <c r="RZE116" s="225">
        <f t="shared" si="255"/>
        <v>0</v>
      </c>
      <c r="RZF116" s="225">
        <f t="shared" si="255"/>
        <v>0</v>
      </c>
      <c r="RZG116" s="225">
        <f t="shared" si="255"/>
        <v>0</v>
      </c>
      <c r="RZH116" s="225">
        <f t="shared" si="255"/>
        <v>0</v>
      </c>
      <c r="RZI116" s="225">
        <f t="shared" si="255"/>
        <v>0</v>
      </c>
      <c r="RZJ116" s="225">
        <f t="shared" si="255"/>
        <v>0</v>
      </c>
      <c r="RZK116" s="225">
        <f t="shared" si="255"/>
        <v>0</v>
      </c>
      <c r="RZL116" s="225">
        <f t="shared" si="255"/>
        <v>0</v>
      </c>
      <c r="RZM116" s="225">
        <f t="shared" si="255"/>
        <v>0</v>
      </c>
      <c r="RZN116" s="225">
        <f t="shared" si="255"/>
        <v>0</v>
      </c>
      <c r="RZO116" s="225">
        <f t="shared" si="255"/>
        <v>0</v>
      </c>
      <c r="RZP116" s="225">
        <f t="shared" si="255"/>
        <v>0</v>
      </c>
      <c r="RZQ116" s="225">
        <f t="shared" si="255"/>
        <v>0</v>
      </c>
      <c r="RZR116" s="225">
        <f t="shared" si="255"/>
        <v>0</v>
      </c>
      <c r="RZS116" s="225">
        <f t="shared" si="255"/>
        <v>0</v>
      </c>
      <c r="RZT116" s="225">
        <f t="shared" si="255"/>
        <v>0</v>
      </c>
      <c r="RZU116" s="225">
        <f t="shared" si="255"/>
        <v>0</v>
      </c>
      <c r="RZV116" s="225">
        <f t="shared" si="255"/>
        <v>0</v>
      </c>
      <c r="RZW116" s="225">
        <f t="shared" si="255"/>
        <v>0</v>
      </c>
      <c r="RZX116" s="225">
        <f t="shared" si="255"/>
        <v>0</v>
      </c>
      <c r="RZY116" s="225">
        <f t="shared" si="255"/>
        <v>0</v>
      </c>
      <c r="RZZ116" s="225">
        <f t="shared" si="255"/>
        <v>0</v>
      </c>
      <c r="SAA116" s="225">
        <f t="shared" si="255"/>
        <v>0</v>
      </c>
      <c r="SAB116" s="225">
        <f t="shared" si="255"/>
        <v>0</v>
      </c>
      <c r="SAC116" s="225">
        <f t="shared" si="255"/>
        <v>0</v>
      </c>
      <c r="SAD116" s="225">
        <f t="shared" si="255"/>
        <v>0</v>
      </c>
      <c r="SAE116" s="225">
        <f t="shared" si="255"/>
        <v>0</v>
      </c>
      <c r="SAF116" s="225">
        <f t="shared" si="255"/>
        <v>0</v>
      </c>
      <c r="SAG116" s="225">
        <f t="shared" si="255"/>
        <v>0</v>
      </c>
      <c r="SAH116" s="225">
        <f t="shared" ref="SAH116:SCS116" si="256">SAH115-SAH114</f>
        <v>0</v>
      </c>
      <c r="SAI116" s="225">
        <f t="shared" si="256"/>
        <v>0</v>
      </c>
      <c r="SAJ116" s="225">
        <f t="shared" si="256"/>
        <v>0</v>
      </c>
      <c r="SAK116" s="225">
        <f t="shared" si="256"/>
        <v>0</v>
      </c>
      <c r="SAL116" s="225">
        <f t="shared" si="256"/>
        <v>0</v>
      </c>
      <c r="SAM116" s="225">
        <f t="shared" si="256"/>
        <v>0</v>
      </c>
      <c r="SAN116" s="225">
        <f t="shared" si="256"/>
        <v>0</v>
      </c>
      <c r="SAO116" s="225">
        <f t="shared" si="256"/>
        <v>0</v>
      </c>
      <c r="SAP116" s="225">
        <f t="shared" si="256"/>
        <v>0</v>
      </c>
      <c r="SAQ116" s="225">
        <f t="shared" si="256"/>
        <v>0</v>
      </c>
      <c r="SAR116" s="225">
        <f t="shared" si="256"/>
        <v>0</v>
      </c>
      <c r="SAS116" s="225">
        <f t="shared" si="256"/>
        <v>0</v>
      </c>
      <c r="SAT116" s="225">
        <f t="shared" si="256"/>
        <v>0</v>
      </c>
      <c r="SAU116" s="225">
        <f t="shared" si="256"/>
        <v>0</v>
      </c>
      <c r="SAV116" s="225">
        <f t="shared" si="256"/>
        <v>0</v>
      </c>
      <c r="SAW116" s="225">
        <f t="shared" si="256"/>
        <v>0</v>
      </c>
      <c r="SAX116" s="225">
        <f t="shared" si="256"/>
        <v>0</v>
      </c>
      <c r="SAY116" s="225">
        <f t="shared" si="256"/>
        <v>0</v>
      </c>
      <c r="SAZ116" s="225">
        <f t="shared" si="256"/>
        <v>0</v>
      </c>
      <c r="SBA116" s="225">
        <f t="shared" si="256"/>
        <v>0</v>
      </c>
      <c r="SBB116" s="225">
        <f t="shared" si="256"/>
        <v>0</v>
      </c>
      <c r="SBC116" s="225">
        <f t="shared" si="256"/>
        <v>0</v>
      </c>
      <c r="SBD116" s="225">
        <f t="shared" si="256"/>
        <v>0</v>
      </c>
      <c r="SBE116" s="225">
        <f t="shared" si="256"/>
        <v>0</v>
      </c>
      <c r="SBF116" s="225">
        <f t="shared" si="256"/>
        <v>0</v>
      </c>
      <c r="SBG116" s="225">
        <f t="shared" si="256"/>
        <v>0</v>
      </c>
      <c r="SBH116" s="225">
        <f t="shared" si="256"/>
        <v>0</v>
      </c>
      <c r="SBI116" s="225">
        <f t="shared" si="256"/>
        <v>0</v>
      </c>
      <c r="SBJ116" s="225">
        <f t="shared" si="256"/>
        <v>0</v>
      </c>
      <c r="SBK116" s="225">
        <f t="shared" si="256"/>
        <v>0</v>
      </c>
      <c r="SBL116" s="225">
        <f t="shared" si="256"/>
        <v>0</v>
      </c>
      <c r="SBM116" s="225">
        <f t="shared" si="256"/>
        <v>0</v>
      </c>
      <c r="SBN116" s="225">
        <f t="shared" si="256"/>
        <v>0</v>
      </c>
      <c r="SBO116" s="225">
        <f t="shared" si="256"/>
        <v>0</v>
      </c>
      <c r="SBP116" s="225">
        <f t="shared" si="256"/>
        <v>0</v>
      </c>
      <c r="SBQ116" s="225">
        <f t="shared" si="256"/>
        <v>0</v>
      </c>
      <c r="SBR116" s="225">
        <f t="shared" si="256"/>
        <v>0</v>
      </c>
      <c r="SBS116" s="225">
        <f t="shared" si="256"/>
        <v>0</v>
      </c>
      <c r="SBT116" s="225">
        <f t="shared" si="256"/>
        <v>0</v>
      </c>
      <c r="SBU116" s="225">
        <f t="shared" si="256"/>
        <v>0</v>
      </c>
      <c r="SBV116" s="225">
        <f t="shared" si="256"/>
        <v>0</v>
      </c>
      <c r="SBW116" s="225">
        <f t="shared" si="256"/>
        <v>0</v>
      </c>
      <c r="SBX116" s="225">
        <f t="shared" si="256"/>
        <v>0</v>
      </c>
      <c r="SBY116" s="225">
        <f t="shared" si="256"/>
        <v>0</v>
      </c>
      <c r="SBZ116" s="225">
        <f t="shared" si="256"/>
        <v>0</v>
      </c>
      <c r="SCA116" s="225">
        <f t="shared" si="256"/>
        <v>0</v>
      </c>
      <c r="SCB116" s="225">
        <f t="shared" si="256"/>
        <v>0</v>
      </c>
      <c r="SCC116" s="225">
        <f t="shared" si="256"/>
        <v>0</v>
      </c>
      <c r="SCD116" s="225">
        <f t="shared" si="256"/>
        <v>0</v>
      </c>
      <c r="SCE116" s="225">
        <f t="shared" si="256"/>
        <v>0</v>
      </c>
      <c r="SCF116" s="225">
        <f t="shared" si="256"/>
        <v>0</v>
      </c>
      <c r="SCG116" s="225">
        <f t="shared" si="256"/>
        <v>0</v>
      </c>
      <c r="SCH116" s="225">
        <f t="shared" si="256"/>
        <v>0</v>
      </c>
      <c r="SCI116" s="225">
        <f t="shared" si="256"/>
        <v>0</v>
      </c>
      <c r="SCJ116" s="225">
        <f t="shared" si="256"/>
        <v>0</v>
      </c>
      <c r="SCK116" s="225">
        <f t="shared" si="256"/>
        <v>0</v>
      </c>
      <c r="SCL116" s="225">
        <f t="shared" si="256"/>
        <v>0</v>
      </c>
      <c r="SCM116" s="225">
        <f t="shared" si="256"/>
        <v>0</v>
      </c>
      <c r="SCN116" s="225">
        <f t="shared" si="256"/>
        <v>0</v>
      </c>
      <c r="SCO116" s="225">
        <f t="shared" si="256"/>
        <v>0</v>
      </c>
      <c r="SCP116" s="225">
        <f t="shared" si="256"/>
        <v>0</v>
      </c>
      <c r="SCQ116" s="225">
        <f t="shared" si="256"/>
        <v>0</v>
      </c>
      <c r="SCR116" s="225">
        <f t="shared" si="256"/>
        <v>0</v>
      </c>
      <c r="SCS116" s="225">
        <f t="shared" si="256"/>
        <v>0</v>
      </c>
      <c r="SCT116" s="225">
        <f t="shared" ref="SCT116:SFE116" si="257">SCT115-SCT114</f>
        <v>0</v>
      </c>
      <c r="SCU116" s="225">
        <f t="shared" si="257"/>
        <v>0</v>
      </c>
      <c r="SCV116" s="225">
        <f t="shared" si="257"/>
        <v>0</v>
      </c>
      <c r="SCW116" s="225">
        <f t="shared" si="257"/>
        <v>0</v>
      </c>
      <c r="SCX116" s="225">
        <f t="shared" si="257"/>
        <v>0</v>
      </c>
      <c r="SCY116" s="225">
        <f t="shared" si="257"/>
        <v>0</v>
      </c>
      <c r="SCZ116" s="225">
        <f t="shared" si="257"/>
        <v>0</v>
      </c>
      <c r="SDA116" s="225">
        <f t="shared" si="257"/>
        <v>0</v>
      </c>
      <c r="SDB116" s="225">
        <f t="shared" si="257"/>
        <v>0</v>
      </c>
      <c r="SDC116" s="225">
        <f t="shared" si="257"/>
        <v>0</v>
      </c>
      <c r="SDD116" s="225">
        <f t="shared" si="257"/>
        <v>0</v>
      </c>
      <c r="SDE116" s="225">
        <f t="shared" si="257"/>
        <v>0</v>
      </c>
      <c r="SDF116" s="225">
        <f t="shared" si="257"/>
        <v>0</v>
      </c>
      <c r="SDG116" s="225">
        <f t="shared" si="257"/>
        <v>0</v>
      </c>
      <c r="SDH116" s="225">
        <f t="shared" si="257"/>
        <v>0</v>
      </c>
      <c r="SDI116" s="225">
        <f t="shared" si="257"/>
        <v>0</v>
      </c>
      <c r="SDJ116" s="225">
        <f t="shared" si="257"/>
        <v>0</v>
      </c>
      <c r="SDK116" s="225">
        <f t="shared" si="257"/>
        <v>0</v>
      </c>
      <c r="SDL116" s="225">
        <f t="shared" si="257"/>
        <v>0</v>
      </c>
      <c r="SDM116" s="225">
        <f t="shared" si="257"/>
        <v>0</v>
      </c>
      <c r="SDN116" s="225">
        <f t="shared" si="257"/>
        <v>0</v>
      </c>
      <c r="SDO116" s="225">
        <f t="shared" si="257"/>
        <v>0</v>
      </c>
      <c r="SDP116" s="225">
        <f t="shared" si="257"/>
        <v>0</v>
      </c>
      <c r="SDQ116" s="225">
        <f t="shared" si="257"/>
        <v>0</v>
      </c>
      <c r="SDR116" s="225">
        <f t="shared" si="257"/>
        <v>0</v>
      </c>
      <c r="SDS116" s="225">
        <f t="shared" si="257"/>
        <v>0</v>
      </c>
      <c r="SDT116" s="225">
        <f t="shared" si="257"/>
        <v>0</v>
      </c>
      <c r="SDU116" s="225">
        <f t="shared" si="257"/>
        <v>0</v>
      </c>
      <c r="SDV116" s="225">
        <f t="shared" si="257"/>
        <v>0</v>
      </c>
      <c r="SDW116" s="225">
        <f t="shared" si="257"/>
        <v>0</v>
      </c>
      <c r="SDX116" s="225">
        <f t="shared" si="257"/>
        <v>0</v>
      </c>
      <c r="SDY116" s="225">
        <f t="shared" si="257"/>
        <v>0</v>
      </c>
      <c r="SDZ116" s="225">
        <f t="shared" si="257"/>
        <v>0</v>
      </c>
      <c r="SEA116" s="225">
        <f t="shared" si="257"/>
        <v>0</v>
      </c>
      <c r="SEB116" s="225">
        <f t="shared" si="257"/>
        <v>0</v>
      </c>
      <c r="SEC116" s="225">
        <f t="shared" si="257"/>
        <v>0</v>
      </c>
      <c r="SED116" s="225">
        <f t="shared" si="257"/>
        <v>0</v>
      </c>
      <c r="SEE116" s="225">
        <f t="shared" si="257"/>
        <v>0</v>
      </c>
      <c r="SEF116" s="225">
        <f t="shared" si="257"/>
        <v>0</v>
      </c>
      <c r="SEG116" s="225">
        <f t="shared" si="257"/>
        <v>0</v>
      </c>
      <c r="SEH116" s="225">
        <f t="shared" si="257"/>
        <v>0</v>
      </c>
      <c r="SEI116" s="225">
        <f t="shared" si="257"/>
        <v>0</v>
      </c>
      <c r="SEJ116" s="225">
        <f t="shared" si="257"/>
        <v>0</v>
      </c>
      <c r="SEK116" s="225">
        <f t="shared" si="257"/>
        <v>0</v>
      </c>
      <c r="SEL116" s="225">
        <f t="shared" si="257"/>
        <v>0</v>
      </c>
      <c r="SEM116" s="225">
        <f t="shared" si="257"/>
        <v>0</v>
      </c>
      <c r="SEN116" s="225">
        <f t="shared" si="257"/>
        <v>0</v>
      </c>
      <c r="SEO116" s="225">
        <f t="shared" si="257"/>
        <v>0</v>
      </c>
      <c r="SEP116" s="225">
        <f t="shared" si="257"/>
        <v>0</v>
      </c>
      <c r="SEQ116" s="225">
        <f t="shared" si="257"/>
        <v>0</v>
      </c>
      <c r="SER116" s="225">
        <f t="shared" si="257"/>
        <v>0</v>
      </c>
      <c r="SES116" s="225">
        <f t="shared" si="257"/>
        <v>0</v>
      </c>
      <c r="SET116" s="225">
        <f t="shared" si="257"/>
        <v>0</v>
      </c>
      <c r="SEU116" s="225">
        <f t="shared" si="257"/>
        <v>0</v>
      </c>
      <c r="SEV116" s="225">
        <f t="shared" si="257"/>
        <v>0</v>
      </c>
      <c r="SEW116" s="225">
        <f t="shared" si="257"/>
        <v>0</v>
      </c>
      <c r="SEX116" s="225">
        <f t="shared" si="257"/>
        <v>0</v>
      </c>
      <c r="SEY116" s="225">
        <f t="shared" si="257"/>
        <v>0</v>
      </c>
      <c r="SEZ116" s="225">
        <f t="shared" si="257"/>
        <v>0</v>
      </c>
      <c r="SFA116" s="225">
        <f t="shared" si="257"/>
        <v>0</v>
      </c>
      <c r="SFB116" s="225">
        <f t="shared" si="257"/>
        <v>0</v>
      </c>
      <c r="SFC116" s="225">
        <f t="shared" si="257"/>
        <v>0</v>
      </c>
      <c r="SFD116" s="225">
        <f t="shared" si="257"/>
        <v>0</v>
      </c>
      <c r="SFE116" s="225">
        <f t="shared" si="257"/>
        <v>0</v>
      </c>
      <c r="SFF116" s="225">
        <f t="shared" ref="SFF116:SHQ116" si="258">SFF115-SFF114</f>
        <v>0</v>
      </c>
      <c r="SFG116" s="225">
        <f t="shared" si="258"/>
        <v>0</v>
      </c>
      <c r="SFH116" s="225">
        <f t="shared" si="258"/>
        <v>0</v>
      </c>
      <c r="SFI116" s="225">
        <f t="shared" si="258"/>
        <v>0</v>
      </c>
      <c r="SFJ116" s="225">
        <f t="shared" si="258"/>
        <v>0</v>
      </c>
      <c r="SFK116" s="225">
        <f t="shared" si="258"/>
        <v>0</v>
      </c>
      <c r="SFL116" s="225">
        <f t="shared" si="258"/>
        <v>0</v>
      </c>
      <c r="SFM116" s="225">
        <f t="shared" si="258"/>
        <v>0</v>
      </c>
      <c r="SFN116" s="225">
        <f t="shared" si="258"/>
        <v>0</v>
      </c>
      <c r="SFO116" s="225">
        <f t="shared" si="258"/>
        <v>0</v>
      </c>
      <c r="SFP116" s="225">
        <f t="shared" si="258"/>
        <v>0</v>
      </c>
      <c r="SFQ116" s="225">
        <f t="shared" si="258"/>
        <v>0</v>
      </c>
      <c r="SFR116" s="225">
        <f t="shared" si="258"/>
        <v>0</v>
      </c>
      <c r="SFS116" s="225">
        <f t="shared" si="258"/>
        <v>0</v>
      </c>
      <c r="SFT116" s="225">
        <f t="shared" si="258"/>
        <v>0</v>
      </c>
      <c r="SFU116" s="225">
        <f t="shared" si="258"/>
        <v>0</v>
      </c>
      <c r="SFV116" s="225">
        <f t="shared" si="258"/>
        <v>0</v>
      </c>
      <c r="SFW116" s="225">
        <f t="shared" si="258"/>
        <v>0</v>
      </c>
      <c r="SFX116" s="225">
        <f t="shared" si="258"/>
        <v>0</v>
      </c>
      <c r="SFY116" s="225">
        <f t="shared" si="258"/>
        <v>0</v>
      </c>
      <c r="SFZ116" s="225">
        <f t="shared" si="258"/>
        <v>0</v>
      </c>
      <c r="SGA116" s="225">
        <f t="shared" si="258"/>
        <v>0</v>
      </c>
      <c r="SGB116" s="225">
        <f t="shared" si="258"/>
        <v>0</v>
      </c>
      <c r="SGC116" s="225">
        <f t="shared" si="258"/>
        <v>0</v>
      </c>
      <c r="SGD116" s="225">
        <f t="shared" si="258"/>
        <v>0</v>
      </c>
      <c r="SGE116" s="225">
        <f t="shared" si="258"/>
        <v>0</v>
      </c>
      <c r="SGF116" s="225">
        <f t="shared" si="258"/>
        <v>0</v>
      </c>
      <c r="SGG116" s="225">
        <f t="shared" si="258"/>
        <v>0</v>
      </c>
      <c r="SGH116" s="225">
        <f t="shared" si="258"/>
        <v>0</v>
      </c>
      <c r="SGI116" s="225">
        <f t="shared" si="258"/>
        <v>0</v>
      </c>
      <c r="SGJ116" s="225">
        <f t="shared" si="258"/>
        <v>0</v>
      </c>
      <c r="SGK116" s="225">
        <f t="shared" si="258"/>
        <v>0</v>
      </c>
      <c r="SGL116" s="225">
        <f t="shared" si="258"/>
        <v>0</v>
      </c>
      <c r="SGM116" s="225">
        <f t="shared" si="258"/>
        <v>0</v>
      </c>
      <c r="SGN116" s="225">
        <f t="shared" si="258"/>
        <v>0</v>
      </c>
      <c r="SGO116" s="225">
        <f t="shared" si="258"/>
        <v>0</v>
      </c>
      <c r="SGP116" s="225">
        <f t="shared" si="258"/>
        <v>0</v>
      </c>
      <c r="SGQ116" s="225">
        <f t="shared" si="258"/>
        <v>0</v>
      </c>
      <c r="SGR116" s="225">
        <f t="shared" si="258"/>
        <v>0</v>
      </c>
      <c r="SGS116" s="225">
        <f t="shared" si="258"/>
        <v>0</v>
      </c>
      <c r="SGT116" s="225">
        <f t="shared" si="258"/>
        <v>0</v>
      </c>
      <c r="SGU116" s="225">
        <f t="shared" si="258"/>
        <v>0</v>
      </c>
      <c r="SGV116" s="225">
        <f t="shared" si="258"/>
        <v>0</v>
      </c>
      <c r="SGW116" s="225">
        <f t="shared" si="258"/>
        <v>0</v>
      </c>
      <c r="SGX116" s="225">
        <f t="shared" si="258"/>
        <v>0</v>
      </c>
      <c r="SGY116" s="225">
        <f t="shared" si="258"/>
        <v>0</v>
      </c>
      <c r="SGZ116" s="225">
        <f t="shared" si="258"/>
        <v>0</v>
      </c>
      <c r="SHA116" s="225">
        <f t="shared" si="258"/>
        <v>0</v>
      </c>
      <c r="SHB116" s="225">
        <f t="shared" si="258"/>
        <v>0</v>
      </c>
      <c r="SHC116" s="225">
        <f t="shared" si="258"/>
        <v>0</v>
      </c>
      <c r="SHD116" s="225">
        <f t="shared" si="258"/>
        <v>0</v>
      </c>
      <c r="SHE116" s="225">
        <f t="shared" si="258"/>
        <v>0</v>
      </c>
      <c r="SHF116" s="225">
        <f t="shared" si="258"/>
        <v>0</v>
      </c>
      <c r="SHG116" s="225">
        <f t="shared" si="258"/>
        <v>0</v>
      </c>
      <c r="SHH116" s="225">
        <f t="shared" si="258"/>
        <v>0</v>
      </c>
      <c r="SHI116" s="225">
        <f t="shared" si="258"/>
        <v>0</v>
      </c>
      <c r="SHJ116" s="225">
        <f t="shared" si="258"/>
        <v>0</v>
      </c>
      <c r="SHK116" s="225">
        <f t="shared" si="258"/>
        <v>0</v>
      </c>
      <c r="SHL116" s="225">
        <f t="shared" si="258"/>
        <v>0</v>
      </c>
      <c r="SHM116" s="225">
        <f t="shared" si="258"/>
        <v>0</v>
      </c>
      <c r="SHN116" s="225">
        <f t="shared" si="258"/>
        <v>0</v>
      </c>
      <c r="SHO116" s="225">
        <f t="shared" si="258"/>
        <v>0</v>
      </c>
      <c r="SHP116" s="225">
        <f t="shared" si="258"/>
        <v>0</v>
      </c>
      <c r="SHQ116" s="225">
        <f t="shared" si="258"/>
        <v>0</v>
      </c>
      <c r="SHR116" s="225">
        <f t="shared" ref="SHR116:SKC116" si="259">SHR115-SHR114</f>
        <v>0</v>
      </c>
      <c r="SHS116" s="225">
        <f t="shared" si="259"/>
        <v>0</v>
      </c>
      <c r="SHT116" s="225">
        <f t="shared" si="259"/>
        <v>0</v>
      </c>
      <c r="SHU116" s="225">
        <f t="shared" si="259"/>
        <v>0</v>
      </c>
      <c r="SHV116" s="225">
        <f t="shared" si="259"/>
        <v>0</v>
      </c>
      <c r="SHW116" s="225">
        <f t="shared" si="259"/>
        <v>0</v>
      </c>
      <c r="SHX116" s="225">
        <f t="shared" si="259"/>
        <v>0</v>
      </c>
      <c r="SHY116" s="225">
        <f t="shared" si="259"/>
        <v>0</v>
      </c>
      <c r="SHZ116" s="225">
        <f t="shared" si="259"/>
        <v>0</v>
      </c>
      <c r="SIA116" s="225">
        <f t="shared" si="259"/>
        <v>0</v>
      </c>
      <c r="SIB116" s="225">
        <f t="shared" si="259"/>
        <v>0</v>
      </c>
      <c r="SIC116" s="225">
        <f t="shared" si="259"/>
        <v>0</v>
      </c>
      <c r="SID116" s="225">
        <f t="shared" si="259"/>
        <v>0</v>
      </c>
      <c r="SIE116" s="225">
        <f t="shared" si="259"/>
        <v>0</v>
      </c>
      <c r="SIF116" s="225">
        <f t="shared" si="259"/>
        <v>0</v>
      </c>
      <c r="SIG116" s="225">
        <f t="shared" si="259"/>
        <v>0</v>
      </c>
      <c r="SIH116" s="225">
        <f t="shared" si="259"/>
        <v>0</v>
      </c>
      <c r="SII116" s="225">
        <f t="shared" si="259"/>
        <v>0</v>
      </c>
      <c r="SIJ116" s="225">
        <f t="shared" si="259"/>
        <v>0</v>
      </c>
      <c r="SIK116" s="225">
        <f t="shared" si="259"/>
        <v>0</v>
      </c>
      <c r="SIL116" s="225">
        <f t="shared" si="259"/>
        <v>0</v>
      </c>
      <c r="SIM116" s="225">
        <f t="shared" si="259"/>
        <v>0</v>
      </c>
      <c r="SIN116" s="225">
        <f t="shared" si="259"/>
        <v>0</v>
      </c>
      <c r="SIO116" s="225">
        <f t="shared" si="259"/>
        <v>0</v>
      </c>
      <c r="SIP116" s="225">
        <f t="shared" si="259"/>
        <v>0</v>
      </c>
      <c r="SIQ116" s="225">
        <f t="shared" si="259"/>
        <v>0</v>
      </c>
      <c r="SIR116" s="225">
        <f t="shared" si="259"/>
        <v>0</v>
      </c>
      <c r="SIS116" s="225">
        <f t="shared" si="259"/>
        <v>0</v>
      </c>
      <c r="SIT116" s="225">
        <f t="shared" si="259"/>
        <v>0</v>
      </c>
      <c r="SIU116" s="225">
        <f t="shared" si="259"/>
        <v>0</v>
      </c>
      <c r="SIV116" s="225">
        <f t="shared" si="259"/>
        <v>0</v>
      </c>
      <c r="SIW116" s="225">
        <f t="shared" si="259"/>
        <v>0</v>
      </c>
      <c r="SIX116" s="225">
        <f t="shared" si="259"/>
        <v>0</v>
      </c>
      <c r="SIY116" s="225">
        <f t="shared" si="259"/>
        <v>0</v>
      </c>
      <c r="SIZ116" s="225">
        <f t="shared" si="259"/>
        <v>0</v>
      </c>
      <c r="SJA116" s="225">
        <f t="shared" si="259"/>
        <v>0</v>
      </c>
      <c r="SJB116" s="225">
        <f t="shared" si="259"/>
        <v>0</v>
      </c>
      <c r="SJC116" s="225">
        <f t="shared" si="259"/>
        <v>0</v>
      </c>
      <c r="SJD116" s="225">
        <f t="shared" si="259"/>
        <v>0</v>
      </c>
      <c r="SJE116" s="225">
        <f t="shared" si="259"/>
        <v>0</v>
      </c>
      <c r="SJF116" s="225">
        <f t="shared" si="259"/>
        <v>0</v>
      </c>
      <c r="SJG116" s="225">
        <f t="shared" si="259"/>
        <v>0</v>
      </c>
      <c r="SJH116" s="225">
        <f t="shared" si="259"/>
        <v>0</v>
      </c>
      <c r="SJI116" s="225">
        <f t="shared" si="259"/>
        <v>0</v>
      </c>
      <c r="SJJ116" s="225">
        <f t="shared" si="259"/>
        <v>0</v>
      </c>
      <c r="SJK116" s="225">
        <f t="shared" si="259"/>
        <v>0</v>
      </c>
      <c r="SJL116" s="225">
        <f t="shared" si="259"/>
        <v>0</v>
      </c>
      <c r="SJM116" s="225">
        <f t="shared" si="259"/>
        <v>0</v>
      </c>
      <c r="SJN116" s="225">
        <f t="shared" si="259"/>
        <v>0</v>
      </c>
      <c r="SJO116" s="225">
        <f t="shared" si="259"/>
        <v>0</v>
      </c>
      <c r="SJP116" s="225">
        <f t="shared" si="259"/>
        <v>0</v>
      </c>
      <c r="SJQ116" s="225">
        <f t="shared" si="259"/>
        <v>0</v>
      </c>
      <c r="SJR116" s="225">
        <f t="shared" si="259"/>
        <v>0</v>
      </c>
      <c r="SJS116" s="225">
        <f t="shared" si="259"/>
        <v>0</v>
      </c>
      <c r="SJT116" s="225">
        <f t="shared" si="259"/>
        <v>0</v>
      </c>
      <c r="SJU116" s="225">
        <f t="shared" si="259"/>
        <v>0</v>
      </c>
      <c r="SJV116" s="225">
        <f t="shared" si="259"/>
        <v>0</v>
      </c>
      <c r="SJW116" s="225">
        <f t="shared" si="259"/>
        <v>0</v>
      </c>
      <c r="SJX116" s="225">
        <f t="shared" si="259"/>
        <v>0</v>
      </c>
      <c r="SJY116" s="225">
        <f t="shared" si="259"/>
        <v>0</v>
      </c>
      <c r="SJZ116" s="225">
        <f t="shared" si="259"/>
        <v>0</v>
      </c>
      <c r="SKA116" s="225">
        <f t="shared" si="259"/>
        <v>0</v>
      </c>
      <c r="SKB116" s="225">
        <f t="shared" si="259"/>
        <v>0</v>
      </c>
      <c r="SKC116" s="225">
        <f t="shared" si="259"/>
        <v>0</v>
      </c>
      <c r="SKD116" s="225">
        <f t="shared" ref="SKD116:SMO116" si="260">SKD115-SKD114</f>
        <v>0</v>
      </c>
      <c r="SKE116" s="225">
        <f t="shared" si="260"/>
        <v>0</v>
      </c>
      <c r="SKF116" s="225">
        <f t="shared" si="260"/>
        <v>0</v>
      </c>
      <c r="SKG116" s="225">
        <f t="shared" si="260"/>
        <v>0</v>
      </c>
      <c r="SKH116" s="225">
        <f t="shared" si="260"/>
        <v>0</v>
      </c>
      <c r="SKI116" s="225">
        <f t="shared" si="260"/>
        <v>0</v>
      </c>
      <c r="SKJ116" s="225">
        <f t="shared" si="260"/>
        <v>0</v>
      </c>
      <c r="SKK116" s="225">
        <f t="shared" si="260"/>
        <v>0</v>
      </c>
      <c r="SKL116" s="225">
        <f t="shared" si="260"/>
        <v>0</v>
      </c>
      <c r="SKM116" s="225">
        <f t="shared" si="260"/>
        <v>0</v>
      </c>
      <c r="SKN116" s="225">
        <f t="shared" si="260"/>
        <v>0</v>
      </c>
      <c r="SKO116" s="225">
        <f t="shared" si="260"/>
        <v>0</v>
      </c>
      <c r="SKP116" s="225">
        <f t="shared" si="260"/>
        <v>0</v>
      </c>
      <c r="SKQ116" s="225">
        <f t="shared" si="260"/>
        <v>0</v>
      </c>
      <c r="SKR116" s="225">
        <f t="shared" si="260"/>
        <v>0</v>
      </c>
      <c r="SKS116" s="225">
        <f t="shared" si="260"/>
        <v>0</v>
      </c>
      <c r="SKT116" s="225">
        <f t="shared" si="260"/>
        <v>0</v>
      </c>
      <c r="SKU116" s="225">
        <f t="shared" si="260"/>
        <v>0</v>
      </c>
      <c r="SKV116" s="225">
        <f t="shared" si="260"/>
        <v>0</v>
      </c>
      <c r="SKW116" s="225">
        <f t="shared" si="260"/>
        <v>0</v>
      </c>
      <c r="SKX116" s="225">
        <f t="shared" si="260"/>
        <v>0</v>
      </c>
      <c r="SKY116" s="225">
        <f t="shared" si="260"/>
        <v>0</v>
      </c>
      <c r="SKZ116" s="225">
        <f t="shared" si="260"/>
        <v>0</v>
      </c>
      <c r="SLA116" s="225">
        <f t="shared" si="260"/>
        <v>0</v>
      </c>
      <c r="SLB116" s="225">
        <f t="shared" si="260"/>
        <v>0</v>
      </c>
      <c r="SLC116" s="225">
        <f t="shared" si="260"/>
        <v>0</v>
      </c>
      <c r="SLD116" s="225">
        <f t="shared" si="260"/>
        <v>0</v>
      </c>
      <c r="SLE116" s="225">
        <f t="shared" si="260"/>
        <v>0</v>
      </c>
      <c r="SLF116" s="225">
        <f t="shared" si="260"/>
        <v>0</v>
      </c>
      <c r="SLG116" s="225">
        <f t="shared" si="260"/>
        <v>0</v>
      </c>
      <c r="SLH116" s="225">
        <f t="shared" si="260"/>
        <v>0</v>
      </c>
      <c r="SLI116" s="225">
        <f t="shared" si="260"/>
        <v>0</v>
      </c>
      <c r="SLJ116" s="225">
        <f t="shared" si="260"/>
        <v>0</v>
      </c>
      <c r="SLK116" s="225">
        <f t="shared" si="260"/>
        <v>0</v>
      </c>
      <c r="SLL116" s="225">
        <f t="shared" si="260"/>
        <v>0</v>
      </c>
      <c r="SLM116" s="225">
        <f t="shared" si="260"/>
        <v>0</v>
      </c>
      <c r="SLN116" s="225">
        <f t="shared" si="260"/>
        <v>0</v>
      </c>
      <c r="SLO116" s="225">
        <f t="shared" si="260"/>
        <v>0</v>
      </c>
      <c r="SLP116" s="225">
        <f t="shared" si="260"/>
        <v>0</v>
      </c>
      <c r="SLQ116" s="225">
        <f t="shared" si="260"/>
        <v>0</v>
      </c>
      <c r="SLR116" s="225">
        <f t="shared" si="260"/>
        <v>0</v>
      </c>
      <c r="SLS116" s="225">
        <f t="shared" si="260"/>
        <v>0</v>
      </c>
      <c r="SLT116" s="225">
        <f t="shared" si="260"/>
        <v>0</v>
      </c>
      <c r="SLU116" s="225">
        <f t="shared" si="260"/>
        <v>0</v>
      </c>
      <c r="SLV116" s="225">
        <f t="shared" si="260"/>
        <v>0</v>
      </c>
      <c r="SLW116" s="225">
        <f t="shared" si="260"/>
        <v>0</v>
      </c>
      <c r="SLX116" s="225">
        <f t="shared" si="260"/>
        <v>0</v>
      </c>
      <c r="SLY116" s="225">
        <f t="shared" si="260"/>
        <v>0</v>
      </c>
      <c r="SLZ116" s="225">
        <f t="shared" si="260"/>
        <v>0</v>
      </c>
      <c r="SMA116" s="225">
        <f t="shared" si="260"/>
        <v>0</v>
      </c>
      <c r="SMB116" s="225">
        <f t="shared" si="260"/>
        <v>0</v>
      </c>
      <c r="SMC116" s="225">
        <f t="shared" si="260"/>
        <v>0</v>
      </c>
      <c r="SMD116" s="225">
        <f t="shared" si="260"/>
        <v>0</v>
      </c>
      <c r="SME116" s="225">
        <f t="shared" si="260"/>
        <v>0</v>
      </c>
      <c r="SMF116" s="225">
        <f t="shared" si="260"/>
        <v>0</v>
      </c>
      <c r="SMG116" s="225">
        <f t="shared" si="260"/>
        <v>0</v>
      </c>
      <c r="SMH116" s="225">
        <f t="shared" si="260"/>
        <v>0</v>
      </c>
      <c r="SMI116" s="225">
        <f t="shared" si="260"/>
        <v>0</v>
      </c>
      <c r="SMJ116" s="225">
        <f t="shared" si="260"/>
        <v>0</v>
      </c>
      <c r="SMK116" s="225">
        <f t="shared" si="260"/>
        <v>0</v>
      </c>
      <c r="SML116" s="225">
        <f t="shared" si="260"/>
        <v>0</v>
      </c>
      <c r="SMM116" s="225">
        <f t="shared" si="260"/>
        <v>0</v>
      </c>
      <c r="SMN116" s="225">
        <f t="shared" si="260"/>
        <v>0</v>
      </c>
      <c r="SMO116" s="225">
        <f t="shared" si="260"/>
        <v>0</v>
      </c>
      <c r="SMP116" s="225">
        <f t="shared" ref="SMP116:SPA116" si="261">SMP115-SMP114</f>
        <v>0</v>
      </c>
      <c r="SMQ116" s="225">
        <f t="shared" si="261"/>
        <v>0</v>
      </c>
      <c r="SMR116" s="225">
        <f t="shared" si="261"/>
        <v>0</v>
      </c>
      <c r="SMS116" s="225">
        <f t="shared" si="261"/>
        <v>0</v>
      </c>
      <c r="SMT116" s="225">
        <f t="shared" si="261"/>
        <v>0</v>
      </c>
      <c r="SMU116" s="225">
        <f t="shared" si="261"/>
        <v>0</v>
      </c>
      <c r="SMV116" s="225">
        <f t="shared" si="261"/>
        <v>0</v>
      </c>
      <c r="SMW116" s="225">
        <f t="shared" si="261"/>
        <v>0</v>
      </c>
      <c r="SMX116" s="225">
        <f t="shared" si="261"/>
        <v>0</v>
      </c>
      <c r="SMY116" s="225">
        <f t="shared" si="261"/>
        <v>0</v>
      </c>
      <c r="SMZ116" s="225">
        <f t="shared" si="261"/>
        <v>0</v>
      </c>
      <c r="SNA116" s="225">
        <f t="shared" si="261"/>
        <v>0</v>
      </c>
      <c r="SNB116" s="225">
        <f t="shared" si="261"/>
        <v>0</v>
      </c>
      <c r="SNC116" s="225">
        <f t="shared" si="261"/>
        <v>0</v>
      </c>
      <c r="SND116" s="225">
        <f t="shared" si="261"/>
        <v>0</v>
      </c>
      <c r="SNE116" s="225">
        <f t="shared" si="261"/>
        <v>0</v>
      </c>
      <c r="SNF116" s="225">
        <f t="shared" si="261"/>
        <v>0</v>
      </c>
      <c r="SNG116" s="225">
        <f t="shared" si="261"/>
        <v>0</v>
      </c>
      <c r="SNH116" s="225">
        <f t="shared" si="261"/>
        <v>0</v>
      </c>
      <c r="SNI116" s="225">
        <f t="shared" si="261"/>
        <v>0</v>
      </c>
      <c r="SNJ116" s="225">
        <f t="shared" si="261"/>
        <v>0</v>
      </c>
      <c r="SNK116" s="225">
        <f t="shared" si="261"/>
        <v>0</v>
      </c>
      <c r="SNL116" s="225">
        <f t="shared" si="261"/>
        <v>0</v>
      </c>
      <c r="SNM116" s="225">
        <f t="shared" si="261"/>
        <v>0</v>
      </c>
      <c r="SNN116" s="225">
        <f t="shared" si="261"/>
        <v>0</v>
      </c>
      <c r="SNO116" s="225">
        <f t="shared" si="261"/>
        <v>0</v>
      </c>
      <c r="SNP116" s="225">
        <f t="shared" si="261"/>
        <v>0</v>
      </c>
      <c r="SNQ116" s="225">
        <f t="shared" si="261"/>
        <v>0</v>
      </c>
      <c r="SNR116" s="225">
        <f t="shared" si="261"/>
        <v>0</v>
      </c>
      <c r="SNS116" s="225">
        <f t="shared" si="261"/>
        <v>0</v>
      </c>
      <c r="SNT116" s="225">
        <f t="shared" si="261"/>
        <v>0</v>
      </c>
      <c r="SNU116" s="225">
        <f t="shared" si="261"/>
        <v>0</v>
      </c>
      <c r="SNV116" s="225">
        <f t="shared" si="261"/>
        <v>0</v>
      </c>
      <c r="SNW116" s="225">
        <f t="shared" si="261"/>
        <v>0</v>
      </c>
      <c r="SNX116" s="225">
        <f t="shared" si="261"/>
        <v>0</v>
      </c>
      <c r="SNY116" s="225">
        <f t="shared" si="261"/>
        <v>0</v>
      </c>
      <c r="SNZ116" s="225">
        <f t="shared" si="261"/>
        <v>0</v>
      </c>
      <c r="SOA116" s="225">
        <f t="shared" si="261"/>
        <v>0</v>
      </c>
      <c r="SOB116" s="225">
        <f t="shared" si="261"/>
        <v>0</v>
      </c>
      <c r="SOC116" s="225">
        <f t="shared" si="261"/>
        <v>0</v>
      </c>
      <c r="SOD116" s="225">
        <f t="shared" si="261"/>
        <v>0</v>
      </c>
      <c r="SOE116" s="225">
        <f t="shared" si="261"/>
        <v>0</v>
      </c>
      <c r="SOF116" s="225">
        <f t="shared" si="261"/>
        <v>0</v>
      </c>
      <c r="SOG116" s="225">
        <f t="shared" si="261"/>
        <v>0</v>
      </c>
      <c r="SOH116" s="225">
        <f t="shared" si="261"/>
        <v>0</v>
      </c>
      <c r="SOI116" s="225">
        <f t="shared" si="261"/>
        <v>0</v>
      </c>
      <c r="SOJ116" s="225">
        <f t="shared" si="261"/>
        <v>0</v>
      </c>
      <c r="SOK116" s="225">
        <f t="shared" si="261"/>
        <v>0</v>
      </c>
      <c r="SOL116" s="225">
        <f t="shared" si="261"/>
        <v>0</v>
      </c>
      <c r="SOM116" s="225">
        <f t="shared" si="261"/>
        <v>0</v>
      </c>
      <c r="SON116" s="225">
        <f t="shared" si="261"/>
        <v>0</v>
      </c>
      <c r="SOO116" s="225">
        <f t="shared" si="261"/>
        <v>0</v>
      </c>
      <c r="SOP116" s="225">
        <f t="shared" si="261"/>
        <v>0</v>
      </c>
      <c r="SOQ116" s="225">
        <f t="shared" si="261"/>
        <v>0</v>
      </c>
      <c r="SOR116" s="225">
        <f t="shared" si="261"/>
        <v>0</v>
      </c>
      <c r="SOS116" s="225">
        <f t="shared" si="261"/>
        <v>0</v>
      </c>
      <c r="SOT116" s="225">
        <f t="shared" si="261"/>
        <v>0</v>
      </c>
      <c r="SOU116" s="225">
        <f t="shared" si="261"/>
        <v>0</v>
      </c>
      <c r="SOV116" s="225">
        <f t="shared" si="261"/>
        <v>0</v>
      </c>
      <c r="SOW116" s="225">
        <f t="shared" si="261"/>
        <v>0</v>
      </c>
      <c r="SOX116" s="225">
        <f t="shared" si="261"/>
        <v>0</v>
      </c>
      <c r="SOY116" s="225">
        <f t="shared" si="261"/>
        <v>0</v>
      </c>
      <c r="SOZ116" s="225">
        <f t="shared" si="261"/>
        <v>0</v>
      </c>
      <c r="SPA116" s="225">
        <f t="shared" si="261"/>
        <v>0</v>
      </c>
      <c r="SPB116" s="225">
        <f t="shared" ref="SPB116:SRM116" si="262">SPB115-SPB114</f>
        <v>0</v>
      </c>
      <c r="SPC116" s="225">
        <f t="shared" si="262"/>
        <v>0</v>
      </c>
      <c r="SPD116" s="225">
        <f t="shared" si="262"/>
        <v>0</v>
      </c>
      <c r="SPE116" s="225">
        <f t="shared" si="262"/>
        <v>0</v>
      </c>
      <c r="SPF116" s="225">
        <f t="shared" si="262"/>
        <v>0</v>
      </c>
      <c r="SPG116" s="225">
        <f t="shared" si="262"/>
        <v>0</v>
      </c>
      <c r="SPH116" s="225">
        <f t="shared" si="262"/>
        <v>0</v>
      </c>
      <c r="SPI116" s="225">
        <f t="shared" si="262"/>
        <v>0</v>
      </c>
      <c r="SPJ116" s="225">
        <f t="shared" si="262"/>
        <v>0</v>
      </c>
      <c r="SPK116" s="225">
        <f t="shared" si="262"/>
        <v>0</v>
      </c>
      <c r="SPL116" s="225">
        <f t="shared" si="262"/>
        <v>0</v>
      </c>
      <c r="SPM116" s="225">
        <f t="shared" si="262"/>
        <v>0</v>
      </c>
      <c r="SPN116" s="225">
        <f t="shared" si="262"/>
        <v>0</v>
      </c>
      <c r="SPO116" s="225">
        <f t="shared" si="262"/>
        <v>0</v>
      </c>
      <c r="SPP116" s="225">
        <f t="shared" si="262"/>
        <v>0</v>
      </c>
      <c r="SPQ116" s="225">
        <f t="shared" si="262"/>
        <v>0</v>
      </c>
      <c r="SPR116" s="225">
        <f t="shared" si="262"/>
        <v>0</v>
      </c>
      <c r="SPS116" s="225">
        <f t="shared" si="262"/>
        <v>0</v>
      </c>
      <c r="SPT116" s="225">
        <f t="shared" si="262"/>
        <v>0</v>
      </c>
      <c r="SPU116" s="225">
        <f t="shared" si="262"/>
        <v>0</v>
      </c>
      <c r="SPV116" s="225">
        <f t="shared" si="262"/>
        <v>0</v>
      </c>
      <c r="SPW116" s="225">
        <f t="shared" si="262"/>
        <v>0</v>
      </c>
      <c r="SPX116" s="225">
        <f t="shared" si="262"/>
        <v>0</v>
      </c>
      <c r="SPY116" s="225">
        <f t="shared" si="262"/>
        <v>0</v>
      </c>
      <c r="SPZ116" s="225">
        <f t="shared" si="262"/>
        <v>0</v>
      </c>
      <c r="SQA116" s="225">
        <f t="shared" si="262"/>
        <v>0</v>
      </c>
      <c r="SQB116" s="225">
        <f t="shared" si="262"/>
        <v>0</v>
      </c>
      <c r="SQC116" s="225">
        <f t="shared" si="262"/>
        <v>0</v>
      </c>
      <c r="SQD116" s="225">
        <f t="shared" si="262"/>
        <v>0</v>
      </c>
      <c r="SQE116" s="225">
        <f t="shared" si="262"/>
        <v>0</v>
      </c>
      <c r="SQF116" s="225">
        <f t="shared" si="262"/>
        <v>0</v>
      </c>
      <c r="SQG116" s="225">
        <f t="shared" si="262"/>
        <v>0</v>
      </c>
      <c r="SQH116" s="225">
        <f t="shared" si="262"/>
        <v>0</v>
      </c>
      <c r="SQI116" s="225">
        <f t="shared" si="262"/>
        <v>0</v>
      </c>
      <c r="SQJ116" s="225">
        <f t="shared" si="262"/>
        <v>0</v>
      </c>
      <c r="SQK116" s="225">
        <f t="shared" si="262"/>
        <v>0</v>
      </c>
      <c r="SQL116" s="225">
        <f t="shared" si="262"/>
        <v>0</v>
      </c>
      <c r="SQM116" s="225">
        <f t="shared" si="262"/>
        <v>0</v>
      </c>
      <c r="SQN116" s="225">
        <f t="shared" si="262"/>
        <v>0</v>
      </c>
      <c r="SQO116" s="225">
        <f t="shared" si="262"/>
        <v>0</v>
      </c>
      <c r="SQP116" s="225">
        <f t="shared" si="262"/>
        <v>0</v>
      </c>
      <c r="SQQ116" s="225">
        <f t="shared" si="262"/>
        <v>0</v>
      </c>
      <c r="SQR116" s="225">
        <f t="shared" si="262"/>
        <v>0</v>
      </c>
      <c r="SQS116" s="225">
        <f t="shared" si="262"/>
        <v>0</v>
      </c>
      <c r="SQT116" s="225">
        <f t="shared" si="262"/>
        <v>0</v>
      </c>
      <c r="SQU116" s="225">
        <f t="shared" si="262"/>
        <v>0</v>
      </c>
      <c r="SQV116" s="225">
        <f t="shared" si="262"/>
        <v>0</v>
      </c>
      <c r="SQW116" s="225">
        <f t="shared" si="262"/>
        <v>0</v>
      </c>
      <c r="SQX116" s="225">
        <f t="shared" si="262"/>
        <v>0</v>
      </c>
      <c r="SQY116" s="225">
        <f t="shared" si="262"/>
        <v>0</v>
      </c>
      <c r="SQZ116" s="225">
        <f t="shared" si="262"/>
        <v>0</v>
      </c>
      <c r="SRA116" s="225">
        <f t="shared" si="262"/>
        <v>0</v>
      </c>
      <c r="SRB116" s="225">
        <f t="shared" si="262"/>
        <v>0</v>
      </c>
      <c r="SRC116" s="225">
        <f t="shared" si="262"/>
        <v>0</v>
      </c>
      <c r="SRD116" s="225">
        <f t="shared" si="262"/>
        <v>0</v>
      </c>
      <c r="SRE116" s="225">
        <f t="shared" si="262"/>
        <v>0</v>
      </c>
      <c r="SRF116" s="225">
        <f t="shared" si="262"/>
        <v>0</v>
      </c>
      <c r="SRG116" s="225">
        <f t="shared" si="262"/>
        <v>0</v>
      </c>
      <c r="SRH116" s="225">
        <f t="shared" si="262"/>
        <v>0</v>
      </c>
      <c r="SRI116" s="225">
        <f t="shared" si="262"/>
        <v>0</v>
      </c>
      <c r="SRJ116" s="225">
        <f t="shared" si="262"/>
        <v>0</v>
      </c>
      <c r="SRK116" s="225">
        <f t="shared" si="262"/>
        <v>0</v>
      </c>
      <c r="SRL116" s="225">
        <f t="shared" si="262"/>
        <v>0</v>
      </c>
      <c r="SRM116" s="225">
        <f t="shared" si="262"/>
        <v>0</v>
      </c>
      <c r="SRN116" s="225">
        <f t="shared" ref="SRN116:STY116" si="263">SRN115-SRN114</f>
        <v>0</v>
      </c>
      <c r="SRO116" s="225">
        <f t="shared" si="263"/>
        <v>0</v>
      </c>
      <c r="SRP116" s="225">
        <f t="shared" si="263"/>
        <v>0</v>
      </c>
      <c r="SRQ116" s="225">
        <f t="shared" si="263"/>
        <v>0</v>
      </c>
      <c r="SRR116" s="225">
        <f t="shared" si="263"/>
        <v>0</v>
      </c>
      <c r="SRS116" s="225">
        <f t="shared" si="263"/>
        <v>0</v>
      </c>
      <c r="SRT116" s="225">
        <f t="shared" si="263"/>
        <v>0</v>
      </c>
      <c r="SRU116" s="225">
        <f t="shared" si="263"/>
        <v>0</v>
      </c>
      <c r="SRV116" s="225">
        <f t="shared" si="263"/>
        <v>0</v>
      </c>
      <c r="SRW116" s="225">
        <f t="shared" si="263"/>
        <v>0</v>
      </c>
      <c r="SRX116" s="225">
        <f t="shared" si="263"/>
        <v>0</v>
      </c>
      <c r="SRY116" s="225">
        <f t="shared" si="263"/>
        <v>0</v>
      </c>
      <c r="SRZ116" s="225">
        <f t="shared" si="263"/>
        <v>0</v>
      </c>
      <c r="SSA116" s="225">
        <f t="shared" si="263"/>
        <v>0</v>
      </c>
      <c r="SSB116" s="225">
        <f t="shared" si="263"/>
        <v>0</v>
      </c>
      <c r="SSC116" s="225">
        <f t="shared" si="263"/>
        <v>0</v>
      </c>
      <c r="SSD116" s="225">
        <f t="shared" si="263"/>
        <v>0</v>
      </c>
      <c r="SSE116" s="225">
        <f t="shared" si="263"/>
        <v>0</v>
      </c>
      <c r="SSF116" s="225">
        <f t="shared" si="263"/>
        <v>0</v>
      </c>
      <c r="SSG116" s="225">
        <f t="shared" si="263"/>
        <v>0</v>
      </c>
      <c r="SSH116" s="225">
        <f t="shared" si="263"/>
        <v>0</v>
      </c>
      <c r="SSI116" s="225">
        <f t="shared" si="263"/>
        <v>0</v>
      </c>
      <c r="SSJ116" s="225">
        <f t="shared" si="263"/>
        <v>0</v>
      </c>
      <c r="SSK116" s="225">
        <f t="shared" si="263"/>
        <v>0</v>
      </c>
      <c r="SSL116" s="225">
        <f t="shared" si="263"/>
        <v>0</v>
      </c>
      <c r="SSM116" s="225">
        <f t="shared" si="263"/>
        <v>0</v>
      </c>
      <c r="SSN116" s="225">
        <f t="shared" si="263"/>
        <v>0</v>
      </c>
      <c r="SSO116" s="225">
        <f t="shared" si="263"/>
        <v>0</v>
      </c>
      <c r="SSP116" s="225">
        <f t="shared" si="263"/>
        <v>0</v>
      </c>
      <c r="SSQ116" s="225">
        <f t="shared" si="263"/>
        <v>0</v>
      </c>
      <c r="SSR116" s="225">
        <f t="shared" si="263"/>
        <v>0</v>
      </c>
      <c r="SSS116" s="225">
        <f t="shared" si="263"/>
        <v>0</v>
      </c>
      <c r="SST116" s="225">
        <f t="shared" si="263"/>
        <v>0</v>
      </c>
      <c r="SSU116" s="225">
        <f t="shared" si="263"/>
        <v>0</v>
      </c>
      <c r="SSV116" s="225">
        <f t="shared" si="263"/>
        <v>0</v>
      </c>
      <c r="SSW116" s="225">
        <f t="shared" si="263"/>
        <v>0</v>
      </c>
      <c r="SSX116" s="225">
        <f t="shared" si="263"/>
        <v>0</v>
      </c>
      <c r="SSY116" s="225">
        <f t="shared" si="263"/>
        <v>0</v>
      </c>
      <c r="SSZ116" s="225">
        <f t="shared" si="263"/>
        <v>0</v>
      </c>
      <c r="STA116" s="225">
        <f t="shared" si="263"/>
        <v>0</v>
      </c>
      <c r="STB116" s="225">
        <f t="shared" si="263"/>
        <v>0</v>
      </c>
      <c r="STC116" s="225">
        <f t="shared" si="263"/>
        <v>0</v>
      </c>
      <c r="STD116" s="225">
        <f t="shared" si="263"/>
        <v>0</v>
      </c>
      <c r="STE116" s="225">
        <f t="shared" si="263"/>
        <v>0</v>
      </c>
      <c r="STF116" s="225">
        <f t="shared" si="263"/>
        <v>0</v>
      </c>
      <c r="STG116" s="225">
        <f t="shared" si="263"/>
        <v>0</v>
      </c>
      <c r="STH116" s="225">
        <f t="shared" si="263"/>
        <v>0</v>
      </c>
      <c r="STI116" s="225">
        <f t="shared" si="263"/>
        <v>0</v>
      </c>
      <c r="STJ116" s="225">
        <f t="shared" si="263"/>
        <v>0</v>
      </c>
      <c r="STK116" s="225">
        <f t="shared" si="263"/>
        <v>0</v>
      </c>
      <c r="STL116" s="225">
        <f t="shared" si="263"/>
        <v>0</v>
      </c>
      <c r="STM116" s="225">
        <f t="shared" si="263"/>
        <v>0</v>
      </c>
      <c r="STN116" s="225">
        <f t="shared" si="263"/>
        <v>0</v>
      </c>
      <c r="STO116" s="225">
        <f t="shared" si="263"/>
        <v>0</v>
      </c>
      <c r="STP116" s="225">
        <f t="shared" si="263"/>
        <v>0</v>
      </c>
      <c r="STQ116" s="225">
        <f t="shared" si="263"/>
        <v>0</v>
      </c>
      <c r="STR116" s="225">
        <f t="shared" si="263"/>
        <v>0</v>
      </c>
      <c r="STS116" s="225">
        <f t="shared" si="263"/>
        <v>0</v>
      </c>
      <c r="STT116" s="225">
        <f t="shared" si="263"/>
        <v>0</v>
      </c>
      <c r="STU116" s="225">
        <f t="shared" si="263"/>
        <v>0</v>
      </c>
      <c r="STV116" s="225">
        <f t="shared" si="263"/>
        <v>0</v>
      </c>
      <c r="STW116" s="225">
        <f t="shared" si="263"/>
        <v>0</v>
      </c>
      <c r="STX116" s="225">
        <f t="shared" si="263"/>
        <v>0</v>
      </c>
      <c r="STY116" s="225">
        <f t="shared" si="263"/>
        <v>0</v>
      </c>
      <c r="STZ116" s="225">
        <f t="shared" ref="STZ116:SWK116" si="264">STZ115-STZ114</f>
        <v>0</v>
      </c>
      <c r="SUA116" s="225">
        <f t="shared" si="264"/>
        <v>0</v>
      </c>
      <c r="SUB116" s="225">
        <f t="shared" si="264"/>
        <v>0</v>
      </c>
      <c r="SUC116" s="225">
        <f t="shared" si="264"/>
        <v>0</v>
      </c>
      <c r="SUD116" s="225">
        <f t="shared" si="264"/>
        <v>0</v>
      </c>
      <c r="SUE116" s="225">
        <f t="shared" si="264"/>
        <v>0</v>
      </c>
      <c r="SUF116" s="225">
        <f t="shared" si="264"/>
        <v>0</v>
      </c>
      <c r="SUG116" s="225">
        <f t="shared" si="264"/>
        <v>0</v>
      </c>
      <c r="SUH116" s="225">
        <f t="shared" si="264"/>
        <v>0</v>
      </c>
      <c r="SUI116" s="225">
        <f t="shared" si="264"/>
        <v>0</v>
      </c>
      <c r="SUJ116" s="225">
        <f t="shared" si="264"/>
        <v>0</v>
      </c>
      <c r="SUK116" s="225">
        <f t="shared" si="264"/>
        <v>0</v>
      </c>
      <c r="SUL116" s="225">
        <f t="shared" si="264"/>
        <v>0</v>
      </c>
      <c r="SUM116" s="225">
        <f t="shared" si="264"/>
        <v>0</v>
      </c>
      <c r="SUN116" s="225">
        <f t="shared" si="264"/>
        <v>0</v>
      </c>
      <c r="SUO116" s="225">
        <f t="shared" si="264"/>
        <v>0</v>
      </c>
      <c r="SUP116" s="225">
        <f t="shared" si="264"/>
        <v>0</v>
      </c>
      <c r="SUQ116" s="225">
        <f t="shared" si="264"/>
        <v>0</v>
      </c>
      <c r="SUR116" s="225">
        <f t="shared" si="264"/>
        <v>0</v>
      </c>
      <c r="SUS116" s="225">
        <f t="shared" si="264"/>
        <v>0</v>
      </c>
      <c r="SUT116" s="225">
        <f t="shared" si="264"/>
        <v>0</v>
      </c>
      <c r="SUU116" s="225">
        <f t="shared" si="264"/>
        <v>0</v>
      </c>
      <c r="SUV116" s="225">
        <f t="shared" si="264"/>
        <v>0</v>
      </c>
      <c r="SUW116" s="225">
        <f t="shared" si="264"/>
        <v>0</v>
      </c>
      <c r="SUX116" s="225">
        <f t="shared" si="264"/>
        <v>0</v>
      </c>
      <c r="SUY116" s="225">
        <f t="shared" si="264"/>
        <v>0</v>
      </c>
      <c r="SUZ116" s="225">
        <f t="shared" si="264"/>
        <v>0</v>
      </c>
      <c r="SVA116" s="225">
        <f t="shared" si="264"/>
        <v>0</v>
      </c>
      <c r="SVB116" s="225">
        <f t="shared" si="264"/>
        <v>0</v>
      </c>
      <c r="SVC116" s="225">
        <f t="shared" si="264"/>
        <v>0</v>
      </c>
      <c r="SVD116" s="225">
        <f t="shared" si="264"/>
        <v>0</v>
      </c>
      <c r="SVE116" s="225">
        <f t="shared" si="264"/>
        <v>0</v>
      </c>
      <c r="SVF116" s="225">
        <f t="shared" si="264"/>
        <v>0</v>
      </c>
      <c r="SVG116" s="225">
        <f t="shared" si="264"/>
        <v>0</v>
      </c>
      <c r="SVH116" s="225">
        <f t="shared" si="264"/>
        <v>0</v>
      </c>
      <c r="SVI116" s="225">
        <f t="shared" si="264"/>
        <v>0</v>
      </c>
      <c r="SVJ116" s="225">
        <f t="shared" si="264"/>
        <v>0</v>
      </c>
      <c r="SVK116" s="225">
        <f t="shared" si="264"/>
        <v>0</v>
      </c>
      <c r="SVL116" s="225">
        <f t="shared" si="264"/>
        <v>0</v>
      </c>
      <c r="SVM116" s="225">
        <f t="shared" si="264"/>
        <v>0</v>
      </c>
      <c r="SVN116" s="225">
        <f t="shared" si="264"/>
        <v>0</v>
      </c>
      <c r="SVO116" s="225">
        <f t="shared" si="264"/>
        <v>0</v>
      </c>
      <c r="SVP116" s="225">
        <f t="shared" si="264"/>
        <v>0</v>
      </c>
      <c r="SVQ116" s="225">
        <f t="shared" si="264"/>
        <v>0</v>
      </c>
      <c r="SVR116" s="225">
        <f t="shared" si="264"/>
        <v>0</v>
      </c>
      <c r="SVS116" s="225">
        <f t="shared" si="264"/>
        <v>0</v>
      </c>
      <c r="SVT116" s="225">
        <f t="shared" si="264"/>
        <v>0</v>
      </c>
      <c r="SVU116" s="225">
        <f t="shared" si="264"/>
        <v>0</v>
      </c>
      <c r="SVV116" s="225">
        <f t="shared" si="264"/>
        <v>0</v>
      </c>
      <c r="SVW116" s="225">
        <f t="shared" si="264"/>
        <v>0</v>
      </c>
      <c r="SVX116" s="225">
        <f t="shared" si="264"/>
        <v>0</v>
      </c>
      <c r="SVY116" s="225">
        <f t="shared" si="264"/>
        <v>0</v>
      </c>
      <c r="SVZ116" s="225">
        <f t="shared" si="264"/>
        <v>0</v>
      </c>
      <c r="SWA116" s="225">
        <f t="shared" si="264"/>
        <v>0</v>
      </c>
      <c r="SWB116" s="225">
        <f t="shared" si="264"/>
        <v>0</v>
      </c>
      <c r="SWC116" s="225">
        <f t="shared" si="264"/>
        <v>0</v>
      </c>
      <c r="SWD116" s="225">
        <f t="shared" si="264"/>
        <v>0</v>
      </c>
      <c r="SWE116" s="225">
        <f t="shared" si="264"/>
        <v>0</v>
      </c>
      <c r="SWF116" s="225">
        <f t="shared" si="264"/>
        <v>0</v>
      </c>
      <c r="SWG116" s="225">
        <f t="shared" si="264"/>
        <v>0</v>
      </c>
      <c r="SWH116" s="225">
        <f t="shared" si="264"/>
        <v>0</v>
      </c>
      <c r="SWI116" s="225">
        <f t="shared" si="264"/>
        <v>0</v>
      </c>
      <c r="SWJ116" s="225">
        <f t="shared" si="264"/>
        <v>0</v>
      </c>
      <c r="SWK116" s="225">
        <f t="shared" si="264"/>
        <v>0</v>
      </c>
      <c r="SWL116" s="225">
        <f t="shared" ref="SWL116:SYW116" si="265">SWL115-SWL114</f>
        <v>0</v>
      </c>
      <c r="SWM116" s="225">
        <f t="shared" si="265"/>
        <v>0</v>
      </c>
      <c r="SWN116" s="225">
        <f t="shared" si="265"/>
        <v>0</v>
      </c>
      <c r="SWO116" s="225">
        <f t="shared" si="265"/>
        <v>0</v>
      </c>
      <c r="SWP116" s="225">
        <f t="shared" si="265"/>
        <v>0</v>
      </c>
      <c r="SWQ116" s="225">
        <f t="shared" si="265"/>
        <v>0</v>
      </c>
      <c r="SWR116" s="225">
        <f t="shared" si="265"/>
        <v>0</v>
      </c>
      <c r="SWS116" s="225">
        <f t="shared" si="265"/>
        <v>0</v>
      </c>
      <c r="SWT116" s="225">
        <f t="shared" si="265"/>
        <v>0</v>
      </c>
      <c r="SWU116" s="225">
        <f t="shared" si="265"/>
        <v>0</v>
      </c>
      <c r="SWV116" s="225">
        <f t="shared" si="265"/>
        <v>0</v>
      </c>
      <c r="SWW116" s="225">
        <f t="shared" si="265"/>
        <v>0</v>
      </c>
      <c r="SWX116" s="225">
        <f t="shared" si="265"/>
        <v>0</v>
      </c>
      <c r="SWY116" s="225">
        <f t="shared" si="265"/>
        <v>0</v>
      </c>
      <c r="SWZ116" s="225">
        <f t="shared" si="265"/>
        <v>0</v>
      </c>
      <c r="SXA116" s="225">
        <f t="shared" si="265"/>
        <v>0</v>
      </c>
      <c r="SXB116" s="225">
        <f t="shared" si="265"/>
        <v>0</v>
      </c>
      <c r="SXC116" s="225">
        <f t="shared" si="265"/>
        <v>0</v>
      </c>
      <c r="SXD116" s="225">
        <f t="shared" si="265"/>
        <v>0</v>
      </c>
      <c r="SXE116" s="225">
        <f t="shared" si="265"/>
        <v>0</v>
      </c>
      <c r="SXF116" s="225">
        <f t="shared" si="265"/>
        <v>0</v>
      </c>
      <c r="SXG116" s="225">
        <f t="shared" si="265"/>
        <v>0</v>
      </c>
      <c r="SXH116" s="225">
        <f t="shared" si="265"/>
        <v>0</v>
      </c>
      <c r="SXI116" s="225">
        <f t="shared" si="265"/>
        <v>0</v>
      </c>
      <c r="SXJ116" s="225">
        <f t="shared" si="265"/>
        <v>0</v>
      </c>
      <c r="SXK116" s="225">
        <f t="shared" si="265"/>
        <v>0</v>
      </c>
      <c r="SXL116" s="225">
        <f t="shared" si="265"/>
        <v>0</v>
      </c>
      <c r="SXM116" s="225">
        <f t="shared" si="265"/>
        <v>0</v>
      </c>
      <c r="SXN116" s="225">
        <f t="shared" si="265"/>
        <v>0</v>
      </c>
      <c r="SXO116" s="225">
        <f t="shared" si="265"/>
        <v>0</v>
      </c>
      <c r="SXP116" s="225">
        <f t="shared" si="265"/>
        <v>0</v>
      </c>
      <c r="SXQ116" s="225">
        <f t="shared" si="265"/>
        <v>0</v>
      </c>
      <c r="SXR116" s="225">
        <f t="shared" si="265"/>
        <v>0</v>
      </c>
      <c r="SXS116" s="225">
        <f t="shared" si="265"/>
        <v>0</v>
      </c>
      <c r="SXT116" s="225">
        <f t="shared" si="265"/>
        <v>0</v>
      </c>
      <c r="SXU116" s="225">
        <f t="shared" si="265"/>
        <v>0</v>
      </c>
      <c r="SXV116" s="225">
        <f t="shared" si="265"/>
        <v>0</v>
      </c>
      <c r="SXW116" s="225">
        <f t="shared" si="265"/>
        <v>0</v>
      </c>
      <c r="SXX116" s="225">
        <f t="shared" si="265"/>
        <v>0</v>
      </c>
      <c r="SXY116" s="225">
        <f t="shared" si="265"/>
        <v>0</v>
      </c>
      <c r="SXZ116" s="225">
        <f t="shared" si="265"/>
        <v>0</v>
      </c>
      <c r="SYA116" s="225">
        <f t="shared" si="265"/>
        <v>0</v>
      </c>
      <c r="SYB116" s="225">
        <f t="shared" si="265"/>
        <v>0</v>
      </c>
      <c r="SYC116" s="225">
        <f t="shared" si="265"/>
        <v>0</v>
      </c>
      <c r="SYD116" s="225">
        <f t="shared" si="265"/>
        <v>0</v>
      </c>
      <c r="SYE116" s="225">
        <f t="shared" si="265"/>
        <v>0</v>
      </c>
      <c r="SYF116" s="225">
        <f t="shared" si="265"/>
        <v>0</v>
      </c>
      <c r="SYG116" s="225">
        <f t="shared" si="265"/>
        <v>0</v>
      </c>
      <c r="SYH116" s="225">
        <f t="shared" si="265"/>
        <v>0</v>
      </c>
      <c r="SYI116" s="225">
        <f t="shared" si="265"/>
        <v>0</v>
      </c>
      <c r="SYJ116" s="225">
        <f t="shared" si="265"/>
        <v>0</v>
      </c>
      <c r="SYK116" s="225">
        <f t="shared" si="265"/>
        <v>0</v>
      </c>
      <c r="SYL116" s="225">
        <f t="shared" si="265"/>
        <v>0</v>
      </c>
      <c r="SYM116" s="225">
        <f t="shared" si="265"/>
        <v>0</v>
      </c>
      <c r="SYN116" s="225">
        <f t="shared" si="265"/>
        <v>0</v>
      </c>
      <c r="SYO116" s="225">
        <f t="shared" si="265"/>
        <v>0</v>
      </c>
      <c r="SYP116" s="225">
        <f t="shared" si="265"/>
        <v>0</v>
      </c>
      <c r="SYQ116" s="225">
        <f t="shared" si="265"/>
        <v>0</v>
      </c>
      <c r="SYR116" s="225">
        <f t="shared" si="265"/>
        <v>0</v>
      </c>
      <c r="SYS116" s="225">
        <f t="shared" si="265"/>
        <v>0</v>
      </c>
      <c r="SYT116" s="225">
        <f t="shared" si="265"/>
        <v>0</v>
      </c>
      <c r="SYU116" s="225">
        <f t="shared" si="265"/>
        <v>0</v>
      </c>
      <c r="SYV116" s="225">
        <f t="shared" si="265"/>
        <v>0</v>
      </c>
      <c r="SYW116" s="225">
        <f t="shared" si="265"/>
        <v>0</v>
      </c>
      <c r="SYX116" s="225">
        <f t="shared" ref="SYX116:TBI116" si="266">SYX115-SYX114</f>
        <v>0</v>
      </c>
      <c r="SYY116" s="225">
        <f t="shared" si="266"/>
        <v>0</v>
      </c>
      <c r="SYZ116" s="225">
        <f t="shared" si="266"/>
        <v>0</v>
      </c>
      <c r="SZA116" s="225">
        <f t="shared" si="266"/>
        <v>0</v>
      </c>
      <c r="SZB116" s="225">
        <f t="shared" si="266"/>
        <v>0</v>
      </c>
      <c r="SZC116" s="225">
        <f t="shared" si="266"/>
        <v>0</v>
      </c>
      <c r="SZD116" s="225">
        <f t="shared" si="266"/>
        <v>0</v>
      </c>
      <c r="SZE116" s="225">
        <f t="shared" si="266"/>
        <v>0</v>
      </c>
      <c r="SZF116" s="225">
        <f t="shared" si="266"/>
        <v>0</v>
      </c>
      <c r="SZG116" s="225">
        <f t="shared" si="266"/>
        <v>0</v>
      </c>
      <c r="SZH116" s="225">
        <f t="shared" si="266"/>
        <v>0</v>
      </c>
      <c r="SZI116" s="225">
        <f t="shared" si="266"/>
        <v>0</v>
      </c>
      <c r="SZJ116" s="225">
        <f t="shared" si="266"/>
        <v>0</v>
      </c>
      <c r="SZK116" s="225">
        <f t="shared" si="266"/>
        <v>0</v>
      </c>
      <c r="SZL116" s="225">
        <f t="shared" si="266"/>
        <v>0</v>
      </c>
      <c r="SZM116" s="225">
        <f t="shared" si="266"/>
        <v>0</v>
      </c>
      <c r="SZN116" s="225">
        <f t="shared" si="266"/>
        <v>0</v>
      </c>
      <c r="SZO116" s="225">
        <f t="shared" si="266"/>
        <v>0</v>
      </c>
      <c r="SZP116" s="225">
        <f t="shared" si="266"/>
        <v>0</v>
      </c>
      <c r="SZQ116" s="225">
        <f t="shared" si="266"/>
        <v>0</v>
      </c>
      <c r="SZR116" s="225">
        <f t="shared" si="266"/>
        <v>0</v>
      </c>
      <c r="SZS116" s="225">
        <f t="shared" si="266"/>
        <v>0</v>
      </c>
      <c r="SZT116" s="225">
        <f t="shared" si="266"/>
        <v>0</v>
      </c>
      <c r="SZU116" s="225">
        <f t="shared" si="266"/>
        <v>0</v>
      </c>
      <c r="SZV116" s="225">
        <f t="shared" si="266"/>
        <v>0</v>
      </c>
      <c r="SZW116" s="225">
        <f t="shared" si="266"/>
        <v>0</v>
      </c>
      <c r="SZX116" s="225">
        <f t="shared" si="266"/>
        <v>0</v>
      </c>
      <c r="SZY116" s="225">
        <f t="shared" si="266"/>
        <v>0</v>
      </c>
      <c r="SZZ116" s="225">
        <f t="shared" si="266"/>
        <v>0</v>
      </c>
      <c r="TAA116" s="225">
        <f t="shared" si="266"/>
        <v>0</v>
      </c>
      <c r="TAB116" s="225">
        <f t="shared" si="266"/>
        <v>0</v>
      </c>
      <c r="TAC116" s="225">
        <f t="shared" si="266"/>
        <v>0</v>
      </c>
      <c r="TAD116" s="225">
        <f t="shared" si="266"/>
        <v>0</v>
      </c>
      <c r="TAE116" s="225">
        <f t="shared" si="266"/>
        <v>0</v>
      </c>
      <c r="TAF116" s="225">
        <f t="shared" si="266"/>
        <v>0</v>
      </c>
      <c r="TAG116" s="225">
        <f t="shared" si="266"/>
        <v>0</v>
      </c>
      <c r="TAH116" s="225">
        <f t="shared" si="266"/>
        <v>0</v>
      </c>
      <c r="TAI116" s="225">
        <f t="shared" si="266"/>
        <v>0</v>
      </c>
      <c r="TAJ116" s="225">
        <f t="shared" si="266"/>
        <v>0</v>
      </c>
      <c r="TAK116" s="225">
        <f t="shared" si="266"/>
        <v>0</v>
      </c>
      <c r="TAL116" s="225">
        <f t="shared" si="266"/>
        <v>0</v>
      </c>
      <c r="TAM116" s="225">
        <f t="shared" si="266"/>
        <v>0</v>
      </c>
      <c r="TAN116" s="225">
        <f t="shared" si="266"/>
        <v>0</v>
      </c>
      <c r="TAO116" s="225">
        <f t="shared" si="266"/>
        <v>0</v>
      </c>
      <c r="TAP116" s="225">
        <f t="shared" si="266"/>
        <v>0</v>
      </c>
      <c r="TAQ116" s="225">
        <f t="shared" si="266"/>
        <v>0</v>
      </c>
      <c r="TAR116" s="225">
        <f t="shared" si="266"/>
        <v>0</v>
      </c>
      <c r="TAS116" s="225">
        <f t="shared" si="266"/>
        <v>0</v>
      </c>
      <c r="TAT116" s="225">
        <f t="shared" si="266"/>
        <v>0</v>
      </c>
      <c r="TAU116" s="225">
        <f t="shared" si="266"/>
        <v>0</v>
      </c>
      <c r="TAV116" s="225">
        <f t="shared" si="266"/>
        <v>0</v>
      </c>
      <c r="TAW116" s="225">
        <f t="shared" si="266"/>
        <v>0</v>
      </c>
      <c r="TAX116" s="225">
        <f t="shared" si="266"/>
        <v>0</v>
      </c>
      <c r="TAY116" s="225">
        <f t="shared" si="266"/>
        <v>0</v>
      </c>
      <c r="TAZ116" s="225">
        <f t="shared" si="266"/>
        <v>0</v>
      </c>
      <c r="TBA116" s="225">
        <f t="shared" si="266"/>
        <v>0</v>
      </c>
      <c r="TBB116" s="225">
        <f t="shared" si="266"/>
        <v>0</v>
      </c>
      <c r="TBC116" s="225">
        <f t="shared" si="266"/>
        <v>0</v>
      </c>
      <c r="TBD116" s="225">
        <f t="shared" si="266"/>
        <v>0</v>
      </c>
      <c r="TBE116" s="225">
        <f t="shared" si="266"/>
        <v>0</v>
      </c>
      <c r="TBF116" s="225">
        <f t="shared" si="266"/>
        <v>0</v>
      </c>
      <c r="TBG116" s="225">
        <f t="shared" si="266"/>
        <v>0</v>
      </c>
      <c r="TBH116" s="225">
        <f t="shared" si="266"/>
        <v>0</v>
      </c>
      <c r="TBI116" s="225">
        <f t="shared" si="266"/>
        <v>0</v>
      </c>
      <c r="TBJ116" s="225">
        <f t="shared" ref="TBJ116:TDU116" si="267">TBJ115-TBJ114</f>
        <v>0</v>
      </c>
      <c r="TBK116" s="225">
        <f t="shared" si="267"/>
        <v>0</v>
      </c>
      <c r="TBL116" s="225">
        <f t="shared" si="267"/>
        <v>0</v>
      </c>
      <c r="TBM116" s="225">
        <f t="shared" si="267"/>
        <v>0</v>
      </c>
      <c r="TBN116" s="225">
        <f t="shared" si="267"/>
        <v>0</v>
      </c>
      <c r="TBO116" s="225">
        <f t="shared" si="267"/>
        <v>0</v>
      </c>
      <c r="TBP116" s="225">
        <f t="shared" si="267"/>
        <v>0</v>
      </c>
      <c r="TBQ116" s="225">
        <f t="shared" si="267"/>
        <v>0</v>
      </c>
      <c r="TBR116" s="225">
        <f t="shared" si="267"/>
        <v>0</v>
      </c>
      <c r="TBS116" s="225">
        <f t="shared" si="267"/>
        <v>0</v>
      </c>
      <c r="TBT116" s="225">
        <f t="shared" si="267"/>
        <v>0</v>
      </c>
      <c r="TBU116" s="225">
        <f t="shared" si="267"/>
        <v>0</v>
      </c>
      <c r="TBV116" s="225">
        <f t="shared" si="267"/>
        <v>0</v>
      </c>
      <c r="TBW116" s="225">
        <f t="shared" si="267"/>
        <v>0</v>
      </c>
      <c r="TBX116" s="225">
        <f t="shared" si="267"/>
        <v>0</v>
      </c>
      <c r="TBY116" s="225">
        <f t="shared" si="267"/>
        <v>0</v>
      </c>
      <c r="TBZ116" s="225">
        <f t="shared" si="267"/>
        <v>0</v>
      </c>
      <c r="TCA116" s="225">
        <f t="shared" si="267"/>
        <v>0</v>
      </c>
      <c r="TCB116" s="225">
        <f t="shared" si="267"/>
        <v>0</v>
      </c>
      <c r="TCC116" s="225">
        <f t="shared" si="267"/>
        <v>0</v>
      </c>
      <c r="TCD116" s="225">
        <f t="shared" si="267"/>
        <v>0</v>
      </c>
      <c r="TCE116" s="225">
        <f t="shared" si="267"/>
        <v>0</v>
      </c>
      <c r="TCF116" s="225">
        <f t="shared" si="267"/>
        <v>0</v>
      </c>
      <c r="TCG116" s="225">
        <f t="shared" si="267"/>
        <v>0</v>
      </c>
      <c r="TCH116" s="225">
        <f t="shared" si="267"/>
        <v>0</v>
      </c>
      <c r="TCI116" s="225">
        <f t="shared" si="267"/>
        <v>0</v>
      </c>
      <c r="TCJ116" s="225">
        <f t="shared" si="267"/>
        <v>0</v>
      </c>
      <c r="TCK116" s="225">
        <f t="shared" si="267"/>
        <v>0</v>
      </c>
      <c r="TCL116" s="225">
        <f t="shared" si="267"/>
        <v>0</v>
      </c>
      <c r="TCM116" s="225">
        <f t="shared" si="267"/>
        <v>0</v>
      </c>
      <c r="TCN116" s="225">
        <f t="shared" si="267"/>
        <v>0</v>
      </c>
      <c r="TCO116" s="225">
        <f t="shared" si="267"/>
        <v>0</v>
      </c>
      <c r="TCP116" s="225">
        <f t="shared" si="267"/>
        <v>0</v>
      </c>
      <c r="TCQ116" s="225">
        <f t="shared" si="267"/>
        <v>0</v>
      </c>
      <c r="TCR116" s="225">
        <f t="shared" si="267"/>
        <v>0</v>
      </c>
      <c r="TCS116" s="225">
        <f t="shared" si="267"/>
        <v>0</v>
      </c>
      <c r="TCT116" s="225">
        <f t="shared" si="267"/>
        <v>0</v>
      </c>
      <c r="TCU116" s="225">
        <f t="shared" si="267"/>
        <v>0</v>
      </c>
      <c r="TCV116" s="225">
        <f t="shared" si="267"/>
        <v>0</v>
      </c>
      <c r="TCW116" s="225">
        <f t="shared" si="267"/>
        <v>0</v>
      </c>
      <c r="TCX116" s="225">
        <f t="shared" si="267"/>
        <v>0</v>
      </c>
      <c r="TCY116" s="225">
        <f t="shared" si="267"/>
        <v>0</v>
      </c>
      <c r="TCZ116" s="225">
        <f t="shared" si="267"/>
        <v>0</v>
      </c>
      <c r="TDA116" s="225">
        <f t="shared" si="267"/>
        <v>0</v>
      </c>
      <c r="TDB116" s="225">
        <f t="shared" si="267"/>
        <v>0</v>
      </c>
      <c r="TDC116" s="225">
        <f t="shared" si="267"/>
        <v>0</v>
      </c>
      <c r="TDD116" s="225">
        <f t="shared" si="267"/>
        <v>0</v>
      </c>
      <c r="TDE116" s="225">
        <f t="shared" si="267"/>
        <v>0</v>
      </c>
      <c r="TDF116" s="225">
        <f t="shared" si="267"/>
        <v>0</v>
      </c>
      <c r="TDG116" s="225">
        <f t="shared" si="267"/>
        <v>0</v>
      </c>
      <c r="TDH116" s="225">
        <f t="shared" si="267"/>
        <v>0</v>
      </c>
      <c r="TDI116" s="225">
        <f t="shared" si="267"/>
        <v>0</v>
      </c>
      <c r="TDJ116" s="225">
        <f t="shared" si="267"/>
        <v>0</v>
      </c>
      <c r="TDK116" s="225">
        <f t="shared" si="267"/>
        <v>0</v>
      </c>
      <c r="TDL116" s="225">
        <f t="shared" si="267"/>
        <v>0</v>
      </c>
      <c r="TDM116" s="225">
        <f t="shared" si="267"/>
        <v>0</v>
      </c>
      <c r="TDN116" s="225">
        <f t="shared" si="267"/>
        <v>0</v>
      </c>
      <c r="TDO116" s="225">
        <f t="shared" si="267"/>
        <v>0</v>
      </c>
      <c r="TDP116" s="225">
        <f t="shared" si="267"/>
        <v>0</v>
      </c>
      <c r="TDQ116" s="225">
        <f t="shared" si="267"/>
        <v>0</v>
      </c>
      <c r="TDR116" s="225">
        <f t="shared" si="267"/>
        <v>0</v>
      </c>
      <c r="TDS116" s="225">
        <f t="shared" si="267"/>
        <v>0</v>
      </c>
      <c r="TDT116" s="225">
        <f t="shared" si="267"/>
        <v>0</v>
      </c>
      <c r="TDU116" s="225">
        <f t="shared" si="267"/>
        <v>0</v>
      </c>
      <c r="TDV116" s="225">
        <f t="shared" ref="TDV116:TGG116" si="268">TDV115-TDV114</f>
        <v>0</v>
      </c>
      <c r="TDW116" s="225">
        <f t="shared" si="268"/>
        <v>0</v>
      </c>
      <c r="TDX116" s="225">
        <f t="shared" si="268"/>
        <v>0</v>
      </c>
      <c r="TDY116" s="225">
        <f t="shared" si="268"/>
        <v>0</v>
      </c>
      <c r="TDZ116" s="225">
        <f t="shared" si="268"/>
        <v>0</v>
      </c>
      <c r="TEA116" s="225">
        <f t="shared" si="268"/>
        <v>0</v>
      </c>
      <c r="TEB116" s="225">
        <f t="shared" si="268"/>
        <v>0</v>
      </c>
      <c r="TEC116" s="225">
        <f t="shared" si="268"/>
        <v>0</v>
      </c>
      <c r="TED116" s="225">
        <f t="shared" si="268"/>
        <v>0</v>
      </c>
      <c r="TEE116" s="225">
        <f t="shared" si="268"/>
        <v>0</v>
      </c>
      <c r="TEF116" s="225">
        <f t="shared" si="268"/>
        <v>0</v>
      </c>
      <c r="TEG116" s="225">
        <f t="shared" si="268"/>
        <v>0</v>
      </c>
      <c r="TEH116" s="225">
        <f t="shared" si="268"/>
        <v>0</v>
      </c>
      <c r="TEI116" s="225">
        <f t="shared" si="268"/>
        <v>0</v>
      </c>
      <c r="TEJ116" s="225">
        <f t="shared" si="268"/>
        <v>0</v>
      </c>
      <c r="TEK116" s="225">
        <f t="shared" si="268"/>
        <v>0</v>
      </c>
      <c r="TEL116" s="225">
        <f t="shared" si="268"/>
        <v>0</v>
      </c>
      <c r="TEM116" s="225">
        <f t="shared" si="268"/>
        <v>0</v>
      </c>
      <c r="TEN116" s="225">
        <f t="shared" si="268"/>
        <v>0</v>
      </c>
      <c r="TEO116" s="225">
        <f t="shared" si="268"/>
        <v>0</v>
      </c>
      <c r="TEP116" s="225">
        <f t="shared" si="268"/>
        <v>0</v>
      </c>
      <c r="TEQ116" s="225">
        <f t="shared" si="268"/>
        <v>0</v>
      </c>
      <c r="TER116" s="225">
        <f t="shared" si="268"/>
        <v>0</v>
      </c>
      <c r="TES116" s="225">
        <f t="shared" si="268"/>
        <v>0</v>
      </c>
      <c r="TET116" s="225">
        <f t="shared" si="268"/>
        <v>0</v>
      </c>
      <c r="TEU116" s="225">
        <f t="shared" si="268"/>
        <v>0</v>
      </c>
      <c r="TEV116" s="225">
        <f t="shared" si="268"/>
        <v>0</v>
      </c>
      <c r="TEW116" s="225">
        <f t="shared" si="268"/>
        <v>0</v>
      </c>
      <c r="TEX116" s="225">
        <f t="shared" si="268"/>
        <v>0</v>
      </c>
      <c r="TEY116" s="225">
        <f t="shared" si="268"/>
        <v>0</v>
      </c>
      <c r="TEZ116" s="225">
        <f t="shared" si="268"/>
        <v>0</v>
      </c>
      <c r="TFA116" s="225">
        <f t="shared" si="268"/>
        <v>0</v>
      </c>
      <c r="TFB116" s="225">
        <f t="shared" si="268"/>
        <v>0</v>
      </c>
      <c r="TFC116" s="225">
        <f t="shared" si="268"/>
        <v>0</v>
      </c>
      <c r="TFD116" s="225">
        <f t="shared" si="268"/>
        <v>0</v>
      </c>
      <c r="TFE116" s="225">
        <f t="shared" si="268"/>
        <v>0</v>
      </c>
      <c r="TFF116" s="225">
        <f t="shared" si="268"/>
        <v>0</v>
      </c>
      <c r="TFG116" s="225">
        <f t="shared" si="268"/>
        <v>0</v>
      </c>
      <c r="TFH116" s="225">
        <f t="shared" si="268"/>
        <v>0</v>
      </c>
      <c r="TFI116" s="225">
        <f t="shared" si="268"/>
        <v>0</v>
      </c>
      <c r="TFJ116" s="225">
        <f t="shared" si="268"/>
        <v>0</v>
      </c>
      <c r="TFK116" s="225">
        <f t="shared" si="268"/>
        <v>0</v>
      </c>
      <c r="TFL116" s="225">
        <f t="shared" si="268"/>
        <v>0</v>
      </c>
      <c r="TFM116" s="225">
        <f t="shared" si="268"/>
        <v>0</v>
      </c>
      <c r="TFN116" s="225">
        <f t="shared" si="268"/>
        <v>0</v>
      </c>
      <c r="TFO116" s="225">
        <f t="shared" si="268"/>
        <v>0</v>
      </c>
      <c r="TFP116" s="225">
        <f t="shared" si="268"/>
        <v>0</v>
      </c>
      <c r="TFQ116" s="225">
        <f t="shared" si="268"/>
        <v>0</v>
      </c>
      <c r="TFR116" s="225">
        <f t="shared" si="268"/>
        <v>0</v>
      </c>
      <c r="TFS116" s="225">
        <f t="shared" si="268"/>
        <v>0</v>
      </c>
      <c r="TFT116" s="225">
        <f t="shared" si="268"/>
        <v>0</v>
      </c>
      <c r="TFU116" s="225">
        <f t="shared" si="268"/>
        <v>0</v>
      </c>
      <c r="TFV116" s="225">
        <f t="shared" si="268"/>
        <v>0</v>
      </c>
      <c r="TFW116" s="225">
        <f t="shared" si="268"/>
        <v>0</v>
      </c>
      <c r="TFX116" s="225">
        <f t="shared" si="268"/>
        <v>0</v>
      </c>
      <c r="TFY116" s="225">
        <f t="shared" si="268"/>
        <v>0</v>
      </c>
      <c r="TFZ116" s="225">
        <f t="shared" si="268"/>
        <v>0</v>
      </c>
      <c r="TGA116" s="225">
        <f t="shared" si="268"/>
        <v>0</v>
      </c>
      <c r="TGB116" s="225">
        <f t="shared" si="268"/>
        <v>0</v>
      </c>
      <c r="TGC116" s="225">
        <f t="shared" si="268"/>
        <v>0</v>
      </c>
      <c r="TGD116" s="225">
        <f t="shared" si="268"/>
        <v>0</v>
      </c>
      <c r="TGE116" s="225">
        <f t="shared" si="268"/>
        <v>0</v>
      </c>
      <c r="TGF116" s="225">
        <f t="shared" si="268"/>
        <v>0</v>
      </c>
      <c r="TGG116" s="225">
        <f t="shared" si="268"/>
        <v>0</v>
      </c>
      <c r="TGH116" s="225">
        <f t="shared" ref="TGH116:TIS116" si="269">TGH115-TGH114</f>
        <v>0</v>
      </c>
      <c r="TGI116" s="225">
        <f t="shared" si="269"/>
        <v>0</v>
      </c>
      <c r="TGJ116" s="225">
        <f t="shared" si="269"/>
        <v>0</v>
      </c>
      <c r="TGK116" s="225">
        <f t="shared" si="269"/>
        <v>0</v>
      </c>
      <c r="TGL116" s="225">
        <f t="shared" si="269"/>
        <v>0</v>
      </c>
      <c r="TGM116" s="225">
        <f t="shared" si="269"/>
        <v>0</v>
      </c>
      <c r="TGN116" s="225">
        <f t="shared" si="269"/>
        <v>0</v>
      </c>
      <c r="TGO116" s="225">
        <f t="shared" si="269"/>
        <v>0</v>
      </c>
      <c r="TGP116" s="225">
        <f t="shared" si="269"/>
        <v>0</v>
      </c>
      <c r="TGQ116" s="225">
        <f t="shared" si="269"/>
        <v>0</v>
      </c>
      <c r="TGR116" s="225">
        <f t="shared" si="269"/>
        <v>0</v>
      </c>
      <c r="TGS116" s="225">
        <f t="shared" si="269"/>
        <v>0</v>
      </c>
      <c r="TGT116" s="225">
        <f t="shared" si="269"/>
        <v>0</v>
      </c>
      <c r="TGU116" s="225">
        <f t="shared" si="269"/>
        <v>0</v>
      </c>
      <c r="TGV116" s="225">
        <f t="shared" si="269"/>
        <v>0</v>
      </c>
      <c r="TGW116" s="225">
        <f t="shared" si="269"/>
        <v>0</v>
      </c>
      <c r="TGX116" s="225">
        <f t="shared" si="269"/>
        <v>0</v>
      </c>
      <c r="TGY116" s="225">
        <f t="shared" si="269"/>
        <v>0</v>
      </c>
      <c r="TGZ116" s="225">
        <f t="shared" si="269"/>
        <v>0</v>
      </c>
      <c r="THA116" s="225">
        <f t="shared" si="269"/>
        <v>0</v>
      </c>
      <c r="THB116" s="225">
        <f t="shared" si="269"/>
        <v>0</v>
      </c>
      <c r="THC116" s="225">
        <f t="shared" si="269"/>
        <v>0</v>
      </c>
      <c r="THD116" s="225">
        <f t="shared" si="269"/>
        <v>0</v>
      </c>
      <c r="THE116" s="225">
        <f t="shared" si="269"/>
        <v>0</v>
      </c>
      <c r="THF116" s="225">
        <f t="shared" si="269"/>
        <v>0</v>
      </c>
      <c r="THG116" s="225">
        <f t="shared" si="269"/>
        <v>0</v>
      </c>
      <c r="THH116" s="225">
        <f t="shared" si="269"/>
        <v>0</v>
      </c>
      <c r="THI116" s="225">
        <f t="shared" si="269"/>
        <v>0</v>
      </c>
      <c r="THJ116" s="225">
        <f t="shared" si="269"/>
        <v>0</v>
      </c>
      <c r="THK116" s="225">
        <f t="shared" si="269"/>
        <v>0</v>
      </c>
      <c r="THL116" s="225">
        <f t="shared" si="269"/>
        <v>0</v>
      </c>
      <c r="THM116" s="225">
        <f t="shared" si="269"/>
        <v>0</v>
      </c>
      <c r="THN116" s="225">
        <f t="shared" si="269"/>
        <v>0</v>
      </c>
      <c r="THO116" s="225">
        <f t="shared" si="269"/>
        <v>0</v>
      </c>
      <c r="THP116" s="225">
        <f t="shared" si="269"/>
        <v>0</v>
      </c>
      <c r="THQ116" s="225">
        <f t="shared" si="269"/>
        <v>0</v>
      </c>
      <c r="THR116" s="225">
        <f t="shared" si="269"/>
        <v>0</v>
      </c>
      <c r="THS116" s="225">
        <f t="shared" si="269"/>
        <v>0</v>
      </c>
      <c r="THT116" s="225">
        <f t="shared" si="269"/>
        <v>0</v>
      </c>
      <c r="THU116" s="225">
        <f t="shared" si="269"/>
        <v>0</v>
      </c>
      <c r="THV116" s="225">
        <f t="shared" si="269"/>
        <v>0</v>
      </c>
      <c r="THW116" s="225">
        <f t="shared" si="269"/>
        <v>0</v>
      </c>
      <c r="THX116" s="225">
        <f t="shared" si="269"/>
        <v>0</v>
      </c>
      <c r="THY116" s="225">
        <f t="shared" si="269"/>
        <v>0</v>
      </c>
      <c r="THZ116" s="225">
        <f t="shared" si="269"/>
        <v>0</v>
      </c>
      <c r="TIA116" s="225">
        <f t="shared" si="269"/>
        <v>0</v>
      </c>
      <c r="TIB116" s="225">
        <f t="shared" si="269"/>
        <v>0</v>
      </c>
      <c r="TIC116" s="225">
        <f t="shared" si="269"/>
        <v>0</v>
      </c>
      <c r="TID116" s="225">
        <f t="shared" si="269"/>
        <v>0</v>
      </c>
      <c r="TIE116" s="225">
        <f t="shared" si="269"/>
        <v>0</v>
      </c>
      <c r="TIF116" s="225">
        <f t="shared" si="269"/>
        <v>0</v>
      </c>
      <c r="TIG116" s="225">
        <f t="shared" si="269"/>
        <v>0</v>
      </c>
      <c r="TIH116" s="225">
        <f t="shared" si="269"/>
        <v>0</v>
      </c>
      <c r="TII116" s="225">
        <f t="shared" si="269"/>
        <v>0</v>
      </c>
      <c r="TIJ116" s="225">
        <f t="shared" si="269"/>
        <v>0</v>
      </c>
      <c r="TIK116" s="225">
        <f t="shared" si="269"/>
        <v>0</v>
      </c>
      <c r="TIL116" s="225">
        <f t="shared" si="269"/>
        <v>0</v>
      </c>
      <c r="TIM116" s="225">
        <f t="shared" si="269"/>
        <v>0</v>
      </c>
      <c r="TIN116" s="225">
        <f t="shared" si="269"/>
        <v>0</v>
      </c>
      <c r="TIO116" s="225">
        <f t="shared" si="269"/>
        <v>0</v>
      </c>
      <c r="TIP116" s="225">
        <f t="shared" si="269"/>
        <v>0</v>
      </c>
      <c r="TIQ116" s="225">
        <f t="shared" si="269"/>
        <v>0</v>
      </c>
      <c r="TIR116" s="225">
        <f t="shared" si="269"/>
        <v>0</v>
      </c>
      <c r="TIS116" s="225">
        <f t="shared" si="269"/>
        <v>0</v>
      </c>
      <c r="TIT116" s="225">
        <f t="shared" ref="TIT116:TLE116" si="270">TIT115-TIT114</f>
        <v>0</v>
      </c>
      <c r="TIU116" s="225">
        <f t="shared" si="270"/>
        <v>0</v>
      </c>
      <c r="TIV116" s="225">
        <f t="shared" si="270"/>
        <v>0</v>
      </c>
      <c r="TIW116" s="225">
        <f t="shared" si="270"/>
        <v>0</v>
      </c>
      <c r="TIX116" s="225">
        <f t="shared" si="270"/>
        <v>0</v>
      </c>
      <c r="TIY116" s="225">
        <f t="shared" si="270"/>
        <v>0</v>
      </c>
      <c r="TIZ116" s="225">
        <f t="shared" si="270"/>
        <v>0</v>
      </c>
      <c r="TJA116" s="225">
        <f t="shared" si="270"/>
        <v>0</v>
      </c>
      <c r="TJB116" s="225">
        <f t="shared" si="270"/>
        <v>0</v>
      </c>
      <c r="TJC116" s="225">
        <f t="shared" si="270"/>
        <v>0</v>
      </c>
      <c r="TJD116" s="225">
        <f t="shared" si="270"/>
        <v>0</v>
      </c>
      <c r="TJE116" s="225">
        <f t="shared" si="270"/>
        <v>0</v>
      </c>
      <c r="TJF116" s="225">
        <f t="shared" si="270"/>
        <v>0</v>
      </c>
      <c r="TJG116" s="225">
        <f t="shared" si="270"/>
        <v>0</v>
      </c>
      <c r="TJH116" s="225">
        <f t="shared" si="270"/>
        <v>0</v>
      </c>
      <c r="TJI116" s="225">
        <f t="shared" si="270"/>
        <v>0</v>
      </c>
      <c r="TJJ116" s="225">
        <f t="shared" si="270"/>
        <v>0</v>
      </c>
      <c r="TJK116" s="225">
        <f t="shared" si="270"/>
        <v>0</v>
      </c>
      <c r="TJL116" s="225">
        <f t="shared" si="270"/>
        <v>0</v>
      </c>
      <c r="TJM116" s="225">
        <f t="shared" si="270"/>
        <v>0</v>
      </c>
      <c r="TJN116" s="225">
        <f t="shared" si="270"/>
        <v>0</v>
      </c>
      <c r="TJO116" s="225">
        <f t="shared" si="270"/>
        <v>0</v>
      </c>
      <c r="TJP116" s="225">
        <f t="shared" si="270"/>
        <v>0</v>
      </c>
      <c r="TJQ116" s="225">
        <f t="shared" si="270"/>
        <v>0</v>
      </c>
      <c r="TJR116" s="225">
        <f t="shared" si="270"/>
        <v>0</v>
      </c>
      <c r="TJS116" s="225">
        <f t="shared" si="270"/>
        <v>0</v>
      </c>
      <c r="TJT116" s="225">
        <f t="shared" si="270"/>
        <v>0</v>
      </c>
      <c r="TJU116" s="225">
        <f t="shared" si="270"/>
        <v>0</v>
      </c>
      <c r="TJV116" s="225">
        <f t="shared" si="270"/>
        <v>0</v>
      </c>
      <c r="TJW116" s="225">
        <f t="shared" si="270"/>
        <v>0</v>
      </c>
      <c r="TJX116" s="225">
        <f t="shared" si="270"/>
        <v>0</v>
      </c>
      <c r="TJY116" s="225">
        <f t="shared" si="270"/>
        <v>0</v>
      </c>
      <c r="TJZ116" s="225">
        <f t="shared" si="270"/>
        <v>0</v>
      </c>
      <c r="TKA116" s="225">
        <f t="shared" si="270"/>
        <v>0</v>
      </c>
      <c r="TKB116" s="225">
        <f t="shared" si="270"/>
        <v>0</v>
      </c>
      <c r="TKC116" s="225">
        <f t="shared" si="270"/>
        <v>0</v>
      </c>
      <c r="TKD116" s="225">
        <f t="shared" si="270"/>
        <v>0</v>
      </c>
      <c r="TKE116" s="225">
        <f t="shared" si="270"/>
        <v>0</v>
      </c>
      <c r="TKF116" s="225">
        <f t="shared" si="270"/>
        <v>0</v>
      </c>
      <c r="TKG116" s="225">
        <f t="shared" si="270"/>
        <v>0</v>
      </c>
      <c r="TKH116" s="225">
        <f t="shared" si="270"/>
        <v>0</v>
      </c>
      <c r="TKI116" s="225">
        <f t="shared" si="270"/>
        <v>0</v>
      </c>
      <c r="TKJ116" s="225">
        <f t="shared" si="270"/>
        <v>0</v>
      </c>
      <c r="TKK116" s="225">
        <f t="shared" si="270"/>
        <v>0</v>
      </c>
      <c r="TKL116" s="225">
        <f t="shared" si="270"/>
        <v>0</v>
      </c>
      <c r="TKM116" s="225">
        <f t="shared" si="270"/>
        <v>0</v>
      </c>
      <c r="TKN116" s="225">
        <f t="shared" si="270"/>
        <v>0</v>
      </c>
      <c r="TKO116" s="225">
        <f t="shared" si="270"/>
        <v>0</v>
      </c>
      <c r="TKP116" s="225">
        <f t="shared" si="270"/>
        <v>0</v>
      </c>
      <c r="TKQ116" s="225">
        <f t="shared" si="270"/>
        <v>0</v>
      </c>
      <c r="TKR116" s="225">
        <f t="shared" si="270"/>
        <v>0</v>
      </c>
      <c r="TKS116" s="225">
        <f t="shared" si="270"/>
        <v>0</v>
      </c>
      <c r="TKT116" s="225">
        <f t="shared" si="270"/>
        <v>0</v>
      </c>
      <c r="TKU116" s="225">
        <f t="shared" si="270"/>
        <v>0</v>
      </c>
      <c r="TKV116" s="225">
        <f t="shared" si="270"/>
        <v>0</v>
      </c>
      <c r="TKW116" s="225">
        <f t="shared" si="270"/>
        <v>0</v>
      </c>
      <c r="TKX116" s="225">
        <f t="shared" si="270"/>
        <v>0</v>
      </c>
      <c r="TKY116" s="225">
        <f t="shared" si="270"/>
        <v>0</v>
      </c>
      <c r="TKZ116" s="225">
        <f t="shared" si="270"/>
        <v>0</v>
      </c>
      <c r="TLA116" s="225">
        <f t="shared" si="270"/>
        <v>0</v>
      </c>
      <c r="TLB116" s="225">
        <f t="shared" si="270"/>
        <v>0</v>
      </c>
      <c r="TLC116" s="225">
        <f t="shared" si="270"/>
        <v>0</v>
      </c>
      <c r="TLD116" s="225">
        <f t="shared" si="270"/>
        <v>0</v>
      </c>
      <c r="TLE116" s="225">
        <f t="shared" si="270"/>
        <v>0</v>
      </c>
      <c r="TLF116" s="225">
        <f t="shared" ref="TLF116:TNQ116" si="271">TLF115-TLF114</f>
        <v>0</v>
      </c>
      <c r="TLG116" s="225">
        <f t="shared" si="271"/>
        <v>0</v>
      </c>
      <c r="TLH116" s="225">
        <f t="shared" si="271"/>
        <v>0</v>
      </c>
      <c r="TLI116" s="225">
        <f t="shared" si="271"/>
        <v>0</v>
      </c>
      <c r="TLJ116" s="225">
        <f t="shared" si="271"/>
        <v>0</v>
      </c>
      <c r="TLK116" s="225">
        <f t="shared" si="271"/>
        <v>0</v>
      </c>
      <c r="TLL116" s="225">
        <f t="shared" si="271"/>
        <v>0</v>
      </c>
      <c r="TLM116" s="225">
        <f t="shared" si="271"/>
        <v>0</v>
      </c>
      <c r="TLN116" s="225">
        <f t="shared" si="271"/>
        <v>0</v>
      </c>
      <c r="TLO116" s="225">
        <f t="shared" si="271"/>
        <v>0</v>
      </c>
      <c r="TLP116" s="225">
        <f t="shared" si="271"/>
        <v>0</v>
      </c>
      <c r="TLQ116" s="225">
        <f t="shared" si="271"/>
        <v>0</v>
      </c>
      <c r="TLR116" s="225">
        <f t="shared" si="271"/>
        <v>0</v>
      </c>
      <c r="TLS116" s="225">
        <f t="shared" si="271"/>
        <v>0</v>
      </c>
      <c r="TLT116" s="225">
        <f t="shared" si="271"/>
        <v>0</v>
      </c>
      <c r="TLU116" s="225">
        <f t="shared" si="271"/>
        <v>0</v>
      </c>
      <c r="TLV116" s="225">
        <f t="shared" si="271"/>
        <v>0</v>
      </c>
      <c r="TLW116" s="225">
        <f t="shared" si="271"/>
        <v>0</v>
      </c>
      <c r="TLX116" s="225">
        <f t="shared" si="271"/>
        <v>0</v>
      </c>
      <c r="TLY116" s="225">
        <f t="shared" si="271"/>
        <v>0</v>
      </c>
      <c r="TLZ116" s="225">
        <f t="shared" si="271"/>
        <v>0</v>
      </c>
      <c r="TMA116" s="225">
        <f t="shared" si="271"/>
        <v>0</v>
      </c>
      <c r="TMB116" s="225">
        <f t="shared" si="271"/>
        <v>0</v>
      </c>
      <c r="TMC116" s="225">
        <f t="shared" si="271"/>
        <v>0</v>
      </c>
      <c r="TMD116" s="225">
        <f t="shared" si="271"/>
        <v>0</v>
      </c>
      <c r="TME116" s="225">
        <f t="shared" si="271"/>
        <v>0</v>
      </c>
      <c r="TMF116" s="225">
        <f t="shared" si="271"/>
        <v>0</v>
      </c>
      <c r="TMG116" s="225">
        <f t="shared" si="271"/>
        <v>0</v>
      </c>
      <c r="TMH116" s="225">
        <f t="shared" si="271"/>
        <v>0</v>
      </c>
      <c r="TMI116" s="225">
        <f t="shared" si="271"/>
        <v>0</v>
      </c>
      <c r="TMJ116" s="225">
        <f t="shared" si="271"/>
        <v>0</v>
      </c>
      <c r="TMK116" s="225">
        <f t="shared" si="271"/>
        <v>0</v>
      </c>
      <c r="TML116" s="225">
        <f t="shared" si="271"/>
        <v>0</v>
      </c>
      <c r="TMM116" s="225">
        <f t="shared" si="271"/>
        <v>0</v>
      </c>
      <c r="TMN116" s="225">
        <f t="shared" si="271"/>
        <v>0</v>
      </c>
      <c r="TMO116" s="225">
        <f t="shared" si="271"/>
        <v>0</v>
      </c>
      <c r="TMP116" s="225">
        <f t="shared" si="271"/>
        <v>0</v>
      </c>
      <c r="TMQ116" s="225">
        <f t="shared" si="271"/>
        <v>0</v>
      </c>
      <c r="TMR116" s="225">
        <f t="shared" si="271"/>
        <v>0</v>
      </c>
      <c r="TMS116" s="225">
        <f t="shared" si="271"/>
        <v>0</v>
      </c>
      <c r="TMT116" s="225">
        <f t="shared" si="271"/>
        <v>0</v>
      </c>
      <c r="TMU116" s="225">
        <f t="shared" si="271"/>
        <v>0</v>
      </c>
      <c r="TMV116" s="225">
        <f t="shared" si="271"/>
        <v>0</v>
      </c>
      <c r="TMW116" s="225">
        <f t="shared" si="271"/>
        <v>0</v>
      </c>
      <c r="TMX116" s="225">
        <f t="shared" si="271"/>
        <v>0</v>
      </c>
      <c r="TMY116" s="225">
        <f t="shared" si="271"/>
        <v>0</v>
      </c>
      <c r="TMZ116" s="225">
        <f t="shared" si="271"/>
        <v>0</v>
      </c>
      <c r="TNA116" s="225">
        <f t="shared" si="271"/>
        <v>0</v>
      </c>
      <c r="TNB116" s="225">
        <f t="shared" si="271"/>
        <v>0</v>
      </c>
      <c r="TNC116" s="225">
        <f t="shared" si="271"/>
        <v>0</v>
      </c>
      <c r="TND116" s="225">
        <f t="shared" si="271"/>
        <v>0</v>
      </c>
      <c r="TNE116" s="225">
        <f t="shared" si="271"/>
        <v>0</v>
      </c>
      <c r="TNF116" s="225">
        <f t="shared" si="271"/>
        <v>0</v>
      </c>
      <c r="TNG116" s="225">
        <f t="shared" si="271"/>
        <v>0</v>
      </c>
      <c r="TNH116" s="225">
        <f t="shared" si="271"/>
        <v>0</v>
      </c>
      <c r="TNI116" s="225">
        <f t="shared" si="271"/>
        <v>0</v>
      </c>
      <c r="TNJ116" s="225">
        <f t="shared" si="271"/>
        <v>0</v>
      </c>
      <c r="TNK116" s="225">
        <f t="shared" si="271"/>
        <v>0</v>
      </c>
      <c r="TNL116" s="225">
        <f t="shared" si="271"/>
        <v>0</v>
      </c>
      <c r="TNM116" s="225">
        <f t="shared" si="271"/>
        <v>0</v>
      </c>
      <c r="TNN116" s="225">
        <f t="shared" si="271"/>
        <v>0</v>
      </c>
      <c r="TNO116" s="225">
        <f t="shared" si="271"/>
        <v>0</v>
      </c>
      <c r="TNP116" s="225">
        <f t="shared" si="271"/>
        <v>0</v>
      </c>
      <c r="TNQ116" s="225">
        <f t="shared" si="271"/>
        <v>0</v>
      </c>
      <c r="TNR116" s="225">
        <f t="shared" ref="TNR116:TQC116" si="272">TNR115-TNR114</f>
        <v>0</v>
      </c>
      <c r="TNS116" s="225">
        <f t="shared" si="272"/>
        <v>0</v>
      </c>
      <c r="TNT116" s="225">
        <f t="shared" si="272"/>
        <v>0</v>
      </c>
      <c r="TNU116" s="225">
        <f t="shared" si="272"/>
        <v>0</v>
      </c>
      <c r="TNV116" s="225">
        <f t="shared" si="272"/>
        <v>0</v>
      </c>
      <c r="TNW116" s="225">
        <f t="shared" si="272"/>
        <v>0</v>
      </c>
      <c r="TNX116" s="225">
        <f t="shared" si="272"/>
        <v>0</v>
      </c>
      <c r="TNY116" s="225">
        <f t="shared" si="272"/>
        <v>0</v>
      </c>
      <c r="TNZ116" s="225">
        <f t="shared" si="272"/>
        <v>0</v>
      </c>
      <c r="TOA116" s="225">
        <f t="shared" si="272"/>
        <v>0</v>
      </c>
      <c r="TOB116" s="225">
        <f t="shared" si="272"/>
        <v>0</v>
      </c>
      <c r="TOC116" s="225">
        <f t="shared" si="272"/>
        <v>0</v>
      </c>
      <c r="TOD116" s="225">
        <f t="shared" si="272"/>
        <v>0</v>
      </c>
      <c r="TOE116" s="225">
        <f t="shared" si="272"/>
        <v>0</v>
      </c>
      <c r="TOF116" s="225">
        <f t="shared" si="272"/>
        <v>0</v>
      </c>
      <c r="TOG116" s="225">
        <f t="shared" si="272"/>
        <v>0</v>
      </c>
      <c r="TOH116" s="225">
        <f t="shared" si="272"/>
        <v>0</v>
      </c>
      <c r="TOI116" s="225">
        <f t="shared" si="272"/>
        <v>0</v>
      </c>
      <c r="TOJ116" s="225">
        <f t="shared" si="272"/>
        <v>0</v>
      </c>
      <c r="TOK116" s="225">
        <f t="shared" si="272"/>
        <v>0</v>
      </c>
      <c r="TOL116" s="225">
        <f t="shared" si="272"/>
        <v>0</v>
      </c>
      <c r="TOM116" s="225">
        <f t="shared" si="272"/>
        <v>0</v>
      </c>
      <c r="TON116" s="225">
        <f t="shared" si="272"/>
        <v>0</v>
      </c>
      <c r="TOO116" s="225">
        <f t="shared" si="272"/>
        <v>0</v>
      </c>
      <c r="TOP116" s="225">
        <f t="shared" si="272"/>
        <v>0</v>
      </c>
      <c r="TOQ116" s="225">
        <f t="shared" si="272"/>
        <v>0</v>
      </c>
      <c r="TOR116" s="225">
        <f t="shared" si="272"/>
        <v>0</v>
      </c>
      <c r="TOS116" s="225">
        <f t="shared" si="272"/>
        <v>0</v>
      </c>
      <c r="TOT116" s="225">
        <f t="shared" si="272"/>
        <v>0</v>
      </c>
      <c r="TOU116" s="225">
        <f t="shared" si="272"/>
        <v>0</v>
      </c>
      <c r="TOV116" s="225">
        <f t="shared" si="272"/>
        <v>0</v>
      </c>
      <c r="TOW116" s="225">
        <f t="shared" si="272"/>
        <v>0</v>
      </c>
      <c r="TOX116" s="225">
        <f t="shared" si="272"/>
        <v>0</v>
      </c>
      <c r="TOY116" s="225">
        <f t="shared" si="272"/>
        <v>0</v>
      </c>
      <c r="TOZ116" s="225">
        <f t="shared" si="272"/>
        <v>0</v>
      </c>
      <c r="TPA116" s="225">
        <f t="shared" si="272"/>
        <v>0</v>
      </c>
      <c r="TPB116" s="225">
        <f t="shared" si="272"/>
        <v>0</v>
      </c>
      <c r="TPC116" s="225">
        <f t="shared" si="272"/>
        <v>0</v>
      </c>
      <c r="TPD116" s="225">
        <f t="shared" si="272"/>
        <v>0</v>
      </c>
      <c r="TPE116" s="225">
        <f t="shared" si="272"/>
        <v>0</v>
      </c>
      <c r="TPF116" s="225">
        <f t="shared" si="272"/>
        <v>0</v>
      </c>
      <c r="TPG116" s="225">
        <f t="shared" si="272"/>
        <v>0</v>
      </c>
      <c r="TPH116" s="225">
        <f t="shared" si="272"/>
        <v>0</v>
      </c>
      <c r="TPI116" s="225">
        <f t="shared" si="272"/>
        <v>0</v>
      </c>
      <c r="TPJ116" s="225">
        <f t="shared" si="272"/>
        <v>0</v>
      </c>
      <c r="TPK116" s="225">
        <f t="shared" si="272"/>
        <v>0</v>
      </c>
      <c r="TPL116" s="225">
        <f t="shared" si="272"/>
        <v>0</v>
      </c>
      <c r="TPM116" s="225">
        <f t="shared" si="272"/>
        <v>0</v>
      </c>
      <c r="TPN116" s="225">
        <f t="shared" si="272"/>
        <v>0</v>
      </c>
      <c r="TPO116" s="225">
        <f t="shared" si="272"/>
        <v>0</v>
      </c>
      <c r="TPP116" s="225">
        <f t="shared" si="272"/>
        <v>0</v>
      </c>
      <c r="TPQ116" s="225">
        <f t="shared" si="272"/>
        <v>0</v>
      </c>
      <c r="TPR116" s="225">
        <f t="shared" si="272"/>
        <v>0</v>
      </c>
      <c r="TPS116" s="225">
        <f t="shared" si="272"/>
        <v>0</v>
      </c>
      <c r="TPT116" s="225">
        <f t="shared" si="272"/>
        <v>0</v>
      </c>
      <c r="TPU116" s="225">
        <f t="shared" si="272"/>
        <v>0</v>
      </c>
      <c r="TPV116" s="225">
        <f t="shared" si="272"/>
        <v>0</v>
      </c>
      <c r="TPW116" s="225">
        <f t="shared" si="272"/>
        <v>0</v>
      </c>
      <c r="TPX116" s="225">
        <f t="shared" si="272"/>
        <v>0</v>
      </c>
      <c r="TPY116" s="225">
        <f t="shared" si="272"/>
        <v>0</v>
      </c>
      <c r="TPZ116" s="225">
        <f t="shared" si="272"/>
        <v>0</v>
      </c>
      <c r="TQA116" s="225">
        <f t="shared" si="272"/>
        <v>0</v>
      </c>
      <c r="TQB116" s="225">
        <f t="shared" si="272"/>
        <v>0</v>
      </c>
      <c r="TQC116" s="225">
        <f t="shared" si="272"/>
        <v>0</v>
      </c>
      <c r="TQD116" s="225">
        <f t="shared" ref="TQD116:TSO116" si="273">TQD115-TQD114</f>
        <v>0</v>
      </c>
      <c r="TQE116" s="225">
        <f t="shared" si="273"/>
        <v>0</v>
      </c>
      <c r="TQF116" s="225">
        <f t="shared" si="273"/>
        <v>0</v>
      </c>
      <c r="TQG116" s="225">
        <f t="shared" si="273"/>
        <v>0</v>
      </c>
      <c r="TQH116" s="225">
        <f t="shared" si="273"/>
        <v>0</v>
      </c>
      <c r="TQI116" s="225">
        <f t="shared" si="273"/>
        <v>0</v>
      </c>
      <c r="TQJ116" s="225">
        <f t="shared" si="273"/>
        <v>0</v>
      </c>
      <c r="TQK116" s="225">
        <f t="shared" si="273"/>
        <v>0</v>
      </c>
      <c r="TQL116" s="225">
        <f t="shared" si="273"/>
        <v>0</v>
      </c>
      <c r="TQM116" s="225">
        <f t="shared" si="273"/>
        <v>0</v>
      </c>
      <c r="TQN116" s="225">
        <f t="shared" si="273"/>
        <v>0</v>
      </c>
      <c r="TQO116" s="225">
        <f t="shared" si="273"/>
        <v>0</v>
      </c>
      <c r="TQP116" s="225">
        <f t="shared" si="273"/>
        <v>0</v>
      </c>
      <c r="TQQ116" s="225">
        <f t="shared" si="273"/>
        <v>0</v>
      </c>
      <c r="TQR116" s="225">
        <f t="shared" si="273"/>
        <v>0</v>
      </c>
      <c r="TQS116" s="225">
        <f t="shared" si="273"/>
        <v>0</v>
      </c>
      <c r="TQT116" s="225">
        <f t="shared" si="273"/>
        <v>0</v>
      </c>
      <c r="TQU116" s="225">
        <f t="shared" si="273"/>
        <v>0</v>
      </c>
      <c r="TQV116" s="225">
        <f t="shared" si="273"/>
        <v>0</v>
      </c>
      <c r="TQW116" s="225">
        <f t="shared" si="273"/>
        <v>0</v>
      </c>
      <c r="TQX116" s="225">
        <f t="shared" si="273"/>
        <v>0</v>
      </c>
      <c r="TQY116" s="225">
        <f t="shared" si="273"/>
        <v>0</v>
      </c>
      <c r="TQZ116" s="225">
        <f t="shared" si="273"/>
        <v>0</v>
      </c>
      <c r="TRA116" s="225">
        <f t="shared" si="273"/>
        <v>0</v>
      </c>
      <c r="TRB116" s="225">
        <f t="shared" si="273"/>
        <v>0</v>
      </c>
      <c r="TRC116" s="225">
        <f t="shared" si="273"/>
        <v>0</v>
      </c>
      <c r="TRD116" s="225">
        <f t="shared" si="273"/>
        <v>0</v>
      </c>
      <c r="TRE116" s="225">
        <f t="shared" si="273"/>
        <v>0</v>
      </c>
      <c r="TRF116" s="225">
        <f t="shared" si="273"/>
        <v>0</v>
      </c>
      <c r="TRG116" s="225">
        <f t="shared" si="273"/>
        <v>0</v>
      </c>
      <c r="TRH116" s="225">
        <f t="shared" si="273"/>
        <v>0</v>
      </c>
      <c r="TRI116" s="225">
        <f t="shared" si="273"/>
        <v>0</v>
      </c>
      <c r="TRJ116" s="225">
        <f t="shared" si="273"/>
        <v>0</v>
      </c>
      <c r="TRK116" s="225">
        <f t="shared" si="273"/>
        <v>0</v>
      </c>
      <c r="TRL116" s="225">
        <f t="shared" si="273"/>
        <v>0</v>
      </c>
      <c r="TRM116" s="225">
        <f t="shared" si="273"/>
        <v>0</v>
      </c>
      <c r="TRN116" s="225">
        <f t="shared" si="273"/>
        <v>0</v>
      </c>
      <c r="TRO116" s="225">
        <f t="shared" si="273"/>
        <v>0</v>
      </c>
      <c r="TRP116" s="225">
        <f t="shared" si="273"/>
        <v>0</v>
      </c>
      <c r="TRQ116" s="225">
        <f t="shared" si="273"/>
        <v>0</v>
      </c>
      <c r="TRR116" s="225">
        <f t="shared" si="273"/>
        <v>0</v>
      </c>
      <c r="TRS116" s="225">
        <f t="shared" si="273"/>
        <v>0</v>
      </c>
      <c r="TRT116" s="225">
        <f t="shared" si="273"/>
        <v>0</v>
      </c>
      <c r="TRU116" s="225">
        <f t="shared" si="273"/>
        <v>0</v>
      </c>
      <c r="TRV116" s="225">
        <f t="shared" si="273"/>
        <v>0</v>
      </c>
      <c r="TRW116" s="225">
        <f t="shared" si="273"/>
        <v>0</v>
      </c>
      <c r="TRX116" s="225">
        <f t="shared" si="273"/>
        <v>0</v>
      </c>
      <c r="TRY116" s="225">
        <f t="shared" si="273"/>
        <v>0</v>
      </c>
      <c r="TRZ116" s="225">
        <f t="shared" si="273"/>
        <v>0</v>
      </c>
      <c r="TSA116" s="225">
        <f t="shared" si="273"/>
        <v>0</v>
      </c>
      <c r="TSB116" s="225">
        <f t="shared" si="273"/>
        <v>0</v>
      </c>
      <c r="TSC116" s="225">
        <f t="shared" si="273"/>
        <v>0</v>
      </c>
      <c r="TSD116" s="225">
        <f t="shared" si="273"/>
        <v>0</v>
      </c>
      <c r="TSE116" s="225">
        <f t="shared" si="273"/>
        <v>0</v>
      </c>
      <c r="TSF116" s="225">
        <f t="shared" si="273"/>
        <v>0</v>
      </c>
      <c r="TSG116" s="225">
        <f t="shared" si="273"/>
        <v>0</v>
      </c>
      <c r="TSH116" s="225">
        <f t="shared" si="273"/>
        <v>0</v>
      </c>
      <c r="TSI116" s="225">
        <f t="shared" si="273"/>
        <v>0</v>
      </c>
      <c r="TSJ116" s="225">
        <f t="shared" si="273"/>
        <v>0</v>
      </c>
      <c r="TSK116" s="225">
        <f t="shared" si="273"/>
        <v>0</v>
      </c>
      <c r="TSL116" s="225">
        <f t="shared" si="273"/>
        <v>0</v>
      </c>
      <c r="TSM116" s="225">
        <f t="shared" si="273"/>
        <v>0</v>
      </c>
      <c r="TSN116" s="225">
        <f t="shared" si="273"/>
        <v>0</v>
      </c>
      <c r="TSO116" s="225">
        <f t="shared" si="273"/>
        <v>0</v>
      </c>
      <c r="TSP116" s="225">
        <f t="shared" ref="TSP116:TVA116" si="274">TSP115-TSP114</f>
        <v>0</v>
      </c>
      <c r="TSQ116" s="225">
        <f t="shared" si="274"/>
        <v>0</v>
      </c>
      <c r="TSR116" s="225">
        <f t="shared" si="274"/>
        <v>0</v>
      </c>
      <c r="TSS116" s="225">
        <f t="shared" si="274"/>
        <v>0</v>
      </c>
      <c r="TST116" s="225">
        <f t="shared" si="274"/>
        <v>0</v>
      </c>
      <c r="TSU116" s="225">
        <f t="shared" si="274"/>
        <v>0</v>
      </c>
      <c r="TSV116" s="225">
        <f t="shared" si="274"/>
        <v>0</v>
      </c>
      <c r="TSW116" s="225">
        <f t="shared" si="274"/>
        <v>0</v>
      </c>
      <c r="TSX116" s="225">
        <f t="shared" si="274"/>
        <v>0</v>
      </c>
      <c r="TSY116" s="225">
        <f t="shared" si="274"/>
        <v>0</v>
      </c>
      <c r="TSZ116" s="225">
        <f t="shared" si="274"/>
        <v>0</v>
      </c>
      <c r="TTA116" s="225">
        <f t="shared" si="274"/>
        <v>0</v>
      </c>
      <c r="TTB116" s="225">
        <f t="shared" si="274"/>
        <v>0</v>
      </c>
      <c r="TTC116" s="225">
        <f t="shared" si="274"/>
        <v>0</v>
      </c>
      <c r="TTD116" s="225">
        <f t="shared" si="274"/>
        <v>0</v>
      </c>
      <c r="TTE116" s="225">
        <f t="shared" si="274"/>
        <v>0</v>
      </c>
      <c r="TTF116" s="225">
        <f t="shared" si="274"/>
        <v>0</v>
      </c>
      <c r="TTG116" s="225">
        <f t="shared" si="274"/>
        <v>0</v>
      </c>
      <c r="TTH116" s="225">
        <f t="shared" si="274"/>
        <v>0</v>
      </c>
      <c r="TTI116" s="225">
        <f t="shared" si="274"/>
        <v>0</v>
      </c>
      <c r="TTJ116" s="225">
        <f t="shared" si="274"/>
        <v>0</v>
      </c>
      <c r="TTK116" s="225">
        <f t="shared" si="274"/>
        <v>0</v>
      </c>
      <c r="TTL116" s="225">
        <f t="shared" si="274"/>
        <v>0</v>
      </c>
      <c r="TTM116" s="225">
        <f t="shared" si="274"/>
        <v>0</v>
      </c>
      <c r="TTN116" s="225">
        <f t="shared" si="274"/>
        <v>0</v>
      </c>
      <c r="TTO116" s="225">
        <f t="shared" si="274"/>
        <v>0</v>
      </c>
      <c r="TTP116" s="225">
        <f t="shared" si="274"/>
        <v>0</v>
      </c>
      <c r="TTQ116" s="225">
        <f t="shared" si="274"/>
        <v>0</v>
      </c>
      <c r="TTR116" s="225">
        <f t="shared" si="274"/>
        <v>0</v>
      </c>
      <c r="TTS116" s="225">
        <f t="shared" si="274"/>
        <v>0</v>
      </c>
      <c r="TTT116" s="225">
        <f t="shared" si="274"/>
        <v>0</v>
      </c>
      <c r="TTU116" s="225">
        <f t="shared" si="274"/>
        <v>0</v>
      </c>
      <c r="TTV116" s="225">
        <f t="shared" si="274"/>
        <v>0</v>
      </c>
      <c r="TTW116" s="225">
        <f t="shared" si="274"/>
        <v>0</v>
      </c>
      <c r="TTX116" s="225">
        <f t="shared" si="274"/>
        <v>0</v>
      </c>
      <c r="TTY116" s="225">
        <f t="shared" si="274"/>
        <v>0</v>
      </c>
      <c r="TTZ116" s="225">
        <f t="shared" si="274"/>
        <v>0</v>
      </c>
      <c r="TUA116" s="225">
        <f t="shared" si="274"/>
        <v>0</v>
      </c>
      <c r="TUB116" s="225">
        <f t="shared" si="274"/>
        <v>0</v>
      </c>
      <c r="TUC116" s="225">
        <f t="shared" si="274"/>
        <v>0</v>
      </c>
      <c r="TUD116" s="225">
        <f t="shared" si="274"/>
        <v>0</v>
      </c>
      <c r="TUE116" s="225">
        <f t="shared" si="274"/>
        <v>0</v>
      </c>
      <c r="TUF116" s="225">
        <f t="shared" si="274"/>
        <v>0</v>
      </c>
      <c r="TUG116" s="225">
        <f t="shared" si="274"/>
        <v>0</v>
      </c>
      <c r="TUH116" s="225">
        <f t="shared" si="274"/>
        <v>0</v>
      </c>
      <c r="TUI116" s="225">
        <f t="shared" si="274"/>
        <v>0</v>
      </c>
      <c r="TUJ116" s="225">
        <f t="shared" si="274"/>
        <v>0</v>
      </c>
      <c r="TUK116" s="225">
        <f t="shared" si="274"/>
        <v>0</v>
      </c>
      <c r="TUL116" s="225">
        <f t="shared" si="274"/>
        <v>0</v>
      </c>
      <c r="TUM116" s="225">
        <f t="shared" si="274"/>
        <v>0</v>
      </c>
      <c r="TUN116" s="225">
        <f t="shared" si="274"/>
        <v>0</v>
      </c>
      <c r="TUO116" s="225">
        <f t="shared" si="274"/>
        <v>0</v>
      </c>
      <c r="TUP116" s="225">
        <f t="shared" si="274"/>
        <v>0</v>
      </c>
      <c r="TUQ116" s="225">
        <f t="shared" si="274"/>
        <v>0</v>
      </c>
      <c r="TUR116" s="225">
        <f t="shared" si="274"/>
        <v>0</v>
      </c>
      <c r="TUS116" s="225">
        <f t="shared" si="274"/>
        <v>0</v>
      </c>
      <c r="TUT116" s="225">
        <f t="shared" si="274"/>
        <v>0</v>
      </c>
      <c r="TUU116" s="225">
        <f t="shared" si="274"/>
        <v>0</v>
      </c>
      <c r="TUV116" s="225">
        <f t="shared" si="274"/>
        <v>0</v>
      </c>
      <c r="TUW116" s="225">
        <f t="shared" si="274"/>
        <v>0</v>
      </c>
      <c r="TUX116" s="225">
        <f t="shared" si="274"/>
        <v>0</v>
      </c>
      <c r="TUY116" s="225">
        <f t="shared" si="274"/>
        <v>0</v>
      </c>
      <c r="TUZ116" s="225">
        <f t="shared" si="274"/>
        <v>0</v>
      </c>
      <c r="TVA116" s="225">
        <f t="shared" si="274"/>
        <v>0</v>
      </c>
      <c r="TVB116" s="225">
        <f t="shared" ref="TVB116:TXM116" si="275">TVB115-TVB114</f>
        <v>0</v>
      </c>
      <c r="TVC116" s="225">
        <f t="shared" si="275"/>
        <v>0</v>
      </c>
      <c r="TVD116" s="225">
        <f t="shared" si="275"/>
        <v>0</v>
      </c>
      <c r="TVE116" s="225">
        <f t="shared" si="275"/>
        <v>0</v>
      </c>
      <c r="TVF116" s="225">
        <f t="shared" si="275"/>
        <v>0</v>
      </c>
      <c r="TVG116" s="225">
        <f t="shared" si="275"/>
        <v>0</v>
      </c>
      <c r="TVH116" s="225">
        <f t="shared" si="275"/>
        <v>0</v>
      </c>
      <c r="TVI116" s="225">
        <f t="shared" si="275"/>
        <v>0</v>
      </c>
      <c r="TVJ116" s="225">
        <f t="shared" si="275"/>
        <v>0</v>
      </c>
      <c r="TVK116" s="225">
        <f t="shared" si="275"/>
        <v>0</v>
      </c>
      <c r="TVL116" s="225">
        <f t="shared" si="275"/>
        <v>0</v>
      </c>
      <c r="TVM116" s="225">
        <f t="shared" si="275"/>
        <v>0</v>
      </c>
      <c r="TVN116" s="225">
        <f t="shared" si="275"/>
        <v>0</v>
      </c>
      <c r="TVO116" s="225">
        <f t="shared" si="275"/>
        <v>0</v>
      </c>
      <c r="TVP116" s="225">
        <f t="shared" si="275"/>
        <v>0</v>
      </c>
      <c r="TVQ116" s="225">
        <f t="shared" si="275"/>
        <v>0</v>
      </c>
      <c r="TVR116" s="225">
        <f t="shared" si="275"/>
        <v>0</v>
      </c>
      <c r="TVS116" s="225">
        <f t="shared" si="275"/>
        <v>0</v>
      </c>
      <c r="TVT116" s="225">
        <f t="shared" si="275"/>
        <v>0</v>
      </c>
      <c r="TVU116" s="225">
        <f t="shared" si="275"/>
        <v>0</v>
      </c>
      <c r="TVV116" s="225">
        <f t="shared" si="275"/>
        <v>0</v>
      </c>
      <c r="TVW116" s="225">
        <f t="shared" si="275"/>
        <v>0</v>
      </c>
      <c r="TVX116" s="225">
        <f t="shared" si="275"/>
        <v>0</v>
      </c>
      <c r="TVY116" s="225">
        <f t="shared" si="275"/>
        <v>0</v>
      </c>
      <c r="TVZ116" s="225">
        <f t="shared" si="275"/>
        <v>0</v>
      </c>
      <c r="TWA116" s="225">
        <f t="shared" si="275"/>
        <v>0</v>
      </c>
      <c r="TWB116" s="225">
        <f t="shared" si="275"/>
        <v>0</v>
      </c>
      <c r="TWC116" s="225">
        <f t="shared" si="275"/>
        <v>0</v>
      </c>
      <c r="TWD116" s="225">
        <f t="shared" si="275"/>
        <v>0</v>
      </c>
      <c r="TWE116" s="225">
        <f t="shared" si="275"/>
        <v>0</v>
      </c>
      <c r="TWF116" s="225">
        <f t="shared" si="275"/>
        <v>0</v>
      </c>
      <c r="TWG116" s="225">
        <f t="shared" si="275"/>
        <v>0</v>
      </c>
      <c r="TWH116" s="225">
        <f t="shared" si="275"/>
        <v>0</v>
      </c>
      <c r="TWI116" s="225">
        <f t="shared" si="275"/>
        <v>0</v>
      </c>
      <c r="TWJ116" s="225">
        <f t="shared" si="275"/>
        <v>0</v>
      </c>
      <c r="TWK116" s="225">
        <f t="shared" si="275"/>
        <v>0</v>
      </c>
      <c r="TWL116" s="225">
        <f t="shared" si="275"/>
        <v>0</v>
      </c>
      <c r="TWM116" s="225">
        <f t="shared" si="275"/>
        <v>0</v>
      </c>
      <c r="TWN116" s="225">
        <f t="shared" si="275"/>
        <v>0</v>
      </c>
      <c r="TWO116" s="225">
        <f t="shared" si="275"/>
        <v>0</v>
      </c>
      <c r="TWP116" s="225">
        <f t="shared" si="275"/>
        <v>0</v>
      </c>
      <c r="TWQ116" s="225">
        <f t="shared" si="275"/>
        <v>0</v>
      </c>
      <c r="TWR116" s="225">
        <f t="shared" si="275"/>
        <v>0</v>
      </c>
      <c r="TWS116" s="225">
        <f t="shared" si="275"/>
        <v>0</v>
      </c>
      <c r="TWT116" s="225">
        <f t="shared" si="275"/>
        <v>0</v>
      </c>
      <c r="TWU116" s="225">
        <f t="shared" si="275"/>
        <v>0</v>
      </c>
      <c r="TWV116" s="225">
        <f t="shared" si="275"/>
        <v>0</v>
      </c>
      <c r="TWW116" s="225">
        <f t="shared" si="275"/>
        <v>0</v>
      </c>
      <c r="TWX116" s="225">
        <f t="shared" si="275"/>
        <v>0</v>
      </c>
      <c r="TWY116" s="225">
        <f t="shared" si="275"/>
        <v>0</v>
      </c>
      <c r="TWZ116" s="225">
        <f t="shared" si="275"/>
        <v>0</v>
      </c>
      <c r="TXA116" s="225">
        <f t="shared" si="275"/>
        <v>0</v>
      </c>
      <c r="TXB116" s="225">
        <f t="shared" si="275"/>
        <v>0</v>
      </c>
      <c r="TXC116" s="225">
        <f t="shared" si="275"/>
        <v>0</v>
      </c>
      <c r="TXD116" s="225">
        <f t="shared" si="275"/>
        <v>0</v>
      </c>
      <c r="TXE116" s="225">
        <f t="shared" si="275"/>
        <v>0</v>
      </c>
      <c r="TXF116" s="225">
        <f t="shared" si="275"/>
        <v>0</v>
      </c>
      <c r="TXG116" s="225">
        <f t="shared" si="275"/>
        <v>0</v>
      </c>
      <c r="TXH116" s="225">
        <f t="shared" si="275"/>
        <v>0</v>
      </c>
      <c r="TXI116" s="225">
        <f t="shared" si="275"/>
        <v>0</v>
      </c>
      <c r="TXJ116" s="225">
        <f t="shared" si="275"/>
        <v>0</v>
      </c>
      <c r="TXK116" s="225">
        <f t="shared" si="275"/>
        <v>0</v>
      </c>
      <c r="TXL116" s="225">
        <f t="shared" si="275"/>
        <v>0</v>
      </c>
      <c r="TXM116" s="225">
        <f t="shared" si="275"/>
        <v>0</v>
      </c>
      <c r="TXN116" s="225">
        <f t="shared" ref="TXN116:TZY116" si="276">TXN115-TXN114</f>
        <v>0</v>
      </c>
      <c r="TXO116" s="225">
        <f t="shared" si="276"/>
        <v>0</v>
      </c>
      <c r="TXP116" s="225">
        <f t="shared" si="276"/>
        <v>0</v>
      </c>
      <c r="TXQ116" s="225">
        <f t="shared" si="276"/>
        <v>0</v>
      </c>
      <c r="TXR116" s="225">
        <f t="shared" si="276"/>
        <v>0</v>
      </c>
      <c r="TXS116" s="225">
        <f t="shared" si="276"/>
        <v>0</v>
      </c>
      <c r="TXT116" s="225">
        <f t="shared" si="276"/>
        <v>0</v>
      </c>
      <c r="TXU116" s="225">
        <f t="shared" si="276"/>
        <v>0</v>
      </c>
      <c r="TXV116" s="225">
        <f t="shared" si="276"/>
        <v>0</v>
      </c>
      <c r="TXW116" s="225">
        <f t="shared" si="276"/>
        <v>0</v>
      </c>
      <c r="TXX116" s="225">
        <f t="shared" si="276"/>
        <v>0</v>
      </c>
      <c r="TXY116" s="225">
        <f t="shared" si="276"/>
        <v>0</v>
      </c>
      <c r="TXZ116" s="225">
        <f t="shared" si="276"/>
        <v>0</v>
      </c>
      <c r="TYA116" s="225">
        <f t="shared" si="276"/>
        <v>0</v>
      </c>
      <c r="TYB116" s="225">
        <f t="shared" si="276"/>
        <v>0</v>
      </c>
      <c r="TYC116" s="225">
        <f t="shared" si="276"/>
        <v>0</v>
      </c>
      <c r="TYD116" s="225">
        <f t="shared" si="276"/>
        <v>0</v>
      </c>
      <c r="TYE116" s="225">
        <f t="shared" si="276"/>
        <v>0</v>
      </c>
      <c r="TYF116" s="225">
        <f t="shared" si="276"/>
        <v>0</v>
      </c>
      <c r="TYG116" s="225">
        <f t="shared" si="276"/>
        <v>0</v>
      </c>
      <c r="TYH116" s="225">
        <f t="shared" si="276"/>
        <v>0</v>
      </c>
      <c r="TYI116" s="225">
        <f t="shared" si="276"/>
        <v>0</v>
      </c>
      <c r="TYJ116" s="225">
        <f t="shared" si="276"/>
        <v>0</v>
      </c>
      <c r="TYK116" s="225">
        <f t="shared" si="276"/>
        <v>0</v>
      </c>
      <c r="TYL116" s="225">
        <f t="shared" si="276"/>
        <v>0</v>
      </c>
      <c r="TYM116" s="225">
        <f t="shared" si="276"/>
        <v>0</v>
      </c>
      <c r="TYN116" s="225">
        <f t="shared" si="276"/>
        <v>0</v>
      </c>
      <c r="TYO116" s="225">
        <f t="shared" si="276"/>
        <v>0</v>
      </c>
      <c r="TYP116" s="225">
        <f t="shared" si="276"/>
        <v>0</v>
      </c>
      <c r="TYQ116" s="225">
        <f t="shared" si="276"/>
        <v>0</v>
      </c>
      <c r="TYR116" s="225">
        <f t="shared" si="276"/>
        <v>0</v>
      </c>
      <c r="TYS116" s="225">
        <f t="shared" si="276"/>
        <v>0</v>
      </c>
      <c r="TYT116" s="225">
        <f t="shared" si="276"/>
        <v>0</v>
      </c>
      <c r="TYU116" s="225">
        <f t="shared" si="276"/>
        <v>0</v>
      </c>
      <c r="TYV116" s="225">
        <f t="shared" si="276"/>
        <v>0</v>
      </c>
      <c r="TYW116" s="225">
        <f t="shared" si="276"/>
        <v>0</v>
      </c>
      <c r="TYX116" s="225">
        <f t="shared" si="276"/>
        <v>0</v>
      </c>
      <c r="TYY116" s="225">
        <f t="shared" si="276"/>
        <v>0</v>
      </c>
      <c r="TYZ116" s="225">
        <f t="shared" si="276"/>
        <v>0</v>
      </c>
      <c r="TZA116" s="225">
        <f t="shared" si="276"/>
        <v>0</v>
      </c>
      <c r="TZB116" s="225">
        <f t="shared" si="276"/>
        <v>0</v>
      </c>
      <c r="TZC116" s="225">
        <f t="shared" si="276"/>
        <v>0</v>
      </c>
      <c r="TZD116" s="225">
        <f t="shared" si="276"/>
        <v>0</v>
      </c>
      <c r="TZE116" s="225">
        <f t="shared" si="276"/>
        <v>0</v>
      </c>
      <c r="TZF116" s="225">
        <f t="shared" si="276"/>
        <v>0</v>
      </c>
      <c r="TZG116" s="225">
        <f t="shared" si="276"/>
        <v>0</v>
      </c>
      <c r="TZH116" s="225">
        <f t="shared" si="276"/>
        <v>0</v>
      </c>
      <c r="TZI116" s="225">
        <f t="shared" si="276"/>
        <v>0</v>
      </c>
      <c r="TZJ116" s="225">
        <f t="shared" si="276"/>
        <v>0</v>
      </c>
      <c r="TZK116" s="225">
        <f t="shared" si="276"/>
        <v>0</v>
      </c>
      <c r="TZL116" s="225">
        <f t="shared" si="276"/>
        <v>0</v>
      </c>
      <c r="TZM116" s="225">
        <f t="shared" si="276"/>
        <v>0</v>
      </c>
      <c r="TZN116" s="225">
        <f t="shared" si="276"/>
        <v>0</v>
      </c>
      <c r="TZO116" s="225">
        <f t="shared" si="276"/>
        <v>0</v>
      </c>
      <c r="TZP116" s="225">
        <f t="shared" si="276"/>
        <v>0</v>
      </c>
      <c r="TZQ116" s="225">
        <f t="shared" si="276"/>
        <v>0</v>
      </c>
      <c r="TZR116" s="225">
        <f t="shared" si="276"/>
        <v>0</v>
      </c>
      <c r="TZS116" s="225">
        <f t="shared" si="276"/>
        <v>0</v>
      </c>
      <c r="TZT116" s="225">
        <f t="shared" si="276"/>
        <v>0</v>
      </c>
      <c r="TZU116" s="225">
        <f t="shared" si="276"/>
        <v>0</v>
      </c>
      <c r="TZV116" s="225">
        <f t="shared" si="276"/>
        <v>0</v>
      </c>
      <c r="TZW116" s="225">
        <f t="shared" si="276"/>
        <v>0</v>
      </c>
      <c r="TZX116" s="225">
        <f t="shared" si="276"/>
        <v>0</v>
      </c>
      <c r="TZY116" s="225">
        <f t="shared" si="276"/>
        <v>0</v>
      </c>
      <c r="TZZ116" s="225">
        <f t="shared" ref="TZZ116:UCK116" si="277">TZZ115-TZZ114</f>
        <v>0</v>
      </c>
      <c r="UAA116" s="225">
        <f t="shared" si="277"/>
        <v>0</v>
      </c>
      <c r="UAB116" s="225">
        <f t="shared" si="277"/>
        <v>0</v>
      </c>
      <c r="UAC116" s="225">
        <f t="shared" si="277"/>
        <v>0</v>
      </c>
      <c r="UAD116" s="225">
        <f t="shared" si="277"/>
        <v>0</v>
      </c>
      <c r="UAE116" s="225">
        <f t="shared" si="277"/>
        <v>0</v>
      </c>
      <c r="UAF116" s="225">
        <f t="shared" si="277"/>
        <v>0</v>
      </c>
      <c r="UAG116" s="225">
        <f t="shared" si="277"/>
        <v>0</v>
      </c>
      <c r="UAH116" s="225">
        <f t="shared" si="277"/>
        <v>0</v>
      </c>
      <c r="UAI116" s="225">
        <f t="shared" si="277"/>
        <v>0</v>
      </c>
      <c r="UAJ116" s="225">
        <f t="shared" si="277"/>
        <v>0</v>
      </c>
      <c r="UAK116" s="225">
        <f t="shared" si="277"/>
        <v>0</v>
      </c>
      <c r="UAL116" s="225">
        <f t="shared" si="277"/>
        <v>0</v>
      </c>
      <c r="UAM116" s="225">
        <f t="shared" si="277"/>
        <v>0</v>
      </c>
      <c r="UAN116" s="225">
        <f t="shared" si="277"/>
        <v>0</v>
      </c>
      <c r="UAO116" s="225">
        <f t="shared" si="277"/>
        <v>0</v>
      </c>
      <c r="UAP116" s="225">
        <f t="shared" si="277"/>
        <v>0</v>
      </c>
      <c r="UAQ116" s="225">
        <f t="shared" si="277"/>
        <v>0</v>
      </c>
      <c r="UAR116" s="225">
        <f t="shared" si="277"/>
        <v>0</v>
      </c>
      <c r="UAS116" s="225">
        <f t="shared" si="277"/>
        <v>0</v>
      </c>
      <c r="UAT116" s="225">
        <f t="shared" si="277"/>
        <v>0</v>
      </c>
      <c r="UAU116" s="225">
        <f t="shared" si="277"/>
        <v>0</v>
      </c>
      <c r="UAV116" s="225">
        <f t="shared" si="277"/>
        <v>0</v>
      </c>
      <c r="UAW116" s="225">
        <f t="shared" si="277"/>
        <v>0</v>
      </c>
      <c r="UAX116" s="225">
        <f t="shared" si="277"/>
        <v>0</v>
      </c>
      <c r="UAY116" s="225">
        <f t="shared" si="277"/>
        <v>0</v>
      </c>
      <c r="UAZ116" s="225">
        <f t="shared" si="277"/>
        <v>0</v>
      </c>
      <c r="UBA116" s="225">
        <f t="shared" si="277"/>
        <v>0</v>
      </c>
      <c r="UBB116" s="225">
        <f t="shared" si="277"/>
        <v>0</v>
      </c>
      <c r="UBC116" s="225">
        <f t="shared" si="277"/>
        <v>0</v>
      </c>
      <c r="UBD116" s="225">
        <f t="shared" si="277"/>
        <v>0</v>
      </c>
      <c r="UBE116" s="225">
        <f t="shared" si="277"/>
        <v>0</v>
      </c>
      <c r="UBF116" s="225">
        <f t="shared" si="277"/>
        <v>0</v>
      </c>
      <c r="UBG116" s="225">
        <f t="shared" si="277"/>
        <v>0</v>
      </c>
      <c r="UBH116" s="225">
        <f t="shared" si="277"/>
        <v>0</v>
      </c>
      <c r="UBI116" s="225">
        <f t="shared" si="277"/>
        <v>0</v>
      </c>
      <c r="UBJ116" s="225">
        <f t="shared" si="277"/>
        <v>0</v>
      </c>
      <c r="UBK116" s="225">
        <f t="shared" si="277"/>
        <v>0</v>
      </c>
      <c r="UBL116" s="225">
        <f t="shared" si="277"/>
        <v>0</v>
      </c>
      <c r="UBM116" s="225">
        <f t="shared" si="277"/>
        <v>0</v>
      </c>
      <c r="UBN116" s="225">
        <f t="shared" si="277"/>
        <v>0</v>
      </c>
      <c r="UBO116" s="225">
        <f t="shared" si="277"/>
        <v>0</v>
      </c>
      <c r="UBP116" s="225">
        <f t="shared" si="277"/>
        <v>0</v>
      </c>
      <c r="UBQ116" s="225">
        <f t="shared" si="277"/>
        <v>0</v>
      </c>
      <c r="UBR116" s="225">
        <f t="shared" si="277"/>
        <v>0</v>
      </c>
      <c r="UBS116" s="225">
        <f t="shared" si="277"/>
        <v>0</v>
      </c>
      <c r="UBT116" s="225">
        <f t="shared" si="277"/>
        <v>0</v>
      </c>
      <c r="UBU116" s="225">
        <f t="shared" si="277"/>
        <v>0</v>
      </c>
      <c r="UBV116" s="225">
        <f t="shared" si="277"/>
        <v>0</v>
      </c>
      <c r="UBW116" s="225">
        <f t="shared" si="277"/>
        <v>0</v>
      </c>
      <c r="UBX116" s="225">
        <f t="shared" si="277"/>
        <v>0</v>
      </c>
      <c r="UBY116" s="225">
        <f t="shared" si="277"/>
        <v>0</v>
      </c>
      <c r="UBZ116" s="225">
        <f t="shared" si="277"/>
        <v>0</v>
      </c>
      <c r="UCA116" s="225">
        <f t="shared" si="277"/>
        <v>0</v>
      </c>
      <c r="UCB116" s="225">
        <f t="shared" si="277"/>
        <v>0</v>
      </c>
      <c r="UCC116" s="225">
        <f t="shared" si="277"/>
        <v>0</v>
      </c>
      <c r="UCD116" s="225">
        <f t="shared" si="277"/>
        <v>0</v>
      </c>
      <c r="UCE116" s="225">
        <f t="shared" si="277"/>
        <v>0</v>
      </c>
      <c r="UCF116" s="225">
        <f t="shared" si="277"/>
        <v>0</v>
      </c>
      <c r="UCG116" s="225">
        <f t="shared" si="277"/>
        <v>0</v>
      </c>
      <c r="UCH116" s="225">
        <f t="shared" si="277"/>
        <v>0</v>
      </c>
      <c r="UCI116" s="225">
        <f t="shared" si="277"/>
        <v>0</v>
      </c>
      <c r="UCJ116" s="225">
        <f t="shared" si="277"/>
        <v>0</v>
      </c>
      <c r="UCK116" s="225">
        <f t="shared" si="277"/>
        <v>0</v>
      </c>
      <c r="UCL116" s="225">
        <f t="shared" ref="UCL116:UEW116" si="278">UCL115-UCL114</f>
        <v>0</v>
      </c>
      <c r="UCM116" s="225">
        <f t="shared" si="278"/>
        <v>0</v>
      </c>
      <c r="UCN116" s="225">
        <f t="shared" si="278"/>
        <v>0</v>
      </c>
      <c r="UCO116" s="225">
        <f t="shared" si="278"/>
        <v>0</v>
      </c>
      <c r="UCP116" s="225">
        <f t="shared" si="278"/>
        <v>0</v>
      </c>
      <c r="UCQ116" s="225">
        <f t="shared" si="278"/>
        <v>0</v>
      </c>
      <c r="UCR116" s="225">
        <f t="shared" si="278"/>
        <v>0</v>
      </c>
      <c r="UCS116" s="225">
        <f t="shared" si="278"/>
        <v>0</v>
      </c>
      <c r="UCT116" s="225">
        <f t="shared" si="278"/>
        <v>0</v>
      </c>
      <c r="UCU116" s="225">
        <f t="shared" si="278"/>
        <v>0</v>
      </c>
      <c r="UCV116" s="225">
        <f t="shared" si="278"/>
        <v>0</v>
      </c>
      <c r="UCW116" s="225">
        <f t="shared" si="278"/>
        <v>0</v>
      </c>
      <c r="UCX116" s="225">
        <f t="shared" si="278"/>
        <v>0</v>
      </c>
      <c r="UCY116" s="225">
        <f t="shared" si="278"/>
        <v>0</v>
      </c>
      <c r="UCZ116" s="225">
        <f t="shared" si="278"/>
        <v>0</v>
      </c>
      <c r="UDA116" s="225">
        <f t="shared" si="278"/>
        <v>0</v>
      </c>
      <c r="UDB116" s="225">
        <f t="shared" si="278"/>
        <v>0</v>
      </c>
      <c r="UDC116" s="225">
        <f t="shared" si="278"/>
        <v>0</v>
      </c>
      <c r="UDD116" s="225">
        <f t="shared" si="278"/>
        <v>0</v>
      </c>
      <c r="UDE116" s="225">
        <f t="shared" si="278"/>
        <v>0</v>
      </c>
      <c r="UDF116" s="225">
        <f t="shared" si="278"/>
        <v>0</v>
      </c>
      <c r="UDG116" s="225">
        <f t="shared" si="278"/>
        <v>0</v>
      </c>
      <c r="UDH116" s="225">
        <f t="shared" si="278"/>
        <v>0</v>
      </c>
      <c r="UDI116" s="225">
        <f t="shared" si="278"/>
        <v>0</v>
      </c>
      <c r="UDJ116" s="225">
        <f t="shared" si="278"/>
        <v>0</v>
      </c>
      <c r="UDK116" s="225">
        <f t="shared" si="278"/>
        <v>0</v>
      </c>
      <c r="UDL116" s="225">
        <f t="shared" si="278"/>
        <v>0</v>
      </c>
      <c r="UDM116" s="225">
        <f t="shared" si="278"/>
        <v>0</v>
      </c>
      <c r="UDN116" s="225">
        <f t="shared" si="278"/>
        <v>0</v>
      </c>
      <c r="UDO116" s="225">
        <f t="shared" si="278"/>
        <v>0</v>
      </c>
      <c r="UDP116" s="225">
        <f t="shared" si="278"/>
        <v>0</v>
      </c>
      <c r="UDQ116" s="225">
        <f t="shared" si="278"/>
        <v>0</v>
      </c>
      <c r="UDR116" s="225">
        <f t="shared" si="278"/>
        <v>0</v>
      </c>
      <c r="UDS116" s="225">
        <f t="shared" si="278"/>
        <v>0</v>
      </c>
      <c r="UDT116" s="225">
        <f t="shared" si="278"/>
        <v>0</v>
      </c>
      <c r="UDU116" s="225">
        <f t="shared" si="278"/>
        <v>0</v>
      </c>
      <c r="UDV116" s="225">
        <f t="shared" si="278"/>
        <v>0</v>
      </c>
      <c r="UDW116" s="225">
        <f t="shared" si="278"/>
        <v>0</v>
      </c>
      <c r="UDX116" s="225">
        <f t="shared" si="278"/>
        <v>0</v>
      </c>
      <c r="UDY116" s="225">
        <f t="shared" si="278"/>
        <v>0</v>
      </c>
      <c r="UDZ116" s="225">
        <f t="shared" si="278"/>
        <v>0</v>
      </c>
      <c r="UEA116" s="225">
        <f t="shared" si="278"/>
        <v>0</v>
      </c>
      <c r="UEB116" s="225">
        <f t="shared" si="278"/>
        <v>0</v>
      </c>
      <c r="UEC116" s="225">
        <f t="shared" si="278"/>
        <v>0</v>
      </c>
      <c r="UED116" s="225">
        <f t="shared" si="278"/>
        <v>0</v>
      </c>
      <c r="UEE116" s="225">
        <f t="shared" si="278"/>
        <v>0</v>
      </c>
      <c r="UEF116" s="225">
        <f t="shared" si="278"/>
        <v>0</v>
      </c>
      <c r="UEG116" s="225">
        <f t="shared" si="278"/>
        <v>0</v>
      </c>
      <c r="UEH116" s="225">
        <f t="shared" si="278"/>
        <v>0</v>
      </c>
      <c r="UEI116" s="225">
        <f t="shared" si="278"/>
        <v>0</v>
      </c>
      <c r="UEJ116" s="225">
        <f t="shared" si="278"/>
        <v>0</v>
      </c>
      <c r="UEK116" s="225">
        <f t="shared" si="278"/>
        <v>0</v>
      </c>
      <c r="UEL116" s="225">
        <f t="shared" si="278"/>
        <v>0</v>
      </c>
      <c r="UEM116" s="225">
        <f t="shared" si="278"/>
        <v>0</v>
      </c>
      <c r="UEN116" s="225">
        <f t="shared" si="278"/>
        <v>0</v>
      </c>
      <c r="UEO116" s="225">
        <f t="shared" si="278"/>
        <v>0</v>
      </c>
      <c r="UEP116" s="225">
        <f t="shared" si="278"/>
        <v>0</v>
      </c>
      <c r="UEQ116" s="225">
        <f t="shared" si="278"/>
        <v>0</v>
      </c>
      <c r="UER116" s="225">
        <f t="shared" si="278"/>
        <v>0</v>
      </c>
      <c r="UES116" s="225">
        <f t="shared" si="278"/>
        <v>0</v>
      </c>
      <c r="UET116" s="225">
        <f t="shared" si="278"/>
        <v>0</v>
      </c>
      <c r="UEU116" s="225">
        <f t="shared" si="278"/>
        <v>0</v>
      </c>
      <c r="UEV116" s="225">
        <f t="shared" si="278"/>
        <v>0</v>
      </c>
      <c r="UEW116" s="225">
        <f t="shared" si="278"/>
        <v>0</v>
      </c>
      <c r="UEX116" s="225">
        <f t="shared" ref="UEX116:UHI116" si="279">UEX115-UEX114</f>
        <v>0</v>
      </c>
      <c r="UEY116" s="225">
        <f t="shared" si="279"/>
        <v>0</v>
      </c>
      <c r="UEZ116" s="225">
        <f t="shared" si="279"/>
        <v>0</v>
      </c>
      <c r="UFA116" s="225">
        <f t="shared" si="279"/>
        <v>0</v>
      </c>
      <c r="UFB116" s="225">
        <f t="shared" si="279"/>
        <v>0</v>
      </c>
      <c r="UFC116" s="225">
        <f t="shared" si="279"/>
        <v>0</v>
      </c>
      <c r="UFD116" s="225">
        <f t="shared" si="279"/>
        <v>0</v>
      </c>
      <c r="UFE116" s="225">
        <f t="shared" si="279"/>
        <v>0</v>
      </c>
      <c r="UFF116" s="225">
        <f t="shared" si="279"/>
        <v>0</v>
      </c>
      <c r="UFG116" s="225">
        <f t="shared" si="279"/>
        <v>0</v>
      </c>
      <c r="UFH116" s="225">
        <f t="shared" si="279"/>
        <v>0</v>
      </c>
      <c r="UFI116" s="225">
        <f t="shared" si="279"/>
        <v>0</v>
      </c>
      <c r="UFJ116" s="225">
        <f t="shared" si="279"/>
        <v>0</v>
      </c>
      <c r="UFK116" s="225">
        <f t="shared" si="279"/>
        <v>0</v>
      </c>
      <c r="UFL116" s="225">
        <f t="shared" si="279"/>
        <v>0</v>
      </c>
      <c r="UFM116" s="225">
        <f t="shared" si="279"/>
        <v>0</v>
      </c>
      <c r="UFN116" s="225">
        <f t="shared" si="279"/>
        <v>0</v>
      </c>
      <c r="UFO116" s="225">
        <f t="shared" si="279"/>
        <v>0</v>
      </c>
      <c r="UFP116" s="225">
        <f t="shared" si="279"/>
        <v>0</v>
      </c>
      <c r="UFQ116" s="225">
        <f t="shared" si="279"/>
        <v>0</v>
      </c>
      <c r="UFR116" s="225">
        <f t="shared" si="279"/>
        <v>0</v>
      </c>
      <c r="UFS116" s="225">
        <f t="shared" si="279"/>
        <v>0</v>
      </c>
      <c r="UFT116" s="225">
        <f t="shared" si="279"/>
        <v>0</v>
      </c>
      <c r="UFU116" s="225">
        <f t="shared" si="279"/>
        <v>0</v>
      </c>
      <c r="UFV116" s="225">
        <f t="shared" si="279"/>
        <v>0</v>
      </c>
      <c r="UFW116" s="225">
        <f t="shared" si="279"/>
        <v>0</v>
      </c>
      <c r="UFX116" s="225">
        <f t="shared" si="279"/>
        <v>0</v>
      </c>
      <c r="UFY116" s="225">
        <f t="shared" si="279"/>
        <v>0</v>
      </c>
      <c r="UFZ116" s="225">
        <f t="shared" si="279"/>
        <v>0</v>
      </c>
      <c r="UGA116" s="225">
        <f t="shared" si="279"/>
        <v>0</v>
      </c>
      <c r="UGB116" s="225">
        <f t="shared" si="279"/>
        <v>0</v>
      </c>
      <c r="UGC116" s="225">
        <f t="shared" si="279"/>
        <v>0</v>
      </c>
      <c r="UGD116" s="225">
        <f t="shared" si="279"/>
        <v>0</v>
      </c>
      <c r="UGE116" s="225">
        <f t="shared" si="279"/>
        <v>0</v>
      </c>
      <c r="UGF116" s="225">
        <f t="shared" si="279"/>
        <v>0</v>
      </c>
      <c r="UGG116" s="225">
        <f t="shared" si="279"/>
        <v>0</v>
      </c>
      <c r="UGH116" s="225">
        <f t="shared" si="279"/>
        <v>0</v>
      </c>
      <c r="UGI116" s="225">
        <f t="shared" si="279"/>
        <v>0</v>
      </c>
      <c r="UGJ116" s="225">
        <f t="shared" si="279"/>
        <v>0</v>
      </c>
      <c r="UGK116" s="225">
        <f t="shared" si="279"/>
        <v>0</v>
      </c>
      <c r="UGL116" s="225">
        <f t="shared" si="279"/>
        <v>0</v>
      </c>
      <c r="UGM116" s="225">
        <f t="shared" si="279"/>
        <v>0</v>
      </c>
      <c r="UGN116" s="225">
        <f t="shared" si="279"/>
        <v>0</v>
      </c>
      <c r="UGO116" s="225">
        <f t="shared" si="279"/>
        <v>0</v>
      </c>
      <c r="UGP116" s="225">
        <f t="shared" si="279"/>
        <v>0</v>
      </c>
      <c r="UGQ116" s="225">
        <f t="shared" si="279"/>
        <v>0</v>
      </c>
      <c r="UGR116" s="225">
        <f t="shared" si="279"/>
        <v>0</v>
      </c>
      <c r="UGS116" s="225">
        <f t="shared" si="279"/>
        <v>0</v>
      </c>
      <c r="UGT116" s="225">
        <f t="shared" si="279"/>
        <v>0</v>
      </c>
      <c r="UGU116" s="225">
        <f t="shared" si="279"/>
        <v>0</v>
      </c>
      <c r="UGV116" s="225">
        <f t="shared" si="279"/>
        <v>0</v>
      </c>
      <c r="UGW116" s="225">
        <f t="shared" si="279"/>
        <v>0</v>
      </c>
      <c r="UGX116" s="225">
        <f t="shared" si="279"/>
        <v>0</v>
      </c>
      <c r="UGY116" s="225">
        <f t="shared" si="279"/>
        <v>0</v>
      </c>
      <c r="UGZ116" s="225">
        <f t="shared" si="279"/>
        <v>0</v>
      </c>
      <c r="UHA116" s="225">
        <f t="shared" si="279"/>
        <v>0</v>
      </c>
      <c r="UHB116" s="225">
        <f t="shared" si="279"/>
        <v>0</v>
      </c>
      <c r="UHC116" s="225">
        <f t="shared" si="279"/>
        <v>0</v>
      </c>
      <c r="UHD116" s="225">
        <f t="shared" si="279"/>
        <v>0</v>
      </c>
      <c r="UHE116" s="225">
        <f t="shared" si="279"/>
        <v>0</v>
      </c>
      <c r="UHF116" s="225">
        <f t="shared" si="279"/>
        <v>0</v>
      </c>
      <c r="UHG116" s="225">
        <f t="shared" si="279"/>
        <v>0</v>
      </c>
      <c r="UHH116" s="225">
        <f t="shared" si="279"/>
        <v>0</v>
      </c>
      <c r="UHI116" s="225">
        <f t="shared" si="279"/>
        <v>0</v>
      </c>
      <c r="UHJ116" s="225">
        <f t="shared" ref="UHJ116:UJU116" si="280">UHJ115-UHJ114</f>
        <v>0</v>
      </c>
      <c r="UHK116" s="225">
        <f t="shared" si="280"/>
        <v>0</v>
      </c>
      <c r="UHL116" s="225">
        <f t="shared" si="280"/>
        <v>0</v>
      </c>
      <c r="UHM116" s="225">
        <f t="shared" si="280"/>
        <v>0</v>
      </c>
      <c r="UHN116" s="225">
        <f t="shared" si="280"/>
        <v>0</v>
      </c>
      <c r="UHO116" s="225">
        <f t="shared" si="280"/>
        <v>0</v>
      </c>
      <c r="UHP116" s="225">
        <f t="shared" si="280"/>
        <v>0</v>
      </c>
      <c r="UHQ116" s="225">
        <f t="shared" si="280"/>
        <v>0</v>
      </c>
      <c r="UHR116" s="225">
        <f t="shared" si="280"/>
        <v>0</v>
      </c>
      <c r="UHS116" s="225">
        <f t="shared" si="280"/>
        <v>0</v>
      </c>
      <c r="UHT116" s="225">
        <f t="shared" si="280"/>
        <v>0</v>
      </c>
      <c r="UHU116" s="225">
        <f t="shared" si="280"/>
        <v>0</v>
      </c>
      <c r="UHV116" s="225">
        <f t="shared" si="280"/>
        <v>0</v>
      </c>
      <c r="UHW116" s="225">
        <f t="shared" si="280"/>
        <v>0</v>
      </c>
      <c r="UHX116" s="225">
        <f t="shared" si="280"/>
        <v>0</v>
      </c>
      <c r="UHY116" s="225">
        <f t="shared" si="280"/>
        <v>0</v>
      </c>
      <c r="UHZ116" s="225">
        <f t="shared" si="280"/>
        <v>0</v>
      </c>
      <c r="UIA116" s="225">
        <f t="shared" si="280"/>
        <v>0</v>
      </c>
      <c r="UIB116" s="225">
        <f t="shared" si="280"/>
        <v>0</v>
      </c>
      <c r="UIC116" s="225">
        <f t="shared" si="280"/>
        <v>0</v>
      </c>
      <c r="UID116" s="225">
        <f t="shared" si="280"/>
        <v>0</v>
      </c>
      <c r="UIE116" s="225">
        <f t="shared" si="280"/>
        <v>0</v>
      </c>
      <c r="UIF116" s="225">
        <f t="shared" si="280"/>
        <v>0</v>
      </c>
      <c r="UIG116" s="225">
        <f t="shared" si="280"/>
        <v>0</v>
      </c>
      <c r="UIH116" s="225">
        <f t="shared" si="280"/>
        <v>0</v>
      </c>
      <c r="UII116" s="225">
        <f t="shared" si="280"/>
        <v>0</v>
      </c>
      <c r="UIJ116" s="225">
        <f t="shared" si="280"/>
        <v>0</v>
      </c>
      <c r="UIK116" s="225">
        <f t="shared" si="280"/>
        <v>0</v>
      </c>
      <c r="UIL116" s="225">
        <f t="shared" si="280"/>
        <v>0</v>
      </c>
      <c r="UIM116" s="225">
        <f t="shared" si="280"/>
        <v>0</v>
      </c>
      <c r="UIN116" s="225">
        <f t="shared" si="280"/>
        <v>0</v>
      </c>
      <c r="UIO116" s="225">
        <f t="shared" si="280"/>
        <v>0</v>
      </c>
      <c r="UIP116" s="225">
        <f t="shared" si="280"/>
        <v>0</v>
      </c>
      <c r="UIQ116" s="225">
        <f t="shared" si="280"/>
        <v>0</v>
      </c>
      <c r="UIR116" s="225">
        <f t="shared" si="280"/>
        <v>0</v>
      </c>
      <c r="UIS116" s="225">
        <f t="shared" si="280"/>
        <v>0</v>
      </c>
      <c r="UIT116" s="225">
        <f t="shared" si="280"/>
        <v>0</v>
      </c>
      <c r="UIU116" s="225">
        <f t="shared" si="280"/>
        <v>0</v>
      </c>
      <c r="UIV116" s="225">
        <f t="shared" si="280"/>
        <v>0</v>
      </c>
      <c r="UIW116" s="225">
        <f t="shared" si="280"/>
        <v>0</v>
      </c>
      <c r="UIX116" s="225">
        <f t="shared" si="280"/>
        <v>0</v>
      </c>
      <c r="UIY116" s="225">
        <f t="shared" si="280"/>
        <v>0</v>
      </c>
      <c r="UIZ116" s="225">
        <f t="shared" si="280"/>
        <v>0</v>
      </c>
      <c r="UJA116" s="225">
        <f t="shared" si="280"/>
        <v>0</v>
      </c>
      <c r="UJB116" s="225">
        <f t="shared" si="280"/>
        <v>0</v>
      </c>
      <c r="UJC116" s="225">
        <f t="shared" si="280"/>
        <v>0</v>
      </c>
      <c r="UJD116" s="225">
        <f t="shared" si="280"/>
        <v>0</v>
      </c>
      <c r="UJE116" s="225">
        <f t="shared" si="280"/>
        <v>0</v>
      </c>
      <c r="UJF116" s="225">
        <f t="shared" si="280"/>
        <v>0</v>
      </c>
      <c r="UJG116" s="225">
        <f t="shared" si="280"/>
        <v>0</v>
      </c>
      <c r="UJH116" s="225">
        <f t="shared" si="280"/>
        <v>0</v>
      </c>
      <c r="UJI116" s="225">
        <f t="shared" si="280"/>
        <v>0</v>
      </c>
      <c r="UJJ116" s="225">
        <f t="shared" si="280"/>
        <v>0</v>
      </c>
      <c r="UJK116" s="225">
        <f t="shared" si="280"/>
        <v>0</v>
      </c>
      <c r="UJL116" s="225">
        <f t="shared" si="280"/>
        <v>0</v>
      </c>
      <c r="UJM116" s="225">
        <f t="shared" si="280"/>
        <v>0</v>
      </c>
      <c r="UJN116" s="225">
        <f t="shared" si="280"/>
        <v>0</v>
      </c>
      <c r="UJO116" s="225">
        <f t="shared" si="280"/>
        <v>0</v>
      </c>
      <c r="UJP116" s="225">
        <f t="shared" si="280"/>
        <v>0</v>
      </c>
      <c r="UJQ116" s="225">
        <f t="shared" si="280"/>
        <v>0</v>
      </c>
      <c r="UJR116" s="225">
        <f t="shared" si="280"/>
        <v>0</v>
      </c>
      <c r="UJS116" s="225">
        <f t="shared" si="280"/>
        <v>0</v>
      </c>
      <c r="UJT116" s="225">
        <f t="shared" si="280"/>
        <v>0</v>
      </c>
      <c r="UJU116" s="225">
        <f t="shared" si="280"/>
        <v>0</v>
      </c>
      <c r="UJV116" s="225">
        <f t="shared" ref="UJV116:UMG116" si="281">UJV115-UJV114</f>
        <v>0</v>
      </c>
      <c r="UJW116" s="225">
        <f t="shared" si="281"/>
        <v>0</v>
      </c>
      <c r="UJX116" s="225">
        <f t="shared" si="281"/>
        <v>0</v>
      </c>
      <c r="UJY116" s="225">
        <f t="shared" si="281"/>
        <v>0</v>
      </c>
      <c r="UJZ116" s="225">
        <f t="shared" si="281"/>
        <v>0</v>
      </c>
      <c r="UKA116" s="225">
        <f t="shared" si="281"/>
        <v>0</v>
      </c>
      <c r="UKB116" s="225">
        <f t="shared" si="281"/>
        <v>0</v>
      </c>
      <c r="UKC116" s="225">
        <f t="shared" si="281"/>
        <v>0</v>
      </c>
      <c r="UKD116" s="225">
        <f t="shared" si="281"/>
        <v>0</v>
      </c>
      <c r="UKE116" s="225">
        <f t="shared" si="281"/>
        <v>0</v>
      </c>
      <c r="UKF116" s="225">
        <f t="shared" si="281"/>
        <v>0</v>
      </c>
      <c r="UKG116" s="225">
        <f t="shared" si="281"/>
        <v>0</v>
      </c>
      <c r="UKH116" s="225">
        <f t="shared" si="281"/>
        <v>0</v>
      </c>
      <c r="UKI116" s="225">
        <f t="shared" si="281"/>
        <v>0</v>
      </c>
      <c r="UKJ116" s="225">
        <f t="shared" si="281"/>
        <v>0</v>
      </c>
      <c r="UKK116" s="225">
        <f t="shared" si="281"/>
        <v>0</v>
      </c>
      <c r="UKL116" s="225">
        <f t="shared" si="281"/>
        <v>0</v>
      </c>
      <c r="UKM116" s="225">
        <f t="shared" si="281"/>
        <v>0</v>
      </c>
      <c r="UKN116" s="225">
        <f t="shared" si="281"/>
        <v>0</v>
      </c>
      <c r="UKO116" s="225">
        <f t="shared" si="281"/>
        <v>0</v>
      </c>
      <c r="UKP116" s="225">
        <f t="shared" si="281"/>
        <v>0</v>
      </c>
      <c r="UKQ116" s="225">
        <f t="shared" si="281"/>
        <v>0</v>
      </c>
      <c r="UKR116" s="225">
        <f t="shared" si="281"/>
        <v>0</v>
      </c>
      <c r="UKS116" s="225">
        <f t="shared" si="281"/>
        <v>0</v>
      </c>
      <c r="UKT116" s="225">
        <f t="shared" si="281"/>
        <v>0</v>
      </c>
      <c r="UKU116" s="225">
        <f t="shared" si="281"/>
        <v>0</v>
      </c>
      <c r="UKV116" s="225">
        <f t="shared" si="281"/>
        <v>0</v>
      </c>
      <c r="UKW116" s="225">
        <f t="shared" si="281"/>
        <v>0</v>
      </c>
      <c r="UKX116" s="225">
        <f t="shared" si="281"/>
        <v>0</v>
      </c>
      <c r="UKY116" s="225">
        <f t="shared" si="281"/>
        <v>0</v>
      </c>
      <c r="UKZ116" s="225">
        <f t="shared" si="281"/>
        <v>0</v>
      </c>
      <c r="ULA116" s="225">
        <f t="shared" si="281"/>
        <v>0</v>
      </c>
      <c r="ULB116" s="225">
        <f t="shared" si="281"/>
        <v>0</v>
      </c>
      <c r="ULC116" s="225">
        <f t="shared" si="281"/>
        <v>0</v>
      </c>
      <c r="ULD116" s="225">
        <f t="shared" si="281"/>
        <v>0</v>
      </c>
      <c r="ULE116" s="225">
        <f t="shared" si="281"/>
        <v>0</v>
      </c>
      <c r="ULF116" s="225">
        <f t="shared" si="281"/>
        <v>0</v>
      </c>
      <c r="ULG116" s="225">
        <f t="shared" si="281"/>
        <v>0</v>
      </c>
      <c r="ULH116" s="225">
        <f t="shared" si="281"/>
        <v>0</v>
      </c>
      <c r="ULI116" s="225">
        <f t="shared" si="281"/>
        <v>0</v>
      </c>
      <c r="ULJ116" s="225">
        <f t="shared" si="281"/>
        <v>0</v>
      </c>
      <c r="ULK116" s="225">
        <f t="shared" si="281"/>
        <v>0</v>
      </c>
      <c r="ULL116" s="225">
        <f t="shared" si="281"/>
        <v>0</v>
      </c>
      <c r="ULM116" s="225">
        <f t="shared" si="281"/>
        <v>0</v>
      </c>
      <c r="ULN116" s="225">
        <f t="shared" si="281"/>
        <v>0</v>
      </c>
      <c r="ULO116" s="225">
        <f t="shared" si="281"/>
        <v>0</v>
      </c>
      <c r="ULP116" s="225">
        <f t="shared" si="281"/>
        <v>0</v>
      </c>
      <c r="ULQ116" s="225">
        <f t="shared" si="281"/>
        <v>0</v>
      </c>
      <c r="ULR116" s="225">
        <f t="shared" si="281"/>
        <v>0</v>
      </c>
      <c r="ULS116" s="225">
        <f t="shared" si="281"/>
        <v>0</v>
      </c>
      <c r="ULT116" s="225">
        <f t="shared" si="281"/>
        <v>0</v>
      </c>
      <c r="ULU116" s="225">
        <f t="shared" si="281"/>
        <v>0</v>
      </c>
      <c r="ULV116" s="225">
        <f t="shared" si="281"/>
        <v>0</v>
      </c>
      <c r="ULW116" s="225">
        <f t="shared" si="281"/>
        <v>0</v>
      </c>
      <c r="ULX116" s="225">
        <f t="shared" si="281"/>
        <v>0</v>
      </c>
      <c r="ULY116" s="225">
        <f t="shared" si="281"/>
        <v>0</v>
      </c>
      <c r="ULZ116" s="225">
        <f t="shared" si="281"/>
        <v>0</v>
      </c>
      <c r="UMA116" s="225">
        <f t="shared" si="281"/>
        <v>0</v>
      </c>
      <c r="UMB116" s="225">
        <f t="shared" si="281"/>
        <v>0</v>
      </c>
      <c r="UMC116" s="225">
        <f t="shared" si="281"/>
        <v>0</v>
      </c>
      <c r="UMD116" s="225">
        <f t="shared" si="281"/>
        <v>0</v>
      </c>
      <c r="UME116" s="225">
        <f t="shared" si="281"/>
        <v>0</v>
      </c>
      <c r="UMF116" s="225">
        <f t="shared" si="281"/>
        <v>0</v>
      </c>
      <c r="UMG116" s="225">
        <f t="shared" si="281"/>
        <v>0</v>
      </c>
      <c r="UMH116" s="225">
        <f t="shared" ref="UMH116:UOS116" si="282">UMH115-UMH114</f>
        <v>0</v>
      </c>
      <c r="UMI116" s="225">
        <f t="shared" si="282"/>
        <v>0</v>
      </c>
      <c r="UMJ116" s="225">
        <f t="shared" si="282"/>
        <v>0</v>
      </c>
      <c r="UMK116" s="225">
        <f t="shared" si="282"/>
        <v>0</v>
      </c>
      <c r="UML116" s="225">
        <f t="shared" si="282"/>
        <v>0</v>
      </c>
      <c r="UMM116" s="225">
        <f t="shared" si="282"/>
        <v>0</v>
      </c>
      <c r="UMN116" s="225">
        <f t="shared" si="282"/>
        <v>0</v>
      </c>
      <c r="UMO116" s="225">
        <f t="shared" si="282"/>
        <v>0</v>
      </c>
      <c r="UMP116" s="225">
        <f t="shared" si="282"/>
        <v>0</v>
      </c>
      <c r="UMQ116" s="225">
        <f t="shared" si="282"/>
        <v>0</v>
      </c>
      <c r="UMR116" s="225">
        <f t="shared" si="282"/>
        <v>0</v>
      </c>
      <c r="UMS116" s="225">
        <f t="shared" si="282"/>
        <v>0</v>
      </c>
      <c r="UMT116" s="225">
        <f t="shared" si="282"/>
        <v>0</v>
      </c>
      <c r="UMU116" s="225">
        <f t="shared" si="282"/>
        <v>0</v>
      </c>
      <c r="UMV116" s="225">
        <f t="shared" si="282"/>
        <v>0</v>
      </c>
      <c r="UMW116" s="225">
        <f t="shared" si="282"/>
        <v>0</v>
      </c>
      <c r="UMX116" s="225">
        <f t="shared" si="282"/>
        <v>0</v>
      </c>
      <c r="UMY116" s="225">
        <f t="shared" si="282"/>
        <v>0</v>
      </c>
      <c r="UMZ116" s="225">
        <f t="shared" si="282"/>
        <v>0</v>
      </c>
      <c r="UNA116" s="225">
        <f t="shared" si="282"/>
        <v>0</v>
      </c>
      <c r="UNB116" s="225">
        <f t="shared" si="282"/>
        <v>0</v>
      </c>
      <c r="UNC116" s="225">
        <f t="shared" si="282"/>
        <v>0</v>
      </c>
      <c r="UND116" s="225">
        <f t="shared" si="282"/>
        <v>0</v>
      </c>
      <c r="UNE116" s="225">
        <f t="shared" si="282"/>
        <v>0</v>
      </c>
      <c r="UNF116" s="225">
        <f t="shared" si="282"/>
        <v>0</v>
      </c>
      <c r="UNG116" s="225">
        <f t="shared" si="282"/>
        <v>0</v>
      </c>
      <c r="UNH116" s="225">
        <f t="shared" si="282"/>
        <v>0</v>
      </c>
      <c r="UNI116" s="225">
        <f t="shared" si="282"/>
        <v>0</v>
      </c>
      <c r="UNJ116" s="225">
        <f t="shared" si="282"/>
        <v>0</v>
      </c>
      <c r="UNK116" s="225">
        <f t="shared" si="282"/>
        <v>0</v>
      </c>
      <c r="UNL116" s="225">
        <f t="shared" si="282"/>
        <v>0</v>
      </c>
      <c r="UNM116" s="225">
        <f t="shared" si="282"/>
        <v>0</v>
      </c>
      <c r="UNN116" s="225">
        <f t="shared" si="282"/>
        <v>0</v>
      </c>
      <c r="UNO116" s="225">
        <f t="shared" si="282"/>
        <v>0</v>
      </c>
      <c r="UNP116" s="225">
        <f t="shared" si="282"/>
        <v>0</v>
      </c>
      <c r="UNQ116" s="225">
        <f t="shared" si="282"/>
        <v>0</v>
      </c>
      <c r="UNR116" s="225">
        <f t="shared" si="282"/>
        <v>0</v>
      </c>
      <c r="UNS116" s="225">
        <f t="shared" si="282"/>
        <v>0</v>
      </c>
      <c r="UNT116" s="225">
        <f t="shared" si="282"/>
        <v>0</v>
      </c>
      <c r="UNU116" s="225">
        <f t="shared" si="282"/>
        <v>0</v>
      </c>
      <c r="UNV116" s="225">
        <f t="shared" si="282"/>
        <v>0</v>
      </c>
      <c r="UNW116" s="225">
        <f t="shared" si="282"/>
        <v>0</v>
      </c>
      <c r="UNX116" s="225">
        <f t="shared" si="282"/>
        <v>0</v>
      </c>
      <c r="UNY116" s="225">
        <f t="shared" si="282"/>
        <v>0</v>
      </c>
      <c r="UNZ116" s="225">
        <f t="shared" si="282"/>
        <v>0</v>
      </c>
      <c r="UOA116" s="225">
        <f t="shared" si="282"/>
        <v>0</v>
      </c>
      <c r="UOB116" s="225">
        <f t="shared" si="282"/>
        <v>0</v>
      </c>
      <c r="UOC116" s="225">
        <f t="shared" si="282"/>
        <v>0</v>
      </c>
      <c r="UOD116" s="225">
        <f t="shared" si="282"/>
        <v>0</v>
      </c>
      <c r="UOE116" s="225">
        <f t="shared" si="282"/>
        <v>0</v>
      </c>
      <c r="UOF116" s="225">
        <f t="shared" si="282"/>
        <v>0</v>
      </c>
      <c r="UOG116" s="225">
        <f t="shared" si="282"/>
        <v>0</v>
      </c>
      <c r="UOH116" s="225">
        <f t="shared" si="282"/>
        <v>0</v>
      </c>
      <c r="UOI116" s="225">
        <f t="shared" si="282"/>
        <v>0</v>
      </c>
      <c r="UOJ116" s="225">
        <f t="shared" si="282"/>
        <v>0</v>
      </c>
      <c r="UOK116" s="225">
        <f t="shared" si="282"/>
        <v>0</v>
      </c>
      <c r="UOL116" s="225">
        <f t="shared" si="282"/>
        <v>0</v>
      </c>
      <c r="UOM116" s="225">
        <f t="shared" si="282"/>
        <v>0</v>
      </c>
      <c r="UON116" s="225">
        <f t="shared" si="282"/>
        <v>0</v>
      </c>
      <c r="UOO116" s="225">
        <f t="shared" si="282"/>
        <v>0</v>
      </c>
      <c r="UOP116" s="225">
        <f t="shared" si="282"/>
        <v>0</v>
      </c>
      <c r="UOQ116" s="225">
        <f t="shared" si="282"/>
        <v>0</v>
      </c>
      <c r="UOR116" s="225">
        <f t="shared" si="282"/>
        <v>0</v>
      </c>
      <c r="UOS116" s="225">
        <f t="shared" si="282"/>
        <v>0</v>
      </c>
      <c r="UOT116" s="225">
        <f t="shared" ref="UOT116:URE116" si="283">UOT115-UOT114</f>
        <v>0</v>
      </c>
      <c r="UOU116" s="225">
        <f t="shared" si="283"/>
        <v>0</v>
      </c>
      <c r="UOV116" s="225">
        <f t="shared" si="283"/>
        <v>0</v>
      </c>
      <c r="UOW116" s="225">
        <f t="shared" si="283"/>
        <v>0</v>
      </c>
      <c r="UOX116" s="225">
        <f t="shared" si="283"/>
        <v>0</v>
      </c>
      <c r="UOY116" s="225">
        <f t="shared" si="283"/>
        <v>0</v>
      </c>
      <c r="UOZ116" s="225">
        <f t="shared" si="283"/>
        <v>0</v>
      </c>
      <c r="UPA116" s="225">
        <f t="shared" si="283"/>
        <v>0</v>
      </c>
      <c r="UPB116" s="225">
        <f t="shared" si="283"/>
        <v>0</v>
      </c>
      <c r="UPC116" s="225">
        <f t="shared" si="283"/>
        <v>0</v>
      </c>
      <c r="UPD116" s="225">
        <f t="shared" si="283"/>
        <v>0</v>
      </c>
      <c r="UPE116" s="225">
        <f t="shared" si="283"/>
        <v>0</v>
      </c>
      <c r="UPF116" s="225">
        <f t="shared" si="283"/>
        <v>0</v>
      </c>
      <c r="UPG116" s="225">
        <f t="shared" si="283"/>
        <v>0</v>
      </c>
      <c r="UPH116" s="225">
        <f t="shared" si="283"/>
        <v>0</v>
      </c>
      <c r="UPI116" s="225">
        <f t="shared" si="283"/>
        <v>0</v>
      </c>
      <c r="UPJ116" s="225">
        <f t="shared" si="283"/>
        <v>0</v>
      </c>
      <c r="UPK116" s="225">
        <f t="shared" si="283"/>
        <v>0</v>
      </c>
      <c r="UPL116" s="225">
        <f t="shared" si="283"/>
        <v>0</v>
      </c>
      <c r="UPM116" s="225">
        <f t="shared" si="283"/>
        <v>0</v>
      </c>
      <c r="UPN116" s="225">
        <f t="shared" si="283"/>
        <v>0</v>
      </c>
      <c r="UPO116" s="225">
        <f t="shared" si="283"/>
        <v>0</v>
      </c>
      <c r="UPP116" s="225">
        <f t="shared" si="283"/>
        <v>0</v>
      </c>
      <c r="UPQ116" s="225">
        <f t="shared" si="283"/>
        <v>0</v>
      </c>
      <c r="UPR116" s="225">
        <f t="shared" si="283"/>
        <v>0</v>
      </c>
      <c r="UPS116" s="225">
        <f t="shared" si="283"/>
        <v>0</v>
      </c>
      <c r="UPT116" s="225">
        <f t="shared" si="283"/>
        <v>0</v>
      </c>
      <c r="UPU116" s="225">
        <f t="shared" si="283"/>
        <v>0</v>
      </c>
      <c r="UPV116" s="225">
        <f t="shared" si="283"/>
        <v>0</v>
      </c>
      <c r="UPW116" s="225">
        <f t="shared" si="283"/>
        <v>0</v>
      </c>
      <c r="UPX116" s="225">
        <f t="shared" si="283"/>
        <v>0</v>
      </c>
      <c r="UPY116" s="225">
        <f t="shared" si="283"/>
        <v>0</v>
      </c>
      <c r="UPZ116" s="225">
        <f t="shared" si="283"/>
        <v>0</v>
      </c>
      <c r="UQA116" s="225">
        <f t="shared" si="283"/>
        <v>0</v>
      </c>
      <c r="UQB116" s="225">
        <f t="shared" si="283"/>
        <v>0</v>
      </c>
      <c r="UQC116" s="225">
        <f t="shared" si="283"/>
        <v>0</v>
      </c>
      <c r="UQD116" s="225">
        <f t="shared" si="283"/>
        <v>0</v>
      </c>
      <c r="UQE116" s="225">
        <f t="shared" si="283"/>
        <v>0</v>
      </c>
      <c r="UQF116" s="225">
        <f t="shared" si="283"/>
        <v>0</v>
      </c>
      <c r="UQG116" s="225">
        <f t="shared" si="283"/>
        <v>0</v>
      </c>
      <c r="UQH116" s="225">
        <f t="shared" si="283"/>
        <v>0</v>
      </c>
      <c r="UQI116" s="225">
        <f t="shared" si="283"/>
        <v>0</v>
      </c>
      <c r="UQJ116" s="225">
        <f t="shared" si="283"/>
        <v>0</v>
      </c>
      <c r="UQK116" s="225">
        <f t="shared" si="283"/>
        <v>0</v>
      </c>
      <c r="UQL116" s="225">
        <f t="shared" si="283"/>
        <v>0</v>
      </c>
      <c r="UQM116" s="225">
        <f t="shared" si="283"/>
        <v>0</v>
      </c>
      <c r="UQN116" s="225">
        <f t="shared" si="283"/>
        <v>0</v>
      </c>
      <c r="UQO116" s="225">
        <f t="shared" si="283"/>
        <v>0</v>
      </c>
      <c r="UQP116" s="225">
        <f t="shared" si="283"/>
        <v>0</v>
      </c>
      <c r="UQQ116" s="225">
        <f t="shared" si="283"/>
        <v>0</v>
      </c>
      <c r="UQR116" s="225">
        <f t="shared" si="283"/>
        <v>0</v>
      </c>
      <c r="UQS116" s="225">
        <f t="shared" si="283"/>
        <v>0</v>
      </c>
      <c r="UQT116" s="225">
        <f t="shared" si="283"/>
        <v>0</v>
      </c>
      <c r="UQU116" s="225">
        <f t="shared" si="283"/>
        <v>0</v>
      </c>
      <c r="UQV116" s="225">
        <f t="shared" si="283"/>
        <v>0</v>
      </c>
      <c r="UQW116" s="225">
        <f t="shared" si="283"/>
        <v>0</v>
      </c>
      <c r="UQX116" s="225">
        <f t="shared" si="283"/>
        <v>0</v>
      </c>
      <c r="UQY116" s="225">
        <f t="shared" si="283"/>
        <v>0</v>
      </c>
      <c r="UQZ116" s="225">
        <f t="shared" si="283"/>
        <v>0</v>
      </c>
      <c r="URA116" s="225">
        <f t="shared" si="283"/>
        <v>0</v>
      </c>
      <c r="URB116" s="225">
        <f t="shared" si="283"/>
        <v>0</v>
      </c>
      <c r="URC116" s="225">
        <f t="shared" si="283"/>
        <v>0</v>
      </c>
      <c r="URD116" s="225">
        <f t="shared" si="283"/>
        <v>0</v>
      </c>
      <c r="URE116" s="225">
        <f t="shared" si="283"/>
        <v>0</v>
      </c>
      <c r="URF116" s="225">
        <f t="shared" ref="URF116:UTQ116" si="284">URF115-URF114</f>
        <v>0</v>
      </c>
      <c r="URG116" s="225">
        <f t="shared" si="284"/>
        <v>0</v>
      </c>
      <c r="URH116" s="225">
        <f t="shared" si="284"/>
        <v>0</v>
      </c>
      <c r="URI116" s="225">
        <f t="shared" si="284"/>
        <v>0</v>
      </c>
      <c r="URJ116" s="225">
        <f t="shared" si="284"/>
        <v>0</v>
      </c>
      <c r="URK116" s="225">
        <f t="shared" si="284"/>
        <v>0</v>
      </c>
      <c r="URL116" s="225">
        <f t="shared" si="284"/>
        <v>0</v>
      </c>
      <c r="URM116" s="225">
        <f t="shared" si="284"/>
        <v>0</v>
      </c>
      <c r="URN116" s="225">
        <f t="shared" si="284"/>
        <v>0</v>
      </c>
      <c r="URO116" s="225">
        <f t="shared" si="284"/>
        <v>0</v>
      </c>
      <c r="URP116" s="225">
        <f t="shared" si="284"/>
        <v>0</v>
      </c>
      <c r="URQ116" s="225">
        <f t="shared" si="284"/>
        <v>0</v>
      </c>
      <c r="URR116" s="225">
        <f t="shared" si="284"/>
        <v>0</v>
      </c>
      <c r="URS116" s="225">
        <f t="shared" si="284"/>
        <v>0</v>
      </c>
      <c r="URT116" s="225">
        <f t="shared" si="284"/>
        <v>0</v>
      </c>
      <c r="URU116" s="225">
        <f t="shared" si="284"/>
        <v>0</v>
      </c>
      <c r="URV116" s="225">
        <f t="shared" si="284"/>
        <v>0</v>
      </c>
      <c r="URW116" s="225">
        <f t="shared" si="284"/>
        <v>0</v>
      </c>
      <c r="URX116" s="225">
        <f t="shared" si="284"/>
        <v>0</v>
      </c>
      <c r="URY116" s="225">
        <f t="shared" si="284"/>
        <v>0</v>
      </c>
      <c r="URZ116" s="225">
        <f t="shared" si="284"/>
        <v>0</v>
      </c>
      <c r="USA116" s="225">
        <f t="shared" si="284"/>
        <v>0</v>
      </c>
      <c r="USB116" s="225">
        <f t="shared" si="284"/>
        <v>0</v>
      </c>
      <c r="USC116" s="225">
        <f t="shared" si="284"/>
        <v>0</v>
      </c>
      <c r="USD116" s="225">
        <f t="shared" si="284"/>
        <v>0</v>
      </c>
      <c r="USE116" s="225">
        <f t="shared" si="284"/>
        <v>0</v>
      </c>
      <c r="USF116" s="225">
        <f t="shared" si="284"/>
        <v>0</v>
      </c>
      <c r="USG116" s="225">
        <f t="shared" si="284"/>
        <v>0</v>
      </c>
      <c r="USH116" s="225">
        <f t="shared" si="284"/>
        <v>0</v>
      </c>
      <c r="USI116" s="225">
        <f t="shared" si="284"/>
        <v>0</v>
      </c>
      <c r="USJ116" s="225">
        <f t="shared" si="284"/>
        <v>0</v>
      </c>
      <c r="USK116" s="225">
        <f t="shared" si="284"/>
        <v>0</v>
      </c>
      <c r="USL116" s="225">
        <f t="shared" si="284"/>
        <v>0</v>
      </c>
      <c r="USM116" s="225">
        <f t="shared" si="284"/>
        <v>0</v>
      </c>
      <c r="USN116" s="225">
        <f t="shared" si="284"/>
        <v>0</v>
      </c>
      <c r="USO116" s="225">
        <f t="shared" si="284"/>
        <v>0</v>
      </c>
      <c r="USP116" s="225">
        <f t="shared" si="284"/>
        <v>0</v>
      </c>
      <c r="USQ116" s="225">
        <f t="shared" si="284"/>
        <v>0</v>
      </c>
      <c r="USR116" s="225">
        <f t="shared" si="284"/>
        <v>0</v>
      </c>
      <c r="USS116" s="225">
        <f t="shared" si="284"/>
        <v>0</v>
      </c>
      <c r="UST116" s="225">
        <f t="shared" si="284"/>
        <v>0</v>
      </c>
      <c r="USU116" s="225">
        <f t="shared" si="284"/>
        <v>0</v>
      </c>
      <c r="USV116" s="225">
        <f t="shared" si="284"/>
        <v>0</v>
      </c>
      <c r="USW116" s="225">
        <f t="shared" si="284"/>
        <v>0</v>
      </c>
      <c r="USX116" s="225">
        <f t="shared" si="284"/>
        <v>0</v>
      </c>
      <c r="USY116" s="225">
        <f t="shared" si="284"/>
        <v>0</v>
      </c>
      <c r="USZ116" s="225">
        <f t="shared" si="284"/>
        <v>0</v>
      </c>
      <c r="UTA116" s="225">
        <f t="shared" si="284"/>
        <v>0</v>
      </c>
      <c r="UTB116" s="225">
        <f t="shared" si="284"/>
        <v>0</v>
      </c>
      <c r="UTC116" s="225">
        <f t="shared" si="284"/>
        <v>0</v>
      </c>
      <c r="UTD116" s="225">
        <f t="shared" si="284"/>
        <v>0</v>
      </c>
      <c r="UTE116" s="225">
        <f t="shared" si="284"/>
        <v>0</v>
      </c>
      <c r="UTF116" s="225">
        <f t="shared" si="284"/>
        <v>0</v>
      </c>
      <c r="UTG116" s="225">
        <f t="shared" si="284"/>
        <v>0</v>
      </c>
      <c r="UTH116" s="225">
        <f t="shared" si="284"/>
        <v>0</v>
      </c>
      <c r="UTI116" s="225">
        <f t="shared" si="284"/>
        <v>0</v>
      </c>
      <c r="UTJ116" s="225">
        <f t="shared" si="284"/>
        <v>0</v>
      </c>
      <c r="UTK116" s="225">
        <f t="shared" si="284"/>
        <v>0</v>
      </c>
      <c r="UTL116" s="225">
        <f t="shared" si="284"/>
        <v>0</v>
      </c>
      <c r="UTM116" s="225">
        <f t="shared" si="284"/>
        <v>0</v>
      </c>
      <c r="UTN116" s="225">
        <f t="shared" si="284"/>
        <v>0</v>
      </c>
      <c r="UTO116" s="225">
        <f t="shared" si="284"/>
        <v>0</v>
      </c>
      <c r="UTP116" s="225">
        <f t="shared" si="284"/>
        <v>0</v>
      </c>
      <c r="UTQ116" s="225">
        <f t="shared" si="284"/>
        <v>0</v>
      </c>
      <c r="UTR116" s="225">
        <f t="shared" ref="UTR116:UWC116" si="285">UTR115-UTR114</f>
        <v>0</v>
      </c>
      <c r="UTS116" s="225">
        <f t="shared" si="285"/>
        <v>0</v>
      </c>
      <c r="UTT116" s="225">
        <f t="shared" si="285"/>
        <v>0</v>
      </c>
      <c r="UTU116" s="225">
        <f t="shared" si="285"/>
        <v>0</v>
      </c>
      <c r="UTV116" s="225">
        <f t="shared" si="285"/>
        <v>0</v>
      </c>
      <c r="UTW116" s="225">
        <f t="shared" si="285"/>
        <v>0</v>
      </c>
      <c r="UTX116" s="225">
        <f t="shared" si="285"/>
        <v>0</v>
      </c>
      <c r="UTY116" s="225">
        <f t="shared" si="285"/>
        <v>0</v>
      </c>
      <c r="UTZ116" s="225">
        <f t="shared" si="285"/>
        <v>0</v>
      </c>
      <c r="UUA116" s="225">
        <f t="shared" si="285"/>
        <v>0</v>
      </c>
      <c r="UUB116" s="225">
        <f t="shared" si="285"/>
        <v>0</v>
      </c>
      <c r="UUC116" s="225">
        <f t="shared" si="285"/>
        <v>0</v>
      </c>
      <c r="UUD116" s="225">
        <f t="shared" si="285"/>
        <v>0</v>
      </c>
      <c r="UUE116" s="225">
        <f t="shared" si="285"/>
        <v>0</v>
      </c>
      <c r="UUF116" s="225">
        <f t="shared" si="285"/>
        <v>0</v>
      </c>
      <c r="UUG116" s="225">
        <f t="shared" si="285"/>
        <v>0</v>
      </c>
      <c r="UUH116" s="225">
        <f t="shared" si="285"/>
        <v>0</v>
      </c>
      <c r="UUI116" s="225">
        <f t="shared" si="285"/>
        <v>0</v>
      </c>
      <c r="UUJ116" s="225">
        <f t="shared" si="285"/>
        <v>0</v>
      </c>
      <c r="UUK116" s="225">
        <f t="shared" si="285"/>
        <v>0</v>
      </c>
      <c r="UUL116" s="225">
        <f t="shared" si="285"/>
        <v>0</v>
      </c>
      <c r="UUM116" s="225">
        <f t="shared" si="285"/>
        <v>0</v>
      </c>
      <c r="UUN116" s="225">
        <f t="shared" si="285"/>
        <v>0</v>
      </c>
      <c r="UUO116" s="225">
        <f t="shared" si="285"/>
        <v>0</v>
      </c>
      <c r="UUP116" s="225">
        <f t="shared" si="285"/>
        <v>0</v>
      </c>
      <c r="UUQ116" s="225">
        <f t="shared" si="285"/>
        <v>0</v>
      </c>
      <c r="UUR116" s="225">
        <f t="shared" si="285"/>
        <v>0</v>
      </c>
      <c r="UUS116" s="225">
        <f t="shared" si="285"/>
        <v>0</v>
      </c>
      <c r="UUT116" s="225">
        <f t="shared" si="285"/>
        <v>0</v>
      </c>
      <c r="UUU116" s="225">
        <f t="shared" si="285"/>
        <v>0</v>
      </c>
      <c r="UUV116" s="225">
        <f t="shared" si="285"/>
        <v>0</v>
      </c>
      <c r="UUW116" s="225">
        <f t="shared" si="285"/>
        <v>0</v>
      </c>
      <c r="UUX116" s="225">
        <f t="shared" si="285"/>
        <v>0</v>
      </c>
      <c r="UUY116" s="225">
        <f t="shared" si="285"/>
        <v>0</v>
      </c>
      <c r="UUZ116" s="225">
        <f t="shared" si="285"/>
        <v>0</v>
      </c>
      <c r="UVA116" s="225">
        <f t="shared" si="285"/>
        <v>0</v>
      </c>
      <c r="UVB116" s="225">
        <f t="shared" si="285"/>
        <v>0</v>
      </c>
      <c r="UVC116" s="225">
        <f t="shared" si="285"/>
        <v>0</v>
      </c>
      <c r="UVD116" s="225">
        <f t="shared" si="285"/>
        <v>0</v>
      </c>
      <c r="UVE116" s="225">
        <f t="shared" si="285"/>
        <v>0</v>
      </c>
      <c r="UVF116" s="225">
        <f t="shared" si="285"/>
        <v>0</v>
      </c>
      <c r="UVG116" s="225">
        <f t="shared" si="285"/>
        <v>0</v>
      </c>
      <c r="UVH116" s="225">
        <f t="shared" si="285"/>
        <v>0</v>
      </c>
      <c r="UVI116" s="225">
        <f t="shared" si="285"/>
        <v>0</v>
      </c>
      <c r="UVJ116" s="225">
        <f t="shared" si="285"/>
        <v>0</v>
      </c>
      <c r="UVK116" s="225">
        <f t="shared" si="285"/>
        <v>0</v>
      </c>
      <c r="UVL116" s="225">
        <f t="shared" si="285"/>
        <v>0</v>
      </c>
      <c r="UVM116" s="225">
        <f t="shared" si="285"/>
        <v>0</v>
      </c>
      <c r="UVN116" s="225">
        <f t="shared" si="285"/>
        <v>0</v>
      </c>
      <c r="UVO116" s="225">
        <f t="shared" si="285"/>
        <v>0</v>
      </c>
      <c r="UVP116" s="225">
        <f t="shared" si="285"/>
        <v>0</v>
      </c>
      <c r="UVQ116" s="225">
        <f t="shared" si="285"/>
        <v>0</v>
      </c>
      <c r="UVR116" s="225">
        <f t="shared" si="285"/>
        <v>0</v>
      </c>
      <c r="UVS116" s="225">
        <f t="shared" si="285"/>
        <v>0</v>
      </c>
      <c r="UVT116" s="225">
        <f t="shared" si="285"/>
        <v>0</v>
      </c>
      <c r="UVU116" s="225">
        <f t="shared" si="285"/>
        <v>0</v>
      </c>
      <c r="UVV116" s="225">
        <f t="shared" si="285"/>
        <v>0</v>
      </c>
      <c r="UVW116" s="225">
        <f t="shared" si="285"/>
        <v>0</v>
      </c>
      <c r="UVX116" s="225">
        <f t="shared" si="285"/>
        <v>0</v>
      </c>
      <c r="UVY116" s="225">
        <f t="shared" si="285"/>
        <v>0</v>
      </c>
      <c r="UVZ116" s="225">
        <f t="shared" si="285"/>
        <v>0</v>
      </c>
      <c r="UWA116" s="225">
        <f t="shared" si="285"/>
        <v>0</v>
      </c>
      <c r="UWB116" s="225">
        <f t="shared" si="285"/>
        <v>0</v>
      </c>
      <c r="UWC116" s="225">
        <f t="shared" si="285"/>
        <v>0</v>
      </c>
      <c r="UWD116" s="225">
        <f t="shared" ref="UWD116:UYO116" si="286">UWD115-UWD114</f>
        <v>0</v>
      </c>
      <c r="UWE116" s="225">
        <f t="shared" si="286"/>
        <v>0</v>
      </c>
      <c r="UWF116" s="225">
        <f t="shared" si="286"/>
        <v>0</v>
      </c>
      <c r="UWG116" s="225">
        <f t="shared" si="286"/>
        <v>0</v>
      </c>
      <c r="UWH116" s="225">
        <f t="shared" si="286"/>
        <v>0</v>
      </c>
      <c r="UWI116" s="225">
        <f t="shared" si="286"/>
        <v>0</v>
      </c>
      <c r="UWJ116" s="225">
        <f t="shared" si="286"/>
        <v>0</v>
      </c>
      <c r="UWK116" s="225">
        <f t="shared" si="286"/>
        <v>0</v>
      </c>
      <c r="UWL116" s="225">
        <f t="shared" si="286"/>
        <v>0</v>
      </c>
      <c r="UWM116" s="225">
        <f t="shared" si="286"/>
        <v>0</v>
      </c>
      <c r="UWN116" s="225">
        <f t="shared" si="286"/>
        <v>0</v>
      </c>
      <c r="UWO116" s="225">
        <f t="shared" si="286"/>
        <v>0</v>
      </c>
      <c r="UWP116" s="225">
        <f t="shared" si="286"/>
        <v>0</v>
      </c>
      <c r="UWQ116" s="225">
        <f t="shared" si="286"/>
        <v>0</v>
      </c>
      <c r="UWR116" s="225">
        <f t="shared" si="286"/>
        <v>0</v>
      </c>
      <c r="UWS116" s="225">
        <f t="shared" si="286"/>
        <v>0</v>
      </c>
      <c r="UWT116" s="225">
        <f t="shared" si="286"/>
        <v>0</v>
      </c>
      <c r="UWU116" s="225">
        <f t="shared" si="286"/>
        <v>0</v>
      </c>
      <c r="UWV116" s="225">
        <f t="shared" si="286"/>
        <v>0</v>
      </c>
      <c r="UWW116" s="225">
        <f t="shared" si="286"/>
        <v>0</v>
      </c>
      <c r="UWX116" s="225">
        <f t="shared" si="286"/>
        <v>0</v>
      </c>
      <c r="UWY116" s="225">
        <f t="shared" si="286"/>
        <v>0</v>
      </c>
      <c r="UWZ116" s="225">
        <f t="shared" si="286"/>
        <v>0</v>
      </c>
      <c r="UXA116" s="225">
        <f t="shared" si="286"/>
        <v>0</v>
      </c>
      <c r="UXB116" s="225">
        <f t="shared" si="286"/>
        <v>0</v>
      </c>
      <c r="UXC116" s="225">
        <f t="shared" si="286"/>
        <v>0</v>
      </c>
      <c r="UXD116" s="225">
        <f t="shared" si="286"/>
        <v>0</v>
      </c>
      <c r="UXE116" s="225">
        <f t="shared" si="286"/>
        <v>0</v>
      </c>
      <c r="UXF116" s="225">
        <f t="shared" si="286"/>
        <v>0</v>
      </c>
      <c r="UXG116" s="225">
        <f t="shared" si="286"/>
        <v>0</v>
      </c>
      <c r="UXH116" s="225">
        <f t="shared" si="286"/>
        <v>0</v>
      </c>
      <c r="UXI116" s="225">
        <f t="shared" si="286"/>
        <v>0</v>
      </c>
      <c r="UXJ116" s="225">
        <f t="shared" si="286"/>
        <v>0</v>
      </c>
      <c r="UXK116" s="225">
        <f t="shared" si="286"/>
        <v>0</v>
      </c>
      <c r="UXL116" s="225">
        <f t="shared" si="286"/>
        <v>0</v>
      </c>
      <c r="UXM116" s="225">
        <f t="shared" si="286"/>
        <v>0</v>
      </c>
      <c r="UXN116" s="225">
        <f t="shared" si="286"/>
        <v>0</v>
      </c>
      <c r="UXO116" s="225">
        <f t="shared" si="286"/>
        <v>0</v>
      </c>
      <c r="UXP116" s="225">
        <f t="shared" si="286"/>
        <v>0</v>
      </c>
      <c r="UXQ116" s="225">
        <f t="shared" si="286"/>
        <v>0</v>
      </c>
      <c r="UXR116" s="225">
        <f t="shared" si="286"/>
        <v>0</v>
      </c>
      <c r="UXS116" s="225">
        <f t="shared" si="286"/>
        <v>0</v>
      </c>
      <c r="UXT116" s="225">
        <f t="shared" si="286"/>
        <v>0</v>
      </c>
      <c r="UXU116" s="225">
        <f t="shared" si="286"/>
        <v>0</v>
      </c>
      <c r="UXV116" s="225">
        <f t="shared" si="286"/>
        <v>0</v>
      </c>
      <c r="UXW116" s="225">
        <f t="shared" si="286"/>
        <v>0</v>
      </c>
      <c r="UXX116" s="225">
        <f t="shared" si="286"/>
        <v>0</v>
      </c>
      <c r="UXY116" s="225">
        <f t="shared" si="286"/>
        <v>0</v>
      </c>
      <c r="UXZ116" s="225">
        <f t="shared" si="286"/>
        <v>0</v>
      </c>
      <c r="UYA116" s="225">
        <f t="shared" si="286"/>
        <v>0</v>
      </c>
      <c r="UYB116" s="225">
        <f t="shared" si="286"/>
        <v>0</v>
      </c>
      <c r="UYC116" s="225">
        <f t="shared" si="286"/>
        <v>0</v>
      </c>
      <c r="UYD116" s="225">
        <f t="shared" si="286"/>
        <v>0</v>
      </c>
      <c r="UYE116" s="225">
        <f t="shared" si="286"/>
        <v>0</v>
      </c>
      <c r="UYF116" s="225">
        <f t="shared" si="286"/>
        <v>0</v>
      </c>
      <c r="UYG116" s="225">
        <f t="shared" si="286"/>
        <v>0</v>
      </c>
      <c r="UYH116" s="225">
        <f t="shared" si="286"/>
        <v>0</v>
      </c>
      <c r="UYI116" s="225">
        <f t="shared" si="286"/>
        <v>0</v>
      </c>
      <c r="UYJ116" s="225">
        <f t="shared" si="286"/>
        <v>0</v>
      </c>
      <c r="UYK116" s="225">
        <f t="shared" si="286"/>
        <v>0</v>
      </c>
      <c r="UYL116" s="225">
        <f t="shared" si="286"/>
        <v>0</v>
      </c>
      <c r="UYM116" s="225">
        <f t="shared" si="286"/>
        <v>0</v>
      </c>
      <c r="UYN116" s="225">
        <f t="shared" si="286"/>
        <v>0</v>
      </c>
      <c r="UYO116" s="225">
        <f t="shared" si="286"/>
        <v>0</v>
      </c>
      <c r="UYP116" s="225">
        <f t="shared" ref="UYP116:VBA116" si="287">UYP115-UYP114</f>
        <v>0</v>
      </c>
      <c r="UYQ116" s="225">
        <f t="shared" si="287"/>
        <v>0</v>
      </c>
      <c r="UYR116" s="225">
        <f t="shared" si="287"/>
        <v>0</v>
      </c>
      <c r="UYS116" s="225">
        <f t="shared" si="287"/>
        <v>0</v>
      </c>
      <c r="UYT116" s="225">
        <f t="shared" si="287"/>
        <v>0</v>
      </c>
      <c r="UYU116" s="225">
        <f t="shared" si="287"/>
        <v>0</v>
      </c>
      <c r="UYV116" s="225">
        <f t="shared" si="287"/>
        <v>0</v>
      </c>
      <c r="UYW116" s="225">
        <f t="shared" si="287"/>
        <v>0</v>
      </c>
      <c r="UYX116" s="225">
        <f t="shared" si="287"/>
        <v>0</v>
      </c>
      <c r="UYY116" s="225">
        <f t="shared" si="287"/>
        <v>0</v>
      </c>
      <c r="UYZ116" s="225">
        <f t="shared" si="287"/>
        <v>0</v>
      </c>
      <c r="UZA116" s="225">
        <f t="shared" si="287"/>
        <v>0</v>
      </c>
      <c r="UZB116" s="225">
        <f t="shared" si="287"/>
        <v>0</v>
      </c>
      <c r="UZC116" s="225">
        <f t="shared" si="287"/>
        <v>0</v>
      </c>
      <c r="UZD116" s="225">
        <f t="shared" si="287"/>
        <v>0</v>
      </c>
      <c r="UZE116" s="225">
        <f t="shared" si="287"/>
        <v>0</v>
      </c>
      <c r="UZF116" s="225">
        <f t="shared" si="287"/>
        <v>0</v>
      </c>
      <c r="UZG116" s="225">
        <f t="shared" si="287"/>
        <v>0</v>
      </c>
      <c r="UZH116" s="225">
        <f t="shared" si="287"/>
        <v>0</v>
      </c>
      <c r="UZI116" s="225">
        <f t="shared" si="287"/>
        <v>0</v>
      </c>
      <c r="UZJ116" s="225">
        <f t="shared" si="287"/>
        <v>0</v>
      </c>
      <c r="UZK116" s="225">
        <f t="shared" si="287"/>
        <v>0</v>
      </c>
      <c r="UZL116" s="225">
        <f t="shared" si="287"/>
        <v>0</v>
      </c>
      <c r="UZM116" s="225">
        <f t="shared" si="287"/>
        <v>0</v>
      </c>
      <c r="UZN116" s="225">
        <f t="shared" si="287"/>
        <v>0</v>
      </c>
      <c r="UZO116" s="225">
        <f t="shared" si="287"/>
        <v>0</v>
      </c>
      <c r="UZP116" s="225">
        <f t="shared" si="287"/>
        <v>0</v>
      </c>
      <c r="UZQ116" s="225">
        <f t="shared" si="287"/>
        <v>0</v>
      </c>
      <c r="UZR116" s="225">
        <f t="shared" si="287"/>
        <v>0</v>
      </c>
      <c r="UZS116" s="225">
        <f t="shared" si="287"/>
        <v>0</v>
      </c>
      <c r="UZT116" s="225">
        <f t="shared" si="287"/>
        <v>0</v>
      </c>
      <c r="UZU116" s="225">
        <f t="shared" si="287"/>
        <v>0</v>
      </c>
      <c r="UZV116" s="225">
        <f t="shared" si="287"/>
        <v>0</v>
      </c>
      <c r="UZW116" s="225">
        <f t="shared" si="287"/>
        <v>0</v>
      </c>
      <c r="UZX116" s="225">
        <f t="shared" si="287"/>
        <v>0</v>
      </c>
      <c r="UZY116" s="225">
        <f t="shared" si="287"/>
        <v>0</v>
      </c>
      <c r="UZZ116" s="225">
        <f t="shared" si="287"/>
        <v>0</v>
      </c>
      <c r="VAA116" s="225">
        <f t="shared" si="287"/>
        <v>0</v>
      </c>
      <c r="VAB116" s="225">
        <f t="shared" si="287"/>
        <v>0</v>
      </c>
      <c r="VAC116" s="225">
        <f t="shared" si="287"/>
        <v>0</v>
      </c>
      <c r="VAD116" s="225">
        <f t="shared" si="287"/>
        <v>0</v>
      </c>
      <c r="VAE116" s="225">
        <f t="shared" si="287"/>
        <v>0</v>
      </c>
      <c r="VAF116" s="225">
        <f t="shared" si="287"/>
        <v>0</v>
      </c>
      <c r="VAG116" s="225">
        <f t="shared" si="287"/>
        <v>0</v>
      </c>
      <c r="VAH116" s="225">
        <f t="shared" si="287"/>
        <v>0</v>
      </c>
      <c r="VAI116" s="225">
        <f t="shared" si="287"/>
        <v>0</v>
      </c>
      <c r="VAJ116" s="225">
        <f t="shared" si="287"/>
        <v>0</v>
      </c>
      <c r="VAK116" s="225">
        <f t="shared" si="287"/>
        <v>0</v>
      </c>
      <c r="VAL116" s="225">
        <f t="shared" si="287"/>
        <v>0</v>
      </c>
      <c r="VAM116" s="225">
        <f t="shared" si="287"/>
        <v>0</v>
      </c>
      <c r="VAN116" s="225">
        <f t="shared" si="287"/>
        <v>0</v>
      </c>
      <c r="VAO116" s="225">
        <f t="shared" si="287"/>
        <v>0</v>
      </c>
      <c r="VAP116" s="225">
        <f t="shared" si="287"/>
        <v>0</v>
      </c>
      <c r="VAQ116" s="225">
        <f t="shared" si="287"/>
        <v>0</v>
      </c>
      <c r="VAR116" s="225">
        <f t="shared" si="287"/>
        <v>0</v>
      </c>
      <c r="VAS116" s="225">
        <f t="shared" si="287"/>
        <v>0</v>
      </c>
      <c r="VAT116" s="225">
        <f t="shared" si="287"/>
        <v>0</v>
      </c>
      <c r="VAU116" s="225">
        <f t="shared" si="287"/>
        <v>0</v>
      </c>
      <c r="VAV116" s="225">
        <f t="shared" si="287"/>
        <v>0</v>
      </c>
      <c r="VAW116" s="225">
        <f t="shared" si="287"/>
        <v>0</v>
      </c>
      <c r="VAX116" s="225">
        <f t="shared" si="287"/>
        <v>0</v>
      </c>
      <c r="VAY116" s="225">
        <f t="shared" si="287"/>
        <v>0</v>
      </c>
      <c r="VAZ116" s="225">
        <f t="shared" si="287"/>
        <v>0</v>
      </c>
      <c r="VBA116" s="225">
        <f t="shared" si="287"/>
        <v>0</v>
      </c>
      <c r="VBB116" s="225">
        <f t="shared" ref="VBB116:VDM116" si="288">VBB115-VBB114</f>
        <v>0</v>
      </c>
      <c r="VBC116" s="225">
        <f t="shared" si="288"/>
        <v>0</v>
      </c>
      <c r="VBD116" s="225">
        <f t="shared" si="288"/>
        <v>0</v>
      </c>
      <c r="VBE116" s="225">
        <f t="shared" si="288"/>
        <v>0</v>
      </c>
      <c r="VBF116" s="225">
        <f t="shared" si="288"/>
        <v>0</v>
      </c>
      <c r="VBG116" s="225">
        <f t="shared" si="288"/>
        <v>0</v>
      </c>
      <c r="VBH116" s="225">
        <f t="shared" si="288"/>
        <v>0</v>
      </c>
      <c r="VBI116" s="225">
        <f t="shared" si="288"/>
        <v>0</v>
      </c>
      <c r="VBJ116" s="225">
        <f t="shared" si="288"/>
        <v>0</v>
      </c>
      <c r="VBK116" s="225">
        <f t="shared" si="288"/>
        <v>0</v>
      </c>
      <c r="VBL116" s="225">
        <f t="shared" si="288"/>
        <v>0</v>
      </c>
      <c r="VBM116" s="225">
        <f t="shared" si="288"/>
        <v>0</v>
      </c>
      <c r="VBN116" s="225">
        <f t="shared" si="288"/>
        <v>0</v>
      </c>
      <c r="VBO116" s="225">
        <f t="shared" si="288"/>
        <v>0</v>
      </c>
      <c r="VBP116" s="225">
        <f t="shared" si="288"/>
        <v>0</v>
      </c>
      <c r="VBQ116" s="225">
        <f t="shared" si="288"/>
        <v>0</v>
      </c>
      <c r="VBR116" s="225">
        <f t="shared" si="288"/>
        <v>0</v>
      </c>
      <c r="VBS116" s="225">
        <f t="shared" si="288"/>
        <v>0</v>
      </c>
      <c r="VBT116" s="225">
        <f t="shared" si="288"/>
        <v>0</v>
      </c>
      <c r="VBU116" s="225">
        <f t="shared" si="288"/>
        <v>0</v>
      </c>
      <c r="VBV116" s="225">
        <f t="shared" si="288"/>
        <v>0</v>
      </c>
      <c r="VBW116" s="225">
        <f t="shared" si="288"/>
        <v>0</v>
      </c>
      <c r="VBX116" s="225">
        <f t="shared" si="288"/>
        <v>0</v>
      </c>
      <c r="VBY116" s="225">
        <f t="shared" si="288"/>
        <v>0</v>
      </c>
      <c r="VBZ116" s="225">
        <f t="shared" si="288"/>
        <v>0</v>
      </c>
      <c r="VCA116" s="225">
        <f t="shared" si="288"/>
        <v>0</v>
      </c>
      <c r="VCB116" s="225">
        <f t="shared" si="288"/>
        <v>0</v>
      </c>
      <c r="VCC116" s="225">
        <f t="shared" si="288"/>
        <v>0</v>
      </c>
      <c r="VCD116" s="225">
        <f t="shared" si="288"/>
        <v>0</v>
      </c>
      <c r="VCE116" s="225">
        <f t="shared" si="288"/>
        <v>0</v>
      </c>
      <c r="VCF116" s="225">
        <f t="shared" si="288"/>
        <v>0</v>
      </c>
      <c r="VCG116" s="225">
        <f t="shared" si="288"/>
        <v>0</v>
      </c>
      <c r="VCH116" s="225">
        <f t="shared" si="288"/>
        <v>0</v>
      </c>
      <c r="VCI116" s="225">
        <f t="shared" si="288"/>
        <v>0</v>
      </c>
      <c r="VCJ116" s="225">
        <f t="shared" si="288"/>
        <v>0</v>
      </c>
      <c r="VCK116" s="225">
        <f t="shared" si="288"/>
        <v>0</v>
      </c>
      <c r="VCL116" s="225">
        <f t="shared" si="288"/>
        <v>0</v>
      </c>
      <c r="VCM116" s="225">
        <f t="shared" si="288"/>
        <v>0</v>
      </c>
      <c r="VCN116" s="225">
        <f t="shared" si="288"/>
        <v>0</v>
      </c>
      <c r="VCO116" s="225">
        <f t="shared" si="288"/>
        <v>0</v>
      </c>
      <c r="VCP116" s="225">
        <f t="shared" si="288"/>
        <v>0</v>
      </c>
      <c r="VCQ116" s="225">
        <f t="shared" si="288"/>
        <v>0</v>
      </c>
      <c r="VCR116" s="225">
        <f t="shared" si="288"/>
        <v>0</v>
      </c>
      <c r="VCS116" s="225">
        <f t="shared" si="288"/>
        <v>0</v>
      </c>
      <c r="VCT116" s="225">
        <f t="shared" si="288"/>
        <v>0</v>
      </c>
      <c r="VCU116" s="225">
        <f t="shared" si="288"/>
        <v>0</v>
      </c>
      <c r="VCV116" s="225">
        <f t="shared" si="288"/>
        <v>0</v>
      </c>
      <c r="VCW116" s="225">
        <f t="shared" si="288"/>
        <v>0</v>
      </c>
      <c r="VCX116" s="225">
        <f t="shared" si="288"/>
        <v>0</v>
      </c>
      <c r="VCY116" s="225">
        <f t="shared" si="288"/>
        <v>0</v>
      </c>
      <c r="VCZ116" s="225">
        <f t="shared" si="288"/>
        <v>0</v>
      </c>
      <c r="VDA116" s="225">
        <f t="shared" si="288"/>
        <v>0</v>
      </c>
      <c r="VDB116" s="225">
        <f t="shared" si="288"/>
        <v>0</v>
      </c>
      <c r="VDC116" s="225">
        <f t="shared" si="288"/>
        <v>0</v>
      </c>
      <c r="VDD116" s="225">
        <f t="shared" si="288"/>
        <v>0</v>
      </c>
      <c r="VDE116" s="225">
        <f t="shared" si="288"/>
        <v>0</v>
      </c>
      <c r="VDF116" s="225">
        <f t="shared" si="288"/>
        <v>0</v>
      </c>
      <c r="VDG116" s="225">
        <f t="shared" si="288"/>
        <v>0</v>
      </c>
      <c r="VDH116" s="225">
        <f t="shared" si="288"/>
        <v>0</v>
      </c>
      <c r="VDI116" s="225">
        <f t="shared" si="288"/>
        <v>0</v>
      </c>
      <c r="VDJ116" s="225">
        <f t="shared" si="288"/>
        <v>0</v>
      </c>
      <c r="VDK116" s="225">
        <f t="shared" si="288"/>
        <v>0</v>
      </c>
      <c r="VDL116" s="225">
        <f t="shared" si="288"/>
        <v>0</v>
      </c>
      <c r="VDM116" s="225">
        <f t="shared" si="288"/>
        <v>0</v>
      </c>
      <c r="VDN116" s="225">
        <f t="shared" ref="VDN116:VFY116" si="289">VDN115-VDN114</f>
        <v>0</v>
      </c>
      <c r="VDO116" s="225">
        <f t="shared" si="289"/>
        <v>0</v>
      </c>
      <c r="VDP116" s="225">
        <f t="shared" si="289"/>
        <v>0</v>
      </c>
      <c r="VDQ116" s="225">
        <f t="shared" si="289"/>
        <v>0</v>
      </c>
      <c r="VDR116" s="225">
        <f t="shared" si="289"/>
        <v>0</v>
      </c>
      <c r="VDS116" s="225">
        <f t="shared" si="289"/>
        <v>0</v>
      </c>
      <c r="VDT116" s="225">
        <f t="shared" si="289"/>
        <v>0</v>
      </c>
      <c r="VDU116" s="225">
        <f t="shared" si="289"/>
        <v>0</v>
      </c>
      <c r="VDV116" s="225">
        <f t="shared" si="289"/>
        <v>0</v>
      </c>
      <c r="VDW116" s="225">
        <f t="shared" si="289"/>
        <v>0</v>
      </c>
      <c r="VDX116" s="225">
        <f t="shared" si="289"/>
        <v>0</v>
      </c>
      <c r="VDY116" s="225">
        <f t="shared" si="289"/>
        <v>0</v>
      </c>
      <c r="VDZ116" s="225">
        <f t="shared" si="289"/>
        <v>0</v>
      </c>
      <c r="VEA116" s="225">
        <f t="shared" si="289"/>
        <v>0</v>
      </c>
      <c r="VEB116" s="225">
        <f t="shared" si="289"/>
        <v>0</v>
      </c>
      <c r="VEC116" s="225">
        <f t="shared" si="289"/>
        <v>0</v>
      </c>
      <c r="VED116" s="225">
        <f t="shared" si="289"/>
        <v>0</v>
      </c>
      <c r="VEE116" s="225">
        <f t="shared" si="289"/>
        <v>0</v>
      </c>
      <c r="VEF116" s="225">
        <f t="shared" si="289"/>
        <v>0</v>
      </c>
      <c r="VEG116" s="225">
        <f t="shared" si="289"/>
        <v>0</v>
      </c>
      <c r="VEH116" s="225">
        <f t="shared" si="289"/>
        <v>0</v>
      </c>
      <c r="VEI116" s="225">
        <f t="shared" si="289"/>
        <v>0</v>
      </c>
      <c r="VEJ116" s="225">
        <f t="shared" si="289"/>
        <v>0</v>
      </c>
      <c r="VEK116" s="225">
        <f t="shared" si="289"/>
        <v>0</v>
      </c>
      <c r="VEL116" s="225">
        <f t="shared" si="289"/>
        <v>0</v>
      </c>
      <c r="VEM116" s="225">
        <f t="shared" si="289"/>
        <v>0</v>
      </c>
      <c r="VEN116" s="225">
        <f t="shared" si="289"/>
        <v>0</v>
      </c>
      <c r="VEO116" s="225">
        <f t="shared" si="289"/>
        <v>0</v>
      </c>
      <c r="VEP116" s="225">
        <f t="shared" si="289"/>
        <v>0</v>
      </c>
      <c r="VEQ116" s="225">
        <f t="shared" si="289"/>
        <v>0</v>
      </c>
      <c r="VER116" s="225">
        <f t="shared" si="289"/>
        <v>0</v>
      </c>
      <c r="VES116" s="225">
        <f t="shared" si="289"/>
        <v>0</v>
      </c>
      <c r="VET116" s="225">
        <f t="shared" si="289"/>
        <v>0</v>
      </c>
      <c r="VEU116" s="225">
        <f t="shared" si="289"/>
        <v>0</v>
      </c>
      <c r="VEV116" s="225">
        <f t="shared" si="289"/>
        <v>0</v>
      </c>
      <c r="VEW116" s="225">
        <f t="shared" si="289"/>
        <v>0</v>
      </c>
      <c r="VEX116" s="225">
        <f t="shared" si="289"/>
        <v>0</v>
      </c>
      <c r="VEY116" s="225">
        <f t="shared" si="289"/>
        <v>0</v>
      </c>
      <c r="VEZ116" s="225">
        <f t="shared" si="289"/>
        <v>0</v>
      </c>
      <c r="VFA116" s="225">
        <f t="shared" si="289"/>
        <v>0</v>
      </c>
      <c r="VFB116" s="225">
        <f t="shared" si="289"/>
        <v>0</v>
      </c>
      <c r="VFC116" s="225">
        <f t="shared" si="289"/>
        <v>0</v>
      </c>
      <c r="VFD116" s="225">
        <f t="shared" si="289"/>
        <v>0</v>
      </c>
      <c r="VFE116" s="225">
        <f t="shared" si="289"/>
        <v>0</v>
      </c>
      <c r="VFF116" s="225">
        <f t="shared" si="289"/>
        <v>0</v>
      </c>
      <c r="VFG116" s="225">
        <f t="shared" si="289"/>
        <v>0</v>
      </c>
      <c r="VFH116" s="225">
        <f t="shared" si="289"/>
        <v>0</v>
      </c>
      <c r="VFI116" s="225">
        <f t="shared" si="289"/>
        <v>0</v>
      </c>
      <c r="VFJ116" s="225">
        <f t="shared" si="289"/>
        <v>0</v>
      </c>
      <c r="VFK116" s="225">
        <f t="shared" si="289"/>
        <v>0</v>
      </c>
      <c r="VFL116" s="225">
        <f t="shared" si="289"/>
        <v>0</v>
      </c>
      <c r="VFM116" s="225">
        <f t="shared" si="289"/>
        <v>0</v>
      </c>
      <c r="VFN116" s="225">
        <f t="shared" si="289"/>
        <v>0</v>
      </c>
      <c r="VFO116" s="225">
        <f t="shared" si="289"/>
        <v>0</v>
      </c>
      <c r="VFP116" s="225">
        <f t="shared" si="289"/>
        <v>0</v>
      </c>
      <c r="VFQ116" s="225">
        <f t="shared" si="289"/>
        <v>0</v>
      </c>
      <c r="VFR116" s="225">
        <f t="shared" si="289"/>
        <v>0</v>
      </c>
      <c r="VFS116" s="225">
        <f t="shared" si="289"/>
        <v>0</v>
      </c>
      <c r="VFT116" s="225">
        <f t="shared" si="289"/>
        <v>0</v>
      </c>
      <c r="VFU116" s="225">
        <f t="shared" si="289"/>
        <v>0</v>
      </c>
      <c r="VFV116" s="225">
        <f t="shared" si="289"/>
        <v>0</v>
      </c>
      <c r="VFW116" s="225">
        <f t="shared" si="289"/>
        <v>0</v>
      </c>
      <c r="VFX116" s="225">
        <f t="shared" si="289"/>
        <v>0</v>
      </c>
      <c r="VFY116" s="225">
        <f t="shared" si="289"/>
        <v>0</v>
      </c>
      <c r="VFZ116" s="225">
        <f t="shared" ref="VFZ116:VIK116" si="290">VFZ115-VFZ114</f>
        <v>0</v>
      </c>
      <c r="VGA116" s="225">
        <f t="shared" si="290"/>
        <v>0</v>
      </c>
      <c r="VGB116" s="225">
        <f t="shared" si="290"/>
        <v>0</v>
      </c>
      <c r="VGC116" s="225">
        <f t="shared" si="290"/>
        <v>0</v>
      </c>
      <c r="VGD116" s="225">
        <f t="shared" si="290"/>
        <v>0</v>
      </c>
      <c r="VGE116" s="225">
        <f t="shared" si="290"/>
        <v>0</v>
      </c>
      <c r="VGF116" s="225">
        <f t="shared" si="290"/>
        <v>0</v>
      </c>
      <c r="VGG116" s="225">
        <f t="shared" si="290"/>
        <v>0</v>
      </c>
      <c r="VGH116" s="225">
        <f t="shared" si="290"/>
        <v>0</v>
      </c>
      <c r="VGI116" s="225">
        <f t="shared" si="290"/>
        <v>0</v>
      </c>
      <c r="VGJ116" s="225">
        <f t="shared" si="290"/>
        <v>0</v>
      </c>
      <c r="VGK116" s="225">
        <f t="shared" si="290"/>
        <v>0</v>
      </c>
      <c r="VGL116" s="225">
        <f t="shared" si="290"/>
        <v>0</v>
      </c>
      <c r="VGM116" s="225">
        <f t="shared" si="290"/>
        <v>0</v>
      </c>
      <c r="VGN116" s="225">
        <f t="shared" si="290"/>
        <v>0</v>
      </c>
      <c r="VGO116" s="225">
        <f t="shared" si="290"/>
        <v>0</v>
      </c>
      <c r="VGP116" s="225">
        <f t="shared" si="290"/>
        <v>0</v>
      </c>
      <c r="VGQ116" s="225">
        <f t="shared" si="290"/>
        <v>0</v>
      </c>
      <c r="VGR116" s="225">
        <f t="shared" si="290"/>
        <v>0</v>
      </c>
      <c r="VGS116" s="225">
        <f t="shared" si="290"/>
        <v>0</v>
      </c>
      <c r="VGT116" s="225">
        <f t="shared" si="290"/>
        <v>0</v>
      </c>
      <c r="VGU116" s="225">
        <f t="shared" si="290"/>
        <v>0</v>
      </c>
      <c r="VGV116" s="225">
        <f t="shared" si="290"/>
        <v>0</v>
      </c>
      <c r="VGW116" s="225">
        <f t="shared" si="290"/>
        <v>0</v>
      </c>
      <c r="VGX116" s="225">
        <f t="shared" si="290"/>
        <v>0</v>
      </c>
      <c r="VGY116" s="225">
        <f t="shared" si="290"/>
        <v>0</v>
      </c>
      <c r="VGZ116" s="225">
        <f t="shared" si="290"/>
        <v>0</v>
      </c>
      <c r="VHA116" s="225">
        <f t="shared" si="290"/>
        <v>0</v>
      </c>
      <c r="VHB116" s="225">
        <f t="shared" si="290"/>
        <v>0</v>
      </c>
      <c r="VHC116" s="225">
        <f t="shared" si="290"/>
        <v>0</v>
      </c>
      <c r="VHD116" s="225">
        <f t="shared" si="290"/>
        <v>0</v>
      </c>
      <c r="VHE116" s="225">
        <f t="shared" si="290"/>
        <v>0</v>
      </c>
      <c r="VHF116" s="225">
        <f t="shared" si="290"/>
        <v>0</v>
      </c>
      <c r="VHG116" s="225">
        <f t="shared" si="290"/>
        <v>0</v>
      </c>
      <c r="VHH116" s="225">
        <f t="shared" si="290"/>
        <v>0</v>
      </c>
      <c r="VHI116" s="225">
        <f t="shared" si="290"/>
        <v>0</v>
      </c>
      <c r="VHJ116" s="225">
        <f t="shared" si="290"/>
        <v>0</v>
      </c>
      <c r="VHK116" s="225">
        <f t="shared" si="290"/>
        <v>0</v>
      </c>
      <c r="VHL116" s="225">
        <f t="shared" si="290"/>
        <v>0</v>
      </c>
      <c r="VHM116" s="225">
        <f t="shared" si="290"/>
        <v>0</v>
      </c>
      <c r="VHN116" s="225">
        <f t="shared" si="290"/>
        <v>0</v>
      </c>
      <c r="VHO116" s="225">
        <f t="shared" si="290"/>
        <v>0</v>
      </c>
      <c r="VHP116" s="225">
        <f t="shared" si="290"/>
        <v>0</v>
      </c>
      <c r="VHQ116" s="225">
        <f t="shared" si="290"/>
        <v>0</v>
      </c>
      <c r="VHR116" s="225">
        <f t="shared" si="290"/>
        <v>0</v>
      </c>
      <c r="VHS116" s="225">
        <f t="shared" si="290"/>
        <v>0</v>
      </c>
      <c r="VHT116" s="225">
        <f t="shared" si="290"/>
        <v>0</v>
      </c>
      <c r="VHU116" s="225">
        <f t="shared" si="290"/>
        <v>0</v>
      </c>
      <c r="VHV116" s="225">
        <f t="shared" si="290"/>
        <v>0</v>
      </c>
      <c r="VHW116" s="225">
        <f t="shared" si="290"/>
        <v>0</v>
      </c>
      <c r="VHX116" s="225">
        <f t="shared" si="290"/>
        <v>0</v>
      </c>
      <c r="VHY116" s="225">
        <f t="shared" si="290"/>
        <v>0</v>
      </c>
      <c r="VHZ116" s="225">
        <f t="shared" si="290"/>
        <v>0</v>
      </c>
      <c r="VIA116" s="225">
        <f t="shared" si="290"/>
        <v>0</v>
      </c>
      <c r="VIB116" s="225">
        <f t="shared" si="290"/>
        <v>0</v>
      </c>
      <c r="VIC116" s="225">
        <f t="shared" si="290"/>
        <v>0</v>
      </c>
      <c r="VID116" s="225">
        <f t="shared" si="290"/>
        <v>0</v>
      </c>
      <c r="VIE116" s="225">
        <f t="shared" si="290"/>
        <v>0</v>
      </c>
      <c r="VIF116" s="225">
        <f t="shared" si="290"/>
        <v>0</v>
      </c>
      <c r="VIG116" s="225">
        <f t="shared" si="290"/>
        <v>0</v>
      </c>
      <c r="VIH116" s="225">
        <f t="shared" si="290"/>
        <v>0</v>
      </c>
      <c r="VII116" s="225">
        <f t="shared" si="290"/>
        <v>0</v>
      </c>
      <c r="VIJ116" s="225">
        <f t="shared" si="290"/>
        <v>0</v>
      </c>
      <c r="VIK116" s="225">
        <f t="shared" si="290"/>
        <v>0</v>
      </c>
      <c r="VIL116" s="225">
        <f t="shared" ref="VIL116:VKW116" si="291">VIL115-VIL114</f>
        <v>0</v>
      </c>
      <c r="VIM116" s="225">
        <f t="shared" si="291"/>
        <v>0</v>
      </c>
      <c r="VIN116" s="225">
        <f t="shared" si="291"/>
        <v>0</v>
      </c>
      <c r="VIO116" s="225">
        <f t="shared" si="291"/>
        <v>0</v>
      </c>
      <c r="VIP116" s="225">
        <f t="shared" si="291"/>
        <v>0</v>
      </c>
      <c r="VIQ116" s="225">
        <f t="shared" si="291"/>
        <v>0</v>
      </c>
      <c r="VIR116" s="225">
        <f t="shared" si="291"/>
        <v>0</v>
      </c>
      <c r="VIS116" s="225">
        <f t="shared" si="291"/>
        <v>0</v>
      </c>
      <c r="VIT116" s="225">
        <f t="shared" si="291"/>
        <v>0</v>
      </c>
      <c r="VIU116" s="225">
        <f t="shared" si="291"/>
        <v>0</v>
      </c>
      <c r="VIV116" s="225">
        <f t="shared" si="291"/>
        <v>0</v>
      </c>
      <c r="VIW116" s="225">
        <f t="shared" si="291"/>
        <v>0</v>
      </c>
      <c r="VIX116" s="225">
        <f t="shared" si="291"/>
        <v>0</v>
      </c>
      <c r="VIY116" s="225">
        <f t="shared" si="291"/>
        <v>0</v>
      </c>
      <c r="VIZ116" s="225">
        <f t="shared" si="291"/>
        <v>0</v>
      </c>
      <c r="VJA116" s="225">
        <f t="shared" si="291"/>
        <v>0</v>
      </c>
      <c r="VJB116" s="225">
        <f t="shared" si="291"/>
        <v>0</v>
      </c>
      <c r="VJC116" s="225">
        <f t="shared" si="291"/>
        <v>0</v>
      </c>
      <c r="VJD116" s="225">
        <f t="shared" si="291"/>
        <v>0</v>
      </c>
      <c r="VJE116" s="225">
        <f t="shared" si="291"/>
        <v>0</v>
      </c>
      <c r="VJF116" s="225">
        <f t="shared" si="291"/>
        <v>0</v>
      </c>
      <c r="VJG116" s="225">
        <f t="shared" si="291"/>
        <v>0</v>
      </c>
      <c r="VJH116" s="225">
        <f t="shared" si="291"/>
        <v>0</v>
      </c>
      <c r="VJI116" s="225">
        <f t="shared" si="291"/>
        <v>0</v>
      </c>
      <c r="VJJ116" s="225">
        <f t="shared" si="291"/>
        <v>0</v>
      </c>
      <c r="VJK116" s="225">
        <f t="shared" si="291"/>
        <v>0</v>
      </c>
      <c r="VJL116" s="225">
        <f t="shared" si="291"/>
        <v>0</v>
      </c>
      <c r="VJM116" s="225">
        <f t="shared" si="291"/>
        <v>0</v>
      </c>
      <c r="VJN116" s="225">
        <f t="shared" si="291"/>
        <v>0</v>
      </c>
      <c r="VJO116" s="225">
        <f t="shared" si="291"/>
        <v>0</v>
      </c>
      <c r="VJP116" s="225">
        <f t="shared" si="291"/>
        <v>0</v>
      </c>
      <c r="VJQ116" s="225">
        <f t="shared" si="291"/>
        <v>0</v>
      </c>
      <c r="VJR116" s="225">
        <f t="shared" si="291"/>
        <v>0</v>
      </c>
      <c r="VJS116" s="225">
        <f t="shared" si="291"/>
        <v>0</v>
      </c>
      <c r="VJT116" s="225">
        <f t="shared" si="291"/>
        <v>0</v>
      </c>
      <c r="VJU116" s="225">
        <f t="shared" si="291"/>
        <v>0</v>
      </c>
      <c r="VJV116" s="225">
        <f t="shared" si="291"/>
        <v>0</v>
      </c>
      <c r="VJW116" s="225">
        <f t="shared" si="291"/>
        <v>0</v>
      </c>
      <c r="VJX116" s="225">
        <f t="shared" si="291"/>
        <v>0</v>
      </c>
      <c r="VJY116" s="225">
        <f t="shared" si="291"/>
        <v>0</v>
      </c>
      <c r="VJZ116" s="225">
        <f t="shared" si="291"/>
        <v>0</v>
      </c>
      <c r="VKA116" s="225">
        <f t="shared" si="291"/>
        <v>0</v>
      </c>
      <c r="VKB116" s="225">
        <f t="shared" si="291"/>
        <v>0</v>
      </c>
      <c r="VKC116" s="225">
        <f t="shared" si="291"/>
        <v>0</v>
      </c>
      <c r="VKD116" s="225">
        <f t="shared" si="291"/>
        <v>0</v>
      </c>
      <c r="VKE116" s="225">
        <f t="shared" si="291"/>
        <v>0</v>
      </c>
      <c r="VKF116" s="225">
        <f t="shared" si="291"/>
        <v>0</v>
      </c>
      <c r="VKG116" s="225">
        <f t="shared" si="291"/>
        <v>0</v>
      </c>
      <c r="VKH116" s="225">
        <f t="shared" si="291"/>
        <v>0</v>
      </c>
      <c r="VKI116" s="225">
        <f t="shared" si="291"/>
        <v>0</v>
      </c>
      <c r="VKJ116" s="225">
        <f t="shared" si="291"/>
        <v>0</v>
      </c>
      <c r="VKK116" s="225">
        <f t="shared" si="291"/>
        <v>0</v>
      </c>
      <c r="VKL116" s="225">
        <f t="shared" si="291"/>
        <v>0</v>
      </c>
      <c r="VKM116" s="225">
        <f t="shared" si="291"/>
        <v>0</v>
      </c>
      <c r="VKN116" s="225">
        <f t="shared" si="291"/>
        <v>0</v>
      </c>
      <c r="VKO116" s="225">
        <f t="shared" si="291"/>
        <v>0</v>
      </c>
      <c r="VKP116" s="225">
        <f t="shared" si="291"/>
        <v>0</v>
      </c>
      <c r="VKQ116" s="225">
        <f t="shared" si="291"/>
        <v>0</v>
      </c>
      <c r="VKR116" s="225">
        <f t="shared" si="291"/>
        <v>0</v>
      </c>
      <c r="VKS116" s="225">
        <f t="shared" si="291"/>
        <v>0</v>
      </c>
      <c r="VKT116" s="225">
        <f t="shared" si="291"/>
        <v>0</v>
      </c>
      <c r="VKU116" s="225">
        <f t="shared" si="291"/>
        <v>0</v>
      </c>
      <c r="VKV116" s="225">
        <f t="shared" si="291"/>
        <v>0</v>
      </c>
      <c r="VKW116" s="225">
        <f t="shared" si="291"/>
        <v>0</v>
      </c>
      <c r="VKX116" s="225">
        <f t="shared" ref="VKX116:VNI116" si="292">VKX115-VKX114</f>
        <v>0</v>
      </c>
      <c r="VKY116" s="225">
        <f t="shared" si="292"/>
        <v>0</v>
      </c>
      <c r="VKZ116" s="225">
        <f t="shared" si="292"/>
        <v>0</v>
      </c>
      <c r="VLA116" s="225">
        <f t="shared" si="292"/>
        <v>0</v>
      </c>
      <c r="VLB116" s="225">
        <f t="shared" si="292"/>
        <v>0</v>
      </c>
      <c r="VLC116" s="225">
        <f t="shared" si="292"/>
        <v>0</v>
      </c>
      <c r="VLD116" s="225">
        <f t="shared" si="292"/>
        <v>0</v>
      </c>
      <c r="VLE116" s="225">
        <f t="shared" si="292"/>
        <v>0</v>
      </c>
      <c r="VLF116" s="225">
        <f t="shared" si="292"/>
        <v>0</v>
      </c>
      <c r="VLG116" s="225">
        <f t="shared" si="292"/>
        <v>0</v>
      </c>
      <c r="VLH116" s="225">
        <f t="shared" si="292"/>
        <v>0</v>
      </c>
      <c r="VLI116" s="225">
        <f t="shared" si="292"/>
        <v>0</v>
      </c>
      <c r="VLJ116" s="225">
        <f t="shared" si="292"/>
        <v>0</v>
      </c>
      <c r="VLK116" s="225">
        <f t="shared" si="292"/>
        <v>0</v>
      </c>
      <c r="VLL116" s="225">
        <f t="shared" si="292"/>
        <v>0</v>
      </c>
      <c r="VLM116" s="225">
        <f t="shared" si="292"/>
        <v>0</v>
      </c>
      <c r="VLN116" s="225">
        <f t="shared" si="292"/>
        <v>0</v>
      </c>
      <c r="VLO116" s="225">
        <f t="shared" si="292"/>
        <v>0</v>
      </c>
      <c r="VLP116" s="225">
        <f t="shared" si="292"/>
        <v>0</v>
      </c>
      <c r="VLQ116" s="225">
        <f t="shared" si="292"/>
        <v>0</v>
      </c>
      <c r="VLR116" s="225">
        <f t="shared" si="292"/>
        <v>0</v>
      </c>
      <c r="VLS116" s="225">
        <f t="shared" si="292"/>
        <v>0</v>
      </c>
      <c r="VLT116" s="225">
        <f t="shared" si="292"/>
        <v>0</v>
      </c>
      <c r="VLU116" s="225">
        <f t="shared" si="292"/>
        <v>0</v>
      </c>
      <c r="VLV116" s="225">
        <f t="shared" si="292"/>
        <v>0</v>
      </c>
      <c r="VLW116" s="225">
        <f t="shared" si="292"/>
        <v>0</v>
      </c>
      <c r="VLX116" s="225">
        <f t="shared" si="292"/>
        <v>0</v>
      </c>
      <c r="VLY116" s="225">
        <f t="shared" si="292"/>
        <v>0</v>
      </c>
      <c r="VLZ116" s="225">
        <f t="shared" si="292"/>
        <v>0</v>
      </c>
      <c r="VMA116" s="225">
        <f t="shared" si="292"/>
        <v>0</v>
      </c>
      <c r="VMB116" s="225">
        <f t="shared" si="292"/>
        <v>0</v>
      </c>
      <c r="VMC116" s="225">
        <f t="shared" si="292"/>
        <v>0</v>
      </c>
      <c r="VMD116" s="225">
        <f t="shared" si="292"/>
        <v>0</v>
      </c>
      <c r="VME116" s="225">
        <f t="shared" si="292"/>
        <v>0</v>
      </c>
      <c r="VMF116" s="225">
        <f t="shared" si="292"/>
        <v>0</v>
      </c>
      <c r="VMG116" s="225">
        <f t="shared" si="292"/>
        <v>0</v>
      </c>
      <c r="VMH116" s="225">
        <f t="shared" si="292"/>
        <v>0</v>
      </c>
      <c r="VMI116" s="225">
        <f t="shared" si="292"/>
        <v>0</v>
      </c>
      <c r="VMJ116" s="225">
        <f t="shared" si="292"/>
        <v>0</v>
      </c>
      <c r="VMK116" s="225">
        <f t="shared" si="292"/>
        <v>0</v>
      </c>
      <c r="VML116" s="225">
        <f t="shared" si="292"/>
        <v>0</v>
      </c>
      <c r="VMM116" s="225">
        <f t="shared" si="292"/>
        <v>0</v>
      </c>
      <c r="VMN116" s="225">
        <f t="shared" si="292"/>
        <v>0</v>
      </c>
      <c r="VMO116" s="225">
        <f t="shared" si="292"/>
        <v>0</v>
      </c>
      <c r="VMP116" s="225">
        <f t="shared" si="292"/>
        <v>0</v>
      </c>
      <c r="VMQ116" s="225">
        <f t="shared" si="292"/>
        <v>0</v>
      </c>
      <c r="VMR116" s="225">
        <f t="shared" si="292"/>
        <v>0</v>
      </c>
      <c r="VMS116" s="225">
        <f t="shared" si="292"/>
        <v>0</v>
      </c>
      <c r="VMT116" s="225">
        <f t="shared" si="292"/>
        <v>0</v>
      </c>
      <c r="VMU116" s="225">
        <f t="shared" si="292"/>
        <v>0</v>
      </c>
      <c r="VMV116" s="225">
        <f t="shared" si="292"/>
        <v>0</v>
      </c>
      <c r="VMW116" s="225">
        <f t="shared" si="292"/>
        <v>0</v>
      </c>
      <c r="VMX116" s="225">
        <f t="shared" si="292"/>
        <v>0</v>
      </c>
      <c r="VMY116" s="225">
        <f t="shared" si="292"/>
        <v>0</v>
      </c>
      <c r="VMZ116" s="225">
        <f t="shared" si="292"/>
        <v>0</v>
      </c>
      <c r="VNA116" s="225">
        <f t="shared" si="292"/>
        <v>0</v>
      </c>
      <c r="VNB116" s="225">
        <f t="shared" si="292"/>
        <v>0</v>
      </c>
      <c r="VNC116" s="225">
        <f t="shared" si="292"/>
        <v>0</v>
      </c>
      <c r="VND116" s="225">
        <f t="shared" si="292"/>
        <v>0</v>
      </c>
      <c r="VNE116" s="225">
        <f t="shared" si="292"/>
        <v>0</v>
      </c>
      <c r="VNF116" s="225">
        <f t="shared" si="292"/>
        <v>0</v>
      </c>
      <c r="VNG116" s="225">
        <f t="shared" si="292"/>
        <v>0</v>
      </c>
      <c r="VNH116" s="225">
        <f t="shared" si="292"/>
        <v>0</v>
      </c>
      <c r="VNI116" s="225">
        <f t="shared" si="292"/>
        <v>0</v>
      </c>
      <c r="VNJ116" s="225">
        <f t="shared" ref="VNJ116:VPU116" si="293">VNJ115-VNJ114</f>
        <v>0</v>
      </c>
      <c r="VNK116" s="225">
        <f t="shared" si="293"/>
        <v>0</v>
      </c>
      <c r="VNL116" s="225">
        <f t="shared" si="293"/>
        <v>0</v>
      </c>
      <c r="VNM116" s="225">
        <f t="shared" si="293"/>
        <v>0</v>
      </c>
      <c r="VNN116" s="225">
        <f t="shared" si="293"/>
        <v>0</v>
      </c>
      <c r="VNO116" s="225">
        <f t="shared" si="293"/>
        <v>0</v>
      </c>
      <c r="VNP116" s="225">
        <f t="shared" si="293"/>
        <v>0</v>
      </c>
      <c r="VNQ116" s="225">
        <f t="shared" si="293"/>
        <v>0</v>
      </c>
      <c r="VNR116" s="225">
        <f t="shared" si="293"/>
        <v>0</v>
      </c>
      <c r="VNS116" s="225">
        <f t="shared" si="293"/>
        <v>0</v>
      </c>
      <c r="VNT116" s="225">
        <f t="shared" si="293"/>
        <v>0</v>
      </c>
      <c r="VNU116" s="225">
        <f t="shared" si="293"/>
        <v>0</v>
      </c>
      <c r="VNV116" s="225">
        <f t="shared" si="293"/>
        <v>0</v>
      </c>
      <c r="VNW116" s="225">
        <f t="shared" si="293"/>
        <v>0</v>
      </c>
      <c r="VNX116" s="225">
        <f t="shared" si="293"/>
        <v>0</v>
      </c>
      <c r="VNY116" s="225">
        <f t="shared" si="293"/>
        <v>0</v>
      </c>
      <c r="VNZ116" s="225">
        <f t="shared" si="293"/>
        <v>0</v>
      </c>
      <c r="VOA116" s="225">
        <f t="shared" si="293"/>
        <v>0</v>
      </c>
      <c r="VOB116" s="225">
        <f t="shared" si="293"/>
        <v>0</v>
      </c>
      <c r="VOC116" s="225">
        <f t="shared" si="293"/>
        <v>0</v>
      </c>
      <c r="VOD116" s="225">
        <f t="shared" si="293"/>
        <v>0</v>
      </c>
      <c r="VOE116" s="225">
        <f t="shared" si="293"/>
        <v>0</v>
      </c>
      <c r="VOF116" s="225">
        <f t="shared" si="293"/>
        <v>0</v>
      </c>
      <c r="VOG116" s="225">
        <f t="shared" si="293"/>
        <v>0</v>
      </c>
      <c r="VOH116" s="225">
        <f t="shared" si="293"/>
        <v>0</v>
      </c>
      <c r="VOI116" s="225">
        <f t="shared" si="293"/>
        <v>0</v>
      </c>
      <c r="VOJ116" s="225">
        <f t="shared" si="293"/>
        <v>0</v>
      </c>
      <c r="VOK116" s="225">
        <f t="shared" si="293"/>
        <v>0</v>
      </c>
      <c r="VOL116" s="225">
        <f t="shared" si="293"/>
        <v>0</v>
      </c>
      <c r="VOM116" s="225">
        <f t="shared" si="293"/>
        <v>0</v>
      </c>
      <c r="VON116" s="225">
        <f t="shared" si="293"/>
        <v>0</v>
      </c>
      <c r="VOO116" s="225">
        <f t="shared" si="293"/>
        <v>0</v>
      </c>
      <c r="VOP116" s="225">
        <f t="shared" si="293"/>
        <v>0</v>
      </c>
      <c r="VOQ116" s="225">
        <f t="shared" si="293"/>
        <v>0</v>
      </c>
      <c r="VOR116" s="225">
        <f t="shared" si="293"/>
        <v>0</v>
      </c>
      <c r="VOS116" s="225">
        <f t="shared" si="293"/>
        <v>0</v>
      </c>
      <c r="VOT116" s="225">
        <f t="shared" si="293"/>
        <v>0</v>
      </c>
      <c r="VOU116" s="225">
        <f t="shared" si="293"/>
        <v>0</v>
      </c>
      <c r="VOV116" s="225">
        <f t="shared" si="293"/>
        <v>0</v>
      </c>
      <c r="VOW116" s="225">
        <f t="shared" si="293"/>
        <v>0</v>
      </c>
      <c r="VOX116" s="225">
        <f t="shared" si="293"/>
        <v>0</v>
      </c>
      <c r="VOY116" s="225">
        <f t="shared" si="293"/>
        <v>0</v>
      </c>
      <c r="VOZ116" s="225">
        <f t="shared" si="293"/>
        <v>0</v>
      </c>
      <c r="VPA116" s="225">
        <f t="shared" si="293"/>
        <v>0</v>
      </c>
      <c r="VPB116" s="225">
        <f t="shared" si="293"/>
        <v>0</v>
      </c>
      <c r="VPC116" s="225">
        <f t="shared" si="293"/>
        <v>0</v>
      </c>
      <c r="VPD116" s="225">
        <f t="shared" si="293"/>
        <v>0</v>
      </c>
      <c r="VPE116" s="225">
        <f t="shared" si="293"/>
        <v>0</v>
      </c>
      <c r="VPF116" s="225">
        <f t="shared" si="293"/>
        <v>0</v>
      </c>
      <c r="VPG116" s="225">
        <f t="shared" si="293"/>
        <v>0</v>
      </c>
      <c r="VPH116" s="225">
        <f t="shared" si="293"/>
        <v>0</v>
      </c>
      <c r="VPI116" s="225">
        <f t="shared" si="293"/>
        <v>0</v>
      </c>
      <c r="VPJ116" s="225">
        <f t="shared" si="293"/>
        <v>0</v>
      </c>
      <c r="VPK116" s="225">
        <f t="shared" si="293"/>
        <v>0</v>
      </c>
      <c r="VPL116" s="225">
        <f t="shared" si="293"/>
        <v>0</v>
      </c>
      <c r="VPM116" s="225">
        <f t="shared" si="293"/>
        <v>0</v>
      </c>
      <c r="VPN116" s="225">
        <f t="shared" si="293"/>
        <v>0</v>
      </c>
      <c r="VPO116" s="225">
        <f t="shared" si="293"/>
        <v>0</v>
      </c>
      <c r="VPP116" s="225">
        <f t="shared" si="293"/>
        <v>0</v>
      </c>
      <c r="VPQ116" s="225">
        <f t="shared" si="293"/>
        <v>0</v>
      </c>
      <c r="VPR116" s="225">
        <f t="shared" si="293"/>
        <v>0</v>
      </c>
      <c r="VPS116" s="225">
        <f t="shared" si="293"/>
        <v>0</v>
      </c>
      <c r="VPT116" s="225">
        <f t="shared" si="293"/>
        <v>0</v>
      </c>
      <c r="VPU116" s="225">
        <f t="shared" si="293"/>
        <v>0</v>
      </c>
      <c r="VPV116" s="225">
        <f t="shared" ref="VPV116:VSG116" si="294">VPV115-VPV114</f>
        <v>0</v>
      </c>
      <c r="VPW116" s="225">
        <f t="shared" si="294"/>
        <v>0</v>
      </c>
      <c r="VPX116" s="225">
        <f t="shared" si="294"/>
        <v>0</v>
      </c>
      <c r="VPY116" s="225">
        <f t="shared" si="294"/>
        <v>0</v>
      </c>
      <c r="VPZ116" s="225">
        <f t="shared" si="294"/>
        <v>0</v>
      </c>
      <c r="VQA116" s="225">
        <f t="shared" si="294"/>
        <v>0</v>
      </c>
      <c r="VQB116" s="225">
        <f t="shared" si="294"/>
        <v>0</v>
      </c>
      <c r="VQC116" s="225">
        <f t="shared" si="294"/>
        <v>0</v>
      </c>
      <c r="VQD116" s="225">
        <f t="shared" si="294"/>
        <v>0</v>
      </c>
      <c r="VQE116" s="225">
        <f t="shared" si="294"/>
        <v>0</v>
      </c>
      <c r="VQF116" s="225">
        <f t="shared" si="294"/>
        <v>0</v>
      </c>
      <c r="VQG116" s="225">
        <f t="shared" si="294"/>
        <v>0</v>
      </c>
      <c r="VQH116" s="225">
        <f t="shared" si="294"/>
        <v>0</v>
      </c>
      <c r="VQI116" s="225">
        <f t="shared" si="294"/>
        <v>0</v>
      </c>
      <c r="VQJ116" s="225">
        <f t="shared" si="294"/>
        <v>0</v>
      </c>
      <c r="VQK116" s="225">
        <f t="shared" si="294"/>
        <v>0</v>
      </c>
      <c r="VQL116" s="225">
        <f t="shared" si="294"/>
        <v>0</v>
      </c>
      <c r="VQM116" s="225">
        <f t="shared" si="294"/>
        <v>0</v>
      </c>
      <c r="VQN116" s="225">
        <f t="shared" si="294"/>
        <v>0</v>
      </c>
      <c r="VQO116" s="225">
        <f t="shared" si="294"/>
        <v>0</v>
      </c>
      <c r="VQP116" s="225">
        <f t="shared" si="294"/>
        <v>0</v>
      </c>
      <c r="VQQ116" s="225">
        <f t="shared" si="294"/>
        <v>0</v>
      </c>
      <c r="VQR116" s="225">
        <f t="shared" si="294"/>
        <v>0</v>
      </c>
      <c r="VQS116" s="225">
        <f t="shared" si="294"/>
        <v>0</v>
      </c>
      <c r="VQT116" s="225">
        <f t="shared" si="294"/>
        <v>0</v>
      </c>
      <c r="VQU116" s="225">
        <f t="shared" si="294"/>
        <v>0</v>
      </c>
      <c r="VQV116" s="225">
        <f t="shared" si="294"/>
        <v>0</v>
      </c>
      <c r="VQW116" s="225">
        <f t="shared" si="294"/>
        <v>0</v>
      </c>
      <c r="VQX116" s="225">
        <f t="shared" si="294"/>
        <v>0</v>
      </c>
      <c r="VQY116" s="225">
        <f t="shared" si="294"/>
        <v>0</v>
      </c>
      <c r="VQZ116" s="225">
        <f t="shared" si="294"/>
        <v>0</v>
      </c>
      <c r="VRA116" s="225">
        <f t="shared" si="294"/>
        <v>0</v>
      </c>
      <c r="VRB116" s="225">
        <f t="shared" si="294"/>
        <v>0</v>
      </c>
      <c r="VRC116" s="225">
        <f t="shared" si="294"/>
        <v>0</v>
      </c>
      <c r="VRD116" s="225">
        <f t="shared" si="294"/>
        <v>0</v>
      </c>
      <c r="VRE116" s="225">
        <f t="shared" si="294"/>
        <v>0</v>
      </c>
      <c r="VRF116" s="225">
        <f t="shared" si="294"/>
        <v>0</v>
      </c>
      <c r="VRG116" s="225">
        <f t="shared" si="294"/>
        <v>0</v>
      </c>
      <c r="VRH116" s="225">
        <f t="shared" si="294"/>
        <v>0</v>
      </c>
      <c r="VRI116" s="225">
        <f t="shared" si="294"/>
        <v>0</v>
      </c>
      <c r="VRJ116" s="225">
        <f t="shared" si="294"/>
        <v>0</v>
      </c>
      <c r="VRK116" s="225">
        <f t="shared" si="294"/>
        <v>0</v>
      </c>
      <c r="VRL116" s="225">
        <f t="shared" si="294"/>
        <v>0</v>
      </c>
      <c r="VRM116" s="225">
        <f t="shared" si="294"/>
        <v>0</v>
      </c>
      <c r="VRN116" s="225">
        <f t="shared" si="294"/>
        <v>0</v>
      </c>
      <c r="VRO116" s="225">
        <f t="shared" si="294"/>
        <v>0</v>
      </c>
      <c r="VRP116" s="225">
        <f t="shared" si="294"/>
        <v>0</v>
      </c>
      <c r="VRQ116" s="225">
        <f t="shared" si="294"/>
        <v>0</v>
      </c>
      <c r="VRR116" s="225">
        <f t="shared" si="294"/>
        <v>0</v>
      </c>
      <c r="VRS116" s="225">
        <f t="shared" si="294"/>
        <v>0</v>
      </c>
      <c r="VRT116" s="225">
        <f t="shared" si="294"/>
        <v>0</v>
      </c>
      <c r="VRU116" s="225">
        <f t="shared" si="294"/>
        <v>0</v>
      </c>
      <c r="VRV116" s="225">
        <f t="shared" si="294"/>
        <v>0</v>
      </c>
      <c r="VRW116" s="225">
        <f t="shared" si="294"/>
        <v>0</v>
      </c>
      <c r="VRX116" s="225">
        <f t="shared" si="294"/>
        <v>0</v>
      </c>
      <c r="VRY116" s="225">
        <f t="shared" si="294"/>
        <v>0</v>
      </c>
      <c r="VRZ116" s="225">
        <f t="shared" si="294"/>
        <v>0</v>
      </c>
      <c r="VSA116" s="225">
        <f t="shared" si="294"/>
        <v>0</v>
      </c>
      <c r="VSB116" s="225">
        <f t="shared" si="294"/>
        <v>0</v>
      </c>
      <c r="VSC116" s="225">
        <f t="shared" si="294"/>
        <v>0</v>
      </c>
      <c r="VSD116" s="225">
        <f t="shared" si="294"/>
        <v>0</v>
      </c>
      <c r="VSE116" s="225">
        <f t="shared" si="294"/>
        <v>0</v>
      </c>
      <c r="VSF116" s="225">
        <f t="shared" si="294"/>
        <v>0</v>
      </c>
      <c r="VSG116" s="225">
        <f t="shared" si="294"/>
        <v>0</v>
      </c>
      <c r="VSH116" s="225">
        <f t="shared" ref="VSH116:VUS116" si="295">VSH115-VSH114</f>
        <v>0</v>
      </c>
      <c r="VSI116" s="225">
        <f t="shared" si="295"/>
        <v>0</v>
      </c>
      <c r="VSJ116" s="225">
        <f t="shared" si="295"/>
        <v>0</v>
      </c>
      <c r="VSK116" s="225">
        <f t="shared" si="295"/>
        <v>0</v>
      </c>
      <c r="VSL116" s="225">
        <f t="shared" si="295"/>
        <v>0</v>
      </c>
      <c r="VSM116" s="225">
        <f t="shared" si="295"/>
        <v>0</v>
      </c>
      <c r="VSN116" s="225">
        <f t="shared" si="295"/>
        <v>0</v>
      </c>
      <c r="VSO116" s="225">
        <f t="shared" si="295"/>
        <v>0</v>
      </c>
      <c r="VSP116" s="225">
        <f t="shared" si="295"/>
        <v>0</v>
      </c>
      <c r="VSQ116" s="225">
        <f t="shared" si="295"/>
        <v>0</v>
      </c>
      <c r="VSR116" s="225">
        <f t="shared" si="295"/>
        <v>0</v>
      </c>
      <c r="VSS116" s="225">
        <f t="shared" si="295"/>
        <v>0</v>
      </c>
      <c r="VST116" s="225">
        <f t="shared" si="295"/>
        <v>0</v>
      </c>
      <c r="VSU116" s="225">
        <f t="shared" si="295"/>
        <v>0</v>
      </c>
      <c r="VSV116" s="225">
        <f t="shared" si="295"/>
        <v>0</v>
      </c>
      <c r="VSW116" s="225">
        <f t="shared" si="295"/>
        <v>0</v>
      </c>
      <c r="VSX116" s="225">
        <f t="shared" si="295"/>
        <v>0</v>
      </c>
      <c r="VSY116" s="225">
        <f t="shared" si="295"/>
        <v>0</v>
      </c>
      <c r="VSZ116" s="225">
        <f t="shared" si="295"/>
        <v>0</v>
      </c>
      <c r="VTA116" s="225">
        <f t="shared" si="295"/>
        <v>0</v>
      </c>
      <c r="VTB116" s="225">
        <f t="shared" si="295"/>
        <v>0</v>
      </c>
      <c r="VTC116" s="225">
        <f t="shared" si="295"/>
        <v>0</v>
      </c>
      <c r="VTD116" s="225">
        <f t="shared" si="295"/>
        <v>0</v>
      </c>
      <c r="VTE116" s="225">
        <f t="shared" si="295"/>
        <v>0</v>
      </c>
      <c r="VTF116" s="225">
        <f t="shared" si="295"/>
        <v>0</v>
      </c>
      <c r="VTG116" s="225">
        <f t="shared" si="295"/>
        <v>0</v>
      </c>
      <c r="VTH116" s="225">
        <f t="shared" si="295"/>
        <v>0</v>
      </c>
      <c r="VTI116" s="225">
        <f t="shared" si="295"/>
        <v>0</v>
      </c>
      <c r="VTJ116" s="225">
        <f t="shared" si="295"/>
        <v>0</v>
      </c>
      <c r="VTK116" s="225">
        <f t="shared" si="295"/>
        <v>0</v>
      </c>
      <c r="VTL116" s="225">
        <f t="shared" si="295"/>
        <v>0</v>
      </c>
      <c r="VTM116" s="225">
        <f t="shared" si="295"/>
        <v>0</v>
      </c>
      <c r="VTN116" s="225">
        <f t="shared" si="295"/>
        <v>0</v>
      </c>
      <c r="VTO116" s="225">
        <f t="shared" si="295"/>
        <v>0</v>
      </c>
      <c r="VTP116" s="225">
        <f t="shared" si="295"/>
        <v>0</v>
      </c>
      <c r="VTQ116" s="225">
        <f t="shared" si="295"/>
        <v>0</v>
      </c>
      <c r="VTR116" s="225">
        <f t="shared" si="295"/>
        <v>0</v>
      </c>
      <c r="VTS116" s="225">
        <f t="shared" si="295"/>
        <v>0</v>
      </c>
      <c r="VTT116" s="225">
        <f t="shared" si="295"/>
        <v>0</v>
      </c>
      <c r="VTU116" s="225">
        <f t="shared" si="295"/>
        <v>0</v>
      </c>
      <c r="VTV116" s="225">
        <f t="shared" si="295"/>
        <v>0</v>
      </c>
      <c r="VTW116" s="225">
        <f t="shared" si="295"/>
        <v>0</v>
      </c>
      <c r="VTX116" s="225">
        <f t="shared" si="295"/>
        <v>0</v>
      </c>
      <c r="VTY116" s="225">
        <f t="shared" si="295"/>
        <v>0</v>
      </c>
      <c r="VTZ116" s="225">
        <f t="shared" si="295"/>
        <v>0</v>
      </c>
      <c r="VUA116" s="225">
        <f t="shared" si="295"/>
        <v>0</v>
      </c>
      <c r="VUB116" s="225">
        <f t="shared" si="295"/>
        <v>0</v>
      </c>
      <c r="VUC116" s="225">
        <f t="shared" si="295"/>
        <v>0</v>
      </c>
      <c r="VUD116" s="225">
        <f t="shared" si="295"/>
        <v>0</v>
      </c>
      <c r="VUE116" s="225">
        <f t="shared" si="295"/>
        <v>0</v>
      </c>
      <c r="VUF116" s="225">
        <f t="shared" si="295"/>
        <v>0</v>
      </c>
      <c r="VUG116" s="225">
        <f t="shared" si="295"/>
        <v>0</v>
      </c>
      <c r="VUH116" s="225">
        <f t="shared" si="295"/>
        <v>0</v>
      </c>
      <c r="VUI116" s="225">
        <f t="shared" si="295"/>
        <v>0</v>
      </c>
      <c r="VUJ116" s="225">
        <f t="shared" si="295"/>
        <v>0</v>
      </c>
      <c r="VUK116" s="225">
        <f t="shared" si="295"/>
        <v>0</v>
      </c>
      <c r="VUL116" s="225">
        <f t="shared" si="295"/>
        <v>0</v>
      </c>
      <c r="VUM116" s="225">
        <f t="shared" si="295"/>
        <v>0</v>
      </c>
      <c r="VUN116" s="225">
        <f t="shared" si="295"/>
        <v>0</v>
      </c>
      <c r="VUO116" s="225">
        <f t="shared" si="295"/>
        <v>0</v>
      </c>
      <c r="VUP116" s="225">
        <f t="shared" si="295"/>
        <v>0</v>
      </c>
      <c r="VUQ116" s="225">
        <f t="shared" si="295"/>
        <v>0</v>
      </c>
      <c r="VUR116" s="225">
        <f t="shared" si="295"/>
        <v>0</v>
      </c>
      <c r="VUS116" s="225">
        <f t="shared" si="295"/>
        <v>0</v>
      </c>
      <c r="VUT116" s="225">
        <f t="shared" ref="VUT116:VXE116" si="296">VUT115-VUT114</f>
        <v>0</v>
      </c>
      <c r="VUU116" s="225">
        <f t="shared" si="296"/>
        <v>0</v>
      </c>
      <c r="VUV116" s="225">
        <f t="shared" si="296"/>
        <v>0</v>
      </c>
      <c r="VUW116" s="225">
        <f t="shared" si="296"/>
        <v>0</v>
      </c>
      <c r="VUX116" s="225">
        <f t="shared" si="296"/>
        <v>0</v>
      </c>
      <c r="VUY116" s="225">
        <f t="shared" si="296"/>
        <v>0</v>
      </c>
      <c r="VUZ116" s="225">
        <f t="shared" si="296"/>
        <v>0</v>
      </c>
      <c r="VVA116" s="225">
        <f t="shared" si="296"/>
        <v>0</v>
      </c>
      <c r="VVB116" s="225">
        <f t="shared" si="296"/>
        <v>0</v>
      </c>
      <c r="VVC116" s="225">
        <f t="shared" si="296"/>
        <v>0</v>
      </c>
      <c r="VVD116" s="225">
        <f t="shared" si="296"/>
        <v>0</v>
      </c>
      <c r="VVE116" s="225">
        <f t="shared" si="296"/>
        <v>0</v>
      </c>
      <c r="VVF116" s="225">
        <f t="shared" si="296"/>
        <v>0</v>
      </c>
      <c r="VVG116" s="225">
        <f t="shared" si="296"/>
        <v>0</v>
      </c>
      <c r="VVH116" s="225">
        <f t="shared" si="296"/>
        <v>0</v>
      </c>
      <c r="VVI116" s="225">
        <f t="shared" si="296"/>
        <v>0</v>
      </c>
      <c r="VVJ116" s="225">
        <f t="shared" si="296"/>
        <v>0</v>
      </c>
      <c r="VVK116" s="225">
        <f t="shared" si="296"/>
        <v>0</v>
      </c>
      <c r="VVL116" s="225">
        <f t="shared" si="296"/>
        <v>0</v>
      </c>
      <c r="VVM116" s="225">
        <f t="shared" si="296"/>
        <v>0</v>
      </c>
      <c r="VVN116" s="225">
        <f t="shared" si="296"/>
        <v>0</v>
      </c>
      <c r="VVO116" s="225">
        <f t="shared" si="296"/>
        <v>0</v>
      </c>
      <c r="VVP116" s="225">
        <f t="shared" si="296"/>
        <v>0</v>
      </c>
      <c r="VVQ116" s="225">
        <f t="shared" si="296"/>
        <v>0</v>
      </c>
      <c r="VVR116" s="225">
        <f t="shared" si="296"/>
        <v>0</v>
      </c>
      <c r="VVS116" s="225">
        <f t="shared" si="296"/>
        <v>0</v>
      </c>
      <c r="VVT116" s="225">
        <f t="shared" si="296"/>
        <v>0</v>
      </c>
      <c r="VVU116" s="225">
        <f t="shared" si="296"/>
        <v>0</v>
      </c>
      <c r="VVV116" s="225">
        <f t="shared" si="296"/>
        <v>0</v>
      </c>
      <c r="VVW116" s="225">
        <f t="shared" si="296"/>
        <v>0</v>
      </c>
      <c r="VVX116" s="225">
        <f t="shared" si="296"/>
        <v>0</v>
      </c>
      <c r="VVY116" s="225">
        <f t="shared" si="296"/>
        <v>0</v>
      </c>
      <c r="VVZ116" s="225">
        <f t="shared" si="296"/>
        <v>0</v>
      </c>
      <c r="VWA116" s="225">
        <f t="shared" si="296"/>
        <v>0</v>
      </c>
      <c r="VWB116" s="225">
        <f t="shared" si="296"/>
        <v>0</v>
      </c>
      <c r="VWC116" s="225">
        <f t="shared" si="296"/>
        <v>0</v>
      </c>
      <c r="VWD116" s="225">
        <f t="shared" si="296"/>
        <v>0</v>
      </c>
      <c r="VWE116" s="225">
        <f t="shared" si="296"/>
        <v>0</v>
      </c>
      <c r="VWF116" s="225">
        <f t="shared" si="296"/>
        <v>0</v>
      </c>
      <c r="VWG116" s="225">
        <f t="shared" si="296"/>
        <v>0</v>
      </c>
      <c r="VWH116" s="225">
        <f t="shared" si="296"/>
        <v>0</v>
      </c>
      <c r="VWI116" s="225">
        <f t="shared" si="296"/>
        <v>0</v>
      </c>
      <c r="VWJ116" s="225">
        <f t="shared" si="296"/>
        <v>0</v>
      </c>
      <c r="VWK116" s="225">
        <f t="shared" si="296"/>
        <v>0</v>
      </c>
      <c r="VWL116" s="225">
        <f t="shared" si="296"/>
        <v>0</v>
      </c>
      <c r="VWM116" s="225">
        <f t="shared" si="296"/>
        <v>0</v>
      </c>
      <c r="VWN116" s="225">
        <f t="shared" si="296"/>
        <v>0</v>
      </c>
      <c r="VWO116" s="225">
        <f t="shared" si="296"/>
        <v>0</v>
      </c>
      <c r="VWP116" s="225">
        <f t="shared" si="296"/>
        <v>0</v>
      </c>
      <c r="VWQ116" s="225">
        <f t="shared" si="296"/>
        <v>0</v>
      </c>
      <c r="VWR116" s="225">
        <f t="shared" si="296"/>
        <v>0</v>
      </c>
      <c r="VWS116" s="225">
        <f t="shared" si="296"/>
        <v>0</v>
      </c>
      <c r="VWT116" s="225">
        <f t="shared" si="296"/>
        <v>0</v>
      </c>
      <c r="VWU116" s="225">
        <f t="shared" si="296"/>
        <v>0</v>
      </c>
      <c r="VWV116" s="225">
        <f t="shared" si="296"/>
        <v>0</v>
      </c>
      <c r="VWW116" s="225">
        <f t="shared" si="296"/>
        <v>0</v>
      </c>
      <c r="VWX116" s="225">
        <f t="shared" si="296"/>
        <v>0</v>
      </c>
      <c r="VWY116" s="225">
        <f t="shared" si="296"/>
        <v>0</v>
      </c>
      <c r="VWZ116" s="225">
        <f t="shared" si="296"/>
        <v>0</v>
      </c>
      <c r="VXA116" s="225">
        <f t="shared" si="296"/>
        <v>0</v>
      </c>
      <c r="VXB116" s="225">
        <f t="shared" si="296"/>
        <v>0</v>
      </c>
      <c r="VXC116" s="225">
        <f t="shared" si="296"/>
        <v>0</v>
      </c>
      <c r="VXD116" s="225">
        <f t="shared" si="296"/>
        <v>0</v>
      </c>
      <c r="VXE116" s="225">
        <f t="shared" si="296"/>
        <v>0</v>
      </c>
      <c r="VXF116" s="225">
        <f t="shared" ref="VXF116:VZQ116" si="297">VXF115-VXF114</f>
        <v>0</v>
      </c>
      <c r="VXG116" s="225">
        <f t="shared" si="297"/>
        <v>0</v>
      </c>
      <c r="VXH116" s="225">
        <f t="shared" si="297"/>
        <v>0</v>
      </c>
      <c r="VXI116" s="225">
        <f t="shared" si="297"/>
        <v>0</v>
      </c>
      <c r="VXJ116" s="225">
        <f t="shared" si="297"/>
        <v>0</v>
      </c>
      <c r="VXK116" s="225">
        <f t="shared" si="297"/>
        <v>0</v>
      </c>
      <c r="VXL116" s="225">
        <f t="shared" si="297"/>
        <v>0</v>
      </c>
      <c r="VXM116" s="225">
        <f t="shared" si="297"/>
        <v>0</v>
      </c>
      <c r="VXN116" s="225">
        <f t="shared" si="297"/>
        <v>0</v>
      </c>
      <c r="VXO116" s="225">
        <f t="shared" si="297"/>
        <v>0</v>
      </c>
      <c r="VXP116" s="225">
        <f t="shared" si="297"/>
        <v>0</v>
      </c>
      <c r="VXQ116" s="225">
        <f t="shared" si="297"/>
        <v>0</v>
      </c>
      <c r="VXR116" s="225">
        <f t="shared" si="297"/>
        <v>0</v>
      </c>
      <c r="VXS116" s="225">
        <f t="shared" si="297"/>
        <v>0</v>
      </c>
      <c r="VXT116" s="225">
        <f t="shared" si="297"/>
        <v>0</v>
      </c>
      <c r="VXU116" s="225">
        <f t="shared" si="297"/>
        <v>0</v>
      </c>
      <c r="VXV116" s="225">
        <f t="shared" si="297"/>
        <v>0</v>
      </c>
      <c r="VXW116" s="225">
        <f t="shared" si="297"/>
        <v>0</v>
      </c>
      <c r="VXX116" s="225">
        <f t="shared" si="297"/>
        <v>0</v>
      </c>
      <c r="VXY116" s="225">
        <f t="shared" si="297"/>
        <v>0</v>
      </c>
      <c r="VXZ116" s="225">
        <f t="shared" si="297"/>
        <v>0</v>
      </c>
      <c r="VYA116" s="225">
        <f t="shared" si="297"/>
        <v>0</v>
      </c>
      <c r="VYB116" s="225">
        <f t="shared" si="297"/>
        <v>0</v>
      </c>
      <c r="VYC116" s="225">
        <f t="shared" si="297"/>
        <v>0</v>
      </c>
      <c r="VYD116" s="225">
        <f t="shared" si="297"/>
        <v>0</v>
      </c>
      <c r="VYE116" s="225">
        <f t="shared" si="297"/>
        <v>0</v>
      </c>
      <c r="VYF116" s="225">
        <f t="shared" si="297"/>
        <v>0</v>
      </c>
      <c r="VYG116" s="225">
        <f t="shared" si="297"/>
        <v>0</v>
      </c>
      <c r="VYH116" s="225">
        <f t="shared" si="297"/>
        <v>0</v>
      </c>
      <c r="VYI116" s="225">
        <f t="shared" si="297"/>
        <v>0</v>
      </c>
      <c r="VYJ116" s="225">
        <f t="shared" si="297"/>
        <v>0</v>
      </c>
      <c r="VYK116" s="225">
        <f t="shared" si="297"/>
        <v>0</v>
      </c>
      <c r="VYL116" s="225">
        <f t="shared" si="297"/>
        <v>0</v>
      </c>
      <c r="VYM116" s="225">
        <f t="shared" si="297"/>
        <v>0</v>
      </c>
      <c r="VYN116" s="225">
        <f t="shared" si="297"/>
        <v>0</v>
      </c>
      <c r="VYO116" s="225">
        <f t="shared" si="297"/>
        <v>0</v>
      </c>
      <c r="VYP116" s="225">
        <f t="shared" si="297"/>
        <v>0</v>
      </c>
      <c r="VYQ116" s="225">
        <f t="shared" si="297"/>
        <v>0</v>
      </c>
      <c r="VYR116" s="225">
        <f t="shared" si="297"/>
        <v>0</v>
      </c>
      <c r="VYS116" s="225">
        <f t="shared" si="297"/>
        <v>0</v>
      </c>
      <c r="VYT116" s="225">
        <f t="shared" si="297"/>
        <v>0</v>
      </c>
      <c r="VYU116" s="225">
        <f t="shared" si="297"/>
        <v>0</v>
      </c>
      <c r="VYV116" s="225">
        <f t="shared" si="297"/>
        <v>0</v>
      </c>
      <c r="VYW116" s="225">
        <f t="shared" si="297"/>
        <v>0</v>
      </c>
      <c r="VYX116" s="225">
        <f t="shared" si="297"/>
        <v>0</v>
      </c>
      <c r="VYY116" s="225">
        <f t="shared" si="297"/>
        <v>0</v>
      </c>
      <c r="VYZ116" s="225">
        <f t="shared" si="297"/>
        <v>0</v>
      </c>
      <c r="VZA116" s="225">
        <f t="shared" si="297"/>
        <v>0</v>
      </c>
      <c r="VZB116" s="225">
        <f t="shared" si="297"/>
        <v>0</v>
      </c>
      <c r="VZC116" s="225">
        <f t="shared" si="297"/>
        <v>0</v>
      </c>
      <c r="VZD116" s="225">
        <f t="shared" si="297"/>
        <v>0</v>
      </c>
      <c r="VZE116" s="225">
        <f t="shared" si="297"/>
        <v>0</v>
      </c>
      <c r="VZF116" s="225">
        <f t="shared" si="297"/>
        <v>0</v>
      </c>
      <c r="VZG116" s="225">
        <f t="shared" si="297"/>
        <v>0</v>
      </c>
      <c r="VZH116" s="225">
        <f t="shared" si="297"/>
        <v>0</v>
      </c>
      <c r="VZI116" s="225">
        <f t="shared" si="297"/>
        <v>0</v>
      </c>
      <c r="VZJ116" s="225">
        <f t="shared" si="297"/>
        <v>0</v>
      </c>
      <c r="VZK116" s="225">
        <f t="shared" si="297"/>
        <v>0</v>
      </c>
      <c r="VZL116" s="225">
        <f t="shared" si="297"/>
        <v>0</v>
      </c>
      <c r="VZM116" s="225">
        <f t="shared" si="297"/>
        <v>0</v>
      </c>
      <c r="VZN116" s="225">
        <f t="shared" si="297"/>
        <v>0</v>
      </c>
      <c r="VZO116" s="225">
        <f t="shared" si="297"/>
        <v>0</v>
      </c>
      <c r="VZP116" s="225">
        <f t="shared" si="297"/>
        <v>0</v>
      </c>
      <c r="VZQ116" s="225">
        <f t="shared" si="297"/>
        <v>0</v>
      </c>
      <c r="VZR116" s="225">
        <f t="shared" ref="VZR116:WCC116" si="298">VZR115-VZR114</f>
        <v>0</v>
      </c>
      <c r="VZS116" s="225">
        <f t="shared" si="298"/>
        <v>0</v>
      </c>
      <c r="VZT116" s="225">
        <f t="shared" si="298"/>
        <v>0</v>
      </c>
      <c r="VZU116" s="225">
        <f t="shared" si="298"/>
        <v>0</v>
      </c>
      <c r="VZV116" s="225">
        <f t="shared" si="298"/>
        <v>0</v>
      </c>
      <c r="VZW116" s="225">
        <f t="shared" si="298"/>
        <v>0</v>
      </c>
      <c r="VZX116" s="225">
        <f t="shared" si="298"/>
        <v>0</v>
      </c>
      <c r="VZY116" s="225">
        <f t="shared" si="298"/>
        <v>0</v>
      </c>
      <c r="VZZ116" s="225">
        <f t="shared" si="298"/>
        <v>0</v>
      </c>
      <c r="WAA116" s="225">
        <f t="shared" si="298"/>
        <v>0</v>
      </c>
      <c r="WAB116" s="225">
        <f t="shared" si="298"/>
        <v>0</v>
      </c>
      <c r="WAC116" s="225">
        <f t="shared" si="298"/>
        <v>0</v>
      </c>
      <c r="WAD116" s="225">
        <f t="shared" si="298"/>
        <v>0</v>
      </c>
      <c r="WAE116" s="225">
        <f t="shared" si="298"/>
        <v>0</v>
      </c>
      <c r="WAF116" s="225">
        <f t="shared" si="298"/>
        <v>0</v>
      </c>
      <c r="WAG116" s="225">
        <f t="shared" si="298"/>
        <v>0</v>
      </c>
      <c r="WAH116" s="225">
        <f t="shared" si="298"/>
        <v>0</v>
      </c>
      <c r="WAI116" s="225">
        <f t="shared" si="298"/>
        <v>0</v>
      </c>
      <c r="WAJ116" s="225">
        <f t="shared" si="298"/>
        <v>0</v>
      </c>
      <c r="WAK116" s="225">
        <f t="shared" si="298"/>
        <v>0</v>
      </c>
      <c r="WAL116" s="225">
        <f t="shared" si="298"/>
        <v>0</v>
      </c>
      <c r="WAM116" s="225">
        <f t="shared" si="298"/>
        <v>0</v>
      </c>
      <c r="WAN116" s="225">
        <f t="shared" si="298"/>
        <v>0</v>
      </c>
      <c r="WAO116" s="225">
        <f t="shared" si="298"/>
        <v>0</v>
      </c>
      <c r="WAP116" s="225">
        <f t="shared" si="298"/>
        <v>0</v>
      </c>
      <c r="WAQ116" s="225">
        <f t="shared" si="298"/>
        <v>0</v>
      </c>
      <c r="WAR116" s="225">
        <f t="shared" si="298"/>
        <v>0</v>
      </c>
      <c r="WAS116" s="225">
        <f t="shared" si="298"/>
        <v>0</v>
      </c>
      <c r="WAT116" s="225">
        <f t="shared" si="298"/>
        <v>0</v>
      </c>
      <c r="WAU116" s="225">
        <f t="shared" si="298"/>
        <v>0</v>
      </c>
      <c r="WAV116" s="225">
        <f t="shared" si="298"/>
        <v>0</v>
      </c>
      <c r="WAW116" s="225">
        <f t="shared" si="298"/>
        <v>0</v>
      </c>
      <c r="WAX116" s="225">
        <f t="shared" si="298"/>
        <v>0</v>
      </c>
      <c r="WAY116" s="225">
        <f t="shared" si="298"/>
        <v>0</v>
      </c>
      <c r="WAZ116" s="225">
        <f t="shared" si="298"/>
        <v>0</v>
      </c>
      <c r="WBA116" s="225">
        <f t="shared" si="298"/>
        <v>0</v>
      </c>
      <c r="WBB116" s="225">
        <f t="shared" si="298"/>
        <v>0</v>
      </c>
      <c r="WBC116" s="225">
        <f t="shared" si="298"/>
        <v>0</v>
      </c>
      <c r="WBD116" s="225">
        <f t="shared" si="298"/>
        <v>0</v>
      </c>
      <c r="WBE116" s="225">
        <f t="shared" si="298"/>
        <v>0</v>
      </c>
      <c r="WBF116" s="225">
        <f t="shared" si="298"/>
        <v>0</v>
      </c>
      <c r="WBG116" s="225">
        <f t="shared" si="298"/>
        <v>0</v>
      </c>
      <c r="WBH116" s="225">
        <f t="shared" si="298"/>
        <v>0</v>
      </c>
      <c r="WBI116" s="225">
        <f t="shared" si="298"/>
        <v>0</v>
      </c>
      <c r="WBJ116" s="225">
        <f t="shared" si="298"/>
        <v>0</v>
      </c>
      <c r="WBK116" s="225">
        <f t="shared" si="298"/>
        <v>0</v>
      </c>
      <c r="WBL116" s="225">
        <f t="shared" si="298"/>
        <v>0</v>
      </c>
      <c r="WBM116" s="225">
        <f t="shared" si="298"/>
        <v>0</v>
      </c>
      <c r="WBN116" s="225">
        <f t="shared" si="298"/>
        <v>0</v>
      </c>
      <c r="WBO116" s="225">
        <f t="shared" si="298"/>
        <v>0</v>
      </c>
      <c r="WBP116" s="225">
        <f t="shared" si="298"/>
        <v>0</v>
      </c>
      <c r="WBQ116" s="225">
        <f t="shared" si="298"/>
        <v>0</v>
      </c>
      <c r="WBR116" s="225">
        <f t="shared" si="298"/>
        <v>0</v>
      </c>
      <c r="WBS116" s="225">
        <f t="shared" si="298"/>
        <v>0</v>
      </c>
      <c r="WBT116" s="225">
        <f t="shared" si="298"/>
        <v>0</v>
      </c>
      <c r="WBU116" s="225">
        <f t="shared" si="298"/>
        <v>0</v>
      </c>
      <c r="WBV116" s="225">
        <f t="shared" si="298"/>
        <v>0</v>
      </c>
      <c r="WBW116" s="225">
        <f t="shared" si="298"/>
        <v>0</v>
      </c>
      <c r="WBX116" s="225">
        <f t="shared" si="298"/>
        <v>0</v>
      </c>
      <c r="WBY116" s="225">
        <f t="shared" si="298"/>
        <v>0</v>
      </c>
      <c r="WBZ116" s="225">
        <f t="shared" si="298"/>
        <v>0</v>
      </c>
      <c r="WCA116" s="225">
        <f t="shared" si="298"/>
        <v>0</v>
      </c>
      <c r="WCB116" s="225">
        <f t="shared" si="298"/>
        <v>0</v>
      </c>
      <c r="WCC116" s="225">
        <f t="shared" si="298"/>
        <v>0</v>
      </c>
      <c r="WCD116" s="225">
        <f t="shared" ref="WCD116:WEO116" si="299">WCD115-WCD114</f>
        <v>0</v>
      </c>
      <c r="WCE116" s="225">
        <f t="shared" si="299"/>
        <v>0</v>
      </c>
      <c r="WCF116" s="225">
        <f t="shared" si="299"/>
        <v>0</v>
      </c>
      <c r="WCG116" s="225">
        <f t="shared" si="299"/>
        <v>0</v>
      </c>
      <c r="WCH116" s="225">
        <f t="shared" si="299"/>
        <v>0</v>
      </c>
      <c r="WCI116" s="225">
        <f t="shared" si="299"/>
        <v>0</v>
      </c>
      <c r="WCJ116" s="225">
        <f t="shared" si="299"/>
        <v>0</v>
      </c>
      <c r="WCK116" s="225">
        <f t="shared" si="299"/>
        <v>0</v>
      </c>
      <c r="WCL116" s="225">
        <f t="shared" si="299"/>
        <v>0</v>
      </c>
      <c r="WCM116" s="225">
        <f t="shared" si="299"/>
        <v>0</v>
      </c>
      <c r="WCN116" s="225">
        <f t="shared" si="299"/>
        <v>0</v>
      </c>
      <c r="WCO116" s="225">
        <f t="shared" si="299"/>
        <v>0</v>
      </c>
      <c r="WCP116" s="225">
        <f t="shared" si="299"/>
        <v>0</v>
      </c>
      <c r="WCQ116" s="225">
        <f t="shared" si="299"/>
        <v>0</v>
      </c>
      <c r="WCR116" s="225">
        <f t="shared" si="299"/>
        <v>0</v>
      </c>
      <c r="WCS116" s="225">
        <f t="shared" si="299"/>
        <v>0</v>
      </c>
      <c r="WCT116" s="225">
        <f t="shared" si="299"/>
        <v>0</v>
      </c>
      <c r="WCU116" s="225">
        <f t="shared" si="299"/>
        <v>0</v>
      </c>
      <c r="WCV116" s="225">
        <f t="shared" si="299"/>
        <v>0</v>
      </c>
      <c r="WCW116" s="225">
        <f t="shared" si="299"/>
        <v>0</v>
      </c>
      <c r="WCX116" s="225">
        <f t="shared" si="299"/>
        <v>0</v>
      </c>
      <c r="WCY116" s="225">
        <f t="shared" si="299"/>
        <v>0</v>
      </c>
      <c r="WCZ116" s="225">
        <f t="shared" si="299"/>
        <v>0</v>
      </c>
      <c r="WDA116" s="225">
        <f t="shared" si="299"/>
        <v>0</v>
      </c>
      <c r="WDB116" s="225">
        <f t="shared" si="299"/>
        <v>0</v>
      </c>
      <c r="WDC116" s="225">
        <f t="shared" si="299"/>
        <v>0</v>
      </c>
      <c r="WDD116" s="225">
        <f t="shared" si="299"/>
        <v>0</v>
      </c>
      <c r="WDE116" s="225">
        <f t="shared" si="299"/>
        <v>0</v>
      </c>
      <c r="WDF116" s="225">
        <f t="shared" si="299"/>
        <v>0</v>
      </c>
      <c r="WDG116" s="225">
        <f t="shared" si="299"/>
        <v>0</v>
      </c>
      <c r="WDH116" s="225">
        <f t="shared" si="299"/>
        <v>0</v>
      </c>
      <c r="WDI116" s="225">
        <f t="shared" si="299"/>
        <v>0</v>
      </c>
      <c r="WDJ116" s="225">
        <f t="shared" si="299"/>
        <v>0</v>
      </c>
      <c r="WDK116" s="225">
        <f t="shared" si="299"/>
        <v>0</v>
      </c>
      <c r="WDL116" s="225">
        <f t="shared" si="299"/>
        <v>0</v>
      </c>
      <c r="WDM116" s="225">
        <f t="shared" si="299"/>
        <v>0</v>
      </c>
      <c r="WDN116" s="225">
        <f t="shared" si="299"/>
        <v>0</v>
      </c>
      <c r="WDO116" s="225">
        <f t="shared" si="299"/>
        <v>0</v>
      </c>
      <c r="WDP116" s="225">
        <f t="shared" si="299"/>
        <v>0</v>
      </c>
      <c r="WDQ116" s="225">
        <f t="shared" si="299"/>
        <v>0</v>
      </c>
      <c r="WDR116" s="225">
        <f t="shared" si="299"/>
        <v>0</v>
      </c>
      <c r="WDS116" s="225">
        <f t="shared" si="299"/>
        <v>0</v>
      </c>
      <c r="WDT116" s="225">
        <f t="shared" si="299"/>
        <v>0</v>
      </c>
      <c r="WDU116" s="225">
        <f t="shared" si="299"/>
        <v>0</v>
      </c>
      <c r="WDV116" s="225">
        <f t="shared" si="299"/>
        <v>0</v>
      </c>
      <c r="WDW116" s="225">
        <f t="shared" si="299"/>
        <v>0</v>
      </c>
      <c r="WDX116" s="225">
        <f t="shared" si="299"/>
        <v>0</v>
      </c>
      <c r="WDY116" s="225">
        <f t="shared" si="299"/>
        <v>0</v>
      </c>
      <c r="WDZ116" s="225">
        <f t="shared" si="299"/>
        <v>0</v>
      </c>
      <c r="WEA116" s="225">
        <f t="shared" si="299"/>
        <v>0</v>
      </c>
      <c r="WEB116" s="225">
        <f t="shared" si="299"/>
        <v>0</v>
      </c>
      <c r="WEC116" s="225">
        <f t="shared" si="299"/>
        <v>0</v>
      </c>
      <c r="WED116" s="225">
        <f t="shared" si="299"/>
        <v>0</v>
      </c>
      <c r="WEE116" s="225">
        <f t="shared" si="299"/>
        <v>0</v>
      </c>
      <c r="WEF116" s="225">
        <f t="shared" si="299"/>
        <v>0</v>
      </c>
      <c r="WEG116" s="225">
        <f t="shared" si="299"/>
        <v>0</v>
      </c>
      <c r="WEH116" s="225">
        <f t="shared" si="299"/>
        <v>0</v>
      </c>
      <c r="WEI116" s="225">
        <f t="shared" si="299"/>
        <v>0</v>
      </c>
      <c r="WEJ116" s="225">
        <f t="shared" si="299"/>
        <v>0</v>
      </c>
      <c r="WEK116" s="225">
        <f t="shared" si="299"/>
        <v>0</v>
      </c>
      <c r="WEL116" s="225">
        <f t="shared" si="299"/>
        <v>0</v>
      </c>
      <c r="WEM116" s="225">
        <f t="shared" si="299"/>
        <v>0</v>
      </c>
      <c r="WEN116" s="225">
        <f t="shared" si="299"/>
        <v>0</v>
      </c>
      <c r="WEO116" s="225">
        <f t="shared" si="299"/>
        <v>0</v>
      </c>
      <c r="WEP116" s="225">
        <f t="shared" ref="WEP116:WHA116" si="300">WEP115-WEP114</f>
        <v>0</v>
      </c>
      <c r="WEQ116" s="225">
        <f t="shared" si="300"/>
        <v>0</v>
      </c>
      <c r="WER116" s="225">
        <f t="shared" si="300"/>
        <v>0</v>
      </c>
      <c r="WES116" s="225">
        <f t="shared" si="300"/>
        <v>0</v>
      </c>
      <c r="WET116" s="225">
        <f t="shared" si="300"/>
        <v>0</v>
      </c>
      <c r="WEU116" s="225">
        <f t="shared" si="300"/>
        <v>0</v>
      </c>
      <c r="WEV116" s="225">
        <f t="shared" si="300"/>
        <v>0</v>
      </c>
      <c r="WEW116" s="225">
        <f t="shared" si="300"/>
        <v>0</v>
      </c>
      <c r="WEX116" s="225">
        <f t="shared" si="300"/>
        <v>0</v>
      </c>
      <c r="WEY116" s="225">
        <f t="shared" si="300"/>
        <v>0</v>
      </c>
      <c r="WEZ116" s="225">
        <f t="shared" si="300"/>
        <v>0</v>
      </c>
      <c r="WFA116" s="225">
        <f t="shared" si="300"/>
        <v>0</v>
      </c>
      <c r="WFB116" s="225">
        <f t="shared" si="300"/>
        <v>0</v>
      </c>
      <c r="WFC116" s="225">
        <f t="shared" si="300"/>
        <v>0</v>
      </c>
      <c r="WFD116" s="225">
        <f t="shared" si="300"/>
        <v>0</v>
      </c>
      <c r="WFE116" s="225">
        <f t="shared" si="300"/>
        <v>0</v>
      </c>
      <c r="WFF116" s="225">
        <f t="shared" si="300"/>
        <v>0</v>
      </c>
      <c r="WFG116" s="225">
        <f t="shared" si="300"/>
        <v>0</v>
      </c>
      <c r="WFH116" s="225">
        <f t="shared" si="300"/>
        <v>0</v>
      </c>
      <c r="WFI116" s="225">
        <f t="shared" si="300"/>
        <v>0</v>
      </c>
      <c r="WFJ116" s="225">
        <f t="shared" si="300"/>
        <v>0</v>
      </c>
      <c r="WFK116" s="225">
        <f t="shared" si="300"/>
        <v>0</v>
      </c>
      <c r="WFL116" s="225">
        <f t="shared" si="300"/>
        <v>0</v>
      </c>
      <c r="WFM116" s="225">
        <f t="shared" si="300"/>
        <v>0</v>
      </c>
      <c r="WFN116" s="225">
        <f t="shared" si="300"/>
        <v>0</v>
      </c>
      <c r="WFO116" s="225">
        <f t="shared" si="300"/>
        <v>0</v>
      </c>
      <c r="WFP116" s="225">
        <f t="shared" si="300"/>
        <v>0</v>
      </c>
      <c r="WFQ116" s="225">
        <f t="shared" si="300"/>
        <v>0</v>
      </c>
      <c r="WFR116" s="225">
        <f t="shared" si="300"/>
        <v>0</v>
      </c>
      <c r="WFS116" s="225">
        <f t="shared" si="300"/>
        <v>0</v>
      </c>
      <c r="WFT116" s="225">
        <f t="shared" si="300"/>
        <v>0</v>
      </c>
      <c r="WFU116" s="225">
        <f t="shared" si="300"/>
        <v>0</v>
      </c>
      <c r="WFV116" s="225">
        <f t="shared" si="300"/>
        <v>0</v>
      </c>
      <c r="WFW116" s="225">
        <f t="shared" si="300"/>
        <v>0</v>
      </c>
      <c r="WFX116" s="225">
        <f t="shared" si="300"/>
        <v>0</v>
      </c>
      <c r="WFY116" s="225">
        <f t="shared" si="300"/>
        <v>0</v>
      </c>
      <c r="WFZ116" s="225">
        <f t="shared" si="300"/>
        <v>0</v>
      </c>
      <c r="WGA116" s="225">
        <f t="shared" si="300"/>
        <v>0</v>
      </c>
      <c r="WGB116" s="225">
        <f t="shared" si="300"/>
        <v>0</v>
      </c>
      <c r="WGC116" s="225">
        <f t="shared" si="300"/>
        <v>0</v>
      </c>
      <c r="WGD116" s="225">
        <f t="shared" si="300"/>
        <v>0</v>
      </c>
      <c r="WGE116" s="225">
        <f t="shared" si="300"/>
        <v>0</v>
      </c>
      <c r="WGF116" s="225">
        <f t="shared" si="300"/>
        <v>0</v>
      </c>
      <c r="WGG116" s="225">
        <f t="shared" si="300"/>
        <v>0</v>
      </c>
      <c r="WGH116" s="225">
        <f t="shared" si="300"/>
        <v>0</v>
      </c>
      <c r="WGI116" s="225">
        <f t="shared" si="300"/>
        <v>0</v>
      </c>
      <c r="WGJ116" s="225">
        <f t="shared" si="300"/>
        <v>0</v>
      </c>
      <c r="WGK116" s="225">
        <f t="shared" si="300"/>
        <v>0</v>
      </c>
      <c r="WGL116" s="225">
        <f t="shared" si="300"/>
        <v>0</v>
      </c>
      <c r="WGM116" s="225">
        <f t="shared" si="300"/>
        <v>0</v>
      </c>
      <c r="WGN116" s="225">
        <f t="shared" si="300"/>
        <v>0</v>
      </c>
      <c r="WGO116" s="225">
        <f t="shared" si="300"/>
        <v>0</v>
      </c>
      <c r="WGP116" s="225">
        <f t="shared" si="300"/>
        <v>0</v>
      </c>
      <c r="WGQ116" s="225">
        <f t="shared" si="300"/>
        <v>0</v>
      </c>
      <c r="WGR116" s="225">
        <f t="shared" si="300"/>
        <v>0</v>
      </c>
      <c r="WGS116" s="225">
        <f t="shared" si="300"/>
        <v>0</v>
      </c>
      <c r="WGT116" s="225">
        <f t="shared" si="300"/>
        <v>0</v>
      </c>
      <c r="WGU116" s="225">
        <f t="shared" si="300"/>
        <v>0</v>
      </c>
      <c r="WGV116" s="225">
        <f t="shared" si="300"/>
        <v>0</v>
      </c>
      <c r="WGW116" s="225">
        <f t="shared" si="300"/>
        <v>0</v>
      </c>
      <c r="WGX116" s="225">
        <f t="shared" si="300"/>
        <v>0</v>
      </c>
      <c r="WGY116" s="225">
        <f t="shared" si="300"/>
        <v>0</v>
      </c>
      <c r="WGZ116" s="225">
        <f t="shared" si="300"/>
        <v>0</v>
      </c>
      <c r="WHA116" s="225">
        <f t="shared" si="300"/>
        <v>0</v>
      </c>
      <c r="WHB116" s="225">
        <f t="shared" ref="WHB116:WJM116" si="301">WHB115-WHB114</f>
        <v>0</v>
      </c>
      <c r="WHC116" s="225">
        <f t="shared" si="301"/>
        <v>0</v>
      </c>
      <c r="WHD116" s="225">
        <f t="shared" si="301"/>
        <v>0</v>
      </c>
      <c r="WHE116" s="225">
        <f t="shared" si="301"/>
        <v>0</v>
      </c>
      <c r="WHF116" s="225">
        <f t="shared" si="301"/>
        <v>0</v>
      </c>
      <c r="WHG116" s="225">
        <f t="shared" si="301"/>
        <v>0</v>
      </c>
      <c r="WHH116" s="225">
        <f t="shared" si="301"/>
        <v>0</v>
      </c>
      <c r="WHI116" s="225">
        <f t="shared" si="301"/>
        <v>0</v>
      </c>
      <c r="WHJ116" s="225">
        <f t="shared" si="301"/>
        <v>0</v>
      </c>
      <c r="WHK116" s="225">
        <f t="shared" si="301"/>
        <v>0</v>
      </c>
      <c r="WHL116" s="225">
        <f t="shared" si="301"/>
        <v>0</v>
      </c>
      <c r="WHM116" s="225">
        <f t="shared" si="301"/>
        <v>0</v>
      </c>
      <c r="WHN116" s="225">
        <f t="shared" si="301"/>
        <v>0</v>
      </c>
      <c r="WHO116" s="225">
        <f t="shared" si="301"/>
        <v>0</v>
      </c>
      <c r="WHP116" s="225">
        <f t="shared" si="301"/>
        <v>0</v>
      </c>
      <c r="WHQ116" s="225">
        <f t="shared" si="301"/>
        <v>0</v>
      </c>
      <c r="WHR116" s="225">
        <f t="shared" si="301"/>
        <v>0</v>
      </c>
      <c r="WHS116" s="225">
        <f t="shared" si="301"/>
        <v>0</v>
      </c>
      <c r="WHT116" s="225">
        <f t="shared" si="301"/>
        <v>0</v>
      </c>
      <c r="WHU116" s="225">
        <f t="shared" si="301"/>
        <v>0</v>
      </c>
      <c r="WHV116" s="225">
        <f t="shared" si="301"/>
        <v>0</v>
      </c>
      <c r="WHW116" s="225">
        <f t="shared" si="301"/>
        <v>0</v>
      </c>
      <c r="WHX116" s="225">
        <f t="shared" si="301"/>
        <v>0</v>
      </c>
      <c r="WHY116" s="225">
        <f t="shared" si="301"/>
        <v>0</v>
      </c>
      <c r="WHZ116" s="225">
        <f t="shared" si="301"/>
        <v>0</v>
      </c>
      <c r="WIA116" s="225">
        <f t="shared" si="301"/>
        <v>0</v>
      </c>
      <c r="WIB116" s="225">
        <f t="shared" si="301"/>
        <v>0</v>
      </c>
      <c r="WIC116" s="225">
        <f t="shared" si="301"/>
        <v>0</v>
      </c>
      <c r="WID116" s="225">
        <f t="shared" si="301"/>
        <v>0</v>
      </c>
      <c r="WIE116" s="225">
        <f t="shared" si="301"/>
        <v>0</v>
      </c>
      <c r="WIF116" s="225">
        <f t="shared" si="301"/>
        <v>0</v>
      </c>
      <c r="WIG116" s="225">
        <f t="shared" si="301"/>
        <v>0</v>
      </c>
      <c r="WIH116" s="225">
        <f t="shared" si="301"/>
        <v>0</v>
      </c>
      <c r="WII116" s="225">
        <f t="shared" si="301"/>
        <v>0</v>
      </c>
      <c r="WIJ116" s="225">
        <f t="shared" si="301"/>
        <v>0</v>
      </c>
      <c r="WIK116" s="225">
        <f t="shared" si="301"/>
        <v>0</v>
      </c>
      <c r="WIL116" s="225">
        <f t="shared" si="301"/>
        <v>0</v>
      </c>
      <c r="WIM116" s="225">
        <f t="shared" si="301"/>
        <v>0</v>
      </c>
      <c r="WIN116" s="225">
        <f t="shared" si="301"/>
        <v>0</v>
      </c>
      <c r="WIO116" s="225">
        <f t="shared" si="301"/>
        <v>0</v>
      </c>
      <c r="WIP116" s="225">
        <f t="shared" si="301"/>
        <v>0</v>
      </c>
      <c r="WIQ116" s="225">
        <f t="shared" si="301"/>
        <v>0</v>
      </c>
      <c r="WIR116" s="225">
        <f t="shared" si="301"/>
        <v>0</v>
      </c>
      <c r="WIS116" s="225">
        <f t="shared" si="301"/>
        <v>0</v>
      </c>
      <c r="WIT116" s="225">
        <f t="shared" si="301"/>
        <v>0</v>
      </c>
      <c r="WIU116" s="225">
        <f t="shared" si="301"/>
        <v>0</v>
      </c>
      <c r="WIV116" s="225">
        <f t="shared" si="301"/>
        <v>0</v>
      </c>
      <c r="WIW116" s="225">
        <f t="shared" si="301"/>
        <v>0</v>
      </c>
      <c r="WIX116" s="225">
        <f t="shared" si="301"/>
        <v>0</v>
      </c>
      <c r="WIY116" s="225">
        <f t="shared" si="301"/>
        <v>0</v>
      </c>
      <c r="WIZ116" s="225">
        <f t="shared" si="301"/>
        <v>0</v>
      </c>
      <c r="WJA116" s="225">
        <f t="shared" si="301"/>
        <v>0</v>
      </c>
      <c r="WJB116" s="225">
        <f t="shared" si="301"/>
        <v>0</v>
      </c>
      <c r="WJC116" s="225">
        <f t="shared" si="301"/>
        <v>0</v>
      </c>
      <c r="WJD116" s="225">
        <f t="shared" si="301"/>
        <v>0</v>
      </c>
      <c r="WJE116" s="225">
        <f t="shared" si="301"/>
        <v>0</v>
      </c>
      <c r="WJF116" s="225">
        <f t="shared" si="301"/>
        <v>0</v>
      </c>
      <c r="WJG116" s="225">
        <f t="shared" si="301"/>
        <v>0</v>
      </c>
      <c r="WJH116" s="225">
        <f t="shared" si="301"/>
        <v>0</v>
      </c>
      <c r="WJI116" s="225">
        <f t="shared" si="301"/>
        <v>0</v>
      </c>
      <c r="WJJ116" s="225">
        <f t="shared" si="301"/>
        <v>0</v>
      </c>
      <c r="WJK116" s="225">
        <f t="shared" si="301"/>
        <v>0</v>
      </c>
      <c r="WJL116" s="225">
        <f t="shared" si="301"/>
        <v>0</v>
      </c>
      <c r="WJM116" s="225">
        <f t="shared" si="301"/>
        <v>0</v>
      </c>
      <c r="WJN116" s="225">
        <f t="shared" ref="WJN116:WLY116" si="302">WJN115-WJN114</f>
        <v>0</v>
      </c>
      <c r="WJO116" s="225">
        <f t="shared" si="302"/>
        <v>0</v>
      </c>
      <c r="WJP116" s="225">
        <f t="shared" si="302"/>
        <v>0</v>
      </c>
      <c r="WJQ116" s="225">
        <f t="shared" si="302"/>
        <v>0</v>
      </c>
      <c r="WJR116" s="225">
        <f t="shared" si="302"/>
        <v>0</v>
      </c>
      <c r="WJS116" s="225">
        <f t="shared" si="302"/>
        <v>0</v>
      </c>
      <c r="WJT116" s="225">
        <f t="shared" si="302"/>
        <v>0</v>
      </c>
      <c r="WJU116" s="225">
        <f t="shared" si="302"/>
        <v>0</v>
      </c>
      <c r="WJV116" s="225">
        <f t="shared" si="302"/>
        <v>0</v>
      </c>
      <c r="WJW116" s="225">
        <f t="shared" si="302"/>
        <v>0</v>
      </c>
      <c r="WJX116" s="225">
        <f t="shared" si="302"/>
        <v>0</v>
      </c>
      <c r="WJY116" s="225">
        <f t="shared" si="302"/>
        <v>0</v>
      </c>
      <c r="WJZ116" s="225">
        <f t="shared" si="302"/>
        <v>0</v>
      </c>
      <c r="WKA116" s="225">
        <f t="shared" si="302"/>
        <v>0</v>
      </c>
      <c r="WKB116" s="225">
        <f t="shared" si="302"/>
        <v>0</v>
      </c>
      <c r="WKC116" s="225">
        <f t="shared" si="302"/>
        <v>0</v>
      </c>
      <c r="WKD116" s="225">
        <f t="shared" si="302"/>
        <v>0</v>
      </c>
      <c r="WKE116" s="225">
        <f t="shared" si="302"/>
        <v>0</v>
      </c>
      <c r="WKF116" s="225">
        <f t="shared" si="302"/>
        <v>0</v>
      </c>
      <c r="WKG116" s="225">
        <f t="shared" si="302"/>
        <v>0</v>
      </c>
      <c r="WKH116" s="225">
        <f t="shared" si="302"/>
        <v>0</v>
      </c>
      <c r="WKI116" s="225">
        <f t="shared" si="302"/>
        <v>0</v>
      </c>
      <c r="WKJ116" s="225">
        <f t="shared" si="302"/>
        <v>0</v>
      </c>
      <c r="WKK116" s="225">
        <f t="shared" si="302"/>
        <v>0</v>
      </c>
      <c r="WKL116" s="225">
        <f t="shared" si="302"/>
        <v>0</v>
      </c>
      <c r="WKM116" s="225">
        <f t="shared" si="302"/>
        <v>0</v>
      </c>
      <c r="WKN116" s="225">
        <f t="shared" si="302"/>
        <v>0</v>
      </c>
      <c r="WKO116" s="225">
        <f t="shared" si="302"/>
        <v>0</v>
      </c>
      <c r="WKP116" s="225">
        <f t="shared" si="302"/>
        <v>0</v>
      </c>
      <c r="WKQ116" s="225">
        <f t="shared" si="302"/>
        <v>0</v>
      </c>
      <c r="WKR116" s="225">
        <f t="shared" si="302"/>
        <v>0</v>
      </c>
      <c r="WKS116" s="225">
        <f t="shared" si="302"/>
        <v>0</v>
      </c>
      <c r="WKT116" s="225">
        <f t="shared" si="302"/>
        <v>0</v>
      </c>
      <c r="WKU116" s="225">
        <f t="shared" si="302"/>
        <v>0</v>
      </c>
      <c r="WKV116" s="225">
        <f t="shared" si="302"/>
        <v>0</v>
      </c>
      <c r="WKW116" s="225">
        <f t="shared" si="302"/>
        <v>0</v>
      </c>
      <c r="WKX116" s="225">
        <f t="shared" si="302"/>
        <v>0</v>
      </c>
      <c r="WKY116" s="225">
        <f t="shared" si="302"/>
        <v>0</v>
      </c>
      <c r="WKZ116" s="225">
        <f t="shared" si="302"/>
        <v>0</v>
      </c>
      <c r="WLA116" s="225">
        <f t="shared" si="302"/>
        <v>0</v>
      </c>
      <c r="WLB116" s="225">
        <f t="shared" si="302"/>
        <v>0</v>
      </c>
      <c r="WLC116" s="225">
        <f t="shared" si="302"/>
        <v>0</v>
      </c>
      <c r="WLD116" s="225">
        <f t="shared" si="302"/>
        <v>0</v>
      </c>
      <c r="WLE116" s="225">
        <f t="shared" si="302"/>
        <v>0</v>
      </c>
      <c r="WLF116" s="225">
        <f t="shared" si="302"/>
        <v>0</v>
      </c>
      <c r="WLG116" s="225">
        <f t="shared" si="302"/>
        <v>0</v>
      </c>
      <c r="WLH116" s="225">
        <f t="shared" si="302"/>
        <v>0</v>
      </c>
      <c r="WLI116" s="225">
        <f t="shared" si="302"/>
        <v>0</v>
      </c>
      <c r="WLJ116" s="225">
        <f t="shared" si="302"/>
        <v>0</v>
      </c>
      <c r="WLK116" s="225">
        <f t="shared" si="302"/>
        <v>0</v>
      </c>
      <c r="WLL116" s="225">
        <f t="shared" si="302"/>
        <v>0</v>
      </c>
      <c r="WLM116" s="225">
        <f t="shared" si="302"/>
        <v>0</v>
      </c>
      <c r="WLN116" s="225">
        <f t="shared" si="302"/>
        <v>0</v>
      </c>
      <c r="WLO116" s="225">
        <f t="shared" si="302"/>
        <v>0</v>
      </c>
      <c r="WLP116" s="225">
        <f t="shared" si="302"/>
        <v>0</v>
      </c>
      <c r="WLQ116" s="225">
        <f t="shared" si="302"/>
        <v>0</v>
      </c>
      <c r="WLR116" s="225">
        <f t="shared" si="302"/>
        <v>0</v>
      </c>
      <c r="WLS116" s="225">
        <f t="shared" si="302"/>
        <v>0</v>
      </c>
      <c r="WLT116" s="225">
        <f t="shared" si="302"/>
        <v>0</v>
      </c>
      <c r="WLU116" s="225">
        <f t="shared" si="302"/>
        <v>0</v>
      </c>
      <c r="WLV116" s="225">
        <f t="shared" si="302"/>
        <v>0</v>
      </c>
      <c r="WLW116" s="225">
        <f t="shared" si="302"/>
        <v>0</v>
      </c>
      <c r="WLX116" s="225">
        <f t="shared" si="302"/>
        <v>0</v>
      </c>
      <c r="WLY116" s="225">
        <f t="shared" si="302"/>
        <v>0</v>
      </c>
      <c r="WLZ116" s="225">
        <f t="shared" ref="WLZ116:WOK116" si="303">WLZ115-WLZ114</f>
        <v>0</v>
      </c>
      <c r="WMA116" s="225">
        <f t="shared" si="303"/>
        <v>0</v>
      </c>
      <c r="WMB116" s="225">
        <f t="shared" si="303"/>
        <v>0</v>
      </c>
      <c r="WMC116" s="225">
        <f t="shared" si="303"/>
        <v>0</v>
      </c>
      <c r="WMD116" s="225">
        <f t="shared" si="303"/>
        <v>0</v>
      </c>
      <c r="WME116" s="225">
        <f t="shared" si="303"/>
        <v>0</v>
      </c>
      <c r="WMF116" s="225">
        <f t="shared" si="303"/>
        <v>0</v>
      </c>
      <c r="WMG116" s="225">
        <f t="shared" si="303"/>
        <v>0</v>
      </c>
      <c r="WMH116" s="225">
        <f t="shared" si="303"/>
        <v>0</v>
      </c>
      <c r="WMI116" s="225">
        <f t="shared" si="303"/>
        <v>0</v>
      </c>
      <c r="WMJ116" s="225">
        <f t="shared" si="303"/>
        <v>0</v>
      </c>
      <c r="WMK116" s="225">
        <f t="shared" si="303"/>
        <v>0</v>
      </c>
      <c r="WML116" s="225">
        <f t="shared" si="303"/>
        <v>0</v>
      </c>
      <c r="WMM116" s="225">
        <f t="shared" si="303"/>
        <v>0</v>
      </c>
      <c r="WMN116" s="225">
        <f t="shared" si="303"/>
        <v>0</v>
      </c>
      <c r="WMO116" s="225">
        <f t="shared" si="303"/>
        <v>0</v>
      </c>
      <c r="WMP116" s="225">
        <f t="shared" si="303"/>
        <v>0</v>
      </c>
      <c r="WMQ116" s="225">
        <f t="shared" si="303"/>
        <v>0</v>
      </c>
      <c r="WMR116" s="225">
        <f t="shared" si="303"/>
        <v>0</v>
      </c>
      <c r="WMS116" s="225">
        <f t="shared" si="303"/>
        <v>0</v>
      </c>
      <c r="WMT116" s="225">
        <f t="shared" si="303"/>
        <v>0</v>
      </c>
      <c r="WMU116" s="225">
        <f t="shared" si="303"/>
        <v>0</v>
      </c>
      <c r="WMV116" s="225">
        <f t="shared" si="303"/>
        <v>0</v>
      </c>
      <c r="WMW116" s="225">
        <f t="shared" si="303"/>
        <v>0</v>
      </c>
      <c r="WMX116" s="225">
        <f t="shared" si="303"/>
        <v>0</v>
      </c>
      <c r="WMY116" s="225">
        <f t="shared" si="303"/>
        <v>0</v>
      </c>
      <c r="WMZ116" s="225">
        <f t="shared" si="303"/>
        <v>0</v>
      </c>
      <c r="WNA116" s="225">
        <f t="shared" si="303"/>
        <v>0</v>
      </c>
      <c r="WNB116" s="225">
        <f t="shared" si="303"/>
        <v>0</v>
      </c>
      <c r="WNC116" s="225">
        <f t="shared" si="303"/>
        <v>0</v>
      </c>
      <c r="WND116" s="225">
        <f t="shared" si="303"/>
        <v>0</v>
      </c>
      <c r="WNE116" s="225">
        <f t="shared" si="303"/>
        <v>0</v>
      </c>
      <c r="WNF116" s="225">
        <f t="shared" si="303"/>
        <v>0</v>
      </c>
      <c r="WNG116" s="225">
        <f t="shared" si="303"/>
        <v>0</v>
      </c>
      <c r="WNH116" s="225">
        <f t="shared" si="303"/>
        <v>0</v>
      </c>
      <c r="WNI116" s="225">
        <f t="shared" si="303"/>
        <v>0</v>
      </c>
      <c r="WNJ116" s="225">
        <f t="shared" si="303"/>
        <v>0</v>
      </c>
      <c r="WNK116" s="225">
        <f t="shared" si="303"/>
        <v>0</v>
      </c>
      <c r="WNL116" s="225">
        <f t="shared" si="303"/>
        <v>0</v>
      </c>
      <c r="WNM116" s="225">
        <f t="shared" si="303"/>
        <v>0</v>
      </c>
      <c r="WNN116" s="225">
        <f t="shared" si="303"/>
        <v>0</v>
      </c>
      <c r="WNO116" s="225">
        <f t="shared" si="303"/>
        <v>0</v>
      </c>
      <c r="WNP116" s="225">
        <f t="shared" si="303"/>
        <v>0</v>
      </c>
      <c r="WNQ116" s="225">
        <f t="shared" si="303"/>
        <v>0</v>
      </c>
      <c r="WNR116" s="225">
        <f t="shared" si="303"/>
        <v>0</v>
      </c>
      <c r="WNS116" s="225">
        <f t="shared" si="303"/>
        <v>0</v>
      </c>
      <c r="WNT116" s="225">
        <f t="shared" si="303"/>
        <v>0</v>
      </c>
      <c r="WNU116" s="225">
        <f t="shared" si="303"/>
        <v>0</v>
      </c>
      <c r="WNV116" s="225">
        <f t="shared" si="303"/>
        <v>0</v>
      </c>
      <c r="WNW116" s="225">
        <f t="shared" si="303"/>
        <v>0</v>
      </c>
      <c r="WNX116" s="225">
        <f t="shared" si="303"/>
        <v>0</v>
      </c>
      <c r="WNY116" s="225">
        <f t="shared" si="303"/>
        <v>0</v>
      </c>
      <c r="WNZ116" s="225">
        <f t="shared" si="303"/>
        <v>0</v>
      </c>
      <c r="WOA116" s="225">
        <f t="shared" si="303"/>
        <v>0</v>
      </c>
      <c r="WOB116" s="225">
        <f t="shared" si="303"/>
        <v>0</v>
      </c>
      <c r="WOC116" s="225">
        <f t="shared" si="303"/>
        <v>0</v>
      </c>
      <c r="WOD116" s="225">
        <f t="shared" si="303"/>
        <v>0</v>
      </c>
      <c r="WOE116" s="225">
        <f t="shared" si="303"/>
        <v>0</v>
      </c>
      <c r="WOF116" s="225">
        <f t="shared" si="303"/>
        <v>0</v>
      </c>
      <c r="WOG116" s="225">
        <f t="shared" si="303"/>
        <v>0</v>
      </c>
      <c r="WOH116" s="225">
        <f t="shared" si="303"/>
        <v>0</v>
      </c>
      <c r="WOI116" s="225">
        <f t="shared" si="303"/>
        <v>0</v>
      </c>
      <c r="WOJ116" s="225">
        <f t="shared" si="303"/>
        <v>0</v>
      </c>
      <c r="WOK116" s="225">
        <f t="shared" si="303"/>
        <v>0</v>
      </c>
      <c r="WOL116" s="225">
        <f t="shared" ref="WOL116:WQW116" si="304">WOL115-WOL114</f>
        <v>0</v>
      </c>
      <c r="WOM116" s="225">
        <f t="shared" si="304"/>
        <v>0</v>
      </c>
      <c r="WON116" s="225">
        <f t="shared" si="304"/>
        <v>0</v>
      </c>
      <c r="WOO116" s="225">
        <f t="shared" si="304"/>
        <v>0</v>
      </c>
      <c r="WOP116" s="225">
        <f t="shared" si="304"/>
        <v>0</v>
      </c>
      <c r="WOQ116" s="225">
        <f t="shared" si="304"/>
        <v>0</v>
      </c>
      <c r="WOR116" s="225">
        <f t="shared" si="304"/>
        <v>0</v>
      </c>
      <c r="WOS116" s="225">
        <f t="shared" si="304"/>
        <v>0</v>
      </c>
      <c r="WOT116" s="225">
        <f t="shared" si="304"/>
        <v>0</v>
      </c>
      <c r="WOU116" s="225">
        <f t="shared" si="304"/>
        <v>0</v>
      </c>
      <c r="WOV116" s="225">
        <f t="shared" si="304"/>
        <v>0</v>
      </c>
      <c r="WOW116" s="225">
        <f t="shared" si="304"/>
        <v>0</v>
      </c>
      <c r="WOX116" s="225">
        <f t="shared" si="304"/>
        <v>0</v>
      </c>
      <c r="WOY116" s="225">
        <f t="shared" si="304"/>
        <v>0</v>
      </c>
      <c r="WOZ116" s="225">
        <f t="shared" si="304"/>
        <v>0</v>
      </c>
      <c r="WPA116" s="225">
        <f t="shared" si="304"/>
        <v>0</v>
      </c>
      <c r="WPB116" s="225">
        <f t="shared" si="304"/>
        <v>0</v>
      </c>
      <c r="WPC116" s="225">
        <f t="shared" si="304"/>
        <v>0</v>
      </c>
      <c r="WPD116" s="225">
        <f t="shared" si="304"/>
        <v>0</v>
      </c>
      <c r="WPE116" s="225">
        <f t="shared" si="304"/>
        <v>0</v>
      </c>
      <c r="WPF116" s="225">
        <f t="shared" si="304"/>
        <v>0</v>
      </c>
      <c r="WPG116" s="225">
        <f t="shared" si="304"/>
        <v>0</v>
      </c>
      <c r="WPH116" s="225">
        <f t="shared" si="304"/>
        <v>0</v>
      </c>
      <c r="WPI116" s="225">
        <f t="shared" si="304"/>
        <v>0</v>
      </c>
      <c r="WPJ116" s="225">
        <f t="shared" si="304"/>
        <v>0</v>
      </c>
      <c r="WPK116" s="225">
        <f t="shared" si="304"/>
        <v>0</v>
      </c>
      <c r="WPL116" s="225">
        <f t="shared" si="304"/>
        <v>0</v>
      </c>
      <c r="WPM116" s="225">
        <f t="shared" si="304"/>
        <v>0</v>
      </c>
      <c r="WPN116" s="225">
        <f t="shared" si="304"/>
        <v>0</v>
      </c>
      <c r="WPO116" s="225">
        <f t="shared" si="304"/>
        <v>0</v>
      </c>
      <c r="WPP116" s="225">
        <f t="shared" si="304"/>
        <v>0</v>
      </c>
      <c r="WPQ116" s="225">
        <f t="shared" si="304"/>
        <v>0</v>
      </c>
      <c r="WPR116" s="225">
        <f t="shared" si="304"/>
        <v>0</v>
      </c>
      <c r="WPS116" s="225">
        <f t="shared" si="304"/>
        <v>0</v>
      </c>
      <c r="WPT116" s="225">
        <f t="shared" si="304"/>
        <v>0</v>
      </c>
      <c r="WPU116" s="225">
        <f t="shared" si="304"/>
        <v>0</v>
      </c>
      <c r="WPV116" s="225">
        <f t="shared" si="304"/>
        <v>0</v>
      </c>
      <c r="WPW116" s="225">
        <f t="shared" si="304"/>
        <v>0</v>
      </c>
      <c r="WPX116" s="225">
        <f t="shared" si="304"/>
        <v>0</v>
      </c>
      <c r="WPY116" s="225">
        <f t="shared" si="304"/>
        <v>0</v>
      </c>
      <c r="WPZ116" s="225">
        <f t="shared" si="304"/>
        <v>0</v>
      </c>
      <c r="WQA116" s="225">
        <f t="shared" si="304"/>
        <v>0</v>
      </c>
      <c r="WQB116" s="225">
        <f t="shared" si="304"/>
        <v>0</v>
      </c>
      <c r="WQC116" s="225">
        <f t="shared" si="304"/>
        <v>0</v>
      </c>
      <c r="WQD116" s="225">
        <f t="shared" si="304"/>
        <v>0</v>
      </c>
      <c r="WQE116" s="225">
        <f t="shared" si="304"/>
        <v>0</v>
      </c>
      <c r="WQF116" s="225">
        <f t="shared" si="304"/>
        <v>0</v>
      </c>
      <c r="WQG116" s="225">
        <f t="shared" si="304"/>
        <v>0</v>
      </c>
      <c r="WQH116" s="225">
        <f t="shared" si="304"/>
        <v>0</v>
      </c>
      <c r="WQI116" s="225">
        <f t="shared" si="304"/>
        <v>0</v>
      </c>
      <c r="WQJ116" s="225">
        <f t="shared" si="304"/>
        <v>0</v>
      </c>
      <c r="WQK116" s="225">
        <f t="shared" si="304"/>
        <v>0</v>
      </c>
      <c r="WQL116" s="225">
        <f t="shared" si="304"/>
        <v>0</v>
      </c>
      <c r="WQM116" s="225">
        <f t="shared" si="304"/>
        <v>0</v>
      </c>
      <c r="WQN116" s="225">
        <f t="shared" si="304"/>
        <v>0</v>
      </c>
      <c r="WQO116" s="225">
        <f t="shared" si="304"/>
        <v>0</v>
      </c>
      <c r="WQP116" s="225">
        <f t="shared" si="304"/>
        <v>0</v>
      </c>
      <c r="WQQ116" s="225">
        <f t="shared" si="304"/>
        <v>0</v>
      </c>
      <c r="WQR116" s="225">
        <f t="shared" si="304"/>
        <v>0</v>
      </c>
      <c r="WQS116" s="225">
        <f t="shared" si="304"/>
        <v>0</v>
      </c>
      <c r="WQT116" s="225">
        <f t="shared" si="304"/>
        <v>0</v>
      </c>
      <c r="WQU116" s="225">
        <f t="shared" si="304"/>
        <v>0</v>
      </c>
      <c r="WQV116" s="225">
        <f t="shared" si="304"/>
        <v>0</v>
      </c>
      <c r="WQW116" s="225">
        <f t="shared" si="304"/>
        <v>0</v>
      </c>
      <c r="WQX116" s="225">
        <f t="shared" ref="WQX116:WTI116" si="305">WQX115-WQX114</f>
        <v>0</v>
      </c>
      <c r="WQY116" s="225">
        <f t="shared" si="305"/>
        <v>0</v>
      </c>
      <c r="WQZ116" s="225">
        <f t="shared" si="305"/>
        <v>0</v>
      </c>
      <c r="WRA116" s="225">
        <f t="shared" si="305"/>
        <v>0</v>
      </c>
      <c r="WRB116" s="225">
        <f t="shared" si="305"/>
        <v>0</v>
      </c>
      <c r="WRC116" s="225">
        <f t="shared" si="305"/>
        <v>0</v>
      </c>
      <c r="WRD116" s="225">
        <f t="shared" si="305"/>
        <v>0</v>
      </c>
      <c r="WRE116" s="225">
        <f t="shared" si="305"/>
        <v>0</v>
      </c>
      <c r="WRF116" s="225">
        <f t="shared" si="305"/>
        <v>0</v>
      </c>
      <c r="WRG116" s="225">
        <f t="shared" si="305"/>
        <v>0</v>
      </c>
      <c r="WRH116" s="225">
        <f t="shared" si="305"/>
        <v>0</v>
      </c>
      <c r="WRI116" s="225">
        <f t="shared" si="305"/>
        <v>0</v>
      </c>
      <c r="WRJ116" s="225">
        <f t="shared" si="305"/>
        <v>0</v>
      </c>
      <c r="WRK116" s="225">
        <f t="shared" si="305"/>
        <v>0</v>
      </c>
      <c r="WRL116" s="225">
        <f t="shared" si="305"/>
        <v>0</v>
      </c>
      <c r="WRM116" s="225">
        <f t="shared" si="305"/>
        <v>0</v>
      </c>
      <c r="WRN116" s="225">
        <f t="shared" si="305"/>
        <v>0</v>
      </c>
      <c r="WRO116" s="225">
        <f t="shared" si="305"/>
        <v>0</v>
      </c>
      <c r="WRP116" s="225">
        <f t="shared" si="305"/>
        <v>0</v>
      </c>
      <c r="WRQ116" s="225">
        <f t="shared" si="305"/>
        <v>0</v>
      </c>
      <c r="WRR116" s="225">
        <f t="shared" si="305"/>
        <v>0</v>
      </c>
      <c r="WRS116" s="225">
        <f t="shared" si="305"/>
        <v>0</v>
      </c>
      <c r="WRT116" s="225">
        <f t="shared" si="305"/>
        <v>0</v>
      </c>
      <c r="WRU116" s="225">
        <f t="shared" si="305"/>
        <v>0</v>
      </c>
      <c r="WRV116" s="225">
        <f t="shared" si="305"/>
        <v>0</v>
      </c>
      <c r="WRW116" s="225">
        <f t="shared" si="305"/>
        <v>0</v>
      </c>
      <c r="WRX116" s="225">
        <f t="shared" si="305"/>
        <v>0</v>
      </c>
      <c r="WRY116" s="225">
        <f t="shared" si="305"/>
        <v>0</v>
      </c>
      <c r="WRZ116" s="225">
        <f t="shared" si="305"/>
        <v>0</v>
      </c>
      <c r="WSA116" s="225">
        <f t="shared" si="305"/>
        <v>0</v>
      </c>
      <c r="WSB116" s="225">
        <f t="shared" si="305"/>
        <v>0</v>
      </c>
      <c r="WSC116" s="225">
        <f t="shared" si="305"/>
        <v>0</v>
      </c>
      <c r="WSD116" s="225">
        <f t="shared" si="305"/>
        <v>0</v>
      </c>
      <c r="WSE116" s="225">
        <f t="shared" si="305"/>
        <v>0</v>
      </c>
      <c r="WSF116" s="225">
        <f t="shared" si="305"/>
        <v>0</v>
      </c>
      <c r="WSG116" s="225">
        <f t="shared" si="305"/>
        <v>0</v>
      </c>
      <c r="WSH116" s="225">
        <f t="shared" si="305"/>
        <v>0</v>
      </c>
      <c r="WSI116" s="225">
        <f t="shared" si="305"/>
        <v>0</v>
      </c>
      <c r="WSJ116" s="225">
        <f t="shared" si="305"/>
        <v>0</v>
      </c>
      <c r="WSK116" s="225">
        <f t="shared" si="305"/>
        <v>0</v>
      </c>
      <c r="WSL116" s="225">
        <f t="shared" si="305"/>
        <v>0</v>
      </c>
      <c r="WSM116" s="225">
        <f t="shared" si="305"/>
        <v>0</v>
      </c>
      <c r="WSN116" s="225">
        <f t="shared" si="305"/>
        <v>0</v>
      </c>
      <c r="WSO116" s="225">
        <f t="shared" si="305"/>
        <v>0</v>
      </c>
      <c r="WSP116" s="225">
        <f t="shared" si="305"/>
        <v>0</v>
      </c>
      <c r="WSQ116" s="225">
        <f t="shared" si="305"/>
        <v>0</v>
      </c>
      <c r="WSR116" s="225">
        <f t="shared" si="305"/>
        <v>0</v>
      </c>
      <c r="WSS116" s="225">
        <f t="shared" si="305"/>
        <v>0</v>
      </c>
      <c r="WST116" s="225">
        <f t="shared" si="305"/>
        <v>0</v>
      </c>
      <c r="WSU116" s="225">
        <f t="shared" si="305"/>
        <v>0</v>
      </c>
      <c r="WSV116" s="225">
        <f t="shared" si="305"/>
        <v>0</v>
      </c>
      <c r="WSW116" s="225">
        <f t="shared" si="305"/>
        <v>0</v>
      </c>
      <c r="WSX116" s="225">
        <f t="shared" si="305"/>
        <v>0</v>
      </c>
      <c r="WSY116" s="225">
        <f t="shared" si="305"/>
        <v>0</v>
      </c>
      <c r="WSZ116" s="225">
        <f t="shared" si="305"/>
        <v>0</v>
      </c>
      <c r="WTA116" s="225">
        <f t="shared" si="305"/>
        <v>0</v>
      </c>
      <c r="WTB116" s="225">
        <f t="shared" si="305"/>
        <v>0</v>
      </c>
      <c r="WTC116" s="225">
        <f t="shared" si="305"/>
        <v>0</v>
      </c>
      <c r="WTD116" s="225">
        <f t="shared" si="305"/>
        <v>0</v>
      </c>
      <c r="WTE116" s="225">
        <f t="shared" si="305"/>
        <v>0</v>
      </c>
      <c r="WTF116" s="225">
        <f t="shared" si="305"/>
        <v>0</v>
      </c>
      <c r="WTG116" s="225">
        <f t="shared" si="305"/>
        <v>0</v>
      </c>
      <c r="WTH116" s="225">
        <f t="shared" si="305"/>
        <v>0</v>
      </c>
      <c r="WTI116" s="225">
        <f t="shared" si="305"/>
        <v>0</v>
      </c>
      <c r="WTJ116" s="225">
        <f t="shared" ref="WTJ116:WVU116" si="306">WTJ115-WTJ114</f>
        <v>0</v>
      </c>
      <c r="WTK116" s="225">
        <f t="shared" si="306"/>
        <v>0</v>
      </c>
      <c r="WTL116" s="225">
        <f t="shared" si="306"/>
        <v>0</v>
      </c>
      <c r="WTM116" s="225">
        <f t="shared" si="306"/>
        <v>0</v>
      </c>
      <c r="WTN116" s="225">
        <f t="shared" si="306"/>
        <v>0</v>
      </c>
      <c r="WTO116" s="225">
        <f t="shared" si="306"/>
        <v>0</v>
      </c>
      <c r="WTP116" s="225">
        <f t="shared" si="306"/>
        <v>0</v>
      </c>
      <c r="WTQ116" s="225">
        <f t="shared" si="306"/>
        <v>0</v>
      </c>
      <c r="WTR116" s="225">
        <f t="shared" si="306"/>
        <v>0</v>
      </c>
      <c r="WTS116" s="225">
        <f t="shared" si="306"/>
        <v>0</v>
      </c>
      <c r="WTT116" s="225">
        <f t="shared" si="306"/>
        <v>0</v>
      </c>
      <c r="WTU116" s="225">
        <f t="shared" si="306"/>
        <v>0</v>
      </c>
      <c r="WTV116" s="225">
        <f t="shared" si="306"/>
        <v>0</v>
      </c>
      <c r="WTW116" s="225">
        <f t="shared" si="306"/>
        <v>0</v>
      </c>
      <c r="WTX116" s="225">
        <f t="shared" si="306"/>
        <v>0</v>
      </c>
      <c r="WTY116" s="225">
        <f t="shared" si="306"/>
        <v>0</v>
      </c>
      <c r="WTZ116" s="225">
        <f t="shared" si="306"/>
        <v>0</v>
      </c>
      <c r="WUA116" s="225">
        <f t="shared" si="306"/>
        <v>0</v>
      </c>
      <c r="WUB116" s="225">
        <f t="shared" si="306"/>
        <v>0</v>
      </c>
      <c r="WUC116" s="225">
        <f t="shared" si="306"/>
        <v>0</v>
      </c>
      <c r="WUD116" s="225">
        <f t="shared" si="306"/>
        <v>0</v>
      </c>
      <c r="WUE116" s="225">
        <f t="shared" si="306"/>
        <v>0</v>
      </c>
      <c r="WUF116" s="225">
        <f t="shared" si="306"/>
        <v>0</v>
      </c>
      <c r="WUG116" s="225">
        <f t="shared" si="306"/>
        <v>0</v>
      </c>
      <c r="WUH116" s="225">
        <f t="shared" si="306"/>
        <v>0</v>
      </c>
      <c r="WUI116" s="225">
        <f t="shared" si="306"/>
        <v>0</v>
      </c>
      <c r="WUJ116" s="225">
        <f t="shared" si="306"/>
        <v>0</v>
      </c>
      <c r="WUK116" s="225">
        <f t="shared" si="306"/>
        <v>0</v>
      </c>
      <c r="WUL116" s="225">
        <f t="shared" si="306"/>
        <v>0</v>
      </c>
      <c r="WUM116" s="225">
        <f t="shared" si="306"/>
        <v>0</v>
      </c>
      <c r="WUN116" s="225">
        <f t="shared" si="306"/>
        <v>0</v>
      </c>
      <c r="WUO116" s="225">
        <f t="shared" si="306"/>
        <v>0</v>
      </c>
      <c r="WUP116" s="225">
        <f t="shared" si="306"/>
        <v>0</v>
      </c>
      <c r="WUQ116" s="225">
        <f t="shared" si="306"/>
        <v>0</v>
      </c>
      <c r="WUR116" s="225">
        <f t="shared" si="306"/>
        <v>0</v>
      </c>
      <c r="WUS116" s="225">
        <f t="shared" si="306"/>
        <v>0</v>
      </c>
      <c r="WUT116" s="225">
        <f t="shared" si="306"/>
        <v>0</v>
      </c>
      <c r="WUU116" s="225">
        <f t="shared" si="306"/>
        <v>0</v>
      </c>
      <c r="WUV116" s="225">
        <f t="shared" si="306"/>
        <v>0</v>
      </c>
      <c r="WUW116" s="225">
        <f t="shared" si="306"/>
        <v>0</v>
      </c>
      <c r="WUX116" s="225">
        <f t="shared" si="306"/>
        <v>0</v>
      </c>
      <c r="WUY116" s="225">
        <f t="shared" si="306"/>
        <v>0</v>
      </c>
      <c r="WUZ116" s="225">
        <f t="shared" si="306"/>
        <v>0</v>
      </c>
      <c r="WVA116" s="225">
        <f t="shared" si="306"/>
        <v>0</v>
      </c>
      <c r="WVB116" s="225">
        <f t="shared" si="306"/>
        <v>0</v>
      </c>
      <c r="WVC116" s="225">
        <f t="shared" si="306"/>
        <v>0</v>
      </c>
      <c r="WVD116" s="225">
        <f t="shared" si="306"/>
        <v>0</v>
      </c>
      <c r="WVE116" s="225">
        <f t="shared" si="306"/>
        <v>0</v>
      </c>
      <c r="WVF116" s="225">
        <f t="shared" si="306"/>
        <v>0</v>
      </c>
      <c r="WVG116" s="225">
        <f t="shared" si="306"/>
        <v>0</v>
      </c>
      <c r="WVH116" s="225">
        <f t="shared" si="306"/>
        <v>0</v>
      </c>
      <c r="WVI116" s="225">
        <f t="shared" si="306"/>
        <v>0</v>
      </c>
      <c r="WVJ116" s="225">
        <f t="shared" si="306"/>
        <v>0</v>
      </c>
      <c r="WVK116" s="225">
        <f t="shared" si="306"/>
        <v>0</v>
      </c>
      <c r="WVL116" s="225">
        <f t="shared" si="306"/>
        <v>0</v>
      </c>
      <c r="WVM116" s="225">
        <f t="shared" si="306"/>
        <v>0</v>
      </c>
      <c r="WVN116" s="225">
        <f t="shared" si="306"/>
        <v>0</v>
      </c>
      <c r="WVO116" s="225">
        <f t="shared" si="306"/>
        <v>0</v>
      </c>
      <c r="WVP116" s="225">
        <f t="shared" si="306"/>
        <v>0</v>
      </c>
      <c r="WVQ116" s="225">
        <f t="shared" si="306"/>
        <v>0</v>
      </c>
      <c r="WVR116" s="225">
        <f t="shared" si="306"/>
        <v>0</v>
      </c>
      <c r="WVS116" s="225">
        <f t="shared" si="306"/>
        <v>0</v>
      </c>
      <c r="WVT116" s="225">
        <f t="shared" si="306"/>
        <v>0</v>
      </c>
      <c r="WVU116" s="225">
        <f t="shared" si="306"/>
        <v>0</v>
      </c>
      <c r="WVV116" s="225">
        <f t="shared" ref="WVV116:WYG116" si="307">WVV115-WVV114</f>
        <v>0</v>
      </c>
      <c r="WVW116" s="225">
        <f t="shared" si="307"/>
        <v>0</v>
      </c>
      <c r="WVX116" s="225">
        <f t="shared" si="307"/>
        <v>0</v>
      </c>
      <c r="WVY116" s="225">
        <f t="shared" si="307"/>
        <v>0</v>
      </c>
      <c r="WVZ116" s="225">
        <f t="shared" si="307"/>
        <v>0</v>
      </c>
      <c r="WWA116" s="225">
        <f t="shared" si="307"/>
        <v>0</v>
      </c>
      <c r="WWB116" s="225">
        <f t="shared" si="307"/>
        <v>0</v>
      </c>
      <c r="WWC116" s="225">
        <f t="shared" si="307"/>
        <v>0</v>
      </c>
      <c r="WWD116" s="225">
        <f t="shared" si="307"/>
        <v>0</v>
      </c>
      <c r="WWE116" s="225">
        <f t="shared" si="307"/>
        <v>0</v>
      </c>
      <c r="WWF116" s="225">
        <f t="shared" si="307"/>
        <v>0</v>
      </c>
      <c r="WWG116" s="225">
        <f t="shared" si="307"/>
        <v>0</v>
      </c>
      <c r="WWH116" s="225">
        <f t="shared" si="307"/>
        <v>0</v>
      </c>
      <c r="WWI116" s="225">
        <f t="shared" si="307"/>
        <v>0</v>
      </c>
      <c r="WWJ116" s="225">
        <f t="shared" si="307"/>
        <v>0</v>
      </c>
      <c r="WWK116" s="225">
        <f t="shared" si="307"/>
        <v>0</v>
      </c>
      <c r="WWL116" s="225">
        <f t="shared" si="307"/>
        <v>0</v>
      </c>
      <c r="WWM116" s="225">
        <f t="shared" si="307"/>
        <v>0</v>
      </c>
      <c r="WWN116" s="225">
        <f t="shared" si="307"/>
        <v>0</v>
      </c>
      <c r="WWO116" s="225">
        <f t="shared" si="307"/>
        <v>0</v>
      </c>
      <c r="WWP116" s="225">
        <f t="shared" si="307"/>
        <v>0</v>
      </c>
      <c r="WWQ116" s="225">
        <f t="shared" si="307"/>
        <v>0</v>
      </c>
      <c r="WWR116" s="225">
        <f t="shared" si="307"/>
        <v>0</v>
      </c>
      <c r="WWS116" s="225">
        <f t="shared" si="307"/>
        <v>0</v>
      </c>
      <c r="WWT116" s="225">
        <f t="shared" si="307"/>
        <v>0</v>
      </c>
      <c r="WWU116" s="225">
        <f t="shared" si="307"/>
        <v>0</v>
      </c>
      <c r="WWV116" s="225">
        <f t="shared" si="307"/>
        <v>0</v>
      </c>
      <c r="WWW116" s="225">
        <f t="shared" si="307"/>
        <v>0</v>
      </c>
      <c r="WWX116" s="225">
        <f t="shared" si="307"/>
        <v>0</v>
      </c>
      <c r="WWY116" s="225">
        <f t="shared" si="307"/>
        <v>0</v>
      </c>
      <c r="WWZ116" s="225">
        <f t="shared" si="307"/>
        <v>0</v>
      </c>
      <c r="WXA116" s="225">
        <f t="shared" si="307"/>
        <v>0</v>
      </c>
      <c r="WXB116" s="225">
        <f t="shared" si="307"/>
        <v>0</v>
      </c>
      <c r="WXC116" s="225">
        <f t="shared" si="307"/>
        <v>0</v>
      </c>
      <c r="WXD116" s="225">
        <f t="shared" si="307"/>
        <v>0</v>
      </c>
      <c r="WXE116" s="225">
        <f t="shared" si="307"/>
        <v>0</v>
      </c>
      <c r="WXF116" s="225">
        <f t="shared" si="307"/>
        <v>0</v>
      </c>
      <c r="WXG116" s="225">
        <f t="shared" si="307"/>
        <v>0</v>
      </c>
      <c r="WXH116" s="225">
        <f t="shared" si="307"/>
        <v>0</v>
      </c>
      <c r="WXI116" s="225">
        <f t="shared" si="307"/>
        <v>0</v>
      </c>
      <c r="WXJ116" s="225">
        <f t="shared" si="307"/>
        <v>0</v>
      </c>
      <c r="WXK116" s="225">
        <f t="shared" si="307"/>
        <v>0</v>
      </c>
      <c r="WXL116" s="225">
        <f t="shared" si="307"/>
        <v>0</v>
      </c>
      <c r="WXM116" s="225">
        <f t="shared" si="307"/>
        <v>0</v>
      </c>
      <c r="WXN116" s="225">
        <f t="shared" si="307"/>
        <v>0</v>
      </c>
      <c r="WXO116" s="225">
        <f t="shared" si="307"/>
        <v>0</v>
      </c>
      <c r="WXP116" s="225">
        <f t="shared" si="307"/>
        <v>0</v>
      </c>
      <c r="WXQ116" s="225">
        <f t="shared" si="307"/>
        <v>0</v>
      </c>
      <c r="WXR116" s="225">
        <f t="shared" si="307"/>
        <v>0</v>
      </c>
      <c r="WXS116" s="225">
        <f t="shared" si="307"/>
        <v>0</v>
      </c>
      <c r="WXT116" s="225">
        <f t="shared" si="307"/>
        <v>0</v>
      </c>
      <c r="WXU116" s="225">
        <f t="shared" si="307"/>
        <v>0</v>
      </c>
      <c r="WXV116" s="225">
        <f t="shared" si="307"/>
        <v>0</v>
      </c>
      <c r="WXW116" s="225">
        <f t="shared" si="307"/>
        <v>0</v>
      </c>
      <c r="WXX116" s="225">
        <f t="shared" si="307"/>
        <v>0</v>
      </c>
      <c r="WXY116" s="225">
        <f t="shared" si="307"/>
        <v>0</v>
      </c>
      <c r="WXZ116" s="225">
        <f t="shared" si="307"/>
        <v>0</v>
      </c>
      <c r="WYA116" s="225">
        <f t="shared" si="307"/>
        <v>0</v>
      </c>
      <c r="WYB116" s="225">
        <f t="shared" si="307"/>
        <v>0</v>
      </c>
      <c r="WYC116" s="225">
        <f t="shared" si="307"/>
        <v>0</v>
      </c>
      <c r="WYD116" s="225">
        <f t="shared" si="307"/>
        <v>0</v>
      </c>
      <c r="WYE116" s="225">
        <f t="shared" si="307"/>
        <v>0</v>
      </c>
      <c r="WYF116" s="225">
        <f t="shared" si="307"/>
        <v>0</v>
      </c>
      <c r="WYG116" s="225">
        <f t="shared" si="307"/>
        <v>0</v>
      </c>
      <c r="WYH116" s="225">
        <f t="shared" ref="WYH116:XAS116" si="308">WYH115-WYH114</f>
        <v>0</v>
      </c>
      <c r="WYI116" s="225">
        <f t="shared" si="308"/>
        <v>0</v>
      </c>
      <c r="WYJ116" s="225">
        <f t="shared" si="308"/>
        <v>0</v>
      </c>
      <c r="WYK116" s="225">
        <f t="shared" si="308"/>
        <v>0</v>
      </c>
      <c r="WYL116" s="225">
        <f t="shared" si="308"/>
        <v>0</v>
      </c>
      <c r="WYM116" s="225">
        <f t="shared" si="308"/>
        <v>0</v>
      </c>
      <c r="WYN116" s="225">
        <f t="shared" si="308"/>
        <v>0</v>
      </c>
      <c r="WYO116" s="225">
        <f t="shared" si="308"/>
        <v>0</v>
      </c>
      <c r="WYP116" s="225">
        <f t="shared" si="308"/>
        <v>0</v>
      </c>
      <c r="WYQ116" s="225">
        <f t="shared" si="308"/>
        <v>0</v>
      </c>
      <c r="WYR116" s="225">
        <f t="shared" si="308"/>
        <v>0</v>
      </c>
      <c r="WYS116" s="225">
        <f t="shared" si="308"/>
        <v>0</v>
      </c>
      <c r="WYT116" s="225">
        <f t="shared" si="308"/>
        <v>0</v>
      </c>
      <c r="WYU116" s="225">
        <f t="shared" si="308"/>
        <v>0</v>
      </c>
      <c r="WYV116" s="225">
        <f t="shared" si="308"/>
        <v>0</v>
      </c>
      <c r="WYW116" s="225">
        <f t="shared" si="308"/>
        <v>0</v>
      </c>
      <c r="WYX116" s="225">
        <f t="shared" si="308"/>
        <v>0</v>
      </c>
      <c r="WYY116" s="225">
        <f t="shared" si="308"/>
        <v>0</v>
      </c>
      <c r="WYZ116" s="225">
        <f t="shared" si="308"/>
        <v>0</v>
      </c>
      <c r="WZA116" s="225">
        <f t="shared" si="308"/>
        <v>0</v>
      </c>
      <c r="WZB116" s="225">
        <f t="shared" si="308"/>
        <v>0</v>
      </c>
      <c r="WZC116" s="225">
        <f t="shared" si="308"/>
        <v>0</v>
      </c>
      <c r="WZD116" s="225">
        <f t="shared" si="308"/>
        <v>0</v>
      </c>
      <c r="WZE116" s="225">
        <f t="shared" si="308"/>
        <v>0</v>
      </c>
      <c r="WZF116" s="225">
        <f t="shared" si="308"/>
        <v>0</v>
      </c>
      <c r="WZG116" s="225">
        <f t="shared" si="308"/>
        <v>0</v>
      </c>
      <c r="WZH116" s="225">
        <f t="shared" si="308"/>
        <v>0</v>
      </c>
      <c r="WZI116" s="225">
        <f t="shared" si="308"/>
        <v>0</v>
      </c>
      <c r="WZJ116" s="225">
        <f t="shared" si="308"/>
        <v>0</v>
      </c>
      <c r="WZK116" s="225">
        <f t="shared" si="308"/>
        <v>0</v>
      </c>
      <c r="WZL116" s="225">
        <f t="shared" si="308"/>
        <v>0</v>
      </c>
      <c r="WZM116" s="225">
        <f t="shared" si="308"/>
        <v>0</v>
      </c>
      <c r="WZN116" s="225">
        <f t="shared" si="308"/>
        <v>0</v>
      </c>
      <c r="WZO116" s="225">
        <f t="shared" si="308"/>
        <v>0</v>
      </c>
      <c r="WZP116" s="225">
        <f t="shared" si="308"/>
        <v>0</v>
      </c>
      <c r="WZQ116" s="225">
        <f t="shared" si="308"/>
        <v>0</v>
      </c>
      <c r="WZR116" s="225">
        <f t="shared" si="308"/>
        <v>0</v>
      </c>
      <c r="WZS116" s="225">
        <f t="shared" si="308"/>
        <v>0</v>
      </c>
      <c r="WZT116" s="225">
        <f t="shared" si="308"/>
        <v>0</v>
      </c>
      <c r="WZU116" s="225">
        <f t="shared" si="308"/>
        <v>0</v>
      </c>
      <c r="WZV116" s="225">
        <f t="shared" si="308"/>
        <v>0</v>
      </c>
      <c r="WZW116" s="225">
        <f t="shared" si="308"/>
        <v>0</v>
      </c>
      <c r="WZX116" s="225">
        <f t="shared" si="308"/>
        <v>0</v>
      </c>
      <c r="WZY116" s="225">
        <f t="shared" si="308"/>
        <v>0</v>
      </c>
      <c r="WZZ116" s="225">
        <f t="shared" si="308"/>
        <v>0</v>
      </c>
      <c r="XAA116" s="225">
        <f t="shared" si="308"/>
        <v>0</v>
      </c>
      <c r="XAB116" s="225">
        <f t="shared" si="308"/>
        <v>0</v>
      </c>
      <c r="XAC116" s="225">
        <f t="shared" si="308"/>
        <v>0</v>
      </c>
      <c r="XAD116" s="225">
        <f t="shared" si="308"/>
        <v>0</v>
      </c>
      <c r="XAE116" s="225">
        <f t="shared" si="308"/>
        <v>0</v>
      </c>
      <c r="XAF116" s="225">
        <f t="shared" si="308"/>
        <v>0</v>
      </c>
      <c r="XAG116" s="225">
        <f t="shared" si="308"/>
        <v>0</v>
      </c>
      <c r="XAH116" s="225">
        <f t="shared" si="308"/>
        <v>0</v>
      </c>
      <c r="XAI116" s="225">
        <f t="shared" si="308"/>
        <v>0</v>
      </c>
      <c r="XAJ116" s="225">
        <f t="shared" si="308"/>
        <v>0</v>
      </c>
      <c r="XAK116" s="225">
        <f t="shared" si="308"/>
        <v>0</v>
      </c>
      <c r="XAL116" s="225">
        <f t="shared" si="308"/>
        <v>0</v>
      </c>
      <c r="XAM116" s="225">
        <f t="shared" si="308"/>
        <v>0</v>
      </c>
      <c r="XAN116" s="225">
        <f t="shared" si="308"/>
        <v>0</v>
      </c>
      <c r="XAO116" s="225">
        <f t="shared" si="308"/>
        <v>0</v>
      </c>
      <c r="XAP116" s="225">
        <f t="shared" si="308"/>
        <v>0</v>
      </c>
      <c r="XAQ116" s="225">
        <f t="shared" si="308"/>
        <v>0</v>
      </c>
      <c r="XAR116" s="225">
        <f t="shared" si="308"/>
        <v>0</v>
      </c>
      <c r="XAS116" s="225">
        <f t="shared" si="308"/>
        <v>0</v>
      </c>
      <c r="XAT116" s="225">
        <f t="shared" ref="XAT116:XDE116" si="309">XAT115-XAT114</f>
        <v>0</v>
      </c>
      <c r="XAU116" s="225">
        <f t="shared" si="309"/>
        <v>0</v>
      </c>
      <c r="XAV116" s="225">
        <f t="shared" si="309"/>
        <v>0</v>
      </c>
      <c r="XAW116" s="225">
        <f t="shared" si="309"/>
        <v>0</v>
      </c>
      <c r="XAX116" s="225">
        <f t="shared" si="309"/>
        <v>0</v>
      </c>
      <c r="XAY116" s="225">
        <f t="shared" si="309"/>
        <v>0</v>
      </c>
      <c r="XAZ116" s="225">
        <f t="shared" si="309"/>
        <v>0</v>
      </c>
      <c r="XBA116" s="225">
        <f t="shared" si="309"/>
        <v>0</v>
      </c>
      <c r="XBB116" s="225">
        <f t="shared" si="309"/>
        <v>0</v>
      </c>
      <c r="XBC116" s="225">
        <f t="shared" si="309"/>
        <v>0</v>
      </c>
      <c r="XBD116" s="225">
        <f t="shared" si="309"/>
        <v>0</v>
      </c>
      <c r="XBE116" s="225">
        <f t="shared" si="309"/>
        <v>0</v>
      </c>
      <c r="XBF116" s="225">
        <f t="shared" si="309"/>
        <v>0</v>
      </c>
      <c r="XBG116" s="225">
        <f t="shared" si="309"/>
        <v>0</v>
      </c>
      <c r="XBH116" s="225">
        <f t="shared" si="309"/>
        <v>0</v>
      </c>
      <c r="XBI116" s="225">
        <f t="shared" si="309"/>
        <v>0</v>
      </c>
      <c r="XBJ116" s="225">
        <f t="shared" si="309"/>
        <v>0</v>
      </c>
      <c r="XBK116" s="225">
        <f t="shared" si="309"/>
        <v>0</v>
      </c>
      <c r="XBL116" s="225">
        <f t="shared" si="309"/>
        <v>0</v>
      </c>
      <c r="XBM116" s="225">
        <f t="shared" si="309"/>
        <v>0</v>
      </c>
      <c r="XBN116" s="225">
        <f t="shared" si="309"/>
        <v>0</v>
      </c>
      <c r="XBO116" s="225">
        <f t="shared" si="309"/>
        <v>0</v>
      </c>
      <c r="XBP116" s="225">
        <f t="shared" si="309"/>
        <v>0</v>
      </c>
      <c r="XBQ116" s="225">
        <f t="shared" si="309"/>
        <v>0</v>
      </c>
      <c r="XBR116" s="225">
        <f t="shared" si="309"/>
        <v>0</v>
      </c>
      <c r="XBS116" s="225">
        <f t="shared" si="309"/>
        <v>0</v>
      </c>
      <c r="XBT116" s="225">
        <f t="shared" si="309"/>
        <v>0</v>
      </c>
      <c r="XBU116" s="225">
        <f t="shared" si="309"/>
        <v>0</v>
      </c>
      <c r="XBV116" s="225">
        <f t="shared" si="309"/>
        <v>0</v>
      </c>
      <c r="XBW116" s="225">
        <f t="shared" si="309"/>
        <v>0</v>
      </c>
      <c r="XBX116" s="225">
        <f t="shared" si="309"/>
        <v>0</v>
      </c>
      <c r="XBY116" s="225">
        <f t="shared" si="309"/>
        <v>0</v>
      </c>
      <c r="XBZ116" s="225">
        <f t="shared" si="309"/>
        <v>0</v>
      </c>
      <c r="XCA116" s="225">
        <f t="shared" si="309"/>
        <v>0</v>
      </c>
      <c r="XCB116" s="225">
        <f t="shared" si="309"/>
        <v>0</v>
      </c>
      <c r="XCC116" s="225">
        <f t="shared" si="309"/>
        <v>0</v>
      </c>
      <c r="XCD116" s="225">
        <f t="shared" si="309"/>
        <v>0</v>
      </c>
      <c r="XCE116" s="225">
        <f t="shared" si="309"/>
        <v>0</v>
      </c>
      <c r="XCF116" s="225">
        <f t="shared" si="309"/>
        <v>0</v>
      </c>
      <c r="XCG116" s="225">
        <f t="shared" si="309"/>
        <v>0</v>
      </c>
      <c r="XCH116" s="225">
        <f t="shared" si="309"/>
        <v>0</v>
      </c>
      <c r="XCI116" s="225">
        <f t="shared" si="309"/>
        <v>0</v>
      </c>
      <c r="XCJ116" s="225">
        <f t="shared" si="309"/>
        <v>0</v>
      </c>
      <c r="XCK116" s="225">
        <f t="shared" si="309"/>
        <v>0</v>
      </c>
      <c r="XCL116" s="225">
        <f t="shared" si="309"/>
        <v>0</v>
      </c>
      <c r="XCM116" s="225">
        <f t="shared" si="309"/>
        <v>0</v>
      </c>
      <c r="XCN116" s="225">
        <f t="shared" si="309"/>
        <v>0</v>
      </c>
      <c r="XCO116" s="225">
        <f t="shared" si="309"/>
        <v>0</v>
      </c>
      <c r="XCP116" s="225">
        <f t="shared" si="309"/>
        <v>0</v>
      </c>
      <c r="XCQ116" s="225">
        <f t="shared" si="309"/>
        <v>0</v>
      </c>
      <c r="XCR116" s="225">
        <f t="shared" si="309"/>
        <v>0</v>
      </c>
      <c r="XCS116" s="225">
        <f t="shared" si="309"/>
        <v>0</v>
      </c>
      <c r="XCT116" s="225">
        <f t="shared" si="309"/>
        <v>0</v>
      </c>
      <c r="XCU116" s="225">
        <f t="shared" si="309"/>
        <v>0</v>
      </c>
      <c r="XCV116" s="225">
        <f t="shared" si="309"/>
        <v>0</v>
      </c>
      <c r="XCW116" s="225">
        <f t="shared" si="309"/>
        <v>0</v>
      </c>
      <c r="XCX116" s="225">
        <f t="shared" si="309"/>
        <v>0</v>
      </c>
      <c r="XCY116" s="225">
        <f t="shared" si="309"/>
        <v>0</v>
      </c>
      <c r="XCZ116" s="225">
        <f t="shared" si="309"/>
        <v>0</v>
      </c>
      <c r="XDA116" s="225">
        <f t="shared" si="309"/>
        <v>0</v>
      </c>
      <c r="XDB116" s="225">
        <f t="shared" si="309"/>
        <v>0</v>
      </c>
      <c r="XDC116" s="225">
        <f t="shared" si="309"/>
        <v>0</v>
      </c>
      <c r="XDD116" s="225">
        <f t="shared" si="309"/>
        <v>0</v>
      </c>
      <c r="XDE116" s="225">
        <f t="shared" si="309"/>
        <v>0</v>
      </c>
      <c r="XDF116" s="225">
        <f t="shared" ref="XDF116:XFD116" si="310">XDF115-XDF114</f>
        <v>0</v>
      </c>
      <c r="XDG116" s="225">
        <f t="shared" si="310"/>
        <v>0</v>
      </c>
      <c r="XDH116" s="225">
        <f t="shared" si="310"/>
        <v>0</v>
      </c>
      <c r="XDI116" s="225">
        <f t="shared" si="310"/>
        <v>0</v>
      </c>
      <c r="XDJ116" s="225">
        <f t="shared" si="310"/>
        <v>0</v>
      </c>
      <c r="XDK116" s="225">
        <f t="shared" si="310"/>
        <v>0</v>
      </c>
      <c r="XDL116" s="225">
        <f t="shared" si="310"/>
        <v>0</v>
      </c>
      <c r="XDM116" s="225">
        <f t="shared" si="310"/>
        <v>0</v>
      </c>
      <c r="XDN116" s="225">
        <f t="shared" si="310"/>
        <v>0</v>
      </c>
      <c r="XDO116" s="225">
        <f t="shared" si="310"/>
        <v>0</v>
      </c>
      <c r="XDP116" s="225">
        <f t="shared" si="310"/>
        <v>0</v>
      </c>
      <c r="XDQ116" s="225">
        <f t="shared" si="310"/>
        <v>0</v>
      </c>
      <c r="XDR116" s="225">
        <f t="shared" si="310"/>
        <v>0</v>
      </c>
      <c r="XDS116" s="225">
        <f t="shared" si="310"/>
        <v>0</v>
      </c>
      <c r="XDT116" s="225">
        <f t="shared" si="310"/>
        <v>0</v>
      </c>
      <c r="XDU116" s="225">
        <f t="shared" si="310"/>
        <v>0</v>
      </c>
      <c r="XDV116" s="225">
        <f t="shared" si="310"/>
        <v>0</v>
      </c>
      <c r="XDW116" s="225">
        <f t="shared" si="310"/>
        <v>0</v>
      </c>
      <c r="XDX116" s="225">
        <f t="shared" si="310"/>
        <v>0</v>
      </c>
      <c r="XDY116" s="225">
        <f t="shared" si="310"/>
        <v>0</v>
      </c>
      <c r="XDZ116" s="225">
        <f t="shared" si="310"/>
        <v>0</v>
      </c>
      <c r="XEA116" s="225">
        <f t="shared" si="310"/>
        <v>0</v>
      </c>
      <c r="XEB116" s="225">
        <f t="shared" si="310"/>
        <v>0</v>
      </c>
      <c r="XEC116" s="225">
        <f t="shared" si="310"/>
        <v>0</v>
      </c>
      <c r="XED116" s="225">
        <f t="shared" si="310"/>
        <v>0</v>
      </c>
      <c r="XEE116" s="225">
        <f t="shared" si="310"/>
        <v>0</v>
      </c>
      <c r="XEF116" s="225">
        <f t="shared" si="310"/>
        <v>0</v>
      </c>
      <c r="XEG116" s="225">
        <f t="shared" si="310"/>
        <v>0</v>
      </c>
      <c r="XEH116" s="225">
        <f t="shared" si="310"/>
        <v>0</v>
      </c>
      <c r="XEI116" s="225">
        <f t="shared" si="310"/>
        <v>0</v>
      </c>
      <c r="XEJ116" s="225">
        <f t="shared" si="310"/>
        <v>0</v>
      </c>
      <c r="XEK116" s="225">
        <f t="shared" si="310"/>
        <v>0</v>
      </c>
      <c r="XEL116" s="225">
        <f t="shared" si="310"/>
        <v>0</v>
      </c>
      <c r="XEM116" s="225">
        <f t="shared" si="310"/>
        <v>0</v>
      </c>
      <c r="XEN116" s="225">
        <f t="shared" si="310"/>
        <v>0</v>
      </c>
      <c r="XEO116" s="225">
        <f t="shared" si="310"/>
        <v>0</v>
      </c>
      <c r="XEP116" s="225">
        <f t="shared" si="310"/>
        <v>0</v>
      </c>
      <c r="XEQ116" s="225">
        <f t="shared" si="310"/>
        <v>0</v>
      </c>
      <c r="XER116" s="225">
        <f t="shared" si="310"/>
        <v>0</v>
      </c>
      <c r="XES116" s="225">
        <f t="shared" si="310"/>
        <v>0</v>
      </c>
      <c r="XET116" s="225">
        <f t="shared" si="310"/>
        <v>0</v>
      </c>
      <c r="XEU116" s="225">
        <f t="shared" si="310"/>
        <v>0</v>
      </c>
      <c r="XEV116" s="225">
        <f t="shared" si="310"/>
        <v>0</v>
      </c>
      <c r="XEW116" s="225">
        <f t="shared" si="310"/>
        <v>0</v>
      </c>
      <c r="XEX116" s="225">
        <f t="shared" si="310"/>
        <v>0</v>
      </c>
      <c r="XEY116" s="225">
        <f t="shared" si="310"/>
        <v>0</v>
      </c>
      <c r="XEZ116" s="225">
        <f t="shared" si="310"/>
        <v>0</v>
      </c>
      <c r="XFA116" s="225">
        <f t="shared" si="310"/>
        <v>0</v>
      </c>
      <c r="XFB116" s="225">
        <f t="shared" si="310"/>
        <v>0</v>
      </c>
      <c r="XFC116" s="225">
        <f t="shared" si="310"/>
        <v>0</v>
      </c>
      <c r="XFD116" s="225">
        <f t="shared" si="310"/>
        <v>0</v>
      </c>
    </row>
    <row r="118" spans="1:16384" x14ac:dyDescent="0.25">
      <c r="A118" s="344" t="s">
        <v>377</v>
      </c>
      <c r="B118" s="345"/>
      <c r="C118" s="346"/>
      <c r="D118" s="346"/>
      <c r="E118" s="346"/>
      <c r="F118" s="346"/>
      <c r="G118" s="346"/>
      <c r="H118" s="346"/>
      <c r="I118" s="346"/>
      <c r="J118" s="346"/>
      <c r="K118" s="346"/>
      <c r="L118" s="346"/>
      <c r="M118" s="346"/>
      <c r="N118" s="346"/>
      <c r="O118" s="346"/>
      <c r="P118" s="346"/>
      <c r="Q118" s="346"/>
      <c r="R118" s="346"/>
      <c r="S118" s="56"/>
      <c r="T118" s="56"/>
      <c r="U118" s="56"/>
      <c r="V118" s="56"/>
      <c r="W118" s="56"/>
      <c r="X118" s="56"/>
      <c r="Y118" s="56"/>
      <c r="Z118" s="56"/>
    </row>
    <row r="120" spans="1:16384" x14ac:dyDescent="0.25">
      <c r="C120" s="144" t="s">
        <v>264</v>
      </c>
    </row>
    <row r="121" spans="1:16384" x14ac:dyDescent="0.25">
      <c r="C121" s="144" t="s">
        <v>159</v>
      </c>
    </row>
    <row r="122" spans="1:16384" x14ac:dyDescent="0.25">
      <c r="C122" s="144" t="s">
        <v>160</v>
      </c>
    </row>
    <row r="124" spans="1:16384"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16384"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16384" s="213" customFormat="1" x14ac:dyDescent="0.25">
      <c r="A126" s="214"/>
      <c r="B126" s="215"/>
      <c r="C126" s="216"/>
      <c r="D126" s="217"/>
      <c r="E126" s="213" t="s">
        <v>161</v>
      </c>
      <c r="J126" s="213">
        <f t="shared" ref="J126:L126" si="311">SUM(J124:J125)</f>
        <v>0</v>
      </c>
      <c r="K126" s="213">
        <f t="shared" si="311"/>
        <v>0</v>
      </c>
      <c r="L126" s="213">
        <f t="shared" si="311"/>
        <v>3.1522140708501789E-2</v>
      </c>
      <c r="M126" s="213">
        <f>SUM(M124:M125)</f>
        <v>2.4258091513662761E-2</v>
      </c>
      <c r="N126" s="213">
        <f t="shared" ref="N126:R126" si="312">SUM(N124:N125)</f>
        <v>2.9587648685595269E-2</v>
      </c>
      <c r="O126" s="213">
        <f t="shared" si="312"/>
        <v>3.150368327076003E-2</v>
      </c>
      <c r="P126" s="213">
        <f t="shared" si="312"/>
        <v>3.2000000000000695E-2</v>
      </c>
      <c r="Q126" s="213">
        <f t="shared" si="312"/>
        <v>3.1999999999999806E-2</v>
      </c>
      <c r="R126" s="213">
        <f t="shared" si="312"/>
        <v>2.9999999999999805E-2</v>
      </c>
      <c r="S126" s="218"/>
      <c r="T126" s="218"/>
      <c r="U126" s="218"/>
      <c r="V126" s="218"/>
      <c r="W126" s="218"/>
      <c r="X126" s="218"/>
      <c r="Y126" s="218"/>
      <c r="Z126" s="218"/>
    </row>
    <row r="128" spans="1:16384" s="199" customFormat="1" x14ac:dyDescent="0.25">
      <c r="A128" s="194"/>
      <c r="B128" s="195"/>
      <c r="C128" s="196"/>
      <c r="D128" s="197"/>
      <c r="E128" s="198" t="str">
        <f t="shared" ref="E128:R128" si="313" xml:space="preserve"> E$140</f>
        <v>True up Nominal RCV balance BEG</v>
      </c>
      <c r="F128" s="297">
        <f t="shared" si="313"/>
        <v>0</v>
      </c>
      <c r="G128" s="297" t="str">
        <f t="shared" si="313"/>
        <v>£m</v>
      </c>
      <c r="H128" s="297">
        <f t="shared" si="313"/>
        <v>0</v>
      </c>
      <c r="I128" s="297">
        <f t="shared" si="313"/>
        <v>0</v>
      </c>
      <c r="J128" s="297">
        <f t="shared" si="313"/>
        <v>0</v>
      </c>
      <c r="K128" s="297">
        <f t="shared" si="313"/>
        <v>0</v>
      </c>
      <c r="L128" s="297">
        <f t="shared" si="313"/>
        <v>0</v>
      </c>
      <c r="M128" s="297">
        <f t="shared" si="313"/>
        <v>33.989041389145022</v>
      </c>
      <c r="N128" s="297">
        <f t="shared" si="313"/>
        <v>32.658591879422417</v>
      </c>
      <c r="O128" s="297">
        <f t="shared" si="313"/>
        <v>31.58721492347247</v>
      </c>
      <c r="P128" s="297">
        <f t="shared" si="313"/>
        <v>30.558965935627914</v>
      </c>
      <c r="Q128" s="297">
        <f t="shared" si="313"/>
        <v>29.594182710281036</v>
      </c>
      <c r="R128" s="297">
        <f t="shared" si="313"/>
        <v>28.617101173918389</v>
      </c>
    </row>
    <row r="129" spans="1:16383" x14ac:dyDescent="0.25">
      <c r="E129" s="219" t="str">
        <f t="shared" ref="E129:R129" si="314" xml:space="preserve"> E$126</f>
        <v>True up Indexation percentage</v>
      </c>
      <c r="F129" s="219">
        <f t="shared" si="314"/>
        <v>0</v>
      </c>
      <c r="G129" s="219">
        <f t="shared" si="314"/>
        <v>0</v>
      </c>
      <c r="H129" s="219">
        <f t="shared" si="314"/>
        <v>0</v>
      </c>
      <c r="I129" s="219">
        <f t="shared" si="314"/>
        <v>0</v>
      </c>
      <c r="J129" s="219">
        <f t="shared" si="314"/>
        <v>0</v>
      </c>
      <c r="K129" s="219">
        <f t="shared" si="314"/>
        <v>0</v>
      </c>
      <c r="L129" s="219">
        <f t="shared" si="314"/>
        <v>3.1522140708501789E-2</v>
      </c>
      <c r="M129" s="219">
        <f t="shared" si="314"/>
        <v>2.4258091513662761E-2</v>
      </c>
      <c r="N129" s="219">
        <f t="shared" si="314"/>
        <v>2.9587648685595269E-2</v>
      </c>
      <c r="O129" s="219">
        <f t="shared" si="314"/>
        <v>3.150368327076003E-2</v>
      </c>
      <c r="P129" s="219">
        <f t="shared" si="314"/>
        <v>3.2000000000000695E-2</v>
      </c>
      <c r="Q129" s="219">
        <f t="shared" si="314"/>
        <v>3.1999999999999806E-2</v>
      </c>
      <c r="R129" s="219">
        <f t="shared" si="314"/>
        <v>2.9999999999999805E-2</v>
      </c>
    </row>
    <row r="130" spans="1:16383" x14ac:dyDescent="0.25">
      <c r="A130" s="89"/>
      <c r="B130" s="95"/>
      <c r="C130" s="332"/>
      <c r="D130" s="91"/>
      <c r="E130" s="56" t="s">
        <v>162</v>
      </c>
      <c r="G130" s="125" t="s">
        <v>88</v>
      </c>
      <c r="J130" s="298">
        <f>J128*J129</f>
        <v>0</v>
      </c>
      <c r="K130" s="298">
        <f t="shared" ref="K130:L130" si="315">K128*K129</f>
        <v>0</v>
      </c>
      <c r="L130" s="298">
        <f t="shared" si="315"/>
        <v>0</v>
      </c>
      <c r="M130" s="298">
        <f>M128*M129</f>
        <v>0.82450927647955119</v>
      </c>
      <c r="N130" s="298">
        <f t="shared" ref="N130:R130" si="316">N128*N129</f>
        <v>0.96629094309458496</v>
      </c>
      <c r="O130" s="298">
        <f t="shared" si="316"/>
        <v>0.99511361435450119</v>
      </c>
      <c r="P130" s="298">
        <f t="shared" si="316"/>
        <v>0.97788690994011451</v>
      </c>
      <c r="Q130" s="298">
        <f t="shared" si="316"/>
        <v>0.94701384672898736</v>
      </c>
      <c r="R130" s="298">
        <f t="shared" si="316"/>
        <v>0.85851303521754607</v>
      </c>
    </row>
    <row r="132" spans="1:16383" s="253" customFormat="1" x14ac:dyDescent="0.25">
      <c r="A132" s="249"/>
      <c r="B132" s="250"/>
      <c r="C132" s="251"/>
      <c r="D132" s="252"/>
      <c r="E132" s="49" t="str">
        <f xml:space="preserve"> InpR!E$94</f>
        <v>Run-off rate - CPI(H) + RPI wedge - active - WR</v>
      </c>
      <c r="F132" s="253">
        <f xml:space="preserve"> InpR!F$94</f>
        <v>0</v>
      </c>
      <c r="G132" s="271" t="str">
        <f xml:space="preserve"> InpR!G$94</f>
        <v>%</v>
      </c>
      <c r="H132" s="253" t="str">
        <f xml:space="preserve"> InpR!I$94</f>
        <v>PR19 Financial model, 'F_OutputsMaster' sheet row 953, PR19FM2090POST</v>
      </c>
      <c r="I132" s="253" t="e">
        <f xml:space="preserve"> InpR!#REF!</f>
        <v>#REF!</v>
      </c>
      <c r="J132" s="253">
        <f xml:space="preserve"> InpR!J$94</f>
        <v>0</v>
      </c>
      <c r="K132" s="253">
        <f xml:space="preserve"> InpR!K$94</f>
        <v>0</v>
      </c>
      <c r="L132" s="253">
        <f xml:space="preserve"> InpR!L$94</f>
        <v>0</v>
      </c>
      <c r="M132" s="253">
        <f xml:space="preserve"> InpR!M$94</f>
        <v>6.1899999999999997E-2</v>
      </c>
      <c r="N132" s="253">
        <f xml:space="preserve"> InpR!N$94</f>
        <v>6.0600000000000008E-2</v>
      </c>
      <c r="O132" s="253">
        <f xml:space="preserve"> InpR!O$94</f>
        <v>6.2100000000000002E-2</v>
      </c>
      <c r="P132" s="253">
        <f xml:space="preserve"> InpR!P$94</f>
        <v>6.1600000000000002E-2</v>
      </c>
      <c r="Q132" s="253">
        <f xml:space="preserve"> InpR!Q$94</f>
        <v>6.3E-2</v>
      </c>
      <c r="R132" s="253">
        <f xml:space="preserve"> InpR!R$94</f>
        <v>6.3E-2</v>
      </c>
    </row>
    <row r="133" spans="1:16383" s="199" customFormat="1" x14ac:dyDescent="0.25">
      <c r="A133" s="194"/>
      <c r="B133" s="195"/>
      <c r="C133" s="196"/>
      <c r="D133" s="197"/>
      <c r="E133" s="198" t="str">
        <f t="shared" ref="E133:R133" si="317" xml:space="preserve"> E$140</f>
        <v>True up Nominal RCV balance BEG</v>
      </c>
      <c r="F133" s="297">
        <f t="shared" si="317"/>
        <v>0</v>
      </c>
      <c r="G133" s="297" t="str">
        <f t="shared" si="317"/>
        <v>£m</v>
      </c>
      <c r="H133" s="297">
        <f t="shared" si="317"/>
        <v>0</v>
      </c>
      <c r="I133" s="297">
        <f t="shared" si="317"/>
        <v>0</v>
      </c>
      <c r="J133" s="297">
        <f t="shared" si="317"/>
        <v>0</v>
      </c>
      <c r="K133" s="297">
        <f t="shared" si="317"/>
        <v>0</v>
      </c>
      <c r="L133" s="297">
        <f t="shared" si="317"/>
        <v>0</v>
      </c>
      <c r="M133" s="297">
        <f t="shared" si="317"/>
        <v>33.989041389145022</v>
      </c>
      <c r="N133" s="297">
        <f t="shared" si="317"/>
        <v>32.658591879422417</v>
      </c>
      <c r="O133" s="297">
        <f t="shared" si="317"/>
        <v>31.58721492347247</v>
      </c>
      <c r="P133" s="297">
        <f t="shared" si="317"/>
        <v>30.558965935627914</v>
      </c>
      <c r="Q133" s="297">
        <f t="shared" si="317"/>
        <v>29.594182710281036</v>
      </c>
      <c r="R133" s="297">
        <f t="shared" si="317"/>
        <v>28.617101173918389</v>
      </c>
    </row>
    <row r="134" spans="1:16383" s="125" customFormat="1" x14ac:dyDescent="0.25">
      <c r="A134" s="210"/>
      <c r="B134" s="204"/>
      <c r="C134" s="330"/>
      <c r="D134" s="211"/>
      <c r="E134" s="56" t="str">
        <f t="shared" ref="E134:R134" si="318" xml:space="preserve"> E$130</f>
        <v>True up RCV indexation</v>
      </c>
      <c r="F134" s="298">
        <f t="shared" si="318"/>
        <v>0</v>
      </c>
      <c r="G134" s="201" t="str">
        <f t="shared" si="318"/>
        <v>£m</v>
      </c>
      <c r="H134" s="298">
        <f t="shared" si="318"/>
        <v>0</v>
      </c>
      <c r="I134" s="298">
        <f t="shared" si="318"/>
        <v>0</v>
      </c>
      <c r="J134" s="298">
        <f t="shared" si="318"/>
        <v>0</v>
      </c>
      <c r="K134" s="298">
        <f t="shared" si="318"/>
        <v>0</v>
      </c>
      <c r="L134" s="298">
        <f t="shared" si="318"/>
        <v>0</v>
      </c>
      <c r="M134" s="298">
        <f t="shared" si="318"/>
        <v>0.82450927647955119</v>
      </c>
      <c r="N134" s="298">
        <f t="shared" si="318"/>
        <v>0.96629094309458496</v>
      </c>
      <c r="O134" s="298">
        <f t="shared" si="318"/>
        <v>0.99511361435450119</v>
      </c>
      <c r="P134" s="298">
        <f t="shared" si="318"/>
        <v>0.97788690994011451</v>
      </c>
      <c r="Q134" s="298">
        <f t="shared" si="318"/>
        <v>0.94701384672898736</v>
      </c>
      <c r="R134" s="298">
        <f t="shared" si="318"/>
        <v>0.85851303521754607</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319" xml:space="preserve"> (J133+J134) * J132</f>
        <v>0</v>
      </c>
      <c r="K135" s="298">
        <f t="shared" si="319"/>
        <v>0</v>
      </c>
      <c r="L135" s="298">
        <f t="shared" si="319"/>
        <v>0</v>
      </c>
      <c r="M135" s="298">
        <f xml:space="preserve"> (M133+M134) * M132</f>
        <v>2.1549587862021613</v>
      </c>
      <c r="N135" s="298">
        <f t="shared" si="319"/>
        <v>2.0376678990445307</v>
      </c>
      <c r="O135" s="298">
        <f t="shared" si="319"/>
        <v>2.0233626021990547</v>
      </c>
      <c r="P135" s="298">
        <f t="shared" si="319"/>
        <v>1.9426701352869906</v>
      </c>
      <c r="Q135" s="298">
        <f t="shared" si="319"/>
        <v>1.9240953830916314</v>
      </c>
      <c r="R135" s="298">
        <f t="shared" si="319"/>
        <v>1.8569636951755639</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F136" s="304"/>
      <c r="G136" s="304"/>
      <c r="H136" s="304"/>
    </row>
    <row r="137" spans="1:16383" s="242" customFormat="1" x14ac:dyDescent="0.25">
      <c r="A137" s="238"/>
      <c r="B137" s="239"/>
      <c r="C137" s="240"/>
      <c r="D137" s="241"/>
      <c r="E137" s="242" t="str">
        <f>InpR!$E$87</f>
        <v>RCV - CPI(H) + RPI wedge initial balance - nominal - WR</v>
      </c>
      <c r="F137" s="302">
        <f>InpR!$F$87</f>
        <v>33.989041389145022</v>
      </c>
      <c r="G137" s="242" t="str">
        <f>InpR!$G$87</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R140" si="320" xml:space="preserve"> I143</f>
        <v>0</v>
      </c>
      <c r="K140" s="293">
        <f t="shared" si="320"/>
        <v>0</v>
      </c>
      <c r="L140" s="293">
        <f t="shared" si="320"/>
        <v>0</v>
      </c>
      <c r="M140" s="293">
        <f t="shared" si="320"/>
        <v>33.989041389145022</v>
      </c>
      <c r="N140" s="293">
        <f t="shared" si="320"/>
        <v>32.658591879422417</v>
      </c>
      <c r="O140" s="293">
        <f t="shared" si="320"/>
        <v>31.58721492347247</v>
      </c>
      <c r="P140" s="293">
        <f t="shared" si="320"/>
        <v>30.558965935627914</v>
      </c>
      <c r="Q140" s="293">
        <f t="shared" si="320"/>
        <v>29.594182710281036</v>
      </c>
      <c r="R140" s="293">
        <f t="shared" si="320"/>
        <v>28.617101173918389</v>
      </c>
    </row>
    <row r="141" spans="1:16383" s="59" customFormat="1" x14ac:dyDescent="0.25">
      <c r="A141" s="66"/>
      <c r="B141" s="70"/>
      <c r="C141" s="145"/>
      <c r="D141" s="75" t="s">
        <v>139</v>
      </c>
      <c r="E141" s="59" t="str">
        <f t="shared" ref="E141:R141" si="321" xml:space="preserve"> E$130</f>
        <v>True up RCV indexation</v>
      </c>
      <c r="F141" s="293">
        <f t="shared" si="321"/>
        <v>0</v>
      </c>
      <c r="G141" s="293" t="str">
        <f t="shared" si="321"/>
        <v>£m</v>
      </c>
      <c r="H141" s="293">
        <f t="shared" si="321"/>
        <v>0</v>
      </c>
      <c r="I141" s="293">
        <f t="shared" si="321"/>
        <v>0</v>
      </c>
      <c r="J141" s="293">
        <f t="shared" si="321"/>
        <v>0</v>
      </c>
      <c r="K141" s="293">
        <f t="shared" si="321"/>
        <v>0</v>
      </c>
      <c r="L141" s="293">
        <f t="shared" si="321"/>
        <v>0</v>
      </c>
      <c r="M141" s="293">
        <f t="shared" si="321"/>
        <v>0.82450927647955119</v>
      </c>
      <c r="N141" s="293">
        <f t="shared" si="321"/>
        <v>0.96629094309458496</v>
      </c>
      <c r="O141" s="293">
        <f t="shared" si="321"/>
        <v>0.99511361435450119</v>
      </c>
      <c r="P141" s="293">
        <f t="shared" si="321"/>
        <v>0.97788690994011451</v>
      </c>
      <c r="Q141" s="293">
        <f t="shared" si="321"/>
        <v>0.94701384672898736</v>
      </c>
      <c r="R141" s="293">
        <f t="shared" si="321"/>
        <v>0.85851303521754607</v>
      </c>
    </row>
    <row r="142" spans="1:16383" s="59" customFormat="1" x14ac:dyDescent="0.25">
      <c r="A142" s="66"/>
      <c r="B142" s="70"/>
      <c r="C142" s="145"/>
      <c r="D142" s="75" t="s">
        <v>140</v>
      </c>
      <c r="E142" s="59" t="str">
        <f t="shared" ref="E142:R142" si="322" xml:space="preserve"> E$135</f>
        <v>True up Nominal RCV run-off</v>
      </c>
      <c r="F142" s="293">
        <f t="shared" si="322"/>
        <v>0</v>
      </c>
      <c r="G142" s="293" t="str">
        <f t="shared" si="322"/>
        <v>£m</v>
      </c>
      <c r="H142" s="293">
        <f t="shared" si="322"/>
        <v>0</v>
      </c>
      <c r="I142" s="293">
        <f t="shared" si="322"/>
        <v>0</v>
      </c>
      <c r="J142" s="293">
        <f t="shared" si="322"/>
        <v>0</v>
      </c>
      <c r="K142" s="293">
        <f t="shared" si="322"/>
        <v>0</v>
      </c>
      <c r="L142" s="293">
        <f t="shared" si="322"/>
        <v>0</v>
      </c>
      <c r="M142" s="293">
        <f t="shared" si="322"/>
        <v>2.1549587862021613</v>
      </c>
      <c r="N142" s="293">
        <f t="shared" si="322"/>
        <v>2.0376678990445307</v>
      </c>
      <c r="O142" s="293">
        <f t="shared" si="322"/>
        <v>2.0233626021990547</v>
      </c>
      <c r="P142" s="293">
        <f t="shared" si="322"/>
        <v>1.9426701352869906</v>
      </c>
      <c r="Q142" s="293">
        <f t="shared" si="322"/>
        <v>1.9240953830916314</v>
      </c>
      <c r="R142" s="293">
        <f t="shared" si="322"/>
        <v>1.8569636951755639</v>
      </c>
    </row>
    <row r="143" spans="1:16383" s="173" customFormat="1" x14ac:dyDescent="0.25">
      <c r="A143" s="333"/>
      <c r="B143" s="334"/>
      <c r="C143" s="335"/>
      <c r="D143" s="336"/>
      <c r="E143" s="173" t="s">
        <v>164</v>
      </c>
      <c r="G143" s="202" t="s">
        <v>88</v>
      </c>
      <c r="J143" s="294">
        <f t="shared" ref="J143:R143" si="323" xml:space="preserve"> IF( J138 = 1, $F137, J140 + J141 - J142)</f>
        <v>0</v>
      </c>
      <c r="K143" s="294">
        <f t="shared" si="323"/>
        <v>0</v>
      </c>
      <c r="L143" s="294">
        <f t="shared" si="323"/>
        <v>33.989041389145022</v>
      </c>
      <c r="M143" s="294">
        <f t="shared" si="323"/>
        <v>32.658591879422417</v>
      </c>
      <c r="N143" s="294">
        <f t="shared" si="323"/>
        <v>31.58721492347247</v>
      </c>
      <c r="O143" s="294">
        <f t="shared" si="323"/>
        <v>30.558965935627914</v>
      </c>
      <c r="P143" s="294">
        <f t="shared" si="323"/>
        <v>29.594182710281036</v>
      </c>
      <c r="Q143" s="294">
        <f t="shared" si="323"/>
        <v>28.617101173918389</v>
      </c>
      <c r="R143" s="294">
        <f t="shared" si="323"/>
        <v>27.618650513960368</v>
      </c>
    </row>
    <row r="145" spans="1:26" s="126" customFormat="1" x14ac:dyDescent="0.25">
      <c r="A145" s="203"/>
      <c r="B145" s="204"/>
      <c r="C145" s="205"/>
      <c r="D145" s="206"/>
      <c r="E145" s="220" t="str">
        <f t="shared" ref="E145:R145" si="324" xml:space="preserve"> E$140</f>
        <v>True up Nominal RCV balance BEG</v>
      </c>
      <c r="F145" s="226">
        <f t="shared" si="324"/>
        <v>0</v>
      </c>
      <c r="G145" s="226" t="str">
        <f t="shared" si="324"/>
        <v>£m</v>
      </c>
      <c r="H145" s="226">
        <f t="shared" si="324"/>
        <v>0</v>
      </c>
      <c r="I145" s="226">
        <f t="shared" si="324"/>
        <v>0</v>
      </c>
      <c r="J145" s="226">
        <f t="shared" si="324"/>
        <v>0</v>
      </c>
      <c r="K145" s="226">
        <f t="shared" si="324"/>
        <v>0</v>
      </c>
      <c r="L145" s="226">
        <f t="shared" si="324"/>
        <v>0</v>
      </c>
      <c r="M145" s="226">
        <f t="shared" si="324"/>
        <v>33.989041389145022</v>
      </c>
      <c r="N145" s="226">
        <f t="shared" si="324"/>
        <v>32.658591879422417</v>
      </c>
      <c r="O145" s="226">
        <f t="shared" si="324"/>
        <v>31.58721492347247</v>
      </c>
      <c r="P145" s="226">
        <f t="shared" si="324"/>
        <v>30.558965935627914</v>
      </c>
      <c r="Q145" s="226">
        <f t="shared" si="324"/>
        <v>29.594182710281036</v>
      </c>
      <c r="R145" s="226">
        <f t="shared" si="324"/>
        <v>28.617101173918389</v>
      </c>
    </row>
    <row r="146" spans="1:26" s="125" customFormat="1" x14ac:dyDescent="0.25">
      <c r="A146" s="210"/>
      <c r="B146" s="204"/>
      <c r="C146" s="205"/>
      <c r="D146" s="211"/>
      <c r="E146" s="220" t="str">
        <f t="shared" ref="E146:R146" si="325" xml:space="preserve"> E$130</f>
        <v>True up RCV indexation</v>
      </c>
      <c r="F146" s="225">
        <f t="shared" si="325"/>
        <v>0</v>
      </c>
      <c r="G146" s="226" t="str">
        <f t="shared" si="325"/>
        <v>£m</v>
      </c>
      <c r="H146" s="225">
        <f t="shared" si="325"/>
        <v>0</v>
      </c>
      <c r="I146" s="225">
        <f t="shared" si="325"/>
        <v>0</v>
      </c>
      <c r="J146" s="225">
        <f t="shared" si="325"/>
        <v>0</v>
      </c>
      <c r="K146" s="225">
        <f t="shared" si="325"/>
        <v>0</v>
      </c>
      <c r="L146" s="225">
        <f t="shared" si="325"/>
        <v>0</v>
      </c>
      <c r="M146" s="225">
        <f t="shared" si="325"/>
        <v>0.82450927647955119</v>
      </c>
      <c r="N146" s="225">
        <f t="shared" si="325"/>
        <v>0.96629094309458496</v>
      </c>
      <c r="O146" s="225">
        <f t="shared" si="325"/>
        <v>0.99511361435450119</v>
      </c>
      <c r="P146" s="225">
        <f t="shared" si="325"/>
        <v>0.97788690994011451</v>
      </c>
      <c r="Q146" s="225">
        <f t="shared" si="325"/>
        <v>0.94701384672898736</v>
      </c>
      <c r="R146" s="225">
        <f t="shared" si="325"/>
        <v>0.85851303521754607</v>
      </c>
      <c r="S146" s="126"/>
      <c r="T146" s="126"/>
      <c r="U146" s="126"/>
      <c r="V146" s="126"/>
      <c r="W146" s="126"/>
      <c r="X146" s="126"/>
      <c r="Y146" s="126"/>
      <c r="Z146" s="126"/>
    </row>
    <row r="147" spans="1:26" s="126" customFormat="1" x14ac:dyDescent="0.25">
      <c r="A147" s="203"/>
      <c r="B147" s="204"/>
      <c r="C147" s="205"/>
      <c r="D147" s="206"/>
      <c r="E147" s="220" t="str">
        <f t="shared" ref="E147:R147" si="326" xml:space="preserve"> E$143</f>
        <v>True up Nominal RCV balance END</v>
      </c>
      <c r="F147" s="226">
        <f t="shared" si="326"/>
        <v>0</v>
      </c>
      <c r="G147" s="226" t="str">
        <f t="shared" si="326"/>
        <v>£m</v>
      </c>
      <c r="H147" s="226">
        <f t="shared" si="326"/>
        <v>0</v>
      </c>
      <c r="I147" s="226">
        <f t="shared" si="326"/>
        <v>0</v>
      </c>
      <c r="J147" s="226">
        <f t="shared" si="326"/>
        <v>0</v>
      </c>
      <c r="K147" s="226">
        <f t="shared" si="326"/>
        <v>0</v>
      </c>
      <c r="L147" s="226">
        <f t="shared" si="326"/>
        <v>33.989041389145022</v>
      </c>
      <c r="M147" s="226">
        <f t="shared" si="326"/>
        <v>32.658591879422417</v>
      </c>
      <c r="N147" s="226">
        <f t="shared" si="326"/>
        <v>31.58721492347247</v>
      </c>
      <c r="O147" s="226">
        <f t="shared" si="326"/>
        <v>30.558965935627914</v>
      </c>
      <c r="P147" s="226">
        <f t="shared" si="326"/>
        <v>29.594182710281036</v>
      </c>
      <c r="Q147" s="226">
        <f t="shared" si="326"/>
        <v>28.617101173918389</v>
      </c>
      <c r="R147" s="226">
        <f t="shared" si="326"/>
        <v>27.618650513960368</v>
      </c>
    </row>
    <row r="148" spans="1:26" s="60" customFormat="1" x14ac:dyDescent="0.25">
      <c r="A148" s="96"/>
      <c r="B148" s="95"/>
      <c r="C148" s="332"/>
      <c r="D148" s="97"/>
      <c r="E148" s="60" t="s">
        <v>317</v>
      </c>
      <c r="F148" s="296"/>
      <c r="G148" s="226" t="s">
        <v>88</v>
      </c>
      <c r="H148" s="296"/>
      <c r="I148" s="296"/>
      <c r="J148" s="226">
        <f t="shared" ref="J148:L148" si="327" xml:space="preserve"> ( (J145+J146) + J147) / 2</f>
        <v>0</v>
      </c>
      <c r="K148" s="226">
        <f t="shared" si="327"/>
        <v>0</v>
      </c>
      <c r="L148" s="226">
        <f t="shared" si="327"/>
        <v>16.994520694572511</v>
      </c>
      <c r="M148" s="226">
        <f xml:space="preserve"> ( (M145+M146) + M147) / 2</f>
        <v>33.736071272523496</v>
      </c>
      <c r="N148" s="226">
        <f t="shared" ref="N148:R148" si="328" xml:space="preserve"> ( (N145+N146) + N147) / 2</f>
        <v>32.606048872994734</v>
      </c>
      <c r="O148" s="226">
        <f t="shared" si="328"/>
        <v>31.570647236727439</v>
      </c>
      <c r="P148" s="226">
        <f t="shared" si="328"/>
        <v>30.565517777924534</v>
      </c>
      <c r="Q148" s="226">
        <f t="shared" si="328"/>
        <v>29.579148865464205</v>
      </c>
      <c r="R148" s="226">
        <f t="shared" si="328"/>
        <v>28.547132361548151</v>
      </c>
    </row>
    <row r="150" spans="1:26" s="253" customFormat="1" x14ac:dyDescent="0.25">
      <c r="A150" s="249"/>
      <c r="B150" s="250"/>
      <c r="C150" s="251"/>
      <c r="D150" s="252"/>
      <c r="E150" s="253" t="str">
        <f xml:space="preserve"> InpR!E$101</f>
        <v>WACC on RCV - CPI(H) + RPI wedge bf and additions - WR</v>
      </c>
      <c r="F150" s="253">
        <f xml:space="preserve"> InpR!F$101</f>
        <v>0</v>
      </c>
      <c r="G150" s="271" t="str">
        <f xml:space="preserve"> InpR!G$101</f>
        <v>%</v>
      </c>
      <c r="H150" s="253" t="str">
        <f xml:space="preserve"> InpR!I$101</f>
        <v>PR19 Financial model, 'Water Resources' sheet row 980</v>
      </c>
      <c r="I150" s="253" t="e">
        <f xml:space="preserve"> InpR!#REF!</f>
        <v>#REF!</v>
      </c>
      <c r="J150" s="253">
        <f xml:space="preserve"> InpR!J$101</f>
        <v>0</v>
      </c>
      <c r="K150" s="253">
        <f xml:space="preserve"> InpR!K$101</f>
        <v>0</v>
      </c>
      <c r="L150" s="253">
        <f xml:space="preserve"> InpR!L$101</f>
        <v>0</v>
      </c>
      <c r="M150" s="253">
        <f xml:space="preserve"> InpR!M$101</f>
        <v>1.920357193840716E-2</v>
      </c>
      <c r="N150" s="253">
        <f xml:space="preserve"> InpR!N$101</f>
        <v>1.920357193840716E-2</v>
      </c>
      <c r="O150" s="253">
        <f xml:space="preserve"> InpR!O$101</f>
        <v>1.920357193840716E-2</v>
      </c>
      <c r="P150" s="253">
        <f xml:space="preserve"> InpR!P$101</f>
        <v>1.920357193840716E-2</v>
      </c>
      <c r="Q150" s="253">
        <f xml:space="preserve"> InpR!Q$101</f>
        <v>1.920357193840716E-2</v>
      </c>
      <c r="R150" s="253">
        <f xml:space="preserve"> InpR!R$101</f>
        <v>1.920357193840716E-2</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329" xml:space="preserve"> E$148</f>
        <v>True up Nominal RCV average balance</v>
      </c>
      <c r="F152" s="225">
        <f t="shared" si="329"/>
        <v>0</v>
      </c>
      <c r="G152" s="225" t="str">
        <f t="shared" si="329"/>
        <v>£m</v>
      </c>
      <c r="H152" s="298">
        <f t="shared" si="329"/>
        <v>0</v>
      </c>
      <c r="I152" s="225">
        <f t="shared" si="329"/>
        <v>0</v>
      </c>
      <c r="J152" s="298">
        <f t="shared" si="329"/>
        <v>0</v>
      </c>
      <c r="K152" s="298">
        <f t="shared" si="329"/>
        <v>0</v>
      </c>
      <c r="L152" s="298">
        <f t="shared" si="329"/>
        <v>16.994520694572511</v>
      </c>
      <c r="M152" s="298">
        <f t="shared" si="329"/>
        <v>33.736071272523496</v>
      </c>
      <c r="N152" s="298">
        <f t="shared" si="329"/>
        <v>32.606048872994734</v>
      </c>
      <c r="O152" s="298">
        <f t="shared" si="329"/>
        <v>31.570647236727439</v>
      </c>
      <c r="P152" s="298">
        <f t="shared" si="329"/>
        <v>30.565517777924534</v>
      </c>
      <c r="Q152" s="298">
        <f t="shared" si="329"/>
        <v>29.579148865464205</v>
      </c>
      <c r="R152" s="298">
        <f t="shared" si="329"/>
        <v>28.547132361548151</v>
      </c>
    </row>
    <row r="153" spans="1:26" x14ac:dyDescent="0.25">
      <c r="A153" s="89"/>
      <c r="B153" s="95"/>
      <c r="C153" s="332"/>
      <c r="D153" s="91"/>
      <c r="E153" s="56" t="s">
        <v>320</v>
      </c>
      <c r="F153" s="295"/>
      <c r="G153" s="225" t="s">
        <v>88</v>
      </c>
      <c r="H153" s="295"/>
      <c r="I153" s="295"/>
      <c r="J153" s="298">
        <f t="shared" ref="J153:K153" si="330">J150*J151*J152</f>
        <v>0</v>
      </c>
      <c r="K153" s="298">
        <f t="shared" si="330"/>
        <v>0</v>
      </c>
      <c r="L153" s="298">
        <f>L150*L151*L152</f>
        <v>0</v>
      </c>
      <c r="M153" s="298">
        <f t="shared" ref="M153:R153" si="331">M150*M151*M152</f>
        <v>0.64785307160113614</v>
      </c>
      <c r="N153" s="298">
        <f t="shared" si="331"/>
        <v>0.62615260515977411</v>
      </c>
      <c r="O153" s="298">
        <f t="shared" si="331"/>
        <v>0.60626919535257062</v>
      </c>
      <c r="P153" s="298">
        <f t="shared" si="331"/>
        <v>0.5869671194830367</v>
      </c>
      <c r="Q153" s="298">
        <f t="shared" si="331"/>
        <v>0.56802531311479643</v>
      </c>
      <c r="R153" s="298">
        <f t="shared" si="331"/>
        <v>0</v>
      </c>
    </row>
    <row r="154" spans="1:26" x14ac:dyDescent="0.25">
      <c r="M154" s="228"/>
      <c r="N154" s="228"/>
      <c r="O154" s="228"/>
      <c r="P154" s="228"/>
      <c r="Q154" s="228"/>
    </row>
    <row r="155" spans="1:26" s="125" customFormat="1" x14ac:dyDescent="0.25">
      <c r="A155" s="210"/>
      <c r="B155" s="204"/>
      <c r="C155" s="205"/>
      <c r="D155" s="211"/>
      <c r="E155" s="60" t="str">
        <f t="shared" ref="E155:R155" si="332" xml:space="preserve"> E$135</f>
        <v>True up Nominal RCV run-off</v>
      </c>
      <c r="F155" s="225">
        <f t="shared" si="332"/>
        <v>0</v>
      </c>
      <c r="G155" s="225" t="str">
        <f t="shared" si="332"/>
        <v>£m</v>
      </c>
      <c r="H155" s="225">
        <f t="shared" si="332"/>
        <v>0</v>
      </c>
      <c r="I155" s="225">
        <f t="shared" si="332"/>
        <v>0</v>
      </c>
      <c r="J155" s="225">
        <f t="shared" si="332"/>
        <v>0</v>
      </c>
      <c r="K155" s="225">
        <f t="shared" si="332"/>
        <v>0</v>
      </c>
      <c r="L155" s="225">
        <f t="shared" si="332"/>
        <v>0</v>
      </c>
      <c r="M155" s="225">
        <f t="shared" si="332"/>
        <v>2.1549587862021613</v>
      </c>
      <c r="N155" s="225">
        <f t="shared" si="332"/>
        <v>2.0376678990445307</v>
      </c>
      <c r="O155" s="225">
        <f t="shared" si="332"/>
        <v>2.0233626021990547</v>
      </c>
      <c r="P155" s="225">
        <f t="shared" si="332"/>
        <v>1.9426701352869906</v>
      </c>
      <c r="Q155" s="225">
        <f t="shared" si="332"/>
        <v>1.9240953830916314</v>
      </c>
      <c r="R155" s="225">
        <f t="shared" si="332"/>
        <v>1.8569636951755639</v>
      </c>
      <c r="S155" s="126"/>
      <c r="T155" s="126"/>
      <c r="U155" s="126"/>
      <c r="V155" s="126"/>
      <c r="W155" s="126"/>
      <c r="X155" s="126"/>
      <c r="Y155" s="126"/>
      <c r="Z155" s="126"/>
    </row>
    <row r="156" spans="1:26" x14ac:dyDescent="0.25">
      <c r="E156" s="60" t="str">
        <f t="shared" ref="E156:R156" si="333" xml:space="preserve"> E$153</f>
        <v>True up Nominal return</v>
      </c>
      <c r="F156" s="225">
        <f t="shared" si="333"/>
        <v>0</v>
      </c>
      <c r="G156" s="225" t="str">
        <f t="shared" si="333"/>
        <v>£m</v>
      </c>
      <c r="H156" s="225">
        <f t="shared" si="333"/>
        <v>0</v>
      </c>
      <c r="I156" s="225">
        <f t="shared" si="333"/>
        <v>0</v>
      </c>
      <c r="J156" s="225">
        <f t="shared" si="333"/>
        <v>0</v>
      </c>
      <c r="K156" s="225">
        <f t="shared" si="333"/>
        <v>0</v>
      </c>
      <c r="L156" s="225">
        <f t="shared" si="333"/>
        <v>0</v>
      </c>
      <c r="M156" s="225">
        <f t="shared" si="333"/>
        <v>0.64785307160113614</v>
      </c>
      <c r="N156" s="225">
        <f t="shared" si="333"/>
        <v>0.62615260515977411</v>
      </c>
      <c r="O156" s="225">
        <f t="shared" si="333"/>
        <v>0.60626919535257062</v>
      </c>
      <c r="P156" s="225">
        <f t="shared" si="333"/>
        <v>0.5869671194830367</v>
      </c>
      <c r="Q156" s="225">
        <f t="shared" si="333"/>
        <v>0.56802531311479643</v>
      </c>
      <c r="R156" s="225">
        <f t="shared" si="333"/>
        <v>0</v>
      </c>
    </row>
    <row r="157" spans="1:26" x14ac:dyDescent="0.25">
      <c r="A157" s="89"/>
      <c r="B157" s="95"/>
      <c r="C157" s="332"/>
      <c r="D157" s="91"/>
      <c r="E157" s="56" t="s">
        <v>321</v>
      </c>
      <c r="F157" s="295"/>
      <c r="G157" s="225" t="str">
        <f t="shared" ref="G157" si="334">G$155</f>
        <v>£m</v>
      </c>
      <c r="H157" s="295">
        <f>SUM(J157:R157)</f>
        <v>14.974985805711247</v>
      </c>
      <c r="I157" s="295"/>
      <c r="J157" s="295">
        <f t="shared" ref="J157:R157" si="335">SUM(J155:J156)</f>
        <v>0</v>
      </c>
      <c r="K157" s="295">
        <f t="shared" si="335"/>
        <v>0</v>
      </c>
      <c r="L157" s="295">
        <f>SUM(L155:L156)</f>
        <v>0</v>
      </c>
      <c r="M157" s="295">
        <f t="shared" si="335"/>
        <v>2.8028118578032974</v>
      </c>
      <c r="N157" s="295">
        <f t="shared" si="335"/>
        <v>2.6638205042043048</v>
      </c>
      <c r="O157" s="295">
        <f t="shared" si="335"/>
        <v>2.6296317975516255</v>
      </c>
      <c r="P157" s="295">
        <f t="shared" si="335"/>
        <v>2.5296372547700274</v>
      </c>
      <c r="Q157" s="295">
        <f t="shared" si="335"/>
        <v>2.492120696206428</v>
      </c>
      <c r="R157" s="295">
        <f t="shared" si="335"/>
        <v>1.8569636951755639</v>
      </c>
    </row>
    <row r="159" spans="1:26" x14ac:dyDescent="0.25">
      <c r="E159" s="60" t="str">
        <f t="shared" ref="E159:R159" si="336" xml:space="preserve"> E$157</f>
        <v>Total True up Nominal revenue to company</v>
      </c>
      <c r="F159" s="225">
        <f t="shared" si="336"/>
        <v>0</v>
      </c>
      <c r="G159" s="225" t="str">
        <f t="shared" si="336"/>
        <v>£m</v>
      </c>
      <c r="H159" s="225">
        <f t="shared" si="336"/>
        <v>14.974985805711247</v>
      </c>
      <c r="I159" s="225">
        <f t="shared" si="336"/>
        <v>0</v>
      </c>
      <c r="J159" s="225">
        <f t="shared" si="336"/>
        <v>0</v>
      </c>
      <c r="K159" s="225">
        <f t="shared" si="336"/>
        <v>0</v>
      </c>
      <c r="L159" s="225">
        <f t="shared" si="336"/>
        <v>0</v>
      </c>
      <c r="M159" s="225">
        <f t="shared" si="336"/>
        <v>2.8028118578032974</v>
      </c>
      <c r="N159" s="225">
        <f t="shared" si="336"/>
        <v>2.6638205042043048</v>
      </c>
      <c r="O159" s="225">
        <f t="shared" si="336"/>
        <v>2.6296317975516255</v>
      </c>
      <c r="P159" s="225">
        <f t="shared" si="336"/>
        <v>2.5296372547700274</v>
      </c>
      <c r="Q159" s="225">
        <f t="shared" si="336"/>
        <v>2.492120696206428</v>
      </c>
      <c r="R159" s="225">
        <f t="shared" si="336"/>
        <v>1.8569636951755639</v>
      </c>
    </row>
    <row r="160" spans="1:26" x14ac:dyDescent="0.25">
      <c r="E160" s="60" t="str">
        <f t="shared" ref="E160:R160" si="337" xml:space="preserve"> E$108</f>
        <v>Total nominal revenue company should have received</v>
      </c>
      <c r="F160" s="225">
        <f t="shared" si="337"/>
        <v>0</v>
      </c>
      <c r="G160" s="225" t="str">
        <f t="shared" si="337"/>
        <v>£m</v>
      </c>
      <c r="H160" s="225">
        <f t="shared" si="337"/>
        <v>15.433682413511082</v>
      </c>
      <c r="I160" s="225">
        <f t="shared" si="337"/>
        <v>0</v>
      </c>
      <c r="J160" s="225">
        <f t="shared" si="337"/>
        <v>0</v>
      </c>
      <c r="K160" s="225">
        <f t="shared" si="337"/>
        <v>0</v>
      </c>
      <c r="L160" s="225">
        <f t="shared" si="337"/>
        <v>0</v>
      </c>
      <c r="M160" s="225">
        <f t="shared" si="337"/>
        <v>2.7925537644687228</v>
      </c>
      <c r="N160" s="225">
        <f t="shared" si="337"/>
        <v>2.6836621565397079</v>
      </c>
      <c r="O160" s="225">
        <f t="shared" si="337"/>
        <v>2.7268990194856491</v>
      </c>
      <c r="P160" s="225">
        <f t="shared" si="337"/>
        <v>2.6558700768182399</v>
      </c>
      <c r="Q160" s="225">
        <f t="shared" si="337"/>
        <v>2.6214018938192756</v>
      </c>
      <c r="R160" s="225">
        <f t="shared" si="337"/>
        <v>1.9532955023794902</v>
      </c>
    </row>
    <row r="161" spans="1:16383" s="226" customFormat="1" x14ac:dyDescent="0.25">
      <c r="A161" s="306"/>
      <c r="B161" s="222"/>
      <c r="C161" s="223"/>
      <c r="D161" s="307"/>
      <c r="E161" s="60" t="s">
        <v>268</v>
      </c>
      <c r="G161" s="226" t="str">
        <f t="shared" ref="G161" si="338" xml:space="preserve"> G$153</f>
        <v>£m</v>
      </c>
      <c r="H161" s="226">
        <f xml:space="preserve"> SUM(J161:R161)</f>
        <v>0.45869660779983845</v>
      </c>
      <c r="J161" s="226">
        <f t="shared" ref="J161:K161" si="339">J160-J159</f>
        <v>0</v>
      </c>
      <c r="K161" s="226">
        <f t="shared" si="339"/>
        <v>0</v>
      </c>
      <c r="L161" s="226">
        <f>L160-L159</f>
        <v>0</v>
      </c>
      <c r="M161" s="226">
        <f>M160-M159</f>
        <v>-1.0258093334574614E-2</v>
      </c>
      <c r="N161" s="226">
        <f t="shared" ref="N161:R161" si="340">N160-N159</f>
        <v>1.9841652335403026E-2</v>
      </c>
      <c r="O161" s="226">
        <f t="shared" si="340"/>
        <v>9.7267221934023596E-2</v>
      </c>
      <c r="P161" s="226">
        <f t="shared" si="340"/>
        <v>0.12623282204821251</v>
      </c>
      <c r="Q161" s="226">
        <f t="shared" si="340"/>
        <v>0.12928119761284762</v>
      </c>
      <c r="R161" s="226">
        <f t="shared" si="340"/>
        <v>9.6331807203926312E-2</v>
      </c>
    </row>
    <row r="163" spans="1:16383" s="125" customFormat="1" x14ac:dyDescent="0.25">
      <c r="A163" s="210"/>
      <c r="B163" s="204"/>
      <c r="C163" s="205"/>
      <c r="D163" s="211"/>
      <c r="E163" s="60" t="str">
        <f t="shared" ref="E163:Q163" si="341" xml:space="preserve"> E$161</f>
        <v>Value of True up nominal</v>
      </c>
      <c r="F163" s="300">
        <f t="shared" si="341"/>
        <v>0</v>
      </c>
      <c r="G163" s="300" t="str">
        <f t="shared" si="341"/>
        <v>£m</v>
      </c>
      <c r="H163" s="300">
        <f t="shared" si="341"/>
        <v>0.45869660779983845</v>
      </c>
      <c r="I163" s="300">
        <f t="shared" si="341"/>
        <v>0</v>
      </c>
      <c r="J163" s="300">
        <f t="shared" si="341"/>
        <v>0</v>
      </c>
      <c r="K163" s="300">
        <f t="shared" si="341"/>
        <v>0</v>
      </c>
      <c r="L163" s="300">
        <f t="shared" si="341"/>
        <v>0</v>
      </c>
      <c r="M163" s="300">
        <f t="shared" si="341"/>
        <v>-1.0258093334574614E-2</v>
      </c>
      <c r="N163" s="300">
        <f t="shared" si="341"/>
        <v>1.9841652335403026E-2</v>
      </c>
      <c r="O163" s="300">
        <f t="shared" si="341"/>
        <v>9.7267221934023596E-2</v>
      </c>
      <c r="P163" s="300">
        <f t="shared" si="341"/>
        <v>0.12623282204821251</v>
      </c>
      <c r="Q163" s="300">
        <f t="shared" si="341"/>
        <v>0.12928119761284762</v>
      </c>
      <c r="R163" s="300">
        <f xml:space="preserve"> R$161</f>
        <v>9.6331807203926312E-2</v>
      </c>
      <c r="S163" s="126"/>
      <c r="T163" s="126"/>
      <c r="U163" s="126"/>
      <c r="V163" s="126"/>
      <c r="W163" s="126"/>
      <c r="X163" s="126"/>
      <c r="Y163" s="126"/>
      <c r="Z163" s="126"/>
    </row>
    <row r="164" spans="1:16383" s="125" customFormat="1" x14ac:dyDescent="0.25">
      <c r="A164" s="210"/>
      <c r="B164" s="204"/>
      <c r="C164" s="205"/>
      <c r="D164" s="211"/>
      <c r="E164" s="60" t="str">
        <f t="shared" ref="E164:Q164" si="342" xml:space="preserve"> E$116</f>
        <v>Difference in nominal revenue</v>
      </c>
      <c r="F164" s="300">
        <f t="shared" si="342"/>
        <v>0</v>
      </c>
      <c r="G164" s="300" t="str">
        <f t="shared" si="342"/>
        <v>£m</v>
      </c>
      <c r="H164" s="300">
        <f t="shared" si="342"/>
        <v>0.45869660779983845</v>
      </c>
      <c r="I164" s="300">
        <f t="shared" si="342"/>
        <v>0</v>
      </c>
      <c r="J164" s="300">
        <f t="shared" si="342"/>
        <v>0</v>
      </c>
      <c r="K164" s="300">
        <f t="shared" si="342"/>
        <v>0</v>
      </c>
      <c r="L164" s="300">
        <f t="shared" si="342"/>
        <v>0</v>
      </c>
      <c r="M164" s="300">
        <f t="shared" si="342"/>
        <v>-1.0258093334574614E-2</v>
      </c>
      <c r="N164" s="300">
        <f t="shared" si="342"/>
        <v>1.9841652335403026E-2</v>
      </c>
      <c r="O164" s="300">
        <f t="shared" si="342"/>
        <v>9.7267221934023596E-2</v>
      </c>
      <c r="P164" s="300">
        <f t="shared" si="342"/>
        <v>0.12623282204821251</v>
      </c>
      <c r="Q164" s="300">
        <f t="shared" si="342"/>
        <v>0.12928119761284762</v>
      </c>
      <c r="R164" s="300">
        <f xml:space="preserve"> R$116</f>
        <v>9.6331807203926312E-2</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273">
        <f t="shared" ref="J165:Q165" si="343">IF( ABS(J163-J164)&gt;ChK_Tol,1,0)</f>
        <v>0</v>
      </c>
      <c r="K165" s="273">
        <f t="shared" si="343"/>
        <v>0</v>
      </c>
      <c r="L165" s="273">
        <f t="shared" si="343"/>
        <v>0</v>
      </c>
      <c r="M165" s="273">
        <f t="shared" si="343"/>
        <v>0</v>
      </c>
      <c r="N165" s="273">
        <f t="shared" si="343"/>
        <v>0</v>
      </c>
      <c r="O165" s="273">
        <f t="shared" si="343"/>
        <v>0</v>
      </c>
      <c r="P165" s="273">
        <f t="shared" si="343"/>
        <v>0</v>
      </c>
      <c r="Q165" s="273">
        <f t="shared" si="343"/>
        <v>0</v>
      </c>
      <c r="R165" s="273">
        <f>IF( ABS(R163-R164)&gt;ChK_Tol,1,0)</f>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344" xml:space="preserve"> N163=N164</f>
        <v>1</v>
      </c>
      <c r="O166" s="227" t="b">
        <f t="shared" si="344"/>
        <v>1</v>
      </c>
      <c r="P166" s="227" t="b">
        <f t="shared" si="344"/>
        <v>1</v>
      </c>
      <c r="Q166" s="227" t="b">
        <f t="shared" si="344"/>
        <v>1</v>
      </c>
    </row>
    <row r="167" spans="1:16383" x14ac:dyDescent="0.25">
      <c r="A167" s="69" t="s">
        <v>278</v>
      </c>
      <c r="B167" s="69"/>
    </row>
    <row r="169" spans="1:16383" x14ac:dyDescent="0.25">
      <c r="E169" s="56" t="str">
        <f>E$42 &amp; " - nominal"</f>
        <v>Forecast RCV average balance - nominal</v>
      </c>
      <c r="F169" s="225">
        <f t="shared" ref="F169:R169" si="345">F$42</f>
        <v>0</v>
      </c>
      <c r="G169" s="56" t="str">
        <f t="shared" si="345"/>
        <v>£m</v>
      </c>
      <c r="H169" s="299">
        <f t="shared" si="345"/>
        <v>0</v>
      </c>
      <c r="I169" s="299">
        <f t="shared" si="345"/>
        <v>0</v>
      </c>
      <c r="J169" s="225">
        <f t="shared" si="345"/>
        <v>0</v>
      </c>
      <c r="K169" s="225">
        <f t="shared" si="345"/>
        <v>0</v>
      </c>
      <c r="L169" s="225">
        <f t="shared" si="345"/>
        <v>16.994520694572511</v>
      </c>
      <c r="M169" s="226">
        <f t="shared" si="345"/>
        <v>33.736071272523496</v>
      </c>
      <c r="N169" s="225">
        <f t="shared" si="345"/>
        <v>32.606048872994734</v>
      </c>
      <c r="O169" s="225">
        <f t="shared" si="345"/>
        <v>31.570647236727439</v>
      </c>
      <c r="P169" s="225">
        <f t="shared" si="345"/>
        <v>30.565517777924534</v>
      </c>
      <c r="Q169" s="225">
        <f t="shared" si="345"/>
        <v>29.579148865464205</v>
      </c>
      <c r="R169" s="225">
        <f t="shared" si="345"/>
        <v>28.547132361548151</v>
      </c>
    </row>
    <row r="170" spans="1:16383" x14ac:dyDescent="0.25">
      <c r="E170" s="56" t="str">
        <f>E$93 &amp; " - nominal"</f>
        <v>Actual average RCV balance - nominal</v>
      </c>
      <c r="F170" s="225">
        <f t="shared" ref="F170:R170" si="346">F$93</f>
        <v>0</v>
      </c>
      <c r="G170" s="56" t="str">
        <f t="shared" si="346"/>
        <v>£m</v>
      </c>
      <c r="H170" s="299">
        <f t="shared" si="346"/>
        <v>0</v>
      </c>
      <c r="I170" s="299">
        <f t="shared" si="346"/>
        <v>0</v>
      </c>
      <c r="J170" s="225">
        <f t="shared" si="346"/>
        <v>0</v>
      </c>
      <c r="K170" s="225">
        <f t="shared" si="346"/>
        <v>0</v>
      </c>
      <c r="L170" s="225">
        <f t="shared" si="346"/>
        <v>16.994520694572511</v>
      </c>
      <c r="M170" s="226">
        <f t="shared" si="346"/>
        <v>33.612599635677114</v>
      </c>
      <c r="N170" s="225">
        <f t="shared" si="346"/>
        <v>32.848917296279268</v>
      </c>
      <c r="O170" s="225">
        <f t="shared" si="346"/>
        <v>32.738411162549554</v>
      </c>
      <c r="P170" s="225">
        <f t="shared" si="346"/>
        <v>32.090784516938854</v>
      </c>
      <c r="Q170" s="225">
        <f t="shared" si="346"/>
        <v>31.113596131809274</v>
      </c>
      <c r="R170" s="225">
        <f t="shared" si="346"/>
        <v>30.028042762770419</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3" si="347" xml:space="preserve"> IF(J$171 = 0, 0, J169 / J$171)</f>
        <v>0</v>
      </c>
      <c r="K172" s="225">
        <f t="shared" si="347"/>
        <v>0</v>
      </c>
      <c r="L172" s="225">
        <f t="shared" si="347"/>
        <v>16.3157383353984</v>
      </c>
      <c r="M172" s="225">
        <f t="shared" si="347"/>
        <v>31.758719469566028</v>
      </c>
      <c r="N172" s="225">
        <f t="shared" si="347"/>
        <v>30.091830427723313</v>
      </c>
      <c r="O172" s="225">
        <f t="shared" si="347"/>
        <v>28.543944949316938</v>
      </c>
      <c r="P172" s="225">
        <f t="shared" si="347"/>
        <v>27.066775736094364</v>
      </c>
      <c r="Q172" s="225">
        <f t="shared" si="347"/>
        <v>25.654567560265306</v>
      </c>
      <c r="R172" s="225">
        <f t="shared" si="347"/>
        <v>24.273999704007519</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si="347"/>
        <v>0</v>
      </c>
      <c r="K173" s="225">
        <f t="shared" si="347"/>
        <v>0</v>
      </c>
      <c r="L173" s="225">
        <f t="shared" si="347"/>
        <v>16.3157383353984</v>
      </c>
      <c r="M173" s="225">
        <f t="shared" si="347"/>
        <v>31.64248480058588</v>
      </c>
      <c r="N173" s="225">
        <f t="shared" si="347"/>
        <v>30.315971520015541</v>
      </c>
      <c r="O173" s="225">
        <f t="shared" si="347"/>
        <v>29.599754447377766</v>
      </c>
      <c r="P173" s="225">
        <f t="shared" si="347"/>
        <v>28.417449821270221</v>
      </c>
      <c r="Q173" s="225">
        <f t="shared" si="347"/>
        <v>26.985423334417625</v>
      </c>
      <c r="R173" s="225">
        <f t="shared" si="347"/>
        <v>25.533237170862542</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348">K173-K172</f>
        <v>0</v>
      </c>
      <c r="L174" s="226">
        <f t="shared" si="348"/>
        <v>0</v>
      </c>
      <c r="M174" s="226">
        <f t="shared" si="348"/>
        <v>-0.11623466898014811</v>
      </c>
      <c r="N174" s="226">
        <f t="shared" si="348"/>
        <v>0.22414109229222845</v>
      </c>
      <c r="O174" s="226">
        <f t="shared" si="348"/>
        <v>1.0558094980608281</v>
      </c>
      <c r="P174" s="226">
        <f t="shared" si="348"/>
        <v>1.3506740851758572</v>
      </c>
      <c r="Q174" s="226">
        <f t="shared" si="348"/>
        <v>1.3308557741523188</v>
      </c>
      <c r="R174" s="226">
        <f t="shared" si="348"/>
        <v>1.2592374668550228</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349">F$174</f>
        <v>0</v>
      </c>
      <c r="G176" s="225" t="str">
        <f t="shared" si="349"/>
        <v>£m</v>
      </c>
      <c r="H176" s="295">
        <f t="shared" si="349"/>
        <v>0</v>
      </c>
      <c r="I176" s="225">
        <f t="shared" si="349"/>
        <v>0</v>
      </c>
      <c r="J176" s="226">
        <f t="shared" si="349"/>
        <v>0</v>
      </c>
      <c r="K176" s="226">
        <f t="shared" si="349"/>
        <v>0</v>
      </c>
      <c r="L176" s="226">
        <f t="shared" si="349"/>
        <v>0</v>
      </c>
      <c r="M176" s="226">
        <f t="shared" si="349"/>
        <v>-0.11623466898014811</v>
      </c>
      <c r="N176" s="226">
        <f t="shared" si="349"/>
        <v>0.22414109229222845</v>
      </c>
      <c r="O176" s="226">
        <f t="shared" si="349"/>
        <v>1.0558094980608281</v>
      </c>
      <c r="P176" s="226">
        <f t="shared" si="349"/>
        <v>1.3506740851758572</v>
      </c>
      <c r="Q176" s="226">
        <f t="shared" si="349"/>
        <v>1.3308557741523188</v>
      </c>
      <c r="R176" s="226">
        <f t="shared" si="349"/>
        <v>1.2592374668550228</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353</v>
      </c>
      <c r="F178" s="325"/>
      <c r="G178" s="325" t="s">
        <v>88</v>
      </c>
      <c r="H178" s="324"/>
      <c r="I178" s="325"/>
      <c r="J178" s="325">
        <f xml:space="preserve"> J176 * J177</f>
        <v>0</v>
      </c>
      <c r="K178" s="325">
        <f t="shared" ref="K178:R178" si="350" xml:space="preserve"> K176 * K177</f>
        <v>0</v>
      </c>
      <c r="L178" s="325">
        <f t="shared" si="350"/>
        <v>0</v>
      </c>
      <c r="M178" s="325">
        <f t="shared" si="350"/>
        <v>0</v>
      </c>
      <c r="N178" s="325">
        <f t="shared" si="350"/>
        <v>0</v>
      </c>
      <c r="O178" s="325">
        <f t="shared" si="350"/>
        <v>0</v>
      </c>
      <c r="P178" s="325">
        <f t="shared" si="350"/>
        <v>0</v>
      </c>
      <c r="Q178" s="325">
        <f t="shared" si="350"/>
        <v>1.3308557741523188</v>
      </c>
      <c r="R178" s="325">
        <f t="shared" si="350"/>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351">F$135</f>
        <v>0</v>
      </c>
      <c r="G182" s="225" t="str">
        <f t="shared" si="351"/>
        <v>£m</v>
      </c>
      <c r="H182" s="225">
        <f t="shared" si="351"/>
        <v>0</v>
      </c>
      <c r="I182" s="225">
        <f t="shared" si="351"/>
        <v>0</v>
      </c>
      <c r="J182" s="225">
        <f t="shared" si="351"/>
        <v>0</v>
      </c>
      <c r="K182" s="225">
        <f t="shared" si="351"/>
        <v>0</v>
      </c>
      <c r="L182" s="225">
        <f t="shared" si="351"/>
        <v>0</v>
      </c>
      <c r="M182" s="226">
        <f t="shared" si="351"/>
        <v>2.1549587862021613</v>
      </c>
      <c r="N182" s="225">
        <f t="shared" si="351"/>
        <v>2.0376678990445307</v>
      </c>
      <c r="O182" s="225">
        <f t="shared" si="351"/>
        <v>2.0233626021990547</v>
      </c>
      <c r="P182" s="225">
        <f t="shared" si="351"/>
        <v>1.9426701352869906</v>
      </c>
      <c r="Q182" s="225">
        <f t="shared" si="351"/>
        <v>1.9240953830916314</v>
      </c>
      <c r="R182" s="225">
        <f t="shared" si="351"/>
        <v>1.8569636951755639</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352">F$153</f>
        <v>0</v>
      </c>
      <c r="G183" s="225" t="str">
        <f t="shared" si="352"/>
        <v>£m</v>
      </c>
      <c r="H183" s="225">
        <f t="shared" si="352"/>
        <v>0</v>
      </c>
      <c r="I183" s="225">
        <f t="shared" si="352"/>
        <v>0</v>
      </c>
      <c r="J183" s="225">
        <f t="shared" si="352"/>
        <v>0</v>
      </c>
      <c r="K183" s="225">
        <f t="shared" si="352"/>
        <v>0</v>
      </c>
      <c r="L183" s="225">
        <f t="shared" si="352"/>
        <v>0</v>
      </c>
      <c r="M183" s="225">
        <f t="shared" si="352"/>
        <v>0.64785307160113614</v>
      </c>
      <c r="N183" s="225">
        <f t="shared" si="352"/>
        <v>0.62615260515977411</v>
      </c>
      <c r="O183" s="225">
        <f t="shared" si="352"/>
        <v>0.60626919535257062</v>
      </c>
      <c r="P183" s="225">
        <f t="shared" si="352"/>
        <v>0.5869671194830367</v>
      </c>
      <c r="Q183" s="225">
        <f t="shared" si="352"/>
        <v>0.56802531311479643</v>
      </c>
      <c r="R183" s="225">
        <f t="shared" si="352"/>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353">F$157</f>
        <v>0</v>
      </c>
      <c r="G184" s="225" t="str">
        <f t="shared" si="353"/>
        <v>£m</v>
      </c>
      <c r="H184" s="225">
        <f t="shared" si="353"/>
        <v>14.974985805711247</v>
      </c>
      <c r="I184" s="225">
        <f t="shared" si="353"/>
        <v>0</v>
      </c>
      <c r="J184" s="225">
        <f t="shared" si="353"/>
        <v>0</v>
      </c>
      <c r="K184" s="225">
        <f t="shared" si="353"/>
        <v>0</v>
      </c>
      <c r="L184" s="225">
        <f t="shared" si="353"/>
        <v>0</v>
      </c>
      <c r="M184" s="225">
        <f t="shared" si="353"/>
        <v>2.8028118578032974</v>
      </c>
      <c r="N184" s="225">
        <f t="shared" si="353"/>
        <v>2.6638205042043048</v>
      </c>
      <c r="O184" s="225">
        <f t="shared" si="353"/>
        <v>2.6296317975516255</v>
      </c>
      <c r="P184" s="225">
        <f t="shared" si="353"/>
        <v>2.5296372547700274</v>
      </c>
      <c r="Q184" s="225">
        <f t="shared" si="353"/>
        <v>2.492120696206428</v>
      </c>
      <c r="R184" s="225">
        <f t="shared" si="353"/>
        <v>1.8569636951755639</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354">F$106</f>
        <v>0</v>
      </c>
      <c r="G185" s="225" t="str">
        <f t="shared" si="354"/>
        <v>£m</v>
      </c>
      <c r="H185" s="225">
        <f t="shared" si="354"/>
        <v>0</v>
      </c>
      <c r="I185" s="225">
        <f t="shared" si="354"/>
        <v>0</v>
      </c>
      <c r="J185" s="225">
        <f t="shared" si="354"/>
        <v>0</v>
      </c>
      <c r="K185" s="225">
        <f t="shared" si="354"/>
        <v>0</v>
      </c>
      <c r="L185" s="225">
        <f t="shared" si="354"/>
        <v>0</v>
      </c>
      <c r="M185" s="225">
        <f t="shared" si="354"/>
        <v>2.1470717893281188</v>
      </c>
      <c r="N185" s="225">
        <f t="shared" si="354"/>
        <v>2.0528456101418215</v>
      </c>
      <c r="O185" s="225">
        <f t="shared" si="354"/>
        <v>2.0982045855764766</v>
      </c>
      <c r="P185" s="225">
        <f t="shared" si="354"/>
        <v>2.0396123877872818</v>
      </c>
      <c r="Q185" s="225">
        <f t="shared" si="354"/>
        <v>2.0239097122395293</v>
      </c>
      <c r="R185" s="225">
        <f t="shared" si="354"/>
        <v>1.9532955023794902</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355">F$107</f>
        <v>0</v>
      </c>
      <c r="G186" s="225" t="str">
        <f t="shared" si="355"/>
        <v>£m</v>
      </c>
      <c r="H186" s="225">
        <f t="shared" si="355"/>
        <v>0</v>
      </c>
      <c r="I186" s="225">
        <f t="shared" si="355"/>
        <v>0</v>
      </c>
      <c r="J186" s="225">
        <f t="shared" si="355"/>
        <v>0</v>
      </c>
      <c r="K186" s="225">
        <f t="shared" si="355"/>
        <v>0</v>
      </c>
      <c r="L186" s="225">
        <f t="shared" si="355"/>
        <v>0</v>
      </c>
      <c r="M186" s="225">
        <f t="shared" si="355"/>
        <v>0.64548197514060379</v>
      </c>
      <c r="N186" s="225">
        <f t="shared" si="355"/>
        <v>0.6308165463978862</v>
      </c>
      <c r="O186" s="225">
        <f t="shared" si="355"/>
        <v>0.62869443390917235</v>
      </c>
      <c r="P186" s="225">
        <f t="shared" si="355"/>
        <v>0.6162576890309579</v>
      </c>
      <c r="Q186" s="225">
        <f t="shared" si="355"/>
        <v>0.59749218157974615</v>
      </c>
      <c r="R186" s="225">
        <f t="shared" si="355"/>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356">F$108</f>
        <v>0</v>
      </c>
      <c r="G187" s="225" t="str">
        <f t="shared" si="356"/>
        <v>£m</v>
      </c>
      <c r="H187" s="225">
        <f t="shared" si="356"/>
        <v>15.433682413511082</v>
      </c>
      <c r="I187" s="225">
        <f t="shared" si="356"/>
        <v>0</v>
      </c>
      <c r="J187" s="225">
        <f t="shared" si="356"/>
        <v>0</v>
      </c>
      <c r="K187" s="225">
        <f t="shared" si="356"/>
        <v>0</v>
      </c>
      <c r="L187" s="225">
        <f t="shared" si="356"/>
        <v>0</v>
      </c>
      <c r="M187" s="225">
        <f t="shared" si="356"/>
        <v>2.7925537644687228</v>
      </c>
      <c r="N187" s="225">
        <f t="shared" si="356"/>
        <v>2.6836621565397079</v>
      </c>
      <c r="O187" s="225">
        <f t="shared" si="356"/>
        <v>2.7268990194856491</v>
      </c>
      <c r="P187" s="225">
        <f t="shared" si="356"/>
        <v>2.6558700768182399</v>
      </c>
      <c r="Q187" s="225">
        <f t="shared" si="356"/>
        <v>2.6214018938192756</v>
      </c>
      <c r="R187" s="225">
        <f t="shared" si="356"/>
        <v>1.9532955023794902</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357" xml:space="preserve"> E182 &amp; "- real"</f>
        <v>True up Nominal RCV run-off- real</v>
      </c>
      <c r="F189" s="225"/>
      <c r="G189" s="225" t="str">
        <f t="shared" ref="G189:G194" si="358">G$155</f>
        <v>£m</v>
      </c>
      <c r="H189" s="295">
        <f t="shared" ref="H189:H194" si="359">SUM(J189:R189)</f>
        <v>10.706682416093962</v>
      </c>
      <c r="I189" s="225"/>
      <c r="J189" s="225">
        <f t="shared" ref="J189:R194" si="360" xml:space="preserve"> IF(J$188 = 0, 0, J182 / J$188)</f>
        <v>0</v>
      </c>
      <c r="K189" s="225">
        <f t="shared" si="360"/>
        <v>0</v>
      </c>
      <c r="L189" s="225">
        <f t="shared" si="360"/>
        <v>0</v>
      </c>
      <c r="M189" s="226">
        <f t="shared" si="360"/>
        <v>2.0286514990621094</v>
      </c>
      <c r="N189" s="225">
        <f t="shared" si="360"/>
        <v>1.8805454510879998</v>
      </c>
      <c r="O189" s="225">
        <f t="shared" si="360"/>
        <v>1.8293812697792271</v>
      </c>
      <c r="P189" s="225">
        <f t="shared" si="360"/>
        <v>1.7202985816584946</v>
      </c>
      <c r="Q189" s="225">
        <f t="shared" si="360"/>
        <v>1.6688051174978982</v>
      </c>
      <c r="R189" s="225">
        <f t="shared" si="360"/>
        <v>1.579000497008233</v>
      </c>
      <c r="S189" s="126"/>
      <c r="T189" s="126"/>
      <c r="U189" s="126"/>
      <c r="V189" s="126"/>
      <c r="W189" s="126"/>
      <c r="X189" s="126"/>
      <c r="Y189" s="126"/>
      <c r="Z189" s="126"/>
    </row>
    <row r="190" spans="1:26" s="125" customFormat="1" x14ac:dyDescent="0.25">
      <c r="A190" s="210"/>
      <c r="B190" s="204"/>
      <c r="C190" s="205"/>
      <c r="D190" s="211"/>
      <c r="E190" s="60" t="str">
        <f t="shared" si="357"/>
        <v>True up Nominal return- real</v>
      </c>
      <c r="F190" s="225"/>
      <c r="G190" s="225" t="str">
        <f t="shared" si="358"/>
        <v>£m</v>
      </c>
      <c r="H190" s="295">
        <f t="shared" si="359"/>
        <v>2.748335293303882</v>
      </c>
      <c r="I190" s="225"/>
      <c r="J190" s="225">
        <f t="shared" si="360"/>
        <v>0</v>
      </c>
      <c r="K190" s="225">
        <f t="shared" si="360"/>
        <v>0</v>
      </c>
      <c r="L190" s="225">
        <f t="shared" si="360"/>
        <v>0</v>
      </c>
      <c r="M190" s="226">
        <f t="shared" si="360"/>
        <v>0.60988085400550329</v>
      </c>
      <c r="N190" s="225">
        <f xml:space="preserve"> IF(N$188 = 0, 0, N183 / N$188)</f>
        <v>0.57787063037713415</v>
      </c>
      <c r="O190" s="225">
        <f t="shared" si="360"/>
        <v>0.54814570024014153</v>
      </c>
      <c r="P190" s="225">
        <f t="shared" si="360"/>
        <v>0.51977877498882152</v>
      </c>
      <c r="Q190" s="225">
        <f t="shared" si="360"/>
        <v>0.49265933369228149</v>
      </c>
      <c r="R190" s="225">
        <f t="shared" si="360"/>
        <v>0</v>
      </c>
      <c r="S190" s="126"/>
      <c r="T190" s="126"/>
      <c r="U190" s="126"/>
      <c r="V190" s="126"/>
      <c r="W190" s="126"/>
      <c r="X190" s="126"/>
      <c r="Y190" s="126"/>
      <c r="Z190" s="126"/>
    </row>
    <row r="191" spans="1:26" s="125" customFormat="1" x14ac:dyDescent="0.25">
      <c r="A191" s="210"/>
      <c r="B191" s="204"/>
      <c r="C191" s="205"/>
      <c r="D191" s="211"/>
      <c r="E191" s="60" t="str">
        <f t="shared" si="357"/>
        <v>Total True up Nominal revenue to company- real</v>
      </c>
      <c r="F191" s="225"/>
      <c r="G191" s="225" t="str">
        <f t="shared" si="358"/>
        <v>£m</v>
      </c>
      <c r="H191" s="295">
        <f t="shared" si="359"/>
        <v>13.455017709397845</v>
      </c>
      <c r="I191" s="225"/>
      <c r="J191" s="225">
        <f t="shared" si="360"/>
        <v>0</v>
      </c>
      <c r="K191" s="225">
        <f t="shared" si="360"/>
        <v>0</v>
      </c>
      <c r="L191" s="225">
        <f t="shared" si="360"/>
        <v>0</v>
      </c>
      <c r="M191" s="226">
        <f t="shared" si="360"/>
        <v>2.6385323530676126</v>
      </c>
      <c r="N191" s="225">
        <f t="shared" si="360"/>
        <v>2.4584160814651339</v>
      </c>
      <c r="O191" s="225">
        <f t="shared" si="360"/>
        <v>2.3775269700193689</v>
      </c>
      <c r="P191" s="225">
        <f t="shared" si="360"/>
        <v>2.240077356647316</v>
      </c>
      <c r="Q191" s="225">
        <f t="shared" si="360"/>
        <v>2.1614644511901799</v>
      </c>
      <c r="R191" s="225">
        <f t="shared" si="360"/>
        <v>1.579000497008233</v>
      </c>
      <c r="S191" s="126"/>
      <c r="T191" s="126"/>
      <c r="U191" s="126"/>
      <c r="V191" s="126"/>
      <c r="W191" s="126"/>
      <c r="X191" s="126"/>
      <c r="Y191" s="126"/>
      <c r="Z191" s="126"/>
    </row>
    <row r="192" spans="1:26" s="125" customFormat="1" x14ac:dyDescent="0.25">
      <c r="A192" s="210"/>
      <c r="B192" s="204"/>
      <c r="C192" s="205"/>
      <c r="D192" s="211"/>
      <c r="E192" s="60" t="str">
        <f t="shared" si="357"/>
        <v>RCV run-off company should have received- real</v>
      </c>
      <c r="F192" s="225"/>
      <c r="G192" s="225" t="str">
        <f t="shared" si="358"/>
        <v>£m</v>
      </c>
      <c r="H192" s="295">
        <f t="shared" si="359"/>
        <v>11.035260551998023</v>
      </c>
      <c r="I192" s="225"/>
      <c r="J192" s="225">
        <f t="shared" si="360"/>
        <v>0</v>
      </c>
      <c r="K192" s="225">
        <f t="shared" si="360"/>
        <v>0</v>
      </c>
      <c r="L192" s="225">
        <f t="shared" si="360"/>
        <v>0</v>
      </c>
      <c r="M192" s="226">
        <f t="shared" si="360"/>
        <v>2.0212267779333017</v>
      </c>
      <c r="N192" s="225">
        <f t="shared" si="360"/>
        <v>1.8945528247013947</v>
      </c>
      <c r="O192" s="225">
        <f t="shared" si="360"/>
        <v>1.897048094516909</v>
      </c>
      <c r="P192" s="225">
        <f t="shared" si="360"/>
        <v>1.8061441487724368</v>
      </c>
      <c r="Q192" s="225">
        <f t="shared" si="360"/>
        <v>1.7553760145258752</v>
      </c>
      <c r="R192" s="225">
        <f t="shared" si="360"/>
        <v>1.6609126915481054</v>
      </c>
      <c r="S192" s="126"/>
      <c r="T192" s="126"/>
      <c r="U192" s="126"/>
      <c r="V192" s="126"/>
      <c r="W192" s="126"/>
      <c r="X192" s="126"/>
      <c r="Y192" s="126"/>
      <c r="Z192" s="126"/>
    </row>
    <row r="193" spans="1:26" s="125" customFormat="1" x14ac:dyDescent="0.25">
      <c r="A193" s="210"/>
      <c r="B193" s="204"/>
      <c r="C193" s="205"/>
      <c r="D193" s="211"/>
      <c r="E193" s="60" t="str">
        <f t="shared" si="357"/>
        <v>Nominal return company should have received- real</v>
      </c>
      <c r="F193" s="225"/>
      <c r="G193" s="225" t="str">
        <f t="shared" si="358"/>
        <v>£m</v>
      </c>
      <c r="H193" s="295">
        <f t="shared" si="359"/>
        <v>2.8221777472744316</v>
      </c>
      <c r="I193" s="225"/>
      <c r="J193" s="225">
        <f t="shared" si="360"/>
        <v>0</v>
      </c>
      <c r="K193" s="225">
        <f t="shared" si="360"/>
        <v>0</v>
      </c>
      <c r="L193" s="225">
        <f t="shared" si="360"/>
        <v>0</v>
      </c>
      <c r="M193" s="226">
        <f t="shared" si="360"/>
        <v>0.60764873317800616</v>
      </c>
      <c r="N193" s="225">
        <f t="shared" si="360"/>
        <v>0.58217493996732117</v>
      </c>
      <c r="O193" s="225">
        <f t="shared" si="360"/>
        <v>0.56842101388940625</v>
      </c>
      <c r="P193" s="225">
        <f t="shared" si="360"/>
        <v>0.54571654194883834</v>
      </c>
      <c r="Q193" s="225">
        <f t="shared" si="360"/>
        <v>0.51821651829086002</v>
      </c>
      <c r="R193" s="225">
        <f t="shared" si="360"/>
        <v>0</v>
      </c>
      <c r="S193" s="126"/>
      <c r="T193" s="126"/>
      <c r="U193" s="126"/>
      <c r="V193" s="126"/>
      <c r="W193" s="126"/>
      <c r="X193" s="126"/>
      <c r="Y193" s="126"/>
      <c r="Z193" s="126"/>
    </row>
    <row r="194" spans="1:26" s="125" customFormat="1" x14ac:dyDescent="0.25">
      <c r="A194" s="210"/>
      <c r="B194" s="204"/>
      <c r="C194" s="205"/>
      <c r="D194" s="211"/>
      <c r="E194" s="60" t="str">
        <f t="shared" si="357"/>
        <v>Total nominal revenue company should have received- real</v>
      </c>
      <c r="F194" s="225"/>
      <c r="G194" s="225" t="str">
        <f t="shared" si="358"/>
        <v>£m</v>
      </c>
      <c r="H194" s="295">
        <f t="shared" si="359"/>
        <v>13.857438299272456</v>
      </c>
      <c r="I194" s="225"/>
      <c r="J194" s="225">
        <f t="shared" si="360"/>
        <v>0</v>
      </c>
      <c r="K194" s="225">
        <f t="shared" si="360"/>
        <v>0</v>
      </c>
      <c r="L194" s="225">
        <f t="shared" si="360"/>
        <v>0</v>
      </c>
      <c r="M194" s="226">
        <f t="shared" si="360"/>
        <v>2.6288755111113082</v>
      </c>
      <c r="N194" s="225">
        <f t="shared" si="360"/>
        <v>2.4767277646687158</v>
      </c>
      <c r="O194" s="225">
        <f t="shared" si="360"/>
        <v>2.4654691084063156</v>
      </c>
      <c r="P194" s="225">
        <f t="shared" si="360"/>
        <v>2.3518606907212751</v>
      </c>
      <c r="Q194" s="225">
        <f t="shared" si="360"/>
        <v>2.2735925328167355</v>
      </c>
      <c r="R194" s="225">
        <f t="shared" si="360"/>
        <v>1.6609126915481054</v>
      </c>
      <c r="S194" s="126"/>
      <c r="T194" s="126"/>
      <c r="U194" s="126"/>
      <c r="V194" s="126"/>
      <c r="W194" s="126"/>
      <c r="X194" s="126"/>
      <c r="Y194" s="126"/>
      <c r="Z194" s="126"/>
    </row>
    <row r="196" spans="1:26" x14ac:dyDescent="0.25">
      <c r="E196" s="56" t="str">
        <f>E$189</f>
        <v>True up Nominal RCV run-off- real</v>
      </c>
      <c r="F196" s="225">
        <f t="shared" ref="F196:R196" si="361">F$189</f>
        <v>0</v>
      </c>
      <c r="G196" s="56" t="str">
        <f t="shared" si="361"/>
        <v>£m</v>
      </c>
      <c r="H196" s="299">
        <f t="shared" si="361"/>
        <v>10.706682416093962</v>
      </c>
      <c r="I196" s="299">
        <f t="shared" si="361"/>
        <v>0</v>
      </c>
      <c r="J196" s="225">
        <f t="shared" si="361"/>
        <v>0</v>
      </c>
      <c r="K196" s="225">
        <f t="shared" si="361"/>
        <v>0</v>
      </c>
      <c r="L196" s="225">
        <f t="shared" si="361"/>
        <v>0</v>
      </c>
      <c r="M196" s="226">
        <f t="shared" si="361"/>
        <v>2.0286514990621094</v>
      </c>
      <c r="N196" s="225">
        <f t="shared" si="361"/>
        <v>1.8805454510879998</v>
      </c>
      <c r="O196" s="225">
        <f t="shared" si="361"/>
        <v>1.8293812697792271</v>
      </c>
      <c r="P196" s="225">
        <f t="shared" si="361"/>
        <v>1.7202985816584946</v>
      </c>
      <c r="Q196" s="225">
        <f t="shared" si="361"/>
        <v>1.6688051174978982</v>
      </c>
      <c r="R196" s="225">
        <f t="shared" si="361"/>
        <v>1.579000497008233</v>
      </c>
    </row>
    <row r="197" spans="1:26" x14ac:dyDescent="0.25">
      <c r="E197" s="56" t="str">
        <f>E$192</f>
        <v>RCV run-off company should have received- real</v>
      </c>
      <c r="F197" s="225">
        <f t="shared" ref="F197:R197" si="362">F$192</f>
        <v>0</v>
      </c>
      <c r="G197" s="56" t="str">
        <f t="shared" si="362"/>
        <v>£m</v>
      </c>
      <c r="H197" s="299">
        <f t="shared" si="362"/>
        <v>11.035260551998023</v>
      </c>
      <c r="I197" s="299">
        <f t="shared" si="362"/>
        <v>0</v>
      </c>
      <c r="J197" s="225">
        <f t="shared" si="362"/>
        <v>0</v>
      </c>
      <c r="K197" s="225">
        <f t="shared" si="362"/>
        <v>0</v>
      </c>
      <c r="L197" s="225">
        <f t="shared" si="362"/>
        <v>0</v>
      </c>
      <c r="M197" s="226">
        <f t="shared" si="362"/>
        <v>2.0212267779333017</v>
      </c>
      <c r="N197" s="225">
        <f t="shared" si="362"/>
        <v>1.8945528247013947</v>
      </c>
      <c r="O197" s="225">
        <f t="shared" si="362"/>
        <v>1.897048094516909</v>
      </c>
      <c r="P197" s="225">
        <f t="shared" si="362"/>
        <v>1.8061441487724368</v>
      </c>
      <c r="Q197" s="225">
        <f t="shared" si="362"/>
        <v>1.7553760145258752</v>
      </c>
      <c r="R197" s="225">
        <f t="shared" si="362"/>
        <v>1.6609126915481054</v>
      </c>
    </row>
    <row r="198" spans="1:26" x14ac:dyDescent="0.25">
      <c r="A198" s="89"/>
      <c r="B198" s="95"/>
      <c r="C198" s="332"/>
      <c r="D198" s="91"/>
      <c r="E198" s="60" t="s">
        <v>269</v>
      </c>
      <c r="G198" s="56" t="s">
        <v>88</v>
      </c>
      <c r="H198" s="226">
        <f xml:space="preserve"> SUM(J198:R198)</f>
        <v>0.32857813590406093</v>
      </c>
      <c r="I198" s="226"/>
      <c r="J198" s="225">
        <f t="shared" ref="J198:K198" si="363">J197-J196</f>
        <v>0</v>
      </c>
      <c r="K198" s="225">
        <f t="shared" si="363"/>
        <v>0</v>
      </c>
      <c r="L198" s="225">
        <f>L197-L196</f>
        <v>0</v>
      </c>
      <c r="M198" s="226">
        <f>M197-M196</f>
        <v>-7.4247211288076542E-3</v>
      </c>
      <c r="N198" s="225">
        <f t="shared" ref="N198:R198" si="364">N197-N196</f>
        <v>1.4007373613394991E-2</v>
      </c>
      <c r="O198" s="225">
        <f t="shared" si="364"/>
        <v>6.766682473768193E-2</v>
      </c>
      <c r="P198" s="225">
        <f t="shared" si="364"/>
        <v>8.5845567113942201E-2</v>
      </c>
      <c r="Q198" s="225">
        <f t="shared" si="364"/>
        <v>8.6570897027977045E-2</v>
      </c>
      <c r="R198" s="225">
        <f t="shared" si="364"/>
        <v>8.1912194539872418E-2</v>
      </c>
    </row>
    <row r="200" spans="1:26" x14ac:dyDescent="0.25">
      <c r="E200" s="56" t="str">
        <f>E$190</f>
        <v>True up Nominal return- real</v>
      </c>
      <c r="F200" s="225">
        <f t="shared" ref="F200:R200" si="365">F$190</f>
        <v>0</v>
      </c>
      <c r="G200" s="56" t="str">
        <f t="shared" si="365"/>
        <v>£m</v>
      </c>
      <c r="H200" s="299">
        <f t="shared" si="365"/>
        <v>2.748335293303882</v>
      </c>
      <c r="I200" s="299">
        <f t="shared" si="365"/>
        <v>0</v>
      </c>
      <c r="J200" s="225">
        <f t="shared" si="365"/>
        <v>0</v>
      </c>
      <c r="K200" s="225">
        <f t="shared" si="365"/>
        <v>0</v>
      </c>
      <c r="L200" s="225">
        <f t="shared" si="365"/>
        <v>0</v>
      </c>
      <c r="M200" s="226">
        <f t="shared" si="365"/>
        <v>0.60988085400550329</v>
      </c>
      <c r="N200" s="225">
        <f t="shared" si="365"/>
        <v>0.57787063037713415</v>
      </c>
      <c r="O200" s="225">
        <f t="shared" si="365"/>
        <v>0.54814570024014153</v>
      </c>
      <c r="P200" s="225">
        <f t="shared" si="365"/>
        <v>0.51977877498882152</v>
      </c>
      <c r="Q200" s="225">
        <f t="shared" si="365"/>
        <v>0.49265933369228149</v>
      </c>
      <c r="R200" s="225">
        <f t="shared" si="365"/>
        <v>0</v>
      </c>
    </row>
    <row r="201" spans="1:26" x14ac:dyDescent="0.25">
      <c r="E201" s="56" t="str">
        <f>E$193</f>
        <v>Nominal return company should have received- real</v>
      </c>
      <c r="F201" s="225">
        <f t="shared" ref="F201:R201" si="366">F$193</f>
        <v>0</v>
      </c>
      <c r="G201" s="56" t="str">
        <f t="shared" si="366"/>
        <v>£m</v>
      </c>
      <c r="H201" s="299">
        <f t="shared" si="366"/>
        <v>2.8221777472744316</v>
      </c>
      <c r="I201" s="299">
        <f t="shared" si="366"/>
        <v>0</v>
      </c>
      <c r="J201" s="225">
        <f t="shared" si="366"/>
        <v>0</v>
      </c>
      <c r="K201" s="225">
        <f t="shared" si="366"/>
        <v>0</v>
      </c>
      <c r="L201" s="225">
        <f t="shared" si="366"/>
        <v>0</v>
      </c>
      <c r="M201" s="226">
        <f t="shared" si="366"/>
        <v>0.60764873317800616</v>
      </c>
      <c r="N201" s="225">
        <f t="shared" si="366"/>
        <v>0.58217493996732117</v>
      </c>
      <c r="O201" s="225">
        <f t="shared" si="366"/>
        <v>0.56842101388940625</v>
      </c>
      <c r="P201" s="225">
        <f t="shared" si="366"/>
        <v>0.54571654194883834</v>
      </c>
      <c r="Q201" s="225">
        <f t="shared" si="366"/>
        <v>0.51821651829086002</v>
      </c>
      <c r="R201" s="225">
        <f t="shared" si="366"/>
        <v>0</v>
      </c>
    </row>
    <row r="202" spans="1:26" x14ac:dyDescent="0.25">
      <c r="A202" s="89"/>
      <c r="B202" s="95"/>
      <c r="C202" s="332"/>
      <c r="D202" s="91"/>
      <c r="E202" s="60" t="s">
        <v>276</v>
      </c>
      <c r="G202" s="56" t="s">
        <v>88</v>
      </c>
      <c r="H202" s="226">
        <f xml:space="preserve"> SUM(J202:R202)</f>
        <v>7.3842453970549948E-2</v>
      </c>
      <c r="I202" s="226"/>
      <c r="J202" s="225">
        <f t="shared" ref="J202:K202" si="367">J201-J200</f>
        <v>0</v>
      </c>
      <c r="K202" s="225">
        <f t="shared" si="367"/>
        <v>0</v>
      </c>
      <c r="L202" s="225">
        <f>L201-L200</f>
        <v>0</v>
      </c>
      <c r="M202" s="226">
        <f>M201-M200</f>
        <v>-2.2321208274971305E-3</v>
      </c>
      <c r="N202" s="225">
        <f t="shared" ref="N202:R202" si="368">N201-N200</f>
        <v>4.3043095901870165E-3</v>
      </c>
      <c r="O202" s="225">
        <f>O201-O200</f>
        <v>2.0275313649264715E-2</v>
      </c>
      <c r="P202" s="225">
        <f t="shared" si="368"/>
        <v>2.5937766960016817E-2</v>
      </c>
      <c r="Q202" s="225">
        <f t="shared" si="368"/>
        <v>2.5557184598578531E-2</v>
      </c>
      <c r="R202" s="225">
        <f t="shared" si="368"/>
        <v>0</v>
      </c>
    </row>
    <row r="204" spans="1:26" x14ac:dyDescent="0.25">
      <c r="E204" s="56" t="str">
        <f>E$191</f>
        <v>Total True up Nominal revenue to company- real</v>
      </c>
      <c r="F204" s="225">
        <f t="shared" ref="F204:R204" si="369">F$191</f>
        <v>0</v>
      </c>
      <c r="G204" s="56" t="str">
        <f t="shared" si="369"/>
        <v>£m</v>
      </c>
      <c r="H204" s="299">
        <f t="shared" si="369"/>
        <v>13.455017709397845</v>
      </c>
      <c r="I204" s="299"/>
      <c r="J204" s="225">
        <f t="shared" si="369"/>
        <v>0</v>
      </c>
      <c r="K204" s="225">
        <f t="shared" si="369"/>
        <v>0</v>
      </c>
      <c r="L204" s="225">
        <f t="shared" si="369"/>
        <v>0</v>
      </c>
      <c r="M204" s="226">
        <f t="shared" si="369"/>
        <v>2.6385323530676126</v>
      </c>
      <c r="N204" s="225">
        <f t="shared" si="369"/>
        <v>2.4584160814651339</v>
      </c>
      <c r="O204" s="225">
        <f t="shared" si="369"/>
        <v>2.3775269700193689</v>
      </c>
      <c r="P204" s="225">
        <f t="shared" si="369"/>
        <v>2.240077356647316</v>
      </c>
      <c r="Q204" s="225">
        <f t="shared" si="369"/>
        <v>2.1614644511901799</v>
      </c>
      <c r="R204" s="225">
        <f t="shared" si="369"/>
        <v>1.579000497008233</v>
      </c>
    </row>
    <row r="205" spans="1:26" x14ac:dyDescent="0.25">
      <c r="E205" s="56" t="str">
        <f>E$194</f>
        <v>Total nominal revenue company should have received- real</v>
      </c>
      <c r="F205" s="225">
        <f t="shared" ref="F205:R205" si="370">F$194</f>
        <v>0</v>
      </c>
      <c r="G205" s="56" t="str">
        <f t="shared" si="370"/>
        <v>£m</v>
      </c>
      <c r="H205" s="299">
        <f t="shared" si="370"/>
        <v>13.857438299272456</v>
      </c>
      <c r="I205" s="299"/>
      <c r="J205" s="225">
        <f t="shared" si="370"/>
        <v>0</v>
      </c>
      <c r="K205" s="225">
        <f t="shared" si="370"/>
        <v>0</v>
      </c>
      <c r="L205" s="225">
        <f t="shared" si="370"/>
        <v>0</v>
      </c>
      <c r="M205" s="226">
        <f t="shared" si="370"/>
        <v>2.6288755111113082</v>
      </c>
      <c r="N205" s="225">
        <f t="shared" si="370"/>
        <v>2.4767277646687158</v>
      </c>
      <c r="O205" s="225">
        <f t="shared" si="370"/>
        <v>2.4654691084063156</v>
      </c>
      <c r="P205" s="225">
        <f t="shared" si="370"/>
        <v>2.3518606907212751</v>
      </c>
      <c r="Q205" s="225">
        <f t="shared" si="370"/>
        <v>2.2735925328167355</v>
      </c>
      <c r="R205" s="225">
        <f t="shared" si="370"/>
        <v>1.6609126915481054</v>
      </c>
    </row>
    <row r="206" spans="1:26" x14ac:dyDescent="0.25">
      <c r="A206" s="89"/>
      <c r="B206" s="95"/>
      <c r="C206" s="332"/>
      <c r="D206" s="91"/>
      <c r="E206" s="60" t="s">
        <v>322</v>
      </c>
      <c r="G206" s="56" t="s">
        <v>88</v>
      </c>
      <c r="H206" s="226">
        <f xml:space="preserve"> SUM(J206:R206)</f>
        <v>0.40242058987461138</v>
      </c>
      <c r="I206" s="226"/>
      <c r="J206" s="225">
        <f t="shared" ref="J206:K206" si="371">J205-J204</f>
        <v>0</v>
      </c>
      <c r="K206" s="225">
        <f t="shared" si="371"/>
        <v>0</v>
      </c>
      <c r="L206" s="225">
        <f>L205-L204</f>
        <v>0</v>
      </c>
      <c r="M206" s="226">
        <f>M205-M204</f>
        <v>-9.6568419563043406E-3</v>
      </c>
      <c r="N206" s="225">
        <f t="shared" ref="N206:R206" si="372">N205-N204</f>
        <v>1.8311683203581897E-2</v>
      </c>
      <c r="O206" s="225">
        <f t="shared" si="372"/>
        <v>8.7942138386946755E-2</v>
      </c>
      <c r="P206" s="225">
        <f t="shared" si="372"/>
        <v>0.11178333407395913</v>
      </c>
      <c r="Q206" s="225">
        <f t="shared" si="372"/>
        <v>0.11212808162655552</v>
      </c>
      <c r="R206" s="225">
        <f t="shared" si="372"/>
        <v>8.1912194539872418E-2</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InpR!E$108</f>
        <v>WACC real on RCV - CPI(H) bf and additions - WR</v>
      </c>
      <c r="F210" s="253">
        <f>InpR!F$108</f>
        <v>0</v>
      </c>
      <c r="G210" s="271" t="str">
        <f>InpR!G$108</f>
        <v>%</v>
      </c>
      <c r="H210" s="253" t="str">
        <f>InpR!I$108</f>
        <v>PR19 Financial model, 'Water Resources' sheet row 860</v>
      </c>
      <c r="I210" s="253" t="e">
        <f>InpR!#REF!</f>
        <v>#REF!</v>
      </c>
      <c r="J210" s="253">
        <f>InpR!J$108</f>
        <v>0</v>
      </c>
      <c r="K210" s="253">
        <f>InpR!K$108</f>
        <v>0</v>
      </c>
      <c r="L210" s="253">
        <f>InpR!L$108</f>
        <v>0</v>
      </c>
      <c r="M210" s="253">
        <f>InpR!M$108</f>
        <v>2.9195763820156317E-2</v>
      </c>
      <c r="N210" s="253">
        <f>InpR!N$108</f>
        <v>2.9195763820156317E-2</v>
      </c>
      <c r="O210" s="253">
        <f>InpR!O$108</f>
        <v>2.9195763820156317E-2</v>
      </c>
      <c r="P210" s="253">
        <f>InpR!P$108</f>
        <v>2.9195763820156317E-2</v>
      </c>
      <c r="Q210" s="253">
        <f>InpR!Q$108</f>
        <v>2.9195763820156317E-2</v>
      </c>
      <c r="R210" s="253">
        <f>InpR!R$108</f>
        <v>2.9195763820156317E-2</v>
      </c>
    </row>
    <row r="211" spans="1:26" x14ac:dyDescent="0.25">
      <c r="E211" s="60" t="s">
        <v>272</v>
      </c>
      <c r="G211" s="56" t="s">
        <v>273</v>
      </c>
      <c r="J211" s="309">
        <f xml:space="preserve"> (1 + J$210) ^ J$209</f>
        <v>1</v>
      </c>
      <c r="K211" s="309">
        <f t="shared" ref="K211:R211" si="373" xml:space="preserve"> (1 + K$210) ^ K$209</f>
        <v>1</v>
      </c>
      <c r="L211" s="309">
        <f t="shared" si="373"/>
        <v>1</v>
      </c>
      <c r="M211" s="309">
        <f xml:space="preserve"> (1 + M$210) ^ M$209</f>
        <v>1.1219976826191176</v>
      </c>
      <c r="N211" s="309">
        <f t="shared" si="373"/>
        <v>1.0901693555893588</v>
      </c>
      <c r="O211" s="309">
        <f t="shared" si="373"/>
        <v>1.059243920265355</v>
      </c>
      <c r="P211" s="309">
        <f t="shared" si="373"/>
        <v>1.0291957638201563</v>
      </c>
      <c r="Q211" s="309">
        <f t="shared" si="373"/>
        <v>1</v>
      </c>
      <c r="R211" s="309">
        <f t="shared" si="373"/>
        <v>1</v>
      </c>
    </row>
    <row r="213" spans="1:26" x14ac:dyDescent="0.25">
      <c r="B213" s="80" t="s">
        <v>274</v>
      </c>
    </row>
    <row r="214" spans="1:26" x14ac:dyDescent="0.25">
      <c r="E214" s="56" t="str">
        <f>E$198</f>
        <v>Value of True up run-off - real</v>
      </c>
      <c r="F214" s="225">
        <f t="shared" ref="F214:R214" si="374">F$198</f>
        <v>0</v>
      </c>
      <c r="G214" s="56" t="str">
        <f t="shared" si="374"/>
        <v>£m</v>
      </c>
      <c r="H214" s="299">
        <f t="shared" si="374"/>
        <v>0.32857813590406093</v>
      </c>
      <c r="I214" s="299">
        <f t="shared" si="374"/>
        <v>0</v>
      </c>
      <c r="J214" s="225">
        <f t="shared" si="374"/>
        <v>0</v>
      </c>
      <c r="K214" s="225">
        <f t="shared" si="374"/>
        <v>0</v>
      </c>
      <c r="L214" s="225">
        <f t="shared" si="374"/>
        <v>0</v>
      </c>
      <c r="M214" s="226">
        <f t="shared" si="374"/>
        <v>-7.4247211288076542E-3</v>
      </c>
      <c r="N214" s="225">
        <f t="shared" si="374"/>
        <v>1.4007373613394991E-2</v>
      </c>
      <c r="O214" s="225">
        <f t="shared" si="374"/>
        <v>6.766682473768193E-2</v>
      </c>
      <c r="P214" s="225">
        <f t="shared" si="374"/>
        <v>8.5845567113942201E-2</v>
      </c>
      <c r="Q214" s="225">
        <f t="shared" si="374"/>
        <v>8.6570897027977045E-2</v>
      </c>
      <c r="R214" s="225">
        <f t="shared" si="374"/>
        <v>8.1912194539872418E-2</v>
      </c>
    </row>
    <row r="215" spans="1:26" x14ac:dyDescent="0.25">
      <c r="E215" s="56" t="str">
        <f>E$211</f>
        <v xml:space="preserve">Time value of money factor </v>
      </c>
      <c r="F215" s="225">
        <f t="shared" ref="F215:R215" si="375">F$211</f>
        <v>0</v>
      </c>
      <c r="G215" s="56" t="str">
        <f t="shared" si="375"/>
        <v>Factor</v>
      </c>
      <c r="H215" s="299">
        <f t="shared" si="375"/>
        <v>0</v>
      </c>
      <c r="I215" s="299">
        <f t="shared" si="375"/>
        <v>0</v>
      </c>
      <c r="J215" s="225">
        <f t="shared" si="375"/>
        <v>1</v>
      </c>
      <c r="K215" s="225">
        <f t="shared" si="375"/>
        <v>1</v>
      </c>
      <c r="L215" s="225">
        <f t="shared" si="375"/>
        <v>1</v>
      </c>
      <c r="M215" s="226">
        <f t="shared" si="375"/>
        <v>1.1219976826191176</v>
      </c>
      <c r="N215" s="225">
        <f t="shared" si="375"/>
        <v>1.0901693555893588</v>
      </c>
      <c r="O215" s="225">
        <f t="shared" si="375"/>
        <v>1.059243920265355</v>
      </c>
      <c r="P215" s="225">
        <f t="shared" si="375"/>
        <v>1.0291957638201563</v>
      </c>
      <c r="Q215" s="225">
        <f t="shared" si="375"/>
        <v>1</v>
      </c>
      <c r="R215" s="225">
        <f t="shared" si="375"/>
        <v>1</v>
      </c>
    </row>
    <row r="216" spans="1:26" s="44" customFormat="1" x14ac:dyDescent="0.25">
      <c r="A216" s="319"/>
      <c r="B216" s="320"/>
      <c r="C216" s="321"/>
      <c r="D216" s="322"/>
      <c r="E216" s="44" t="s">
        <v>354</v>
      </c>
      <c r="G216" s="44" t="s">
        <v>88</v>
      </c>
      <c r="H216" s="325">
        <f xml:space="preserve"> SUM(J216:R216)</f>
        <v>0.33545054785630746</v>
      </c>
      <c r="J216" s="325">
        <f xml:space="preserve"> J214 * J215</f>
        <v>0</v>
      </c>
      <c r="K216" s="325">
        <f t="shared" ref="K216:R216" si="376" xml:space="preserve"> K214 * K215</f>
        <v>0</v>
      </c>
      <c r="L216" s="325">
        <f t="shared" si="376"/>
        <v>0</v>
      </c>
      <c r="M216" s="331">
        <f t="shared" si="376"/>
        <v>-8.3305199006153876E-3</v>
      </c>
      <c r="N216" s="325">
        <f t="shared" si="376"/>
        <v>1.5270409465614206E-2</v>
      </c>
      <c r="O216" s="325">
        <f t="shared" si="376"/>
        <v>7.1675672707050914E-2</v>
      </c>
      <c r="P216" s="325">
        <f t="shared" si="376"/>
        <v>8.8351894016408236E-2</v>
      </c>
      <c r="Q216" s="325">
        <f t="shared" si="376"/>
        <v>8.6570897027977045E-2</v>
      </c>
      <c r="R216" s="325">
        <f t="shared" si="376"/>
        <v>8.1912194539872418E-2</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377">F202</f>
        <v>0</v>
      </c>
      <c r="G219" s="56" t="str">
        <f t="shared" si="377"/>
        <v>£m</v>
      </c>
      <c r="H219" s="299">
        <f t="shared" si="377"/>
        <v>7.3842453970549948E-2</v>
      </c>
      <c r="I219" s="299">
        <f t="shared" si="377"/>
        <v>0</v>
      </c>
      <c r="J219" s="225">
        <f t="shared" si="377"/>
        <v>0</v>
      </c>
      <c r="K219" s="225">
        <f t="shared" si="377"/>
        <v>0</v>
      </c>
      <c r="L219" s="225">
        <f t="shared" si="377"/>
        <v>0</v>
      </c>
      <c r="M219" s="226">
        <f t="shared" si="377"/>
        <v>-2.2321208274971305E-3</v>
      </c>
      <c r="N219" s="225">
        <f t="shared" si="377"/>
        <v>4.3043095901870165E-3</v>
      </c>
      <c r="O219" s="225">
        <f t="shared" si="377"/>
        <v>2.0275313649264715E-2</v>
      </c>
      <c r="P219" s="225">
        <f t="shared" si="377"/>
        <v>2.5937766960016817E-2</v>
      </c>
      <c r="Q219" s="225">
        <f t="shared" si="377"/>
        <v>2.5557184598578531E-2</v>
      </c>
      <c r="R219" s="225">
        <f t="shared" si="377"/>
        <v>0</v>
      </c>
    </row>
    <row r="220" spans="1:26" x14ac:dyDescent="0.25">
      <c r="E220" s="56" t="str">
        <f>E$211</f>
        <v xml:space="preserve">Time value of money factor </v>
      </c>
      <c r="F220" s="225">
        <f t="shared" ref="F220:R220" si="378">F$211</f>
        <v>0</v>
      </c>
      <c r="G220" s="56" t="str">
        <f t="shared" si="378"/>
        <v>Factor</v>
      </c>
      <c r="H220" s="299">
        <f t="shared" si="378"/>
        <v>0</v>
      </c>
      <c r="I220" s="299">
        <f t="shared" si="378"/>
        <v>0</v>
      </c>
      <c r="J220" s="225">
        <f t="shared" si="378"/>
        <v>1</v>
      </c>
      <c r="K220" s="225">
        <f t="shared" si="378"/>
        <v>1</v>
      </c>
      <c r="L220" s="225">
        <f t="shared" si="378"/>
        <v>1</v>
      </c>
      <c r="M220" s="226">
        <f t="shared" si="378"/>
        <v>1.1219976826191176</v>
      </c>
      <c r="N220" s="225">
        <f t="shared" si="378"/>
        <v>1.0901693555893588</v>
      </c>
      <c r="O220" s="225">
        <f t="shared" si="378"/>
        <v>1.059243920265355</v>
      </c>
      <c r="P220" s="225">
        <f t="shared" si="378"/>
        <v>1.0291957638201563</v>
      </c>
      <c r="Q220" s="225">
        <f t="shared" si="378"/>
        <v>1</v>
      </c>
      <c r="R220" s="225">
        <f t="shared" si="378"/>
        <v>1</v>
      </c>
    </row>
    <row r="221" spans="1:26" s="44" customFormat="1" x14ac:dyDescent="0.25">
      <c r="A221" s="319"/>
      <c r="B221" s="320"/>
      <c r="C221" s="321"/>
      <c r="D221" s="322"/>
      <c r="E221" s="44" t="s">
        <v>355</v>
      </c>
      <c r="G221" s="44" t="s">
        <v>88</v>
      </c>
      <c r="H221" s="325">
        <f xml:space="preserve"> SUM(J221:R221)</f>
        <v>7.5916719207652694E-2</v>
      </c>
      <c r="J221" s="325">
        <f xml:space="preserve"> J219 * J220</f>
        <v>0</v>
      </c>
      <c r="K221" s="325">
        <f t="shared" ref="K221:M221" si="379" xml:space="preserve"> K219 * K220</f>
        <v>0</v>
      </c>
      <c r="L221" s="325">
        <f t="shared" si="379"/>
        <v>0</v>
      </c>
      <c r="M221" s="331">
        <f t="shared" si="379"/>
        <v>-2.5044343957776475E-3</v>
      </c>
      <c r="N221" s="325">
        <f xml:space="preserve"> N219 * N220</f>
        <v>4.6924264121912772E-3</v>
      </c>
      <c r="O221" s="325">
        <f t="shared" ref="O221:R221" si="380" xml:space="preserve"> O219 * O220</f>
        <v>2.1476502714456818E-2</v>
      </c>
      <c r="P221" s="325">
        <f t="shared" si="380"/>
        <v>2.6695039878203722E-2</v>
      </c>
      <c r="Q221" s="325">
        <f t="shared" si="380"/>
        <v>2.5557184598578531E-2</v>
      </c>
      <c r="R221" s="325">
        <f t="shared" si="380"/>
        <v>0</v>
      </c>
      <c r="S221" s="46"/>
      <c r="T221" s="46"/>
      <c r="U221" s="46"/>
      <c r="V221" s="46"/>
      <c r="W221" s="46"/>
      <c r="X221" s="46"/>
      <c r="Y221" s="46"/>
      <c r="Z221" s="46"/>
    </row>
    <row r="223" spans="1:26" x14ac:dyDescent="0.25">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62" priority="6" stopIfTrue="1" operator="notEqual">
      <formula>0</formula>
    </cfRule>
    <cfRule type="cellIs" dxfId="61" priority="7" stopIfTrue="1" operator="equal">
      <formula>""</formula>
    </cfRule>
  </conditionalFormatting>
  <conditionalFormatting sqref="J3:Z3">
    <cfRule type="cellIs" dxfId="60" priority="8" operator="equal">
      <formula>"Post-Fcst"</formula>
    </cfRule>
    <cfRule type="cellIs" dxfId="59" priority="9" operator="equal">
      <formula>"Forecast"</formula>
    </cfRule>
    <cfRule type="cellIs" dxfId="58" priority="10" operator="equal">
      <formula>"Pre Fcst"</formula>
    </cfRule>
  </conditionalFormatting>
  <conditionalFormatting sqref="F2">
    <cfRule type="cellIs" dxfId="57" priority="4" stopIfTrue="1" operator="notEqual">
      <formula>0</formula>
    </cfRule>
    <cfRule type="cellIs" dxfId="56" priority="5" stopIfTrue="1" operator="equal">
      <formula>""</formula>
    </cfRule>
  </conditionalFormatting>
  <conditionalFormatting sqref="F165">
    <cfRule type="cellIs" dxfId="55" priority="2" stopIfTrue="1" operator="notEqual">
      <formula>0</formula>
    </cfRule>
    <cfRule type="cellIs" dxfId="54"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L7" activePane="bottomRight" state="frozen"/>
      <selection pane="topRight"/>
      <selection pane="bottomLeft"/>
      <selection pane="bottomRight" activeCell="R118" sqref="R118"/>
    </sheetView>
  </sheetViews>
  <sheetFormatPr defaultColWidth="0" defaultRowHeight="13.2" x14ac:dyDescent="0.25"/>
  <cols>
    <col min="1" max="1" width="1.88671875" style="69" customWidth="1"/>
    <col min="2" max="2" width="1.88671875" style="80" customWidth="1"/>
    <col min="3" max="3" width="1.88671875" style="144" customWidth="1"/>
    <col min="4" max="4" width="1.88671875" style="74" customWidth="1"/>
    <col min="5" max="5" width="73.44140625" style="56" bestFit="1" customWidth="1"/>
    <col min="6" max="6" width="12.5546875" style="56" customWidth="1"/>
    <col min="7" max="7" width="10.88671875" style="56" bestFit="1" customWidth="1"/>
    <col min="8" max="8" width="11.5546875" style="56" customWidth="1"/>
    <col min="9" max="9" width="2.5546875" style="56" customWidth="1"/>
    <col min="10" max="18" width="11.5546875" style="56" customWidth="1"/>
    <col min="19" max="26" width="11.5546875" style="60" hidden="1" customWidth="1"/>
    <col min="27" max="16384" width="0" style="56" hidden="1"/>
  </cols>
  <sheetData>
    <row r="1" spans="1:26" s="156" customFormat="1" ht="25.2" x14ac:dyDescent="0.4">
      <c r="A1" s="152" t="str">
        <f ca="1" xml:space="preserve"> RIGHT(CELL("filename", $A$1), LEN(CELL("filename", $A$1)) - SEARCH("]", CELL("filename", $A$1)))</f>
        <v>Calcs-WN</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5" customFormat="1" x14ac:dyDescent="0.25">
      <c r="A3" s="31"/>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4" t="s">
        <v>374</v>
      </c>
      <c r="B8" s="345"/>
      <c r="C8" s="346"/>
      <c r="D8" s="346"/>
      <c r="E8" s="346"/>
      <c r="F8" s="346"/>
      <c r="G8" s="346"/>
      <c r="H8" s="346"/>
      <c r="I8" s="346"/>
      <c r="J8" s="346"/>
      <c r="K8" s="346"/>
      <c r="L8" s="346"/>
      <c r="M8" s="346"/>
      <c r="N8" s="346"/>
      <c r="O8" s="346"/>
      <c r="P8" s="346"/>
      <c r="Q8" s="346"/>
      <c r="R8" s="346"/>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536.74673332378848</v>
      </c>
      <c r="N22" s="292">
        <f t="shared" si="3"/>
        <v>527.55659043851961</v>
      </c>
      <c r="O22" s="292">
        <f t="shared" si="3"/>
        <v>522.30818471745465</v>
      </c>
      <c r="P22" s="292">
        <f t="shared" si="3"/>
        <v>518.55921072582453</v>
      </c>
      <c r="Q22" s="292">
        <f t="shared" si="3"/>
        <v>515.62001711943094</v>
      </c>
      <c r="R22" s="292">
        <f t="shared" si="3"/>
        <v>513.17639073429848</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xml:space="preserve"> M$15</f>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13.020451376628001</v>
      </c>
      <c r="N24" s="225">
        <f t="shared" si="5"/>
        <v>15.609159059665386</v>
      </c>
      <c r="O24" s="225">
        <f t="shared" si="5"/>
        <v>16.454631621064316</v>
      </c>
      <c r="P24" s="225">
        <f t="shared" si="5"/>
        <v>16.593894743226745</v>
      </c>
      <c r="Q24" s="225">
        <f t="shared" si="5"/>
        <v>16.499840547821691</v>
      </c>
      <c r="R24" s="225">
        <f t="shared" si="5"/>
        <v>15.395291722028855</v>
      </c>
      <c r="S24" s="126"/>
      <c r="T24" s="126"/>
      <c r="U24" s="126"/>
      <c r="V24" s="126"/>
      <c r="W24" s="126"/>
      <c r="X24" s="126"/>
      <c r="Y24" s="126"/>
      <c r="Z24" s="126"/>
    </row>
    <row r="26" spans="1:16383" s="253" customFormat="1" x14ac:dyDescent="0.25">
      <c r="A26" s="249"/>
      <c r="B26" s="250"/>
      <c r="C26" s="251"/>
      <c r="D26" s="252"/>
      <c r="E26" s="49" t="str">
        <f xml:space="preserve"> InpR!E$95</f>
        <v>Run-off rate - CPI(H) + RPI wedge - active - WN</v>
      </c>
      <c r="F26" s="253">
        <f xml:space="preserve"> InpR!F$95</f>
        <v>0</v>
      </c>
      <c r="G26" s="271" t="str">
        <f xml:space="preserve"> InpR!G$95</f>
        <v>%</v>
      </c>
      <c r="H26" s="253" t="str">
        <f xml:space="preserve"> InpR!I$95</f>
        <v>PR19 Financial model, 'F_OutputsMaster' sheet row 956, PR19FM2093POST</v>
      </c>
      <c r="I26" s="253" t="e">
        <f xml:space="preserve"> InpR!#REF!</f>
        <v>#REF!</v>
      </c>
      <c r="J26" s="253">
        <f xml:space="preserve"> InpR!J$95</f>
        <v>0</v>
      </c>
      <c r="K26" s="253">
        <f xml:space="preserve"> InpR!K$95</f>
        <v>0</v>
      </c>
      <c r="L26" s="253">
        <f xml:space="preserve"> InpR!L$95</f>
        <v>0</v>
      </c>
      <c r="M26" s="253">
        <f xml:space="preserve"> InpR!M$95</f>
        <v>4.0399999999999998E-2</v>
      </c>
      <c r="N26" s="253">
        <f xml:space="preserve"> InpR!N$95</f>
        <v>3.8399999999999997E-2</v>
      </c>
      <c r="O26" s="253">
        <f xml:space="preserve"> InpR!O$95</f>
        <v>3.7499999999999999E-2</v>
      </c>
      <c r="P26" s="253">
        <f xml:space="preserve"> InpR!P$95</f>
        <v>3.6499999999999998E-2</v>
      </c>
      <c r="Q26" s="253">
        <f xml:space="preserve"> InpR!Q$95</f>
        <v>3.56E-2</v>
      </c>
      <c r="R26" s="253">
        <f xml:space="preserve"> InpR!R$95</f>
        <v>4.0149999999999998E-2</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536.74673332378848</v>
      </c>
      <c r="N27" s="292">
        <f t="shared" si="6"/>
        <v>527.55659043851961</v>
      </c>
      <c r="O27" s="292">
        <f t="shared" si="6"/>
        <v>522.30818471745465</v>
      </c>
      <c r="P27" s="292">
        <f t="shared" si="6"/>
        <v>518.55921072582453</v>
      </c>
      <c r="Q27" s="292">
        <f t="shared" si="6"/>
        <v>515.62001711943094</v>
      </c>
      <c r="R27" s="292">
        <f t="shared" si="6"/>
        <v>513.17639073429848</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13.020451376628001</v>
      </c>
      <c r="N28" s="225">
        <f t="shared" si="7"/>
        <v>15.609159059665386</v>
      </c>
      <c r="O28" s="225">
        <f t="shared" si="7"/>
        <v>16.454631621064316</v>
      </c>
      <c r="P28" s="225">
        <f t="shared" si="7"/>
        <v>16.593894743226745</v>
      </c>
      <c r="Q28" s="225">
        <f t="shared" si="7"/>
        <v>16.499840547821691</v>
      </c>
      <c r="R28" s="225">
        <f t="shared" si="7"/>
        <v>15.395291722028855</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22.210594261896823</v>
      </c>
      <c r="N29" s="225">
        <f t="shared" si="8"/>
        <v>20.8575647807303</v>
      </c>
      <c r="O29" s="225">
        <f t="shared" si="8"/>
        <v>20.20360561269446</v>
      </c>
      <c r="P29" s="225">
        <f t="shared" si="8"/>
        <v>19.533088349620371</v>
      </c>
      <c r="Q29" s="225">
        <f t="shared" si="8"/>
        <v>18.943466932954195</v>
      </c>
      <c r="R29" s="225">
        <f t="shared" si="8"/>
        <v>21.222153050621543</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E30" s="304"/>
      <c r="F30" s="304"/>
      <c r="G30" s="304"/>
      <c r="H30" s="304"/>
    </row>
    <row r="31" spans="1:16383" s="242" customFormat="1" x14ac:dyDescent="0.25">
      <c r="A31" s="238"/>
      <c r="B31" s="239"/>
      <c r="C31" s="240"/>
      <c r="D31" s="241"/>
      <c r="E31" s="302" t="str">
        <f>InpR!$E$88</f>
        <v>RCV - CPI(H) + RPI wedge initial balance - nominal - WN</v>
      </c>
      <c r="F31" s="302">
        <f>InpR!$F$88</f>
        <v>536.74673332378848</v>
      </c>
      <c r="G31" s="302" t="str">
        <f>InpR!$G$88</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536.74673332378848</v>
      </c>
      <c r="N34" s="293">
        <f t="shared" si="9"/>
        <v>527.55659043851961</v>
      </c>
      <c r="O34" s="293">
        <f t="shared" si="9"/>
        <v>522.30818471745465</v>
      </c>
      <c r="P34" s="293">
        <f t="shared" si="9"/>
        <v>518.55921072582453</v>
      </c>
      <c r="Q34" s="293">
        <f t="shared" si="9"/>
        <v>515.62001711943094</v>
      </c>
      <c r="R34" s="293">
        <f t="shared" si="9"/>
        <v>513.17639073429848</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xml:space="preserve"> M$24</f>
        <v>13.020451376628001</v>
      </c>
      <c r="N35" s="293">
        <f t="shared" si="10"/>
        <v>15.609159059665386</v>
      </c>
      <c r="O35" s="293">
        <f t="shared" si="10"/>
        <v>16.454631621064316</v>
      </c>
      <c r="P35" s="293">
        <f t="shared" si="10"/>
        <v>16.593894743226745</v>
      </c>
      <c r="Q35" s="293">
        <f t="shared" si="10"/>
        <v>16.499840547821691</v>
      </c>
      <c r="R35" s="293">
        <f t="shared" si="10"/>
        <v>15.395291722028855</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22.210594261896823</v>
      </c>
      <c r="N36" s="293">
        <f t="shared" si="11"/>
        <v>20.8575647807303</v>
      </c>
      <c r="O36" s="293">
        <f t="shared" si="11"/>
        <v>20.20360561269446</v>
      </c>
      <c r="P36" s="293">
        <f t="shared" si="11"/>
        <v>19.533088349620371</v>
      </c>
      <c r="Q36" s="293">
        <f t="shared" si="11"/>
        <v>18.943466932954195</v>
      </c>
      <c r="R36" s="293">
        <f t="shared" si="11"/>
        <v>21.222153050621543</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536.74673332378848</v>
      </c>
      <c r="M37" s="294">
        <f t="shared" si="12"/>
        <v>527.55659043851961</v>
      </c>
      <c r="N37" s="294">
        <f t="shared" si="12"/>
        <v>522.30818471745465</v>
      </c>
      <c r="O37" s="294">
        <f t="shared" si="12"/>
        <v>518.55921072582453</v>
      </c>
      <c r="P37" s="294">
        <f t="shared" si="12"/>
        <v>515.62001711943094</v>
      </c>
      <c r="Q37" s="294">
        <f t="shared" si="12"/>
        <v>513.17639073429848</v>
      </c>
      <c r="R37" s="294">
        <f t="shared" si="12"/>
        <v>507.34952940570582</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536.74673332378848</v>
      </c>
      <c r="N39" s="226">
        <f t="shared" si="13"/>
        <v>527.55659043851961</v>
      </c>
      <c r="O39" s="226">
        <f t="shared" si="13"/>
        <v>522.30818471745465</v>
      </c>
      <c r="P39" s="226">
        <f t="shared" si="13"/>
        <v>518.55921072582453</v>
      </c>
      <c r="Q39" s="226">
        <f t="shared" si="13"/>
        <v>515.62001711943094</v>
      </c>
      <c r="R39" s="226">
        <f t="shared" si="13"/>
        <v>513.17639073429848</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13.020451376628001</v>
      </c>
      <c r="N40" s="293">
        <f t="shared" si="14"/>
        <v>15.609159059665386</v>
      </c>
      <c r="O40" s="293">
        <f t="shared" si="14"/>
        <v>16.454631621064316</v>
      </c>
      <c r="P40" s="293">
        <f t="shared" si="14"/>
        <v>16.593894743226745</v>
      </c>
      <c r="Q40" s="293">
        <f t="shared" si="14"/>
        <v>16.499840547821691</v>
      </c>
      <c r="R40" s="293">
        <f t="shared" si="14"/>
        <v>15.395291722028855</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536.74673332378848</v>
      </c>
      <c r="M41" s="226">
        <f t="shared" si="15"/>
        <v>527.55659043851961</v>
      </c>
      <c r="N41" s="226">
        <f t="shared" si="15"/>
        <v>522.30818471745465</v>
      </c>
      <c r="O41" s="226">
        <f t="shared" si="15"/>
        <v>518.55921072582453</v>
      </c>
      <c r="P41" s="226">
        <f t="shared" si="15"/>
        <v>515.62001711943094</v>
      </c>
      <c r="Q41" s="226">
        <f t="shared" si="15"/>
        <v>513.17639073429848</v>
      </c>
      <c r="R41" s="226">
        <f t="shared" si="15"/>
        <v>507.34952940570582</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268.37336666189424</v>
      </c>
      <c r="M42" s="226">
        <f xml:space="preserve"> ( (M39+M40) + M41) / 2</f>
        <v>538.66188756946804</v>
      </c>
      <c r="N42" s="226">
        <f t="shared" ref="N42:R42" si="17" xml:space="preserve"> ( (N39+N40) + N41) / 2</f>
        <v>532.73696710781974</v>
      </c>
      <c r="O42" s="226">
        <f t="shared" si="17"/>
        <v>528.66101353217175</v>
      </c>
      <c r="P42" s="226">
        <f t="shared" si="17"/>
        <v>525.38656129424112</v>
      </c>
      <c r="Q42" s="226">
        <f t="shared" si="17"/>
        <v>522.64812420077556</v>
      </c>
      <c r="R42" s="226">
        <f t="shared" si="17"/>
        <v>517.96060593101663</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InpR!E$102</f>
        <v>WACC on RCV - CPI(H) + RPI wedge bf and additions - WN</v>
      </c>
      <c r="F45" s="253">
        <f xml:space="preserve"> InpR!F$102</f>
        <v>0</v>
      </c>
      <c r="G45" s="271" t="str">
        <f xml:space="preserve"> InpR!G$102</f>
        <v>%</v>
      </c>
      <c r="H45" s="253" t="str">
        <f xml:space="preserve"> InpR!I$102</f>
        <v>PR19 Financial model, 'Water Network' sheet row 980</v>
      </c>
      <c r="I45" s="253" t="e">
        <f xml:space="preserve"> InpR!#REF!</f>
        <v>#REF!</v>
      </c>
      <c r="J45" s="253">
        <f xml:space="preserve"> InpR!J$102</f>
        <v>0</v>
      </c>
      <c r="K45" s="253">
        <f xml:space="preserve"> InpR!K$102</f>
        <v>0</v>
      </c>
      <c r="L45" s="253">
        <f xml:space="preserve"> InpR!L$102</f>
        <v>0</v>
      </c>
      <c r="M45" s="253">
        <f xml:space="preserve"> InpR!M$102</f>
        <v>1.920357193840716E-2</v>
      </c>
      <c r="N45" s="253">
        <f xml:space="preserve"> InpR!N$102</f>
        <v>1.920357193840716E-2</v>
      </c>
      <c r="O45" s="253">
        <f xml:space="preserve"> InpR!O$102</f>
        <v>1.920357193840716E-2</v>
      </c>
      <c r="P45" s="253">
        <f xml:space="preserve"> InpR!P$102</f>
        <v>1.920357193840716E-2</v>
      </c>
      <c r="Q45" s="253">
        <f xml:space="preserve"> InpR!Q$102</f>
        <v>1.920357193840716E-2</v>
      </c>
      <c r="R45" s="253">
        <f xml:space="preserve"> InpR!R$102</f>
        <v>1.920357193840716E-2</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268.37336666189424</v>
      </c>
      <c r="M47" s="225">
        <f t="shared" si="18"/>
        <v>538.66188756946804</v>
      </c>
      <c r="N47" s="225">
        <f t="shared" si="18"/>
        <v>532.73696710781974</v>
      </c>
      <c r="O47" s="225">
        <f t="shared" si="18"/>
        <v>528.66101353217175</v>
      </c>
      <c r="P47" s="225">
        <f t="shared" si="18"/>
        <v>525.38656129424112</v>
      </c>
      <c r="Q47" s="225">
        <f t="shared" si="18"/>
        <v>522.64812420077556</v>
      </c>
      <c r="R47" s="225">
        <f t="shared" si="18"/>
        <v>517.96060593101663</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10.344232308418469</v>
      </c>
      <c r="N48" s="225">
        <f t="shared" ref="N48:R48" si="20">N45*N47*N46</f>
        <v>10.230452672103866</v>
      </c>
      <c r="O48" s="225">
        <f t="shared" si="20"/>
        <v>10.152179804396301</v>
      </c>
      <c r="P48" s="225">
        <f t="shared" si="20"/>
        <v>10.089298625286322</v>
      </c>
      <c r="Q48" s="225">
        <f t="shared" si="20"/>
        <v>10.036710851563154</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22.210594261896823</v>
      </c>
      <c r="N51" s="225">
        <f t="shared" si="21"/>
        <v>20.8575647807303</v>
      </c>
      <c r="O51" s="225">
        <f t="shared" si="21"/>
        <v>20.20360561269446</v>
      </c>
      <c r="P51" s="225">
        <f t="shared" si="21"/>
        <v>19.533088349620371</v>
      </c>
      <c r="Q51" s="225">
        <f t="shared" si="21"/>
        <v>18.943466932954195</v>
      </c>
      <c r="R51" s="225">
        <f t="shared" si="21"/>
        <v>21.222153050621543</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10.344232308418469</v>
      </c>
      <c r="N52" s="225">
        <f t="shared" si="22"/>
        <v>10.230452672103866</v>
      </c>
      <c r="O52" s="225">
        <f t="shared" si="22"/>
        <v>10.152179804396301</v>
      </c>
      <c r="P52" s="225">
        <f t="shared" si="22"/>
        <v>10.089298625286322</v>
      </c>
      <c r="Q52" s="225">
        <f t="shared" si="22"/>
        <v>10.036710851563154</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173.82334725028579</v>
      </c>
      <c r="I53" s="225"/>
      <c r="J53" s="225">
        <f t="shared" ref="J53:R53" si="23">SUM(J51:J52)</f>
        <v>0</v>
      </c>
      <c r="K53" s="225">
        <f t="shared" si="23"/>
        <v>0</v>
      </c>
      <c r="L53" s="225">
        <f>SUM(L51:L52)</f>
        <v>0</v>
      </c>
      <c r="M53" s="226">
        <f t="shared" si="23"/>
        <v>32.554826570315292</v>
      </c>
      <c r="N53" s="226">
        <f t="shared" si="23"/>
        <v>31.088017452834166</v>
      </c>
      <c r="O53" s="225">
        <f t="shared" si="23"/>
        <v>30.355785417090761</v>
      </c>
      <c r="P53" s="225">
        <f t="shared" si="23"/>
        <v>29.622386974906693</v>
      </c>
      <c r="Q53" s="225">
        <f t="shared" si="23"/>
        <v>28.980177784517348</v>
      </c>
      <c r="R53" s="225">
        <f t="shared" si="23"/>
        <v>21.222153050621543</v>
      </c>
      <c r="S53" s="126"/>
      <c r="T53" s="126"/>
      <c r="U53" s="126"/>
      <c r="V53" s="126"/>
      <c r="W53" s="126"/>
      <c r="X53" s="126"/>
      <c r="Y53" s="126"/>
      <c r="Z53" s="126"/>
    </row>
    <row r="55" spans="1:26" x14ac:dyDescent="0.25">
      <c r="A55" s="344" t="s">
        <v>147</v>
      </c>
      <c r="B55" s="345"/>
      <c r="C55" s="346"/>
      <c r="D55" s="346"/>
      <c r="E55" s="346"/>
      <c r="F55" s="346"/>
      <c r="G55" s="346"/>
      <c r="H55" s="346"/>
      <c r="I55" s="346"/>
      <c r="J55" s="346"/>
      <c r="K55" s="346"/>
      <c r="L55" s="346"/>
      <c r="M55" s="346"/>
      <c r="N55" s="346"/>
      <c r="O55" s="346"/>
      <c r="P55" s="346"/>
      <c r="Q55" s="346"/>
      <c r="R55" s="346"/>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32.554826570315292</v>
      </c>
      <c r="N61" s="225">
        <f t="shared" si="24"/>
        <v>31.088017452834166</v>
      </c>
      <c r="O61" s="225">
        <f t="shared" si="24"/>
        <v>30.355785417090761</v>
      </c>
      <c r="P61" s="225">
        <f t="shared" si="24"/>
        <v>29.622386974906693</v>
      </c>
      <c r="Q61" s="225">
        <f t="shared" si="24"/>
        <v>28.980177784517348</v>
      </c>
      <c r="R61" s="225">
        <f t="shared" si="24"/>
        <v>21.222153050621543</v>
      </c>
      <c r="S61" s="126"/>
      <c r="T61" s="126"/>
      <c r="U61" s="126"/>
      <c r="V61" s="126"/>
      <c r="W61" s="126"/>
      <c r="X61" s="126"/>
      <c r="Y61" s="126"/>
      <c r="Z61" s="126"/>
    </row>
    <row r="62" spans="1:26" x14ac:dyDescent="0.25">
      <c r="L62" s="299"/>
      <c r="M62" s="341"/>
      <c r="N62" s="341"/>
      <c r="O62" s="341"/>
      <c r="P62" s="341"/>
      <c r="Q62" s="341"/>
      <c r="R62" s="299"/>
    </row>
    <row r="63" spans="1:26" x14ac:dyDescent="0.25">
      <c r="A63" s="344" t="s">
        <v>375</v>
      </c>
      <c r="B63" s="345"/>
      <c r="C63" s="346"/>
      <c r="D63" s="346"/>
      <c r="E63" s="346"/>
      <c r="F63" s="346"/>
      <c r="G63" s="346"/>
      <c r="H63" s="346"/>
      <c r="I63" s="346"/>
      <c r="J63" s="346"/>
      <c r="K63" s="346"/>
      <c r="L63" s="346"/>
      <c r="M63" s="346"/>
      <c r="N63" s="346"/>
      <c r="O63" s="346"/>
      <c r="P63" s="346"/>
      <c r="Q63" s="346"/>
      <c r="R63" s="346"/>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2.3850515576481657E-2</v>
      </c>
      <c r="Q69" s="253">
        <f>Index!Q$135</f>
        <v>1.2940761501597509E-2</v>
      </c>
      <c r="R69" s="253">
        <f>Index!R$135</f>
        <v>9.9999999999997868E-3</v>
      </c>
    </row>
    <row r="70" spans="1:16383" s="213" customFormat="1" x14ac:dyDescent="0.25">
      <c r="A70" s="214"/>
      <c r="B70" s="215"/>
      <c r="C70" s="216"/>
      <c r="D70" s="217"/>
      <c r="E70" s="213" t="s">
        <v>150</v>
      </c>
      <c r="J70" s="213">
        <f t="shared" ref="J70" si="25">SUM(J68:J69)</f>
        <v>0</v>
      </c>
      <c r="K70" s="213">
        <f t="shared" ref="K70" si="26">SUM(K68:K69)</f>
        <v>-2.1269790500559882E-2</v>
      </c>
      <c r="L70" s="213">
        <f t="shared" ref="L70" si="27">SUM(L68:L69)</f>
        <v>2.8804001067783025E-2</v>
      </c>
      <c r="M70" s="213">
        <f>SUM(M68:M69)</f>
        <v>2.0509379279486817E-2</v>
      </c>
      <c r="N70" s="213">
        <f t="shared" ref="N70" si="28">SUM(N68:N69)</f>
        <v>4.1066834957910858E-2</v>
      </c>
      <c r="O70" s="213">
        <f t="shared" ref="O70" si="29">SUM(O68:O69)</f>
        <v>6.1749369291973721E-2</v>
      </c>
      <c r="P70" s="213">
        <f t="shared" ref="P70" si="30">SUM(P68:P69)</f>
        <v>4.4850515576482231E-2</v>
      </c>
      <c r="Q70" s="213">
        <f t="shared" ref="Q70" si="31">SUM(Q68:Q69)</f>
        <v>3.3940761501598748E-2</v>
      </c>
      <c r="R70" s="213">
        <f t="shared" ref="R70" si="32">SUM(R68:R69)</f>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33" xml:space="preserve"> E$85</f>
        <v>Actual Nominal RCV balance BEG</v>
      </c>
      <c r="F73" s="292">
        <f t="shared" si="33"/>
        <v>0</v>
      </c>
      <c r="G73" s="292" t="str">
        <f t="shared" si="33"/>
        <v>£m</v>
      </c>
      <c r="H73" s="292">
        <f t="shared" si="33"/>
        <v>0</v>
      </c>
      <c r="I73" s="292">
        <f t="shared" si="33"/>
        <v>0</v>
      </c>
      <c r="J73" s="292">
        <f t="shared" si="33"/>
        <v>0</v>
      </c>
      <c r="K73" s="292">
        <f t="shared" si="33"/>
        <v>0</v>
      </c>
      <c r="L73" s="292">
        <f t="shared" si="33"/>
        <v>0</v>
      </c>
      <c r="M73" s="292">
        <f t="shared" si="33"/>
        <v>536.74673332378848</v>
      </c>
      <c r="N73" s="292">
        <f t="shared" si="33"/>
        <v>525.62577059810781</v>
      </c>
      <c r="O73" s="292">
        <f t="shared" si="33"/>
        <v>526.19863356591986</v>
      </c>
      <c r="P73" s="292">
        <f t="shared" si="33"/>
        <v>537.74015228675455</v>
      </c>
      <c r="Q73" s="292">
        <f t="shared" si="33"/>
        <v>541.35025561224245</v>
      </c>
      <c r="R73" s="292">
        <f t="shared" si="33"/>
        <v>539.79791772605279</v>
      </c>
    </row>
    <row r="74" spans="1:16383" s="213" customFormat="1" x14ac:dyDescent="0.25">
      <c r="A74" s="214"/>
      <c r="B74" s="215"/>
      <c r="C74" s="216"/>
      <c r="D74" s="217"/>
      <c r="E74" s="213" t="str">
        <f t="shared" ref="E74:R74" si="34" xml:space="preserve"> E$70</f>
        <v>Actual Indexation percentage</v>
      </c>
      <c r="F74" s="213">
        <f t="shared" si="34"/>
        <v>0</v>
      </c>
      <c r="G74" s="213">
        <f t="shared" si="34"/>
        <v>0</v>
      </c>
      <c r="H74" s="213">
        <f t="shared" si="34"/>
        <v>0</v>
      </c>
      <c r="I74" s="213">
        <f t="shared" si="34"/>
        <v>0</v>
      </c>
      <c r="J74" s="213">
        <f t="shared" si="34"/>
        <v>0</v>
      </c>
      <c r="K74" s="213">
        <f t="shared" si="34"/>
        <v>-2.1269790500559882E-2</v>
      </c>
      <c r="L74" s="213">
        <f t="shared" si="34"/>
        <v>2.8804001067783025E-2</v>
      </c>
      <c r="M74" s="213">
        <f t="shared" si="34"/>
        <v>2.0509379279486817E-2</v>
      </c>
      <c r="N74" s="213">
        <f t="shared" si="34"/>
        <v>4.1066834957910858E-2</v>
      </c>
      <c r="O74" s="213">
        <f t="shared" si="34"/>
        <v>6.1749369291973721E-2</v>
      </c>
      <c r="P74" s="213">
        <f t="shared" si="34"/>
        <v>4.4850515576482231E-2</v>
      </c>
      <c r="Q74" s="213">
        <f t="shared" si="34"/>
        <v>3.3940761501598748E-2</v>
      </c>
      <c r="R74" s="213">
        <f t="shared" si="34"/>
        <v>2.9999999999998916E-2</v>
      </c>
      <c r="S74" s="218"/>
      <c r="T74" s="218"/>
      <c r="U74" s="218"/>
      <c r="V74" s="218"/>
      <c r="W74" s="218"/>
      <c r="X74" s="218"/>
      <c r="Y74" s="218"/>
      <c r="Z74" s="218"/>
    </row>
    <row r="75" spans="1:16383" x14ac:dyDescent="0.25">
      <c r="E75" s="56" t="s">
        <v>152</v>
      </c>
      <c r="G75" s="201" t="s">
        <v>88</v>
      </c>
      <c r="J75" s="225">
        <f t="shared" ref="J75:L75" si="35">J73*J74</f>
        <v>0</v>
      </c>
      <c r="K75" s="225">
        <f t="shared" si="35"/>
        <v>0</v>
      </c>
      <c r="L75" s="225">
        <f t="shared" si="35"/>
        <v>0</v>
      </c>
      <c r="M75" s="225">
        <f>M73*M74</f>
        <v>11.008342330763144</v>
      </c>
      <c r="N75" s="225">
        <f t="shared" ref="N75:R75" si="36">N73*N74</f>
        <v>21.585786770777208</v>
      </c>
      <c r="O75" s="225">
        <f t="shared" si="36"/>
        <v>32.492433744993946</v>
      </c>
      <c r="P75" s="225">
        <f t="shared" si="36"/>
        <v>24.117923076237012</v>
      </c>
      <c r="Q75" s="225">
        <f t="shared" si="36"/>
        <v>18.373839914564641</v>
      </c>
      <c r="R75" s="225">
        <f t="shared" si="36"/>
        <v>16.193937531781</v>
      </c>
    </row>
    <row r="77" spans="1:16383" s="253" customFormat="1" x14ac:dyDescent="0.25">
      <c r="A77" s="249"/>
      <c r="B77" s="250"/>
      <c r="C77" s="251"/>
      <c r="D77" s="252"/>
      <c r="E77" s="49" t="str">
        <f xml:space="preserve"> InpR!E$95</f>
        <v>Run-off rate - CPI(H) + RPI wedge - active - WN</v>
      </c>
      <c r="F77" s="253">
        <f xml:space="preserve"> InpR!F$95</f>
        <v>0</v>
      </c>
      <c r="G77" s="271" t="str">
        <f xml:space="preserve"> InpR!G$95</f>
        <v>%</v>
      </c>
      <c r="H77" s="253" t="str">
        <f xml:space="preserve"> InpR!I$95</f>
        <v>PR19 Financial model, 'F_OutputsMaster' sheet row 956, PR19FM2093POST</v>
      </c>
      <c r="I77" s="253" t="e">
        <f xml:space="preserve"> InpR!#REF!</f>
        <v>#REF!</v>
      </c>
      <c r="J77" s="253">
        <f xml:space="preserve"> InpR!J$95</f>
        <v>0</v>
      </c>
      <c r="K77" s="253">
        <f xml:space="preserve"> InpR!K$95</f>
        <v>0</v>
      </c>
      <c r="L77" s="253">
        <f xml:space="preserve"> InpR!L$95</f>
        <v>0</v>
      </c>
      <c r="M77" s="253">
        <f xml:space="preserve"> InpR!M$95</f>
        <v>4.0399999999999998E-2</v>
      </c>
      <c r="N77" s="253">
        <f xml:space="preserve"> InpR!N$95</f>
        <v>3.8399999999999997E-2</v>
      </c>
      <c r="O77" s="253">
        <f xml:space="preserve"> InpR!O$95</f>
        <v>3.7499999999999999E-2</v>
      </c>
      <c r="P77" s="253">
        <f xml:space="preserve"> InpR!P$95</f>
        <v>3.6499999999999998E-2</v>
      </c>
      <c r="Q77" s="253">
        <f xml:space="preserve"> InpR!Q$95</f>
        <v>3.56E-2</v>
      </c>
      <c r="R77" s="253">
        <f xml:space="preserve"> InpR!R$95</f>
        <v>4.0149999999999998E-2</v>
      </c>
    </row>
    <row r="78" spans="1:16383" s="199" customFormat="1" x14ac:dyDescent="0.25">
      <c r="A78" s="194"/>
      <c r="B78" s="195"/>
      <c r="C78" s="196"/>
      <c r="D78" s="197"/>
      <c r="E78" s="184" t="str">
        <f t="shared" ref="E78:R78" si="37" xml:space="preserve"> E$85</f>
        <v>Actual Nominal RCV balance BEG</v>
      </c>
      <c r="F78" s="292">
        <f t="shared" si="37"/>
        <v>0</v>
      </c>
      <c r="G78" s="292" t="str">
        <f t="shared" si="37"/>
        <v>£m</v>
      </c>
      <c r="H78" s="292">
        <f t="shared" si="37"/>
        <v>0</v>
      </c>
      <c r="I78" s="292">
        <f t="shared" si="37"/>
        <v>0</v>
      </c>
      <c r="J78" s="292">
        <f t="shared" si="37"/>
        <v>0</v>
      </c>
      <c r="K78" s="292">
        <f t="shared" si="37"/>
        <v>0</v>
      </c>
      <c r="L78" s="292">
        <f t="shared" si="37"/>
        <v>0</v>
      </c>
      <c r="M78" s="292">
        <f xml:space="preserve"> M$85</f>
        <v>536.74673332378848</v>
      </c>
      <c r="N78" s="292">
        <f t="shared" si="37"/>
        <v>525.62577059810781</v>
      </c>
      <c r="O78" s="292">
        <f t="shared" si="37"/>
        <v>526.19863356591986</v>
      </c>
      <c r="P78" s="292">
        <f t="shared" si="37"/>
        <v>537.74015228675455</v>
      </c>
      <c r="Q78" s="292">
        <f t="shared" si="37"/>
        <v>541.35025561224245</v>
      </c>
      <c r="R78" s="292">
        <f t="shared" si="37"/>
        <v>539.79791772605279</v>
      </c>
    </row>
    <row r="79" spans="1:16383" x14ac:dyDescent="0.25">
      <c r="E79" s="56" t="str">
        <f t="shared" ref="E79:R79" si="38" xml:space="preserve"> E$75</f>
        <v>Actual RCV indexation</v>
      </c>
      <c r="F79" s="225">
        <f t="shared" si="38"/>
        <v>0</v>
      </c>
      <c r="G79" s="225" t="str">
        <f t="shared" si="38"/>
        <v>£m</v>
      </c>
      <c r="H79" s="225">
        <f t="shared" si="38"/>
        <v>0</v>
      </c>
      <c r="I79" s="225">
        <f t="shared" si="38"/>
        <v>0</v>
      </c>
      <c r="J79" s="225">
        <f t="shared" si="38"/>
        <v>0</v>
      </c>
      <c r="K79" s="225">
        <f t="shared" si="38"/>
        <v>0</v>
      </c>
      <c r="L79" s="225">
        <f t="shared" si="38"/>
        <v>0</v>
      </c>
      <c r="M79" s="225">
        <f xml:space="preserve"> M$75</f>
        <v>11.008342330763144</v>
      </c>
      <c r="N79" s="225">
        <f t="shared" si="38"/>
        <v>21.585786770777208</v>
      </c>
      <c r="O79" s="225">
        <f t="shared" si="38"/>
        <v>32.492433744993946</v>
      </c>
      <c r="P79" s="225">
        <f t="shared" si="38"/>
        <v>24.117923076237012</v>
      </c>
      <c r="Q79" s="225">
        <f t="shared" si="38"/>
        <v>18.373839914564641</v>
      </c>
      <c r="R79" s="225">
        <f t="shared" si="38"/>
        <v>16.193937531781</v>
      </c>
    </row>
    <row r="80" spans="1:16383" x14ac:dyDescent="0.25">
      <c r="E80" s="56" t="s">
        <v>153</v>
      </c>
      <c r="F80" s="295"/>
      <c r="G80" s="295" t="s">
        <v>88</v>
      </c>
      <c r="H80" s="295"/>
      <c r="I80" s="295"/>
      <c r="J80" s="225">
        <f t="shared" ref="J80" si="39" xml:space="preserve"> (J78+J79) * J77</f>
        <v>0</v>
      </c>
      <c r="K80" s="225">
        <f t="shared" ref="K80" si="40" xml:space="preserve"> (K78+K79) * K77</f>
        <v>0</v>
      </c>
      <c r="L80" s="225">
        <f t="shared" ref="L80:R80" si="41" xml:space="preserve"> (L78+L79) * L77</f>
        <v>0</v>
      </c>
      <c r="M80" s="225">
        <f t="shared" si="41"/>
        <v>22.129305056443886</v>
      </c>
      <c r="N80" s="225">
        <f xml:space="preserve"> (N78+N79) * N77</f>
        <v>21.012923802965183</v>
      </c>
      <c r="O80" s="225">
        <f t="shared" si="41"/>
        <v>20.950915024159269</v>
      </c>
      <c r="P80" s="225">
        <f t="shared" si="41"/>
        <v>20.507819750749192</v>
      </c>
      <c r="Q80" s="225">
        <f t="shared" si="41"/>
        <v>19.926177800754331</v>
      </c>
      <c r="R80" s="225">
        <f t="shared" si="41"/>
        <v>22.323072988602025</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E81" s="304"/>
      <c r="F81" s="304"/>
      <c r="G81" s="304"/>
      <c r="H81" s="304"/>
    </row>
    <row r="82" spans="1:26" s="242" customFormat="1" x14ac:dyDescent="0.25">
      <c r="A82" s="238"/>
      <c r="B82" s="239"/>
      <c r="C82" s="240"/>
      <c r="D82" s="241"/>
      <c r="E82" s="302" t="str">
        <f>InpR!$E$88</f>
        <v>RCV - CPI(H) + RPI wedge initial balance - nominal - WN</v>
      </c>
      <c r="F82" s="302">
        <f>InpR!$F$88</f>
        <v>536.74673332378848</v>
      </c>
      <c r="G82" s="302" t="str">
        <f>InpR!$G$88</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 si="42" xml:space="preserve"> I88</f>
        <v>0</v>
      </c>
      <c r="K85" s="293">
        <f t="shared" ref="K85" si="43" xml:space="preserve"> J88</f>
        <v>0</v>
      </c>
      <c r="L85" s="293">
        <f t="shared" ref="L85" si="44" xml:space="preserve"> K88</f>
        <v>0</v>
      </c>
      <c r="M85" s="293">
        <f t="shared" ref="M85" si="45" xml:space="preserve"> L88</f>
        <v>536.74673332378848</v>
      </c>
      <c r="N85" s="293">
        <f t="shared" ref="N85" si="46" xml:space="preserve"> M88</f>
        <v>525.62577059810781</v>
      </c>
      <c r="O85" s="293">
        <f t="shared" ref="O85" si="47" xml:space="preserve"> N88</f>
        <v>526.19863356591986</v>
      </c>
      <c r="P85" s="293">
        <f t="shared" ref="P85" si="48" xml:space="preserve"> O88</f>
        <v>537.74015228675455</v>
      </c>
      <c r="Q85" s="293">
        <f t="shared" ref="Q85" si="49" xml:space="preserve"> P88</f>
        <v>541.35025561224245</v>
      </c>
      <c r="R85" s="293">
        <f t="shared" ref="R85" si="50" xml:space="preserve"> Q88</f>
        <v>539.79791772605279</v>
      </c>
    </row>
    <row r="86" spans="1:26" s="59" customFormat="1" x14ac:dyDescent="0.25">
      <c r="A86" s="66"/>
      <c r="B86" s="70"/>
      <c r="C86" s="145"/>
      <c r="D86" s="75" t="s">
        <v>139</v>
      </c>
      <c r="E86" s="56" t="str">
        <f t="shared" ref="E86:R86" si="51" xml:space="preserve"> E$75</f>
        <v>Actual RCV indexation</v>
      </c>
      <c r="F86" s="293">
        <f t="shared" si="51"/>
        <v>0</v>
      </c>
      <c r="G86" s="201" t="str">
        <f t="shared" si="51"/>
        <v>£m</v>
      </c>
      <c r="H86" s="293">
        <f t="shared" si="51"/>
        <v>0</v>
      </c>
      <c r="I86" s="201">
        <f t="shared" si="51"/>
        <v>0</v>
      </c>
      <c r="J86" s="293">
        <f t="shared" si="51"/>
        <v>0</v>
      </c>
      <c r="K86" s="293">
        <f t="shared" si="51"/>
        <v>0</v>
      </c>
      <c r="L86" s="293">
        <f t="shared" si="51"/>
        <v>0</v>
      </c>
      <c r="M86" s="293">
        <f t="shared" si="51"/>
        <v>11.008342330763144</v>
      </c>
      <c r="N86" s="293">
        <f t="shared" si="51"/>
        <v>21.585786770777208</v>
      </c>
      <c r="O86" s="293">
        <f t="shared" si="51"/>
        <v>32.492433744993946</v>
      </c>
      <c r="P86" s="293">
        <f t="shared" si="51"/>
        <v>24.117923076237012</v>
      </c>
      <c r="Q86" s="293">
        <f t="shared" si="51"/>
        <v>18.373839914564641</v>
      </c>
      <c r="R86" s="293">
        <f t="shared" si="51"/>
        <v>16.193937531781</v>
      </c>
    </row>
    <row r="87" spans="1:26" s="59" customFormat="1" x14ac:dyDescent="0.25">
      <c r="A87" s="66"/>
      <c r="B87" s="70"/>
      <c r="C87" s="145"/>
      <c r="D87" s="75" t="s">
        <v>140</v>
      </c>
      <c r="E87" s="56" t="str">
        <f t="shared" ref="E87:R87" si="52" xml:space="preserve"> E$80</f>
        <v>RCV run-off company should have received</v>
      </c>
      <c r="F87" s="293">
        <f t="shared" si="52"/>
        <v>0</v>
      </c>
      <c r="G87" s="201" t="str">
        <f t="shared" si="52"/>
        <v>£m</v>
      </c>
      <c r="H87" s="293">
        <f t="shared" si="52"/>
        <v>0</v>
      </c>
      <c r="I87" s="201">
        <f t="shared" si="52"/>
        <v>0</v>
      </c>
      <c r="J87" s="293">
        <f t="shared" si="52"/>
        <v>0</v>
      </c>
      <c r="K87" s="293">
        <f t="shared" si="52"/>
        <v>0</v>
      </c>
      <c r="L87" s="293">
        <f t="shared" si="52"/>
        <v>0</v>
      </c>
      <c r="M87" s="293">
        <f t="shared" si="52"/>
        <v>22.129305056443886</v>
      </c>
      <c r="N87" s="293">
        <f t="shared" si="52"/>
        <v>21.012923802965183</v>
      </c>
      <c r="O87" s="293">
        <f t="shared" si="52"/>
        <v>20.950915024159269</v>
      </c>
      <c r="P87" s="293">
        <f t="shared" si="52"/>
        <v>20.507819750749192</v>
      </c>
      <c r="Q87" s="293">
        <f t="shared" si="52"/>
        <v>19.926177800754331</v>
      </c>
      <c r="R87" s="293">
        <f t="shared" si="52"/>
        <v>22.323072988602025</v>
      </c>
    </row>
    <row r="88" spans="1:26" s="173" customFormat="1" x14ac:dyDescent="0.25">
      <c r="A88" s="169"/>
      <c r="B88" s="170"/>
      <c r="C88" s="171"/>
      <c r="D88" s="172"/>
      <c r="E88" s="173" t="s">
        <v>155</v>
      </c>
      <c r="G88" s="202" t="s">
        <v>88</v>
      </c>
      <c r="J88" s="294">
        <f t="shared" ref="J88:R88" si="53" xml:space="preserve"> IF( J83 = 1, $F82, J85 + J86 - J87)</f>
        <v>0</v>
      </c>
      <c r="K88" s="294">
        <f t="shared" si="53"/>
        <v>0</v>
      </c>
      <c r="L88" s="294">
        <f t="shared" si="53"/>
        <v>536.74673332378848</v>
      </c>
      <c r="M88" s="294">
        <f t="shared" si="53"/>
        <v>525.62577059810781</v>
      </c>
      <c r="N88" s="294">
        <f t="shared" si="53"/>
        <v>526.19863356591986</v>
      </c>
      <c r="O88" s="294">
        <f t="shared" si="53"/>
        <v>537.74015228675455</v>
      </c>
      <c r="P88" s="294">
        <f t="shared" si="53"/>
        <v>541.35025561224245</v>
      </c>
      <c r="Q88" s="294">
        <f t="shared" si="53"/>
        <v>539.79791772605279</v>
      </c>
      <c r="R88" s="294">
        <f t="shared" si="53"/>
        <v>533.66878226923177</v>
      </c>
    </row>
    <row r="90" spans="1:26" s="126" customFormat="1" x14ac:dyDescent="0.25">
      <c r="A90" s="203"/>
      <c r="B90" s="204"/>
      <c r="C90" s="205"/>
      <c r="D90" s="206"/>
      <c r="E90" s="56" t="str">
        <f t="shared" ref="E90:R90" si="54" xml:space="preserve"> E$85</f>
        <v>Actual Nominal RCV balance BEG</v>
      </c>
      <c r="F90" s="226">
        <f t="shared" si="54"/>
        <v>0</v>
      </c>
      <c r="G90" s="126" t="str">
        <f t="shared" si="54"/>
        <v>£m</v>
      </c>
      <c r="H90" s="226">
        <f t="shared" si="54"/>
        <v>0</v>
      </c>
      <c r="I90" s="226">
        <f t="shared" si="54"/>
        <v>0</v>
      </c>
      <c r="J90" s="226">
        <f t="shared" si="54"/>
        <v>0</v>
      </c>
      <c r="K90" s="226">
        <f t="shared" si="54"/>
        <v>0</v>
      </c>
      <c r="L90" s="226">
        <f t="shared" si="54"/>
        <v>0</v>
      </c>
      <c r="M90" s="226">
        <f t="shared" si="54"/>
        <v>536.74673332378848</v>
      </c>
      <c r="N90" s="226">
        <f t="shared" si="54"/>
        <v>525.62577059810781</v>
      </c>
      <c r="O90" s="226">
        <f t="shared" si="54"/>
        <v>526.19863356591986</v>
      </c>
      <c r="P90" s="226">
        <f t="shared" si="54"/>
        <v>537.74015228675455</v>
      </c>
      <c r="Q90" s="226">
        <f t="shared" si="54"/>
        <v>541.35025561224245</v>
      </c>
      <c r="R90" s="226">
        <f t="shared" si="54"/>
        <v>539.79791772605279</v>
      </c>
    </row>
    <row r="91" spans="1:26" s="126" customFormat="1" x14ac:dyDescent="0.25">
      <c r="A91" s="203"/>
      <c r="B91" s="204"/>
      <c r="C91" s="205"/>
      <c r="D91" s="206"/>
      <c r="E91" s="56" t="str">
        <f t="shared" ref="E91:R91" si="55" xml:space="preserve"> E$86</f>
        <v>Actual RCV indexation</v>
      </c>
      <c r="F91" s="293">
        <f t="shared" si="55"/>
        <v>0</v>
      </c>
      <c r="G91" s="209" t="str">
        <f t="shared" si="55"/>
        <v>£m</v>
      </c>
      <c r="H91" s="293">
        <f t="shared" si="55"/>
        <v>0</v>
      </c>
      <c r="I91" s="293">
        <f t="shared" si="55"/>
        <v>0</v>
      </c>
      <c r="J91" s="293">
        <f t="shared" si="55"/>
        <v>0</v>
      </c>
      <c r="K91" s="293">
        <f t="shared" si="55"/>
        <v>0</v>
      </c>
      <c r="L91" s="293">
        <f t="shared" si="55"/>
        <v>0</v>
      </c>
      <c r="M91" s="293">
        <f t="shared" si="55"/>
        <v>11.008342330763144</v>
      </c>
      <c r="N91" s="293">
        <f t="shared" si="55"/>
        <v>21.585786770777208</v>
      </c>
      <c r="O91" s="293">
        <f t="shared" si="55"/>
        <v>32.492433744993946</v>
      </c>
      <c r="P91" s="293">
        <f t="shared" si="55"/>
        <v>24.117923076237012</v>
      </c>
      <c r="Q91" s="293">
        <f t="shared" si="55"/>
        <v>18.373839914564641</v>
      </c>
      <c r="R91" s="293">
        <f t="shared" si="55"/>
        <v>16.193937531781</v>
      </c>
    </row>
    <row r="92" spans="1:26" s="126" customFormat="1" x14ac:dyDescent="0.25">
      <c r="A92" s="203"/>
      <c r="B92" s="204"/>
      <c r="C92" s="205"/>
      <c r="D92" s="206"/>
      <c r="E92" s="56" t="str">
        <f t="shared" ref="E92:R92" si="56" xml:space="preserve"> E$88</f>
        <v>Actual Nominal RCV balance END</v>
      </c>
      <c r="F92" s="226">
        <f t="shared" si="56"/>
        <v>0</v>
      </c>
      <c r="G92" s="126" t="str">
        <f t="shared" si="56"/>
        <v>£m</v>
      </c>
      <c r="H92" s="226">
        <f t="shared" si="56"/>
        <v>0</v>
      </c>
      <c r="I92" s="226">
        <f t="shared" si="56"/>
        <v>0</v>
      </c>
      <c r="J92" s="226">
        <f t="shared" si="56"/>
        <v>0</v>
      </c>
      <c r="K92" s="226">
        <f t="shared" si="56"/>
        <v>0</v>
      </c>
      <c r="L92" s="226">
        <f t="shared" si="56"/>
        <v>536.74673332378848</v>
      </c>
      <c r="M92" s="226">
        <f t="shared" si="56"/>
        <v>525.62577059810781</v>
      </c>
      <c r="N92" s="226">
        <f t="shared" si="56"/>
        <v>526.19863356591986</v>
      </c>
      <c r="O92" s="226">
        <f t="shared" si="56"/>
        <v>537.74015228675455</v>
      </c>
      <c r="P92" s="226">
        <f t="shared" si="56"/>
        <v>541.35025561224245</v>
      </c>
      <c r="Q92" s="226">
        <f t="shared" si="56"/>
        <v>539.79791772605279</v>
      </c>
      <c r="R92" s="226">
        <f t="shared" si="56"/>
        <v>533.66878226923177</v>
      </c>
    </row>
    <row r="93" spans="1:26" s="60" customFormat="1" x14ac:dyDescent="0.25">
      <c r="A93" s="68"/>
      <c r="B93" s="80"/>
      <c r="C93" s="144"/>
      <c r="D93" s="76"/>
      <c r="E93" s="56" t="s">
        <v>173</v>
      </c>
      <c r="G93" s="126" t="s">
        <v>88</v>
      </c>
      <c r="H93" s="296"/>
      <c r="I93" s="296"/>
      <c r="J93" s="226">
        <f t="shared" ref="J93" si="57" xml:space="preserve"> ( (J90+J91) + J92) / 2</f>
        <v>0</v>
      </c>
      <c r="K93" s="226">
        <f t="shared" ref="K93" si="58" xml:space="preserve"> ( (K90+K91) + K92) / 2</f>
        <v>0</v>
      </c>
      <c r="L93" s="226">
        <f xml:space="preserve"> ( (L90+L91) + L92) / 2</f>
        <v>268.37336666189424</v>
      </c>
      <c r="M93" s="226">
        <f xml:space="preserve"> ( (M90+M91) + M92) / 2</f>
        <v>536.69042312632973</v>
      </c>
      <c r="N93" s="226">
        <f t="shared" ref="N93" si="59" xml:space="preserve"> ( (N90+N91) + N92) / 2</f>
        <v>536.70509546740243</v>
      </c>
      <c r="O93" s="226">
        <f t="shared" ref="O93" si="60" xml:space="preserve"> ( (O90+O91) + O92) / 2</f>
        <v>548.21560979883418</v>
      </c>
      <c r="P93" s="226">
        <f t="shared" ref="P93" si="61" xml:space="preserve"> ( (P90+P91) + P92) / 2</f>
        <v>551.60416548761702</v>
      </c>
      <c r="Q93" s="226">
        <f xml:space="preserve"> ( (Q90+Q91) + Q92) / 2</f>
        <v>549.76100662642989</v>
      </c>
      <c r="R93" s="226">
        <f t="shared" ref="R93" si="62" xml:space="preserve"> ( (R90+R91) + R92) / 2</f>
        <v>544.83031876353277</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InpR!E$102</f>
        <v>WACC on RCV - CPI(H) + RPI wedge bf and additions - WN</v>
      </c>
      <c r="F96" s="253">
        <f xml:space="preserve"> InpR!F$102</f>
        <v>0</v>
      </c>
      <c r="G96" s="271" t="str">
        <f xml:space="preserve"> InpR!G$102</f>
        <v>%</v>
      </c>
      <c r="H96" s="253" t="str">
        <f xml:space="preserve"> InpR!I$102</f>
        <v>PR19 Financial model, 'Water Network' sheet row 980</v>
      </c>
      <c r="I96" s="253" t="e">
        <f xml:space="preserve"> InpR!#REF!</f>
        <v>#REF!</v>
      </c>
      <c r="J96" s="253">
        <f xml:space="preserve"> InpR!J$102</f>
        <v>0</v>
      </c>
      <c r="K96" s="253">
        <f xml:space="preserve"> InpR!K$102</f>
        <v>0</v>
      </c>
      <c r="L96" s="253">
        <f xml:space="preserve"> InpR!L$102</f>
        <v>0</v>
      </c>
      <c r="M96" s="253">
        <f xml:space="preserve"> InpR!M$102</f>
        <v>1.920357193840716E-2</v>
      </c>
      <c r="N96" s="253">
        <f xml:space="preserve"> InpR!N$102</f>
        <v>1.920357193840716E-2</v>
      </c>
      <c r="O96" s="253">
        <f xml:space="preserve"> InpR!O$102</f>
        <v>1.920357193840716E-2</v>
      </c>
      <c r="P96" s="253">
        <f xml:space="preserve"> InpR!P$102</f>
        <v>1.920357193840716E-2</v>
      </c>
      <c r="Q96" s="253">
        <f xml:space="preserve"> InpR!Q$102</f>
        <v>1.920357193840716E-2</v>
      </c>
      <c r="R96" s="253">
        <f xml:space="preserve"> InpR!R$102</f>
        <v>1.920357193840716E-2</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63" xml:space="preserve"> E$93</f>
        <v>Actual average RCV balance</v>
      </c>
      <c r="F98" s="225">
        <f t="shared" si="63"/>
        <v>0</v>
      </c>
      <c r="G98" s="225" t="str">
        <f t="shared" si="63"/>
        <v>£m</v>
      </c>
      <c r="H98" s="225">
        <f t="shared" si="63"/>
        <v>0</v>
      </c>
      <c r="I98" s="225">
        <f t="shared" si="63"/>
        <v>0</v>
      </c>
      <c r="J98" s="225">
        <f t="shared" si="63"/>
        <v>0</v>
      </c>
      <c r="K98" s="225">
        <f t="shared" si="63"/>
        <v>0</v>
      </c>
      <c r="L98" s="225">
        <f t="shared" si="63"/>
        <v>268.37336666189424</v>
      </c>
      <c r="M98" s="225">
        <f t="shared" si="63"/>
        <v>536.69042312632973</v>
      </c>
      <c r="N98" s="225">
        <f t="shared" si="63"/>
        <v>536.70509546740243</v>
      </c>
      <c r="O98" s="225">
        <f t="shared" si="63"/>
        <v>548.21560979883418</v>
      </c>
      <c r="P98" s="225">
        <f t="shared" si="63"/>
        <v>551.60416548761702</v>
      </c>
      <c r="Q98" s="225">
        <f t="shared" si="63"/>
        <v>549.76100662642989</v>
      </c>
      <c r="R98" s="225">
        <f t="shared" si="63"/>
        <v>544.83031876353277</v>
      </c>
    </row>
    <row r="99" spans="1:26" x14ac:dyDescent="0.25">
      <c r="E99" s="56" t="s">
        <v>157</v>
      </c>
      <c r="F99" s="295"/>
      <c r="G99" s="225" t="s">
        <v>88</v>
      </c>
      <c r="H99" s="295"/>
      <c r="I99" s="295"/>
      <c r="J99" s="295">
        <f t="shared" ref="J99:K99" si="64">J96*J97*J98</f>
        <v>0</v>
      </c>
      <c r="K99" s="295">
        <f t="shared" si="64"/>
        <v>0</v>
      </c>
      <c r="L99" s="295">
        <f>L96*L97*L98</f>
        <v>0</v>
      </c>
      <c r="M99" s="295">
        <f>M96*M97*M98</f>
        <v>10.306373149160651</v>
      </c>
      <c r="N99" s="295">
        <f t="shared" ref="N99:R99" si="65">N96*N97*N98</f>
        <v>10.306654910517945</v>
      </c>
      <c r="O99" s="295">
        <f t="shared" si="65"/>
        <v>10.527697900529661</v>
      </c>
      <c r="P99" s="295">
        <f t="shared" si="65"/>
        <v>10.592770273466501</v>
      </c>
      <c r="Q99" s="295">
        <f t="shared" si="65"/>
        <v>10.557375039681782</v>
      </c>
      <c r="R99" s="295">
        <f t="shared" si="65"/>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66" xml:space="preserve"> E$88</f>
        <v>Actual Nominal RCV balance END</v>
      </c>
      <c r="F102" s="226">
        <f t="shared" si="66"/>
        <v>0</v>
      </c>
      <c r="G102" s="226" t="str">
        <f t="shared" si="66"/>
        <v>£m</v>
      </c>
      <c r="H102" s="226">
        <f t="shared" si="66"/>
        <v>0</v>
      </c>
      <c r="I102" s="226">
        <f t="shared" si="66"/>
        <v>0</v>
      </c>
      <c r="J102" s="226">
        <f t="shared" si="66"/>
        <v>0</v>
      </c>
      <c r="K102" s="226">
        <f t="shared" si="66"/>
        <v>0</v>
      </c>
      <c r="L102" s="226">
        <f t="shared" si="66"/>
        <v>536.74673332378848</v>
      </c>
      <c r="M102" s="226">
        <f t="shared" si="66"/>
        <v>525.62577059810781</v>
      </c>
      <c r="N102" s="226">
        <f t="shared" si="66"/>
        <v>526.19863356591986</v>
      </c>
      <c r="O102" s="226">
        <f t="shared" si="66"/>
        <v>537.74015228675455</v>
      </c>
      <c r="P102" s="226">
        <f t="shared" si="66"/>
        <v>541.35025561224245</v>
      </c>
      <c r="Q102" s="226">
        <f t="shared" si="66"/>
        <v>539.79791772605279</v>
      </c>
      <c r="R102" s="226">
        <f t="shared" si="66"/>
        <v>533.66878226923177</v>
      </c>
    </row>
    <row r="103" spans="1:26" x14ac:dyDescent="0.25">
      <c r="A103" s="89"/>
      <c r="B103" s="95"/>
      <c r="C103" s="332"/>
      <c r="D103" s="91"/>
      <c r="E103" s="56" t="s">
        <v>318</v>
      </c>
      <c r="F103" s="295"/>
      <c r="G103" s="295"/>
      <c r="H103" s="295"/>
      <c r="I103" s="295"/>
      <c r="J103" s="225">
        <f>J102 * J101</f>
        <v>0</v>
      </c>
      <c r="K103" s="225">
        <f t="shared" ref="K103" si="67">K102 * K101</f>
        <v>0</v>
      </c>
      <c r="L103" s="225">
        <f t="shared" ref="L103" si="68">L102 * L101</f>
        <v>0</v>
      </c>
      <c r="M103" s="225">
        <f t="shared" ref="M103" si="69">M102 * M101</f>
        <v>0</v>
      </c>
      <c r="N103" s="225">
        <f t="shared" ref="N103" si="70">N102 * N101</f>
        <v>0</v>
      </c>
      <c r="O103" s="225">
        <f t="shared" ref="O103" si="71">O102 * O101</f>
        <v>0</v>
      </c>
      <c r="P103" s="225">
        <f t="shared" ref="P103" si="72">P102 * P101</f>
        <v>0</v>
      </c>
      <c r="Q103" s="225">
        <f t="shared" ref="Q103" si="73">Q102 * Q101</f>
        <v>539.79791772605279</v>
      </c>
      <c r="R103" s="225">
        <f t="shared" ref="R103" si="74">R102 * R101</f>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75" xml:space="preserve"> E$80</f>
        <v>RCV run-off company should have received</v>
      </c>
      <c r="F106" s="225">
        <f t="shared" si="75"/>
        <v>0</v>
      </c>
      <c r="G106" s="225" t="str">
        <f t="shared" si="75"/>
        <v>£m</v>
      </c>
      <c r="H106" s="225">
        <f t="shared" si="75"/>
        <v>0</v>
      </c>
      <c r="I106" s="225">
        <f t="shared" si="75"/>
        <v>0</v>
      </c>
      <c r="J106" s="225">
        <f t="shared" si="75"/>
        <v>0</v>
      </c>
      <c r="K106" s="225">
        <f t="shared" si="75"/>
        <v>0</v>
      </c>
      <c r="L106" s="225">
        <f t="shared" si="75"/>
        <v>0</v>
      </c>
      <c r="M106" s="225">
        <f t="shared" si="75"/>
        <v>22.129305056443886</v>
      </c>
      <c r="N106" s="225">
        <f t="shared" si="75"/>
        <v>21.012923802965183</v>
      </c>
      <c r="O106" s="225">
        <f t="shared" si="75"/>
        <v>20.950915024159269</v>
      </c>
      <c r="P106" s="225">
        <f t="shared" si="75"/>
        <v>20.507819750749192</v>
      </c>
      <c r="Q106" s="225">
        <f t="shared" si="75"/>
        <v>19.926177800754331</v>
      </c>
      <c r="R106" s="225">
        <f t="shared" si="75"/>
        <v>22.323072988602025</v>
      </c>
    </row>
    <row r="107" spans="1:26" s="125" customFormat="1" x14ac:dyDescent="0.25">
      <c r="A107" s="210"/>
      <c r="B107" s="204"/>
      <c r="C107" s="205"/>
      <c r="D107" s="211"/>
      <c r="E107" s="56" t="str">
        <f t="shared" ref="E107:R108" si="76" xml:space="preserve"> E$99</f>
        <v>Nominal return company should have received</v>
      </c>
      <c r="F107" s="225">
        <f t="shared" si="76"/>
        <v>0</v>
      </c>
      <c r="G107" s="225" t="str">
        <f t="shared" si="76"/>
        <v>£m</v>
      </c>
      <c r="H107" s="225">
        <f t="shared" si="76"/>
        <v>0</v>
      </c>
      <c r="I107" s="225">
        <f t="shared" si="76"/>
        <v>0</v>
      </c>
      <c r="J107" s="225">
        <f t="shared" si="76"/>
        <v>0</v>
      </c>
      <c r="K107" s="225">
        <f t="shared" si="76"/>
        <v>0</v>
      </c>
      <c r="L107" s="225">
        <f t="shared" si="76"/>
        <v>0</v>
      </c>
      <c r="M107" s="225">
        <f t="shared" si="76"/>
        <v>10.306373149160651</v>
      </c>
      <c r="N107" s="225">
        <f t="shared" si="76"/>
        <v>10.306654910517945</v>
      </c>
      <c r="O107" s="225">
        <f t="shared" si="76"/>
        <v>10.527697900529661</v>
      </c>
      <c r="P107" s="225">
        <f t="shared" si="76"/>
        <v>10.592770273466501</v>
      </c>
      <c r="Q107" s="225">
        <f t="shared" si="76"/>
        <v>10.557375039681782</v>
      </c>
      <c r="R107" s="225">
        <f t="shared" si="76"/>
        <v>0</v>
      </c>
      <c r="S107" s="126"/>
      <c r="T107" s="126"/>
      <c r="U107" s="126"/>
      <c r="V107" s="126"/>
      <c r="W107" s="126"/>
      <c r="X107" s="126"/>
      <c r="Y107" s="126"/>
      <c r="Z107" s="126"/>
    </row>
    <row r="108" spans="1:26" x14ac:dyDescent="0.25">
      <c r="E108" s="56" t="s">
        <v>266</v>
      </c>
      <c r="F108" s="295"/>
      <c r="G108" s="225" t="str">
        <f t="shared" si="76"/>
        <v>£m</v>
      </c>
      <c r="H108" s="295">
        <f>SUM(J108:R108)</f>
        <v>179.14108569703043</v>
      </c>
      <c r="I108" s="295"/>
      <c r="J108" s="295">
        <f t="shared" ref="J108:R108" si="77">SUM(J106:J107)</f>
        <v>0</v>
      </c>
      <c r="K108" s="295">
        <f t="shared" si="77"/>
        <v>0</v>
      </c>
      <c r="L108" s="295">
        <f t="shared" si="77"/>
        <v>0</v>
      </c>
      <c r="M108" s="295">
        <f t="shared" si="77"/>
        <v>32.435678205604539</v>
      </c>
      <c r="N108" s="295">
        <f t="shared" si="77"/>
        <v>31.319578713483128</v>
      </c>
      <c r="O108" s="295">
        <f t="shared" si="77"/>
        <v>31.478612924688932</v>
      </c>
      <c r="P108" s="295">
        <f t="shared" si="77"/>
        <v>31.100590024215691</v>
      </c>
      <c r="Q108" s="295">
        <f t="shared" si="77"/>
        <v>30.483552840436111</v>
      </c>
      <c r="R108" s="295">
        <f t="shared" si="77"/>
        <v>22.323072988602025</v>
      </c>
    </row>
    <row r="110" spans="1:26" x14ac:dyDescent="0.25">
      <c r="A110" s="344" t="s">
        <v>376</v>
      </c>
      <c r="B110" s="345"/>
      <c r="C110" s="346"/>
      <c r="D110" s="346"/>
      <c r="E110" s="346"/>
      <c r="F110" s="346"/>
      <c r="G110" s="346"/>
      <c r="H110" s="346"/>
      <c r="I110" s="346"/>
      <c r="J110" s="346"/>
      <c r="K110" s="346"/>
      <c r="L110" s="346"/>
      <c r="M110" s="346"/>
      <c r="N110" s="346"/>
      <c r="O110" s="346"/>
      <c r="P110" s="346"/>
      <c r="Q110" s="346"/>
      <c r="R110" s="346"/>
      <c r="S110" s="56"/>
      <c r="T110" s="56"/>
      <c r="U110" s="56"/>
      <c r="V110" s="56"/>
      <c r="W110" s="56"/>
      <c r="X110" s="56"/>
      <c r="Y110" s="56"/>
      <c r="Z110" s="56"/>
    </row>
    <row r="112" spans="1:26" x14ac:dyDescent="0.25">
      <c r="C112" s="144" t="s">
        <v>265</v>
      </c>
    </row>
    <row r="114" spans="1:26" x14ac:dyDescent="0.25">
      <c r="E114" s="56" t="str">
        <f xml:space="preserve"> E$61</f>
        <v>Actual nominal revenue</v>
      </c>
      <c r="F114" s="225">
        <f t="shared" ref="F114:Q114" si="78" xml:space="preserve"> F$61</f>
        <v>0</v>
      </c>
      <c r="G114" s="225" t="str">
        <f t="shared" si="78"/>
        <v>£m</v>
      </c>
      <c r="H114" s="225">
        <f t="shared" si="78"/>
        <v>0</v>
      </c>
      <c r="I114" s="225">
        <f t="shared" si="78"/>
        <v>0</v>
      </c>
      <c r="J114" s="225">
        <f t="shared" si="78"/>
        <v>0</v>
      </c>
      <c r="K114" s="225">
        <f t="shared" si="78"/>
        <v>0</v>
      </c>
      <c r="L114" s="225">
        <f t="shared" si="78"/>
        <v>0</v>
      </c>
      <c r="M114" s="225">
        <f t="shared" si="78"/>
        <v>32.554826570315292</v>
      </c>
      <c r="N114" s="225">
        <f t="shared" si="78"/>
        <v>31.088017452834166</v>
      </c>
      <c r="O114" s="225">
        <f t="shared" si="78"/>
        <v>30.355785417090761</v>
      </c>
      <c r="P114" s="225">
        <f t="shared" si="78"/>
        <v>29.622386974906693</v>
      </c>
      <c r="Q114" s="225">
        <f t="shared" si="78"/>
        <v>28.980177784517348</v>
      </c>
      <c r="R114" s="225">
        <f xml:space="preserve"> R$61</f>
        <v>21.222153050621543</v>
      </c>
    </row>
    <row r="115" spans="1:26" x14ac:dyDescent="0.25">
      <c r="E115" s="56" t="str">
        <f t="shared" ref="E115:R115" si="79" xml:space="preserve"> E$108</f>
        <v>Total nominal revenue company should have received</v>
      </c>
      <c r="F115" s="225">
        <f t="shared" si="79"/>
        <v>0</v>
      </c>
      <c r="G115" s="225" t="str">
        <f t="shared" si="79"/>
        <v>£m</v>
      </c>
      <c r="H115" s="225">
        <f t="shared" si="79"/>
        <v>179.14108569703043</v>
      </c>
      <c r="I115" s="225">
        <f t="shared" si="79"/>
        <v>0</v>
      </c>
      <c r="J115" s="225">
        <f t="shared" si="79"/>
        <v>0</v>
      </c>
      <c r="K115" s="225">
        <f t="shared" si="79"/>
        <v>0</v>
      </c>
      <c r="L115" s="225">
        <f t="shared" si="79"/>
        <v>0</v>
      </c>
      <c r="M115" s="225">
        <f t="shared" si="79"/>
        <v>32.435678205604539</v>
      </c>
      <c r="N115" s="225">
        <f t="shared" si="79"/>
        <v>31.319578713483128</v>
      </c>
      <c r="O115" s="225">
        <f t="shared" si="79"/>
        <v>31.478612924688932</v>
      </c>
      <c r="P115" s="225">
        <f t="shared" si="79"/>
        <v>31.100590024215691</v>
      </c>
      <c r="Q115" s="225">
        <f t="shared" si="79"/>
        <v>30.483552840436111</v>
      </c>
      <c r="R115" s="225">
        <f t="shared" si="79"/>
        <v>22.323072988602025</v>
      </c>
    </row>
    <row r="116" spans="1:26" s="225" customFormat="1" x14ac:dyDescent="0.25">
      <c r="A116" s="221"/>
      <c r="B116" s="222"/>
      <c r="C116" s="223"/>
      <c r="D116" s="224"/>
      <c r="E116" s="56" t="s">
        <v>267</v>
      </c>
      <c r="G116" s="225" t="str">
        <f t="shared" ref="G116" si="80" xml:space="preserve"> G$99</f>
        <v>£m</v>
      </c>
      <c r="H116" s="295">
        <f>SUM(J116:R116)</f>
        <v>5.3177384467446238</v>
      </c>
      <c r="M116" s="225">
        <f>M115-M114</f>
        <v>-0.11914836471075319</v>
      </c>
      <c r="N116" s="225">
        <f t="shared" ref="N116:R116" si="81">N115-N114</f>
        <v>0.23156126064896299</v>
      </c>
      <c r="O116" s="225">
        <f t="shared" si="81"/>
        <v>1.1228275075981706</v>
      </c>
      <c r="P116" s="225">
        <f t="shared" si="81"/>
        <v>1.4782030493089984</v>
      </c>
      <c r="Q116" s="225">
        <f t="shared" si="81"/>
        <v>1.5033750559187631</v>
      </c>
      <c r="R116" s="225">
        <f t="shared" si="81"/>
        <v>1.1009199379804819</v>
      </c>
      <c r="S116" s="226"/>
      <c r="T116" s="226"/>
      <c r="U116" s="226"/>
      <c r="V116" s="226"/>
      <c r="W116" s="226"/>
      <c r="X116" s="226"/>
      <c r="Y116" s="226"/>
      <c r="Z116" s="226"/>
    </row>
    <row r="118" spans="1:26" x14ac:dyDescent="0.25">
      <c r="A118" s="344" t="s">
        <v>377</v>
      </c>
      <c r="B118" s="345"/>
      <c r="C118" s="346"/>
      <c r="D118" s="346"/>
      <c r="E118" s="346"/>
      <c r="F118" s="346"/>
      <c r="G118" s="346"/>
      <c r="H118" s="346"/>
      <c r="I118" s="346"/>
      <c r="J118" s="346"/>
      <c r="K118" s="346"/>
      <c r="L118" s="346"/>
      <c r="M118" s="346"/>
      <c r="N118" s="346"/>
      <c r="O118" s="346"/>
      <c r="P118" s="346"/>
      <c r="Q118" s="346"/>
      <c r="R118" s="346"/>
      <c r="S118" s="56"/>
      <c r="T118" s="56"/>
      <c r="U118" s="56"/>
      <c r="V118" s="56"/>
      <c r="W118" s="56"/>
      <c r="X118" s="56"/>
      <c r="Y118" s="56"/>
      <c r="Z118" s="56"/>
    </row>
    <row r="120" spans="1:26" x14ac:dyDescent="0.25">
      <c r="C120" s="144" t="s">
        <v>264</v>
      </c>
    </row>
    <row r="121" spans="1:26" x14ac:dyDescent="0.25">
      <c r="C121" s="144" t="s">
        <v>159</v>
      </c>
    </row>
    <row r="122" spans="1:26" x14ac:dyDescent="0.25">
      <c r="C122" s="144" t="s">
        <v>160</v>
      </c>
    </row>
    <row r="124" spans="1:26"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5">
      <c r="A126" s="214"/>
      <c r="B126" s="215"/>
      <c r="C126" s="216"/>
      <c r="D126" s="217"/>
      <c r="E126" s="213" t="s">
        <v>161</v>
      </c>
      <c r="J126" s="213">
        <f t="shared" ref="J126:L126" si="82">SUM(J124:J125)</f>
        <v>0</v>
      </c>
      <c r="K126" s="213">
        <f t="shared" si="82"/>
        <v>0</v>
      </c>
      <c r="L126" s="213">
        <f t="shared" si="82"/>
        <v>3.1522140708501789E-2</v>
      </c>
      <c r="M126" s="213">
        <f>SUM(M124:M125)</f>
        <v>2.4258091513662761E-2</v>
      </c>
      <c r="N126" s="213">
        <f t="shared" ref="N126:R126" si="83">SUM(N124:N125)</f>
        <v>2.9587648685595269E-2</v>
      </c>
      <c r="O126" s="213">
        <f t="shared" si="83"/>
        <v>3.150368327076003E-2</v>
      </c>
      <c r="P126" s="213">
        <f t="shared" si="83"/>
        <v>3.2000000000000695E-2</v>
      </c>
      <c r="Q126" s="213">
        <f t="shared" si="83"/>
        <v>3.1999999999999806E-2</v>
      </c>
      <c r="R126" s="213">
        <f t="shared" si="83"/>
        <v>2.9999999999999805E-2</v>
      </c>
      <c r="S126" s="218"/>
      <c r="T126" s="218"/>
      <c r="U126" s="218"/>
      <c r="V126" s="218"/>
      <c r="W126" s="218"/>
      <c r="X126" s="218"/>
      <c r="Y126" s="218"/>
      <c r="Z126" s="218"/>
    </row>
    <row r="128" spans="1:26" s="199" customFormat="1" x14ac:dyDescent="0.25">
      <c r="A128" s="194"/>
      <c r="B128" s="195"/>
      <c r="C128" s="196"/>
      <c r="D128" s="197"/>
      <c r="E128" s="198" t="str">
        <f t="shared" ref="E128:R128" si="84" xml:space="preserve"> E$140</f>
        <v>True up Nominal RCV balance BEG</v>
      </c>
      <c r="F128" s="297">
        <f t="shared" si="84"/>
        <v>0</v>
      </c>
      <c r="G128" s="297" t="str">
        <f t="shared" si="84"/>
        <v>£m</v>
      </c>
      <c r="H128" s="297">
        <f t="shared" si="84"/>
        <v>0</v>
      </c>
      <c r="I128" s="297">
        <f t="shared" si="84"/>
        <v>0</v>
      </c>
      <c r="J128" s="297">
        <f t="shared" si="84"/>
        <v>0</v>
      </c>
      <c r="K128" s="297">
        <f t="shared" si="84"/>
        <v>0</v>
      </c>
      <c r="L128" s="297">
        <f t="shared" si="84"/>
        <v>0</v>
      </c>
      <c r="M128" s="297">
        <f t="shared" si="84"/>
        <v>536.74673332378848</v>
      </c>
      <c r="N128" s="297">
        <f t="shared" si="84"/>
        <v>527.55659043851961</v>
      </c>
      <c r="O128" s="297">
        <f t="shared" si="84"/>
        <v>522.30818471745465</v>
      </c>
      <c r="P128" s="297">
        <f t="shared" si="84"/>
        <v>518.55921072582453</v>
      </c>
      <c r="Q128" s="297">
        <f t="shared" si="84"/>
        <v>515.62001711943094</v>
      </c>
      <c r="R128" s="297">
        <f t="shared" si="84"/>
        <v>513.17639073429848</v>
      </c>
    </row>
    <row r="129" spans="1:16383" x14ac:dyDescent="0.25">
      <c r="E129" s="219" t="str">
        <f t="shared" ref="E129:R129" si="85" xml:space="preserve"> E$126</f>
        <v>True up Indexation percentage</v>
      </c>
      <c r="F129" s="219">
        <f t="shared" si="85"/>
        <v>0</v>
      </c>
      <c r="G129" s="219">
        <f t="shared" si="85"/>
        <v>0</v>
      </c>
      <c r="H129" s="219">
        <f t="shared" si="85"/>
        <v>0</v>
      </c>
      <c r="I129" s="219">
        <f t="shared" si="85"/>
        <v>0</v>
      </c>
      <c r="J129" s="219">
        <f t="shared" si="85"/>
        <v>0</v>
      </c>
      <c r="K129" s="219">
        <f t="shared" si="85"/>
        <v>0</v>
      </c>
      <c r="L129" s="219">
        <f t="shared" si="85"/>
        <v>3.1522140708501789E-2</v>
      </c>
      <c r="M129" s="219">
        <f t="shared" si="85"/>
        <v>2.4258091513662761E-2</v>
      </c>
      <c r="N129" s="219">
        <f t="shared" si="85"/>
        <v>2.9587648685595269E-2</v>
      </c>
      <c r="O129" s="219">
        <f t="shared" si="85"/>
        <v>3.150368327076003E-2</v>
      </c>
      <c r="P129" s="219">
        <f t="shared" si="85"/>
        <v>3.2000000000000695E-2</v>
      </c>
      <c r="Q129" s="219">
        <f t="shared" si="85"/>
        <v>3.1999999999999806E-2</v>
      </c>
      <c r="R129" s="219">
        <f t="shared" si="85"/>
        <v>2.9999999999999805E-2</v>
      </c>
    </row>
    <row r="130" spans="1:16383" x14ac:dyDescent="0.25">
      <c r="A130" s="89"/>
      <c r="B130" s="95"/>
      <c r="C130" s="332"/>
      <c r="D130" s="91"/>
      <c r="E130" s="56" t="s">
        <v>162</v>
      </c>
      <c r="G130" s="125" t="s">
        <v>88</v>
      </c>
      <c r="J130" s="298">
        <f>J128*J129</f>
        <v>0</v>
      </c>
      <c r="K130" s="298">
        <f t="shared" ref="K130" si="86">K128*K129</f>
        <v>0</v>
      </c>
      <c r="L130" s="298">
        <f t="shared" ref="L130" si="87">L128*L129</f>
        <v>0</v>
      </c>
      <c r="M130" s="298">
        <f>M128*M129</f>
        <v>13.020451376628001</v>
      </c>
      <c r="N130" s="298">
        <f t="shared" ref="N130" si="88">N128*N129</f>
        <v>15.609159059665386</v>
      </c>
      <c r="O130" s="298">
        <f t="shared" ref="O130" si="89">O128*O129</f>
        <v>16.454631621064316</v>
      </c>
      <c r="P130" s="298">
        <f t="shared" ref="P130" si="90">P128*P129</f>
        <v>16.593894743226745</v>
      </c>
      <c r="Q130" s="298">
        <f t="shared" ref="Q130" si="91">Q128*Q129</f>
        <v>16.499840547821691</v>
      </c>
      <c r="R130" s="298">
        <f t="shared" ref="R130" si="92">R128*R129</f>
        <v>15.395291722028855</v>
      </c>
    </row>
    <row r="132" spans="1:16383" s="253" customFormat="1" x14ac:dyDescent="0.25">
      <c r="A132" s="249"/>
      <c r="B132" s="250"/>
      <c r="C132" s="251"/>
      <c r="D132" s="252"/>
      <c r="E132" s="49" t="str">
        <f xml:space="preserve"> InpR!E$95</f>
        <v>Run-off rate - CPI(H) + RPI wedge - active - WN</v>
      </c>
      <c r="F132" s="253">
        <f xml:space="preserve"> InpR!F$95</f>
        <v>0</v>
      </c>
      <c r="G132" s="271" t="str">
        <f xml:space="preserve"> InpR!G$95</f>
        <v>%</v>
      </c>
      <c r="H132" s="253" t="str">
        <f xml:space="preserve"> InpR!I$95</f>
        <v>PR19 Financial model, 'F_OutputsMaster' sheet row 956, PR19FM2093POST</v>
      </c>
      <c r="I132" s="253" t="e">
        <f xml:space="preserve"> InpR!#REF!</f>
        <v>#REF!</v>
      </c>
      <c r="J132" s="253">
        <f xml:space="preserve"> InpR!J$95</f>
        <v>0</v>
      </c>
      <c r="K132" s="253">
        <f xml:space="preserve"> InpR!K$95</f>
        <v>0</v>
      </c>
      <c r="L132" s="253">
        <f xml:space="preserve"> InpR!L$95</f>
        <v>0</v>
      </c>
      <c r="M132" s="253">
        <f xml:space="preserve"> InpR!M$95</f>
        <v>4.0399999999999998E-2</v>
      </c>
      <c r="N132" s="253">
        <f xml:space="preserve"> InpR!N$95</f>
        <v>3.8399999999999997E-2</v>
      </c>
      <c r="O132" s="253">
        <f xml:space="preserve"> InpR!O$95</f>
        <v>3.7499999999999999E-2</v>
      </c>
      <c r="P132" s="253">
        <f xml:space="preserve"> InpR!P$95</f>
        <v>3.6499999999999998E-2</v>
      </c>
      <c r="Q132" s="253">
        <f xml:space="preserve"> InpR!Q$95</f>
        <v>3.56E-2</v>
      </c>
      <c r="R132" s="253">
        <f xml:space="preserve"> InpR!R$95</f>
        <v>4.0149999999999998E-2</v>
      </c>
    </row>
    <row r="133" spans="1:16383" s="199" customFormat="1" x14ac:dyDescent="0.25">
      <c r="A133" s="194"/>
      <c r="B133" s="195"/>
      <c r="C133" s="196"/>
      <c r="D133" s="197"/>
      <c r="E133" s="198" t="str">
        <f t="shared" ref="E133:R133" si="93" xml:space="preserve"> E$140</f>
        <v>True up Nominal RCV balance BEG</v>
      </c>
      <c r="F133" s="297">
        <f t="shared" si="93"/>
        <v>0</v>
      </c>
      <c r="G133" s="297" t="str">
        <f t="shared" si="93"/>
        <v>£m</v>
      </c>
      <c r="H133" s="297">
        <f t="shared" si="93"/>
        <v>0</v>
      </c>
      <c r="I133" s="297">
        <f t="shared" si="93"/>
        <v>0</v>
      </c>
      <c r="J133" s="297">
        <f t="shared" si="93"/>
        <v>0</v>
      </c>
      <c r="K133" s="297">
        <f t="shared" si="93"/>
        <v>0</v>
      </c>
      <c r="L133" s="297">
        <f t="shared" si="93"/>
        <v>0</v>
      </c>
      <c r="M133" s="297">
        <f t="shared" si="93"/>
        <v>536.74673332378848</v>
      </c>
      <c r="N133" s="297">
        <f t="shared" si="93"/>
        <v>527.55659043851961</v>
      </c>
      <c r="O133" s="297">
        <f t="shared" si="93"/>
        <v>522.30818471745465</v>
      </c>
      <c r="P133" s="297">
        <f t="shared" si="93"/>
        <v>518.55921072582453</v>
      </c>
      <c r="Q133" s="297">
        <f t="shared" si="93"/>
        <v>515.62001711943094</v>
      </c>
      <c r="R133" s="297">
        <f t="shared" si="93"/>
        <v>513.17639073429848</v>
      </c>
    </row>
    <row r="134" spans="1:16383" s="125" customFormat="1" x14ac:dyDescent="0.25">
      <c r="A134" s="210"/>
      <c r="B134" s="204"/>
      <c r="C134" s="330"/>
      <c r="D134" s="211"/>
      <c r="E134" s="56" t="str">
        <f t="shared" ref="E134:R134" si="94" xml:space="preserve"> E$130</f>
        <v>True up RCV indexation</v>
      </c>
      <c r="F134" s="298">
        <f t="shared" si="94"/>
        <v>0</v>
      </c>
      <c r="G134" s="201" t="str">
        <f t="shared" si="94"/>
        <v>£m</v>
      </c>
      <c r="H134" s="298">
        <f t="shared" si="94"/>
        <v>0</v>
      </c>
      <c r="I134" s="298">
        <f t="shared" si="94"/>
        <v>0</v>
      </c>
      <c r="J134" s="298">
        <f t="shared" si="94"/>
        <v>0</v>
      </c>
      <c r="K134" s="298">
        <f t="shared" si="94"/>
        <v>0</v>
      </c>
      <c r="L134" s="298">
        <f t="shared" si="94"/>
        <v>0</v>
      </c>
      <c r="M134" s="298">
        <f t="shared" si="94"/>
        <v>13.020451376628001</v>
      </c>
      <c r="N134" s="298">
        <f t="shared" si="94"/>
        <v>15.609159059665386</v>
      </c>
      <c r="O134" s="298">
        <f t="shared" si="94"/>
        <v>16.454631621064316</v>
      </c>
      <c r="P134" s="298">
        <f t="shared" si="94"/>
        <v>16.593894743226745</v>
      </c>
      <c r="Q134" s="298">
        <f t="shared" si="94"/>
        <v>16.499840547821691</v>
      </c>
      <c r="R134" s="298">
        <f t="shared" si="94"/>
        <v>15.395291722028855</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95" xml:space="preserve"> (J133+J134) * J132</f>
        <v>0</v>
      </c>
      <c r="K135" s="298">
        <f t="shared" si="95"/>
        <v>0</v>
      </c>
      <c r="L135" s="298">
        <f t="shared" si="95"/>
        <v>0</v>
      </c>
      <c r="M135" s="298">
        <f xml:space="preserve"> (M133+M134) * M132</f>
        <v>22.210594261896823</v>
      </c>
      <c r="N135" s="298">
        <f t="shared" si="95"/>
        <v>20.8575647807303</v>
      </c>
      <c r="O135" s="298">
        <f t="shared" si="95"/>
        <v>20.20360561269446</v>
      </c>
      <c r="P135" s="298">
        <f t="shared" si="95"/>
        <v>19.533088349620371</v>
      </c>
      <c r="Q135" s="298">
        <f t="shared" si="95"/>
        <v>18.943466932954195</v>
      </c>
      <c r="R135" s="298">
        <f t="shared" si="95"/>
        <v>21.222153050621543</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E136" s="304"/>
      <c r="F136" s="304"/>
      <c r="G136" s="304"/>
      <c r="H136" s="304"/>
    </row>
    <row r="137" spans="1:16383" s="242" customFormat="1" x14ac:dyDescent="0.25">
      <c r="A137" s="238"/>
      <c r="B137" s="239"/>
      <c r="C137" s="240"/>
      <c r="D137" s="241"/>
      <c r="E137" s="302" t="str">
        <f>InpR!$E$88</f>
        <v>RCV - CPI(H) + RPI wedge initial balance - nominal - WN</v>
      </c>
      <c r="F137" s="302">
        <f>InpR!$F$88</f>
        <v>536.74673332378848</v>
      </c>
      <c r="G137" s="302" t="str">
        <f>InpR!$G$88</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 si="96" xml:space="preserve"> I143</f>
        <v>0</v>
      </c>
      <c r="K140" s="293">
        <f t="shared" ref="K140" si="97" xml:space="preserve"> J143</f>
        <v>0</v>
      </c>
      <c r="L140" s="293">
        <f t="shared" ref="L140" si="98" xml:space="preserve"> K143</f>
        <v>0</v>
      </c>
      <c r="M140" s="293">
        <f t="shared" ref="M140" si="99" xml:space="preserve"> L143</f>
        <v>536.74673332378848</v>
      </c>
      <c r="N140" s="293">
        <f t="shared" ref="N140" si="100" xml:space="preserve"> M143</f>
        <v>527.55659043851961</v>
      </c>
      <c r="O140" s="293">
        <f t="shared" ref="O140" si="101" xml:space="preserve"> N143</f>
        <v>522.30818471745465</v>
      </c>
      <c r="P140" s="293">
        <f t="shared" ref="P140" si="102" xml:space="preserve"> O143</f>
        <v>518.55921072582453</v>
      </c>
      <c r="Q140" s="293">
        <f t="shared" ref="Q140" si="103" xml:space="preserve"> P143</f>
        <v>515.62001711943094</v>
      </c>
      <c r="R140" s="293">
        <f t="shared" ref="R140" si="104" xml:space="preserve"> Q143</f>
        <v>513.17639073429848</v>
      </c>
    </row>
    <row r="141" spans="1:16383" s="59" customFormat="1" x14ac:dyDescent="0.25">
      <c r="A141" s="66"/>
      <c r="B141" s="70"/>
      <c r="C141" s="145"/>
      <c r="D141" s="75" t="s">
        <v>139</v>
      </c>
      <c r="E141" s="59" t="str">
        <f t="shared" ref="E141:R141" si="105" xml:space="preserve"> E$130</f>
        <v>True up RCV indexation</v>
      </c>
      <c r="F141" s="293">
        <f t="shared" si="105"/>
        <v>0</v>
      </c>
      <c r="G141" s="293" t="str">
        <f t="shared" si="105"/>
        <v>£m</v>
      </c>
      <c r="H141" s="293">
        <f t="shared" si="105"/>
        <v>0</v>
      </c>
      <c r="I141" s="293">
        <f t="shared" si="105"/>
        <v>0</v>
      </c>
      <c r="J141" s="293">
        <f t="shared" si="105"/>
        <v>0</v>
      </c>
      <c r="K141" s="293">
        <f t="shared" si="105"/>
        <v>0</v>
      </c>
      <c r="L141" s="293">
        <f t="shared" si="105"/>
        <v>0</v>
      </c>
      <c r="M141" s="293">
        <f t="shared" si="105"/>
        <v>13.020451376628001</v>
      </c>
      <c r="N141" s="293">
        <f t="shared" si="105"/>
        <v>15.609159059665386</v>
      </c>
      <c r="O141" s="293">
        <f t="shared" si="105"/>
        <v>16.454631621064316</v>
      </c>
      <c r="P141" s="293">
        <f t="shared" si="105"/>
        <v>16.593894743226745</v>
      </c>
      <c r="Q141" s="293">
        <f t="shared" si="105"/>
        <v>16.499840547821691</v>
      </c>
      <c r="R141" s="293">
        <f t="shared" si="105"/>
        <v>15.395291722028855</v>
      </c>
    </row>
    <row r="142" spans="1:16383" s="59" customFormat="1" x14ac:dyDescent="0.25">
      <c r="A142" s="66"/>
      <c r="B142" s="70"/>
      <c r="C142" s="145"/>
      <c r="D142" s="75" t="s">
        <v>140</v>
      </c>
      <c r="E142" s="59" t="str">
        <f t="shared" ref="E142:R142" si="106" xml:space="preserve"> E$135</f>
        <v>True up Nominal RCV run-off</v>
      </c>
      <c r="F142" s="293">
        <f t="shared" si="106"/>
        <v>0</v>
      </c>
      <c r="G142" s="293" t="str">
        <f t="shared" si="106"/>
        <v>£m</v>
      </c>
      <c r="H142" s="293">
        <f t="shared" si="106"/>
        <v>0</v>
      </c>
      <c r="I142" s="293">
        <f t="shared" si="106"/>
        <v>0</v>
      </c>
      <c r="J142" s="293">
        <f t="shared" si="106"/>
        <v>0</v>
      </c>
      <c r="K142" s="293">
        <f t="shared" si="106"/>
        <v>0</v>
      </c>
      <c r="L142" s="293">
        <f t="shared" si="106"/>
        <v>0</v>
      </c>
      <c r="M142" s="293">
        <f t="shared" si="106"/>
        <v>22.210594261896823</v>
      </c>
      <c r="N142" s="293">
        <f t="shared" si="106"/>
        <v>20.8575647807303</v>
      </c>
      <c r="O142" s="293">
        <f t="shared" si="106"/>
        <v>20.20360561269446</v>
      </c>
      <c r="P142" s="293">
        <f t="shared" si="106"/>
        <v>19.533088349620371</v>
      </c>
      <c r="Q142" s="293">
        <f t="shared" si="106"/>
        <v>18.943466932954195</v>
      </c>
      <c r="R142" s="293">
        <f t="shared" si="106"/>
        <v>21.222153050621543</v>
      </c>
    </row>
    <row r="143" spans="1:16383" s="173" customFormat="1" x14ac:dyDescent="0.25">
      <c r="A143" s="333"/>
      <c r="B143" s="334"/>
      <c r="C143" s="335"/>
      <c r="D143" s="336"/>
      <c r="E143" s="173" t="s">
        <v>164</v>
      </c>
      <c r="G143" s="202" t="s">
        <v>88</v>
      </c>
      <c r="J143" s="294">
        <f t="shared" ref="J143:R143" si="107" xml:space="preserve"> IF( J138 = 1, $F137, J140 + J141 - J142)</f>
        <v>0</v>
      </c>
      <c r="K143" s="294">
        <f t="shared" si="107"/>
        <v>0</v>
      </c>
      <c r="L143" s="294">
        <f t="shared" si="107"/>
        <v>536.74673332378848</v>
      </c>
      <c r="M143" s="294">
        <f t="shared" si="107"/>
        <v>527.55659043851961</v>
      </c>
      <c r="N143" s="294">
        <f t="shared" si="107"/>
        <v>522.30818471745465</v>
      </c>
      <c r="O143" s="294">
        <f t="shared" si="107"/>
        <v>518.55921072582453</v>
      </c>
      <c r="P143" s="294">
        <f t="shared" si="107"/>
        <v>515.62001711943094</v>
      </c>
      <c r="Q143" s="294">
        <f t="shared" si="107"/>
        <v>513.17639073429848</v>
      </c>
      <c r="R143" s="294">
        <f t="shared" si="107"/>
        <v>507.34952940570582</v>
      </c>
    </row>
    <row r="145" spans="1:26" s="126" customFormat="1" x14ac:dyDescent="0.25">
      <c r="A145" s="203"/>
      <c r="B145" s="204"/>
      <c r="C145" s="205"/>
      <c r="D145" s="206"/>
      <c r="E145" s="220" t="str">
        <f t="shared" ref="E145:R145" si="108" xml:space="preserve"> E$140</f>
        <v>True up Nominal RCV balance BEG</v>
      </c>
      <c r="F145" s="226">
        <f t="shared" si="108"/>
        <v>0</v>
      </c>
      <c r="G145" s="226" t="str">
        <f t="shared" si="108"/>
        <v>£m</v>
      </c>
      <c r="H145" s="226">
        <f t="shared" si="108"/>
        <v>0</v>
      </c>
      <c r="I145" s="226">
        <f t="shared" si="108"/>
        <v>0</v>
      </c>
      <c r="J145" s="226">
        <f t="shared" si="108"/>
        <v>0</v>
      </c>
      <c r="K145" s="226">
        <f t="shared" si="108"/>
        <v>0</v>
      </c>
      <c r="L145" s="226">
        <f t="shared" si="108"/>
        <v>0</v>
      </c>
      <c r="M145" s="226">
        <f t="shared" si="108"/>
        <v>536.74673332378848</v>
      </c>
      <c r="N145" s="226">
        <f t="shared" si="108"/>
        <v>527.55659043851961</v>
      </c>
      <c r="O145" s="226">
        <f t="shared" si="108"/>
        <v>522.30818471745465</v>
      </c>
      <c r="P145" s="226">
        <f t="shared" si="108"/>
        <v>518.55921072582453</v>
      </c>
      <c r="Q145" s="226">
        <f t="shared" si="108"/>
        <v>515.62001711943094</v>
      </c>
      <c r="R145" s="226">
        <f t="shared" si="108"/>
        <v>513.17639073429848</v>
      </c>
    </row>
    <row r="146" spans="1:26" s="125" customFormat="1" x14ac:dyDescent="0.25">
      <c r="A146" s="210"/>
      <c r="B146" s="204"/>
      <c r="C146" s="205"/>
      <c r="D146" s="211"/>
      <c r="E146" s="220" t="str">
        <f t="shared" ref="E146:R146" si="109" xml:space="preserve"> E$130</f>
        <v>True up RCV indexation</v>
      </c>
      <c r="F146" s="225">
        <f t="shared" si="109"/>
        <v>0</v>
      </c>
      <c r="G146" s="226" t="str">
        <f t="shared" si="109"/>
        <v>£m</v>
      </c>
      <c r="H146" s="225">
        <f t="shared" si="109"/>
        <v>0</v>
      </c>
      <c r="I146" s="225">
        <f t="shared" si="109"/>
        <v>0</v>
      </c>
      <c r="J146" s="225">
        <f t="shared" si="109"/>
        <v>0</v>
      </c>
      <c r="K146" s="225">
        <f t="shared" si="109"/>
        <v>0</v>
      </c>
      <c r="L146" s="225">
        <f t="shared" si="109"/>
        <v>0</v>
      </c>
      <c r="M146" s="225">
        <f t="shared" si="109"/>
        <v>13.020451376628001</v>
      </c>
      <c r="N146" s="225">
        <f t="shared" si="109"/>
        <v>15.609159059665386</v>
      </c>
      <c r="O146" s="225">
        <f t="shared" si="109"/>
        <v>16.454631621064316</v>
      </c>
      <c r="P146" s="225">
        <f t="shared" si="109"/>
        <v>16.593894743226745</v>
      </c>
      <c r="Q146" s="225">
        <f t="shared" si="109"/>
        <v>16.499840547821691</v>
      </c>
      <c r="R146" s="225">
        <f t="shared" si="109"/>
        <v>15.395291722028855</v>
      </c>
      <c r="S146" s="126"/>
      <c r="T146" s="126"/>
      <c r="U146" s="126"/>
      <c r="V146" s="126"/>
      <c r="W146" s="126"/>
      <c r="X146" s="126"/>
      <c r="Y146" s="126"/>
      <c r="Z146" s="126"/>
    </row>
    <row r="147" spans="1:26" s="126" customFormat="1" x14ac:dyDescent="0.25">
      <c r="A147" s="203"/>
      <c r="B147" s="204"/>
      <c r="C147" s="205"/>
      <c r="D147" s="206"/>
      <c r="E147" s="220" t="str">
        <f t="shared" ref="E147:R147" si="110" xml:space="preserve"> E$143</f>
        <v>True up Nominal RCV balance END</v>
      </c>
      <c r="F147" s="226">
        <f t="shared" si="110"/>
        <v>0</v>
      </c>
      <c r="G147" s="226" t="str">
        <f t="shared" si="110"/>
        <v>£m</v>
      </c>
      <c r="H147" s="226">
        <f t="shared" si="110"/>
        <v>0</v>
      </c>
      <c r="I147" s="226">
        <f t="shared" si="110"/>
        <v>0</v>
      </c>
      <c r="J147" s="226">
        <f t="shared" si="110"/>
        <v>0</v>
      </c>
      <c r="K147" s="226">
        <f t="shared" si="110"/>
        <v>0</v>
      </c>
      <c r="L147" s="226">
        <f t="shared" si="110"/>
        <v>536.74673332378848</v>
      </c>
      <c r="M147" s="226">
        <f t="shared" si="110"/>
        <v>527.55659043851961</v>
      </c>
      <c r="N147" s="226">
        <f t="shared" si="110"/>
        <v>522.30818471745465</v>
      </c>
      <c r="O147" s="226">
        <f t="shared" si="110"/>
        <v>518.55921072582453</v>
      </c>
      <c r="P147" s="226">
        <f t="shared" si="110"/>
        <v>515.62001711943094</v>
      </c>
      <c r="Q147" s="226">
        <f t="shared" si="110"/>
        <v>513.17639073429848</v>
      </c>
      <c r="R147" s="226">
        <f t="shared" si="110"/>
        <v>507.34952940570582</v>
      </c>
    </row>
    <row r="148" spans="1:26" s="60" customFormat="1" x14ac:dyDescent="0.25">
      <c r="A148" s="96"/>
      <c r="B148" s="95"/>
      <c r="C148" s="332"/>
      <c r="D148" s="97"/>
      <c r="E148" s="60" t="s">
        <v>317</v>
      </c>
      <c r="F148" s="296"/>
      <c r="G148" s="226" t="s">
        <v>88</v>
      </c>
      <c r="H148" s="296"/>
      <c r="I148" s="296"/>
      <c r="J148" s="226">
        <f t="shared" ref="J148:L148" si="111" xml:space="preserve"> ( (J145+J146) + J147) / 2</f>
        <v>0</v>
      </c>
      <c r="K148" s="226">
        <f t="shared" si="111"/>
        <v>0</v>
      </c>
      <c r="L148" s="226">
        <f t="shared" si="111"/>
        <v>268.37336666189424</v>
      </c>
      <c r="M148" s="226">
        <f xml:space="preserve"> ( (M145+M146) + M147) / 2</f>
        <v>538.66188756946804</v>
      </c>
      <c r="N148" s="226">
        <f t="shared" ref="N148:R148" si="112" xml:space="preserve"> ( (N145+N146) + N147) / 2</f>
        <v>532.73696710781974</v>
      </c>
      <c r="O148" s="226">
        <f t="shared" si="112"/>
        <v>528.66101353217175</v>
      </c>
      <c r="P148" s="226">
        <f t="shared" si="112"/>
        <v>525.38656129424112</v>
      </c>
      <c r="Q148" s="226">
        <f t="shared" si="112"/>
        <v>522.64812420077556</v>
      </c>
      <c r="R148" s="226">
        <f t="shared" si="112"/>
        <v>517.96060593101663</v>
      </c>
    </row>
    <row r="150" spans="1:26" s="253" customFormat="1" x14ac:dyDescent="0.25">
      <c r="A150" s="249"/>
      <c r="B150" s="250"/>
      <c r="C150" s="251"/>
      <c r="D150" s="252"/>
      <c r="E150" s="253" t="str">
        <f xml:space="preserve"> InpR!E$102</f>
        <v>WACC on RCV - CPI(H) + RPI wedge bf and additions - WN</v>
      </c>
      <c r="F150" s="253">
        <f xml:space="preserve"> InpR!F$102</f>
        <v>0</v>
      </c>
      <c r="G150" s="271" t="str">
        <f xml:space="preserve"> InpR!G$102</f>
        <v>%</v>
      </c>
      <c r="H150" s="253" t="str">
        <f xml:space="preserve"> InpR!I$102</f>
        <v>PR19 Financial model, 'Water Network' sheet row 980</v>
      </c>
      <c r="I150" s="253" t="e">
        <f xml:space="preserve"> InpR!#REF!</f>
        <v>#REF!</v>
      </c>
      <c r="J150" s="253">
        <f xml:space="preserve"> InpR!J$102</f>
        <v>0</v>
      </c>
      <c r="K150" s="253">
        <f xml:space="preserve"> InpR!K$102</f>
        <v>0</v>
      </c>
      <c r="L150" s="253">
        <f xml:space="preserve"> InpR!L$102</f>
        <v>0</v>
      </c>
      <c r="M150" s="253">
        <f xml:space="preserve"> InpR!M$102</f>
        <v>1.920357193840716E-2</v>
      </c>
      <c r="N150" s="253">
        <f xml:space="preserve"> InpR!N$102</f>
        <v>1.920357193840716E-2</v>
      </c>
      <c r="O150" s="253">
        <f xml:space="preserve"> InpR!O$102</f>
        <v>1.920357193840716E-2</v>
      </c>
      <c r="P150" s="253">
        <f xml:space="preserve"> InpR!P$102</f>
        <v>1.920357193840716E-2</v>
      </c>
      <c r="Q150" s="253">
        <f xml:space="preserve"> InpR!Q$102</f>
        <v>1.920357193840716E-2</v>
      </c>
      <c r="R150" s="253">
        <f xml:space="preserve"> InpR!R$102</f>
        <v>1.920357193840716E-2</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113" xml:space="preserve"> E$148</f>
        <v>True up Nominal RCV average balance</v>
      </c>
      <c r="F152" s="225">
        <f t="shared" si="113"/>
        <v>0</v>
      </c>
      <c r="G152" s="225" t="str">
        <f t="shared" si="113"/>
        <v>£m</v>
      </c>
      <c r="H152" s="298">
        <f t="shared" si="113"/>
        <v>0</v>
      </c>
      <c r="I152" s="225">
        <f t="shared" si="113"/>
        <v>0</v>
      </c>
      <c r="J152" s="298">
        <f t="shared" si="113"/>
        <v>0</v>
      </c>
      <c r="K152" s="298">
        <f t="shared" si="113"/>
        <v>0</v>
      </c>
      <c r="L152" s="298">
        <f t="shared" si="113"/>
        <v>268.37336666189424</v>
      </c>
      <c r="M152" s="298">
        <f t="shared" si="113"/>
        <v>538.66188756946804</v>
      </c>
      <c r="N152" s="298">
        <f t="shared" si="113"/>
        <v>532.73696710781974</v>
      </c>
      <c r="O152" s="298">
        <f t="shared" si="113"/>
        <v>528.66101353217175</v>
      </c>
      <c r="P152" s="298">
        <f t="shared" si="113"/>
        <v>525.38656129424112</v>
      </c>
      <c r="Q152" s="298">
        <f t="shared" si="113"/>
        <v>522.64812420077556</v>
      </c>
      <c r="R152" s="298">
        <f t="shared" si="113"/>
        <v>517.96060593101663</v>
      </c>
    </row>
    <row r="153" spans="1:26" x14ac:dyDescent="0.25">
      <c r="A153" s="89"/>
      <c r="B153" s="95"/>
      <c r="C153" s="332"/>
      <c r="D153" s="91"/>
      <c r="E153" s="56" t="s">
        <v>320</v>
      </c>
      <c r="F153" s="295"/>
      <c r="G153" s="225" t="s">
        <v>88</v>
      </c>
      <c r="H153" s="295"/>
      <c r="I153" s="295"/>
      <c r="J153" s="298">
        <f t="shared" ref="J153:K153" si="114">J150*J151*J152</f>
        <v>0</v>
      </c>
      <c r="K153" s="298">
        <f t="shared" si="114"/>
        <v>0</v>
      </c>
      <c r="L153" s="298">
        <f>L150*L151*L152</f>
        <v>0</v>
      </c>
      <c r="M153" s="298">
        <f t="shared" ref="M153:R153" si="115">M150*M151*M152</f>
        <v>10.344232308418469</v>
      </c>
      <c r="N153" s="298">
        <f t="shared" si="115"/>
        <v>10.230452672103866</v>
      </c>
      <c r="O153" s="298">
        <f t="shared" si="115"/>
        <v>10.152179804396301</v>
      </c>
      <c r="P153" s="298">
        <f t="shared" si="115"/>
        <v>10.089298625286322</v>
      </c>
      <c r="Q153" s="298">
        <f t="shared" si="115"/>
        <v>10.036710851563154</v>
      </c>
      <c r="R153" s="298">
        <f t="shared" si="115"/>
        <v>0</v>
      </c>
    </row>
    <row r="154" spans="1:26" x14ac:dyDescent="0.25">
      <c r="M154" s="228"/>
      <c r="N154" s="228"/>
      <c r="O154" s="228"/>
      <c r="P154" s="228"/>
      <c r="Q154" s="228"/>
    </row>
    <row r="155" spans="1:26" s="125" customFormat="1" x14ac:dyDescent="0.25">
      <c r="A155" s="210"/>
      <c r="B155" s="204"/>
      <c r="C155" s="205"/>
      <c r="D155" s="211"/>
      <c r="E155" s="60" t="str">
        <f t="shared" ref="E155:R155" si="116" xml:space="preserve"> E$135</f>
        <v>True up Nominal RCV run-off</v>
      </c>
      <c r="F155" s="225">
        <f t="shared" si="116"/>
        <v>0</v>
      </c>
      <c r="G155" s="225" t="str">
        <f t="shared" si="116"/>
        <v>£m</v>
      </c>
      <c r="H155" s="225">
        <f t="shared" si="116"/>
        <v>0</v>
      </c>
      <c r="I155" s="225">
        <f t="shared" si="116"/>
        <v>0</v>
      </c>
      <c r="J155" s="225">
        <f t="shared" si="116"/>
        <v>0</v>
      </c>
      <c r="K155" s="225">
        <f t="shared" si="116"/>
        <v>0</v>
      </c>
      <c r="L155" s="225">
        <f t="shared" si="116"/>
        <v>0</v>
      </c>
      <c r="M155" s="225">
        <f t="shared" si="116"/>
        <v>22.210594261896823</v>
      </c>
      <c r="N155" s="225">
        <f t="shared" si="116"/>
        <v>20.8575647807303</v>
      </c>
      <c r="O155" s="225">
        <f t="shared" si="116"/>
        <v>20.20360561269446</v>
      </c>
      <c r="P155" s="225">
        <f t="shared" si="116"/>
        <v>19.533088349620371</v>
      </c>
      <c r="Q155" s="225">
        <f t="shared" si="116"/>
        <v>18.943466932954195</v>
      </c>
      <c r="R155" s="225">
        <f t="shared" si="116"/>
        <v>21.222153050621543</v>
      </c>
      <c r="S155" s="126"/>
      <c r="T155" s="126"/>
      <c r="U155" s="126"/>
      <c r="V155" s="126"/>
      <c r="W155" s="126"/>
      <c r="X155" s="126"/>
      <c r="Y155" s="126"/>
      <c r="Z155" s="126"/>
    </row>
    <row r="156" spans="1:26" x14ac:dyDescent="0.25">
      <c r="E156" s="60" t="str">
        <f t="shared" ref="E156:R156" si="117" xml:space="preserve"> E$153</f>
        <v>True up Nominal return</v>
      </c>
      <c r="F156" s="225">
        <f t="shared" si="117"/>
        <v>0</v>
      </c>
      <c r="G156" s="225" t="str">
        <f t="shared" si="117"/>
        <v>£m</v>
      </c>
      <c r="H156" s="225">
        <f t="shared" si="117"/>
        <v>0</v>
      </c>
      <c r="I156" s="225">
        <f t="shared" si="117"/>
        <v>0</v>
      </c>
      <c r="J156" s="225">
        <f t="shared" si="117"/>
        <v>0</v>
      </c>
      <c r="K156" s="225">
        <f t="shared" si="117"/>
        <v>0</v>
      </c>
      <c r="L156" s="225">
        <f t="shared" si="117"/>
        <v>0</v>
      </c>
      <c r="M156" s="225">
        <f t="shared" si="117"/>
        <v>10.344232308418469</v>
      </c>
      <c r="N156" s="225">
        <f t="shared" si="117"/>
        <v>10.230452672103866</v>
      </c>
      <c r="O156" s="225">
        <f t="shared" si="117"/>
        <v>10.152179804396301</v>
      </c>
      <c r="P156" s="225">
        <f t="shared" si="117"/>
        <v>10.089298625286322</v>
      </c>
      <c r="Q156" s="225">
        <f t="shared" si="117"/>
        <v>10.036710851563154</v>
      </c>
      <c r="R156" s="225">
        <f t="shared" si="117"/>
        <v>0</v>
      </c>
    </row>
    <row r="157" spans="1:26" x14ac:dyDescent="0.25">
      <c r="A157" s="89"/>
      <c r="B157" s="95"/>
      <c r="C157" s="332"/>
      <c r="D157" s="91"/>
      <c r="E157" s="56" t="s">
        <v>321</v>
      </c>
      <c r="F157" s="295"/>
      <c r="G157" s="225" t="str">
        <f t="shared" ref="G157" si="118">G$155</f>
        <v>£m</v>
      </c>
      <c r="H157" s="295">
        <f>SUM(J157:R157)</f>
        <v>173.82334725028579</v>
      </c>
      <c r="I157" s="295"/>
      <c r="J157" s="295">
        <f t="shared" ref="J157:R157" si="119">SUM(J155:J156)</f>
        <v>0</v>
      </c>
      <c r="K157" s="295">
        <f t="shared" si="119"/>
        <v>0</v>
      </c>
      <c r="L157" s="295">
        <f>SUM(L155:L156)</f>
        <v>0</v>
      </c>
      <c r="M157" s="295">
        <f t="shared" si="119"/>
        <v>32.554826570315292</v>
      </c>
      <c r="N157" s="295">
        <f t="shared" si="119"/>
        <v>31.088017452834166</v>
      </c>
      <c r="O157" s="295">
        <f t="shared" si="119"/>
        <v>30.355785417090761</v>
      </c>
      <c r="P157" s="295">
        <f t="shared" si="119"/>
        <v>29.622386974906693</v>
      </c>
      <c r="Q157" s="295">
        <f t="shared" si="119"/>
        <v>28.980177784517348</v>
      </c>
      <c r="R157" s="295">
        <f t="shared" si="119"/>
        <v>21.222153050621543</v>
      </c>
    </row>
    <row r="159" spans="1:26" x14ac:dyDescent="0.25">
      <c r="E159" s="60" t="str">
        <f t="shared" ref="E159:R159" si="120" xml:space="preserve"> E$157</f>
        <v>Total True up Nominal revenue to company</v>
      </c>
      <c r="F159" s="225">
        <f t="shared" si="120"/>
        <v>0</v>
      </c>
      <c r="G159" s="225" t="str">
        <f t="shared" si="120"/>
        <v>£m</v>
      </c>
      <c r="H159" s="225">
        <f t="shared" si="120"/>
        <v>173.82334725028579</v>
      </c>
      <c r="I159" s="225">
        <f t="shared" si="120"/>
        <v>0</v>
      </c>
      <c r="J159" s="225">
        <f t="shared" si="120"/>
        <v>0</v>
      </c>
      <c r="K159" s="225">
        <f t="shared" si="120"/>
        <v>0</v>
      </c>
      <c r="L159" s="225">
        <f t="shared" si="120"/>
        <v>0</v>
      </c>
      <c r="M159" s="225">
        <f t="shared" si="120"/>
        <v>32.554826570315292</v>
      </c>
      <c r="N159" s="225">
        <f t="shared" si="120"/>
        <v>31.088017452834166</v>
      </c>
      <c r="O159" s="225">
        <f t="shared" si="120"/>
        <v>30.355785417090761</v>
      </c>
      <c r="P159" s="225">
        <f t="shared" si="120"/>
        <v>29.622386974906693</v>
      </c>
      <c r="Q159" s="225">
        <f t="shared" si="120"/>
        <v>28.980177784517348</v>
      </c>
      <c r="R159" s="225">
        <f t="shared" si="120"/>
        <v>21.222153050621543</v>
      </c>
    </row>
    <row r="160" spans="1:26" x14ac:dyDescent="0.25">
      <c r="E160" s="60" t="str">
        <f t="shared" ref="E160:R160" si="121" xml:space="preserve"> E$108</f>
        <v>Total nominal revenue company should have received</v>
      </c>
      <c r="F160" s="225">
        <f t="shared" si="121"/>
        <v>0</v>
      </c>
      <c r="G160" s="225" t="str">
        <f t="shared" si="121"/>
        <v>£m</v>
      </c>
      <c r="H160" s="225">
        <f t="shared" si="121"/>
        <v>179.14108569703043</v>
      </c>
      <c r="I160" s="225">
        <f t="shared" si="121"/>
        <v>0</v>
      </c>
      <c r="J160" s="225">
        <f t="shared" si="121"/>
        <v>0</v>
      </c>
      <c r="K160" s="225">
        <f t="shared" si="121"/>
        <v>0</v>
      </c>
      <c r="L160" s="225">
        <f t="shared" si="121"/>
        <v>0</v>
      </c>
      <c r="M160" s="225">
        <f t="shared" si="121"/>
        <v>32.435678205604539</v>
      </c>
      <c r="N160" s="225">
        <f t="shared" si="121"/>
        <v>31.319578713483128</v>
      </c>
      <c r="O160" s="225">
        <f t="shared" si="121"/>
        <v>31.478612924688932</v>
      </c>
      <c r="P160" s="225">
        <f t="shared" si="121"/>
        <v>31.100590024215691</v>
      </c>
      <c r="Q160" s="225">
        <f t="shared" si="121"/>
        <v>30.483552840436111</v>
      </c>
      <c r="R160" s="225">
        <f t="shared" si="121"/>
        <v>22.323072988602025</v>
      </c>
    </row>
    <row r="161" spans="1:16383" s="226" customFormat="1" x14ac:dyDescent="0.25">
      <c r="A161" s="306"/>
      <c r="B161" s="222"/>
      <c r="C161" s="223"/>
      <c r="D161" s="307"/>
      <c r="E161" s="60" t="s">
        <v>268</v>
      </c>
      <c r="G161" s="226" t="str">
        <f t="shared" ref="G161" si="122" xml:space="preserve"> G$153</f>
        <v>£m</v>
      </c>
      <c r="H161" s="226">
        <f xml:space="preserve"> SUM(J161:R161)</f>
        <v>5.3177384467446238</v>
      </c>
      <c r="J161" s="226">
        <f t="shared" ref="J161:K161" si="123">J160-J159</f>
        <v>0</v>
      </c>
      <c r="K161" s="226">
        <f t="shared" si="123"/>
        <v>0</v>
      </c>
      <c r="L161" s="226">
        <f>L160-L159</f>
        <v>0</v>
      </c>
      <c r="M161" s="226">
        <f>M160-M159</f>
        <v>-0.11914836471075319</v>
      </c>
      <c r="N161" s="226">
        <f t="shared" ref="N161:R161" si="124">N160-N159</f>
        <v>0.23156126064896299</v>
      </c>
      <c r="O161" s="226">
        <f t="shared" si="124"/>
        <v>1.1228275075981706</v>
      </c>
      <c r="P161" s="226">
        <f t="shared" si="124"/>
        <v>1.4782030493089984</v>
      </c>
      <c r="Q161" s="226">
        <f t="shared" si="124"/>
        <v>1.5033750559187631</v>
      </c>
      <c r="R161" s="226">
        <f t="shared" si="124"/>
        <v>1.1009199379804819</v>
      </c>
    </row>
    <row r="163" spans="1:16383" s="125" customFormat="1" x14ac:dyDescent="0.25">
      <c r="A163" s="210"/>
      <c r="B163" s="204"/>
      <c r="C163" s="205"/>
      <c r="D163" s="211"/>
      <c r="E163" s="60" t="str">
        <f t="shared" ref="E163:R163" si="125" xml:space="preserve"> E$161</f>
        <v>Value of True up nominal</v>
      </c>
      <c r="F163" s="300">
        <f t="shared" si="125"/>
        <v>0</v>
      </c>
      <c r="G163" s="300" t="str">
        <f t="shared" si="125"/>
        <v>£m</v>
      </c>
      <c r="H163" s="300">
        <f t="shared" si="125"/>
        <v>5.3177384467446238</v>
      </c>
      <c r="I163" s="300">
        <f t="shared" si="125"/>
        <v>0</v>
      </c>
      <c r="J163" s="300">
        <f t="shared" si="125"/>
        <v>0</v>
      </c>
      <c r="K163" s="300">
        <f t="shared" si="125"/>
        <v>0</v>
      </c>
      <c r="L163" s="300">
        <f t="shared" si="125"/>
        <v>0</v>
      </c>
      <c r="M163" s="300">
        <f t="shared" si="125"/>
        <v>-0.11914836471075319</v>
      </c>
      <c r="N163" s="300">
        <f t="shared" si="125"/>
        <v>0.23156126064896299</v>
      </c>
      <c r="O163" s="300">
        <f t="shared" si="125"/>
        <v>1.1228275075981706</v>
      </c>
      <c r="P163" s="300">
        <f t="shared" si="125"/>
        <v>1.4782030493089984</v>
      </c>
      <c r="Q163" s="300">
        <f t="shared" si="125"/>
        <v>1.5033750559187631</v>
      </c>
      <c r="R163" s="300">
        <f t="shared" si="125"/>
        <v>1.1009199379804819</v>
      </c>
      <c r="S163" s="126"/>
      <c r="T163" s="126"/>
      <c r="U163" s="126"/>
      <c r="V163" s="126"/>
      <c r="W163" s="126"/>
      <c r="X163" s="126"/>
      <c r="Y163" s="126"/>
      <c r="Z163" s="126"/>
    </row>
    <row r="164" spans="1:16383" s="125" customFormat="1" x14ac:dyDescent="0.25">
      <c r="A164" s="210"/>
      <c r="B164" s="204"/>
      <c r="C164" s="205"/>
      <c r="D164" s="211"/>
      <c r="E164" s="60" t="str">
        <f t="shared" ref="E164:Q164" si="126" xml:space="preserve"> E$116</f>
        <v>Difference in nominal revenue</v>
      </c>
      <c r="F164" s="300">
        <f t="shared" si="126"/>
        <v>0</v>
      </c>
      <c r="G164" s="300" t="str">
        <f t="shared" si="126"/>
        <v>£m</v>
      </c>
      <c r="H164" s="300">
        <f t="shared" si="126"/>
        <v>5.3177384467446238</v>
      </c>
      <c r="I164" s="300">
        <f t="shared" si="126"/>
        <v>0</v>
      </c>
      <c r="J164" s="300">
        <f t="shared" si="126"/>
        <v>0</v>
      </c>
      <c r="K164" s="300">
        <f t="shared" si="126"/>
        <v>0</v>
      </c>
      <c r="L164" s="300">
        <f t="shared" si="126"/>
        <v>0</v>
      </c>
      <c r="M164" s="300">
        <f t="shared" si="126"/>
        <v>-0.11914836471075319</v>
      </c>
      <c r="N164" s="300">
        <f t="shared" si="126"/>
        <v>0.23156126064896299</v>
      </c>
      <c r="O164" s="300">
        <f t="shared" si="126"/>
        <v>1.1228275075981706</v>
      </c>
      <c r="P164" s="300">
        <f t="shared" si="126"/>
        <v>1.4782030493089984</v>
      </c>
      <c r="Q164" s="300">
        <f t="shared" si="126"/>
        <v>1.5033750559187631</v>
      </c>
      <c r="R164" s="300">
        <f xml:space="preserve"> R$116</f>
        <v>1.1009199379804819</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347">
        <f>IF( ABS(J163-J164)&gt;ChK_Tol,1,0)</f>
        <v>0</v>
      </c>
      <c r="K165" s="273">
        <f t="shared" ref="K165:Q165" si="127">IF( ABS(K163-K164)&gt;ChK_Tol,1,0)</f>
        <v>0</v>
      </c>
      <c r="L165" s="273">
        <f t="shared" si="127"/>
        <v>0</v>
      </c>
      <c r="M165" s="273">
        <f t="shared" si="127"/>
        <v>0</v>
      </c>
      <c r="N165" s="273">
        <f t="shared" si="127"/>
        <v>0</v>
      </c>
      <c r="O165" s="273">
        <f t="shared" si="127"/>
        <v>0</v>
      </c>
      <c r="P165" s="273">
        <f t="shared" si="127"/>
        <v>0</v>
      </c>
      <c r="Q165" s="273">
        <f t="shared" si="127"/>
        <v>0</v>
      </c>
      <c r="R165" s="273">
        <f>IF( ABS(R163-R164)&gt;ChK_Tol,1,0)</f>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128" xml:space="preserve"> N163=N164</f>
        <v>1</v>
      </c>
      <c r="O166" s="227" t="b">
        <f t="shared" si="128"/>
        <v>1</v>
      </c>
      <c r="P166" s="227" t="b">
        <f t="shared" si="128"/>
        <v>1</v>
      </c>
      <c r="Q166" s="227" t="b">
        <f t="shared" si="128"/>
        <v>1</v>
      </c>
    </row>
    <row r="167" spans="1:16383" x14ac:dyDescent="0.25">
      <c r="A167" s="69" t="s">
        <v>278</v>
      </c>
      <c r="B167" s="69"/>
    </row>
    <row r="169" spans="1:16383" x14ac:dyDescent="0.25">
      <c r="E169" s="56" t="str">
        <f>E$42 &amp; " - nominal"</f>
        <v>Forecast RCV average balance - nominal</v>
      </c>
      <c r="F169" s="225">
        <f t="shared" ref="F169:R169" si="129">F$42</f>
        <v>0</v>
      </c>
      <c r="G169" s="56" t="str">
        <f t="shared" si="129"/>
        <v>£m</v>
      </c>
      <c r="H169" s="299">
        <f t="shared" si="129"/>
        <v>0</v>
      </c>
      <c r="I169" s="299">
        <f t="shared" si="129"/>
        <v>0</v>
      </c>
      <c r="J169" s="225">
        <f t="shared" si="129"/>
        <v>0</v>
      </c>
      <c r="K169" s="225">
        <f t="shared" si="129"/>
        <v>0</v>
      </c>
      <c r="L169" s="225">
        <f t="shared" si="129"/>
        <v>268.37336666189424</v>
      </c>
      <c r="M169" s="226">
        <f t="shared" si="129"/>
        <v>538.66188756946804</v>
      </c>
      <c r="N169" s="225">
        <f t="shared" si="129"/>
        <v>532.73696710781974</v>
      </c>
      <c r="O169" s="225">
        <f t="shared" si="129"/>
        <v>528.66101353217175</v>
      </c>
      <c r="P169" s="225">
        <f t="shared" si="129"/>
        <v>525.38656129424112</v>
      </c>
      <c r="Q169" s="225">
        <f>Q$42</f>
        <v>522.64812420077556</v>
      </c>
      <c r="R169" s="225">
        <f t="shared" si="129"/>
        <v>517.96060593101663</v>
      </c>
    </row>
    <row r="170" spans="1:16383" x14ac:dyDescent="0.25">
      <c r="E170" s="56" t="str">
        <f>E$93 &amp; " - nominal"</f>
        <v>Actual average RCV balance - nominal</v>
      </c>
      <c r="F170" s="225">
        <f t="shared" ref="F170:R170" si="130">F$93</f>
        <v>0</v>
      </c>
      <c r="G170" s="56" t="str">
        <f t="shared" si="130"/>
        <v>£m</v>
      </c>
      <c r="H170" s="299">
        <f t="shared" si="130"/>
        <v>0</v>
      </c>
      <c r="I170" s="299">
        <f t="shared" si="130"/>
        <v>0</v>
      </c>
      <c r="J170" s="225">
        <f t="shared" si="130"/>
        <v>0</v>
      </c>
      <c r="K170" s="225">
        <f t="shared" si="130"/>
        <v>0</v>
      </c>
      <c r="L170" s="225">
        <f t="shared" si="130"/>
        <v>268.37336666189424</v>
      </c>
      <c r="M170" s="226">
        <f t="shared" si="130"/>
        <v>536.69042312632973</v>
      </c>
      <c r="N170" s="225">
        <f t="shared" si="130"/>
        <v>536.70509546740243</v>
      </c>
      <c r="O170" s="225">
        <f t="shared" si="130"/>
        <v>548.21560979883418</v>
      </c>
      <c r="P170" s="225">
        <f t="shared" si="130"/>
        <v>551.60416548761702</v>
      </c>
      <c r="Q170" s="225">
        <f>Q$93</f>
        <v>549.76100662642989</v>
      </c>
      <c r="R170" s="225">
        <f t="shared" si="130"/>
        <v>544.83031876353277</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2" si="131" xml:space="preserve"> IF(J$171 = 0, 0, J169 / J$171)</f>
        <v>0</v>
      </c>
      <c r="K172" s="225">
        <f t="shared" si="131"/>
        <v>0</v>
      </c>
      <c r="L172" s="225">
        <f xml:space="preserve"> IF(L$171 = 0, 0, L169 / L$171)</f>
        <v>257.65419957056002</v>
      </c>
      <c r="M172" s="225">
        <f xml:space="preserve"> IF(M$171 = 0, 0, M169 / M$171)</f>
        <v>507.08962635488325</v>
      </c>
      <c r="N172" s="225">
        <f xml:space="preserve"> IF(N$171 = 0, 0, N169 / N$171)</f>
        <v>491.65817481386051</v>
      </c>
      <c r="O172" s="225">
        <f xml:space="preserve"> IF(O$171 = 0, 0, O169 / O$171)</f>
        <v>477.97787463658665</v>
      </c>
      <c r="P172" s="225">
        <f t="shared" si="131"/>
        <v>465.24715637500401</v>
      </c>
      <c r="Q172" s="225">
        <f t="shared" si="131"/>
        <v>453.30282063017381</v>
      </c>
      <c r="R172" s="225">
        <f t="shared" si="131"/>
        <v>440.42867198781579</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ref="J173:R173" si="132" xml:space="preserve"> IF(J$171 = 0, 0, J170 / J$171)</f>
        <v>0</v>
      </c>
      <c r="K173" s="225">
        <f t="shared" si="132"/>
        <v>0</v>
      </c>
      <c r="L173" s="225">
        <f t="shared" si="132"/>
        <v>257.65419957056002</v>
      </c>
      <c r="M173" s="225">
        <f t="shared" si="132"/>
        <v>505.23371415668822</v>
      </c>
      <c r="N173" s="225">
        <f t="shared" si="132"/>
        <v>495.32032493137751</v>
      </c>
      <c r="O173" s="225">
        <f t="shared" si="132"/>
        <v>495.65775668513692</v>
      </c>
      <c r="P173" s="225">
        <f t="shared" si="132"/>
        <v>488.46371099696785</v>
      </c>
      <c r="Q173" s="225">
        <f t="shared" si="132"/>
        <v>476.81834763557072</v>
      </c>
      <c r="R173" s="225">
        <f t="shared" si="132"/>
        <v>463.27633994558931</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133">K173-K172</f>
        <v>0</v>
      </c>
      <c r="L174" s="226">
        <f t="shared" si="133"/>
        <v>0</v>
      </c>
      <c r="M174" s="226">
        <f t="shared" si="133"/>
        <v>-1.8559121981950284</v>
      </c>
      <c r="N174" s="226">
        <f t="shared" si="133"/>
        <v>3.662150117517001</v>
      </c>
      <c r="O174" s="226">
        <f t="shared" si="133"/>
        <v>17.679882048550269</v>
      </c>
      <c r="P174" s="226">
        <f t="shared" si="133"/>
        <v>23.216554621963837</v>
      </c>
      <c r="Q174" s="226">
        <f t="shared" si="133"/>
        <v>23.515527005396905</v>
      </c>
      <c r="R174" s="226">
        <f t="shared" si="133"/>
        <v>22.847667957773524</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134">F$174</f>
        <v>0</v>
      </c>
      <c r="G176" s="225" t="str">
        <f t="shared" si="134"/>
        <v>£m</v>
      </c>
      <c r="H176" s="295">
        <f t="shared" si="134"/>
        <v>0</v>
      </c>
      <c r="I176" s="225">
        <f t="shared" si="134"/>
        <v>0</v>
      </c>
      <c r="J176" s="226">
        <f t="shared" si="134"/>
        <v>0</v>
      </c>
      <c r="K176" s="226">
        <f t="shared" si="134"/>
        <v>0</v>
      </c>
      <c r="L176" s="226">
        <f t="shared" si="134"/>
        <v>0</v>
      </c>
      <c r="M176" s="226">
        <f t="shared" si="134"/>
        <v>-1.8559121981950284</v>
      </c>
      <c r="N176" s="226">
        <f t="shared" si="134"/>
        <v>3.662150117517001</v>
      </c>
      <c r="O176" s="226">
        <f t="shared" si="134"/>
        <v>17.679882048550269</v>
      </c>
      <c r="P176" s="226">
        <f t="shared" si="134"/>
        <v>23.216554621963837</v>
      </c>
      <c r="Q176" s="226">
        <f t="shared" si="134"/>
        <v>23.515527005396905</v>
      </c>
      <c r="R176" s="226">
        <f t="shared" si="134"/>
        <v>22.847667957773524</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358</v>
      </c>
      <c r="F178" s="325"/>
      <c r="G178" s="325" t="s">
        <v>88</v>
      </c>
      <c r="H178" s="324"/>
      <c r="I178" s="325"/>
      <c r="J178" s="325">
        <f xml:space="preserve"> J176 * J177</f>
        <v>0</v>
      </c>
      <c r="K178" s="325">
        <f t="shared" ref="K178:R178" si="135" xml:space="preserve"> K176 * K177</f>
        <v>0</v>
      </c>
      <c r="L178" s="325">
        <f t="shared" si="135"/>
        <v>0</v>
      </c>
      <c r="M178" s="325">
        <f t="shared" si="135"/>
        <v>0</v>
      </c>
      <c r="N178" s="325">
        <f t="shared" si="135"/>
        <v>0</v>
      </c>
      <c r="O178" s="325">
        <f t="shared" si="135"/>
        <v>0</v>
      </c>
      <c r="P178" s="325">
        <f t="shared" si="135"/>
        <v>0</v>
      </c>
      <c r="Q178" s="325">
        <f t="shared" si="135"/>
        <v>23.515527005396905</v>
      </c>
      <c r="R178" s="325">
        <f t="shared" si="135"/>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136">F$135</f>
        <v>0</v>
      </c>
      <c r="G182" s="225" t="str">
        <f t="shared" si="136"/>
        <v>£m</v>
      </c>
      <c r="H182" s="225">
        <f t="shared" si="136"/>
        <v>0</v>
      </c>
      <c r="I182" s="225">
        <f t="shared" si="136"/>
        <v>0</v>
      </c>
      <c r="J182" s="225">
        <f t="shared" si="136"/>
        <v>0</v>
      </c>
      <c r="K182" s="225">
        <f t="shared" si="136"/>
        <v>0</v>
      </c>
      <c r="L182" s="225">
        <f t="shared" si="136"/>
        <v>0</v>
      </c>
      <c r="M182" s="226">
        <f t="shared" si="136"/>
        <v>22.210594261896823</v>
      </c>
      <c r="N182" s="225">
        <f t="shared" si="136"/>
        <v>20.8575647807303</v>
      </c>
      <c r="O182" s="225">
        <f t="shared" si="136"/>
        <v>20.20360561269446</v>
      </c>
      <c r="P182" s="225">
        <f t="shared" si="136"/>
        <v>19.533088349620371</v>
      </c>
      <c r="Q182" s="225">
        <f t="shared" si="136"/>
        <v>18.943466932954195</v>
      </c>
      <c r="R182" s="225">
        <f t="shared" si="136"/>
        <v>21.222153050621543</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137">F$153</f>
        <v>0</v>
      </c>
      <c r="G183" s="225" t="str">
        <f t="shared" si="137"/>
        <v>£m</v>
      </c>
      <c r="H183" s="225">
        <f t="shared" si="137"/>
        <v>0</v>
      </c>
      <c r="I183" s="225">
        <f t="shared" si="137"/>
        <v>0</v>
      </c>
      <c r="J183" s="225">
        <f t="shared" si="137"/>
        <v>0</v>
      </c>
      <c r="K183" s="225">
        <f t="shared" si="137"/>
        <v>0</v>
      </c>
      <c r="L183" s="225">
        <f t="shared" si="137"/>
        <v>0</v>
      </c>
      <c r="M183" s="225">
        <f t="shared" si="137"/>
        <v>10.344232308418469</v>
      </c>
      <c r="N183" s="225">
        <f t="shared" si="137"/>
        <v>10.230452672103866</v>
      </c>
      <c r="O183" s="225">
        <f t="shared" si="137"/>
        <v>10.152179804396301</v>
      </c>
      <c r="P183" s="225">
        <f t="shared" si="137"/>
        <v>10.089298625286322</v>
      </c>
      <c r="Q183" s="225">
        <f t="shared" si="137"/>
        <v>10.036710851563154</v>
      </c>
      <c r="R183" s="225">
        <f t="shared" si="137"/>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138">F$157</f>
        <v>0</v>
      </c>
      <c r="G184" s="225" t="str">
        <f t="shared" si="138"/>
        <v>£m</v>
      </c>
      <c r="H184" s="225">
        <f t="shared" si="138"/>
        <v>173.82334725028579</v>
      </c>
      <c r="I184" s="225">
        <f t="shared" si="138"/>
        <v>0</v>
      </c>
      <c r="J184" s="225">
        <f t="shared" si="138"/>
        <v>0</v>
      </c>
      <c r="K184" s="225">
        <f t="shared" si="138"/>
        <v>0</v>
      </c>
      <c r="L184" s="225">
        <f t="shared" si="138"/>
        <v>0</v>
      </c>
      <c r="M184" s="225">
        <f t="shared" si="138"/>
        <v>32.554826570315292</v>
      </c>
      <c r="N184" s="225">
        <f t="shared" si="138"/>
        <v>31.088017452834166</v>
      </c>
      <c r="O184" s="225">
        <f t="shared" si="138"/>
        <v>30.355785417090761</v>
      </c>
      <c r="P184" s="225">
        <f t="shared" si="138"/>
        <v>29.622386974906693</v>
      </c>
      <c r="Q184" s="225">
        <f t="shared" si="138"/>
        <v>28.980177784517348</v>
      </c>
      <c r="R184" s="225">
        <f t="shared" si="138"/>
        <v>21.222153050621543</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139">F$106</f>
        <v>0</v>
      </c>
      <c r="G185" s="225" t="str">
        <f t="shared" si="139"/>
        <v>£m</v>
      </c>
      <c r="H185" s="225">
        <f t="shared" si="139"/>
        <v>0</v>
      </c>
      <c r="I185" s="225">
        <f t="shared" si="139"/>
        <v>0</v>
      </c>
      <c r="J185" s="225">
        <f t="shared" si="139"/>
        <v>0</v>
      </c>
      <c r="K185" s="225">
        <f t="shared" si="139"/>
        <v>0</v>
      </c>
      <c r="L185" s="225">
        <f t="shared" si="139"/>
        <v>0</v>
      </c>
      <c r="M185" s="225">
        <f t="shared" si="139"/>
        <v>22.129305056443886</v>
      </c>
      <c r="N185" s="225">
        <f t="shared" si="139"/>
        <v>21.012923802965183</v>
      </c>
      <c r="O185" s="225">
        <f t="shared" si="139"/>
        <v>20.950915024159269</v>
      </c>
      <c r="P185" s="225">
        <f t="shared" si="139"/>
        <v>20.507819750749192</v>
      </c>
      <c r="Q185" s="225">
        <f t="shared" si="139"/>
        <v>19.926177800754331</v>
      </c>
      <c r="R185" s="225">
        <f t="shared" si="139"/>
        <v>22.323072988602025</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140">F$107</f>
        <v>0</v>
      </c>
      <c r="G186" s="225" t="str">
        <f t="shared" si="140"/>
        <v>£m</v>
      </c>
      <c r="H186" s="225">
        <f t="shared" si="140"/>
        <v>0</v>
      </c>
      <c r="I186" s="225">
        <f t="shared" si="140"/>
        <v>0</v>
      </c>
      <c r="J186" s="225">
        <f t="shared" si="140"/>
        <v>0</v>
      </c>
      <c r="K186" s="225">
        <f t="shared" si="140"/>
        <v>0</v>
      </c>
      <c r="L186" s="225">
        <f t="shared" si="140"/>
        <v>0</v>
      </c>
      <c r="M186" s="225">
        <f t="shared" si="140"/>
        <v>10.306373149160651</v>
      </c>
      <c r="N186" s="225">
        <f t="shared" si="140"/>
        <v>10.306654910517945</v>
      </c>
      <c r="O186" s="225">
        <f t="shared" si="140"/>
        <v>10.527697900529661</v>
      </c>
      <c r="P186" s="225">
        <f t="shared" si="140"/>
        <v>10.592770273466501</v>
      </c>
      <c r="Q186" s="225">
        <f t="shared" si="140"/>
        <v>10.557375039681782</v>
      </c>
      <c r="R186" s="225">
        <f t="shared" si="140"/>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141">F$108</f>
        <v>0</v>
      </c>
      <c r="G187" s="225" t="str">
        <f t="shared" si="141"/>
        <v>£m</v>
      </c>
      <c r="H187" s="225">
        <f t="shared" si="141"/>
        <v>179.14108569703043</v>
      </c>
      <c r="I187" s="225">
        <f t="shared" si="141"/>
        <v>0</v>
      </c>
      <c r="J187" s="225">
        <f t="shared" si="141"/>
        <v>0</v>
      </c>
      <c r="K187" s="225">
        <f t="shared" si="141"/>
        <v>0</v>
      </c>
      <c r="L187" s="225">
        <f t="shared" si="141"/>
        <v>0</v>
      </c>
      <c r="M187" s="225">
        <f t="shared" si="141"/>
        <v>32.435678205604539</v>
      </c>
      <c r="N187" s="225">
        <f t="shared" si="141"/>
        <v>31.319578713483128</v>
      </c>
      <c r="O187" s="225">
        <f t="shared" si="141"/>
        <v>31.478612924688932</v>
      </c>
      <c r="P187" s="225">
        <f t="shared" si="141"/>
        <v>31.100590024215691</v>
      </c>
      <c r="Q187" s="225">
        <f t="shared" si="141"/>
        <v>30.483552840436111</v>
      </c>
      <c r="R187" s="225">
        <f t="shared" si="141"/>
        <v>22.323072988602025</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142" xml:space="preserve"> E182 &amp; "- real"</f>
        <v>True up Nominal RCV run-off- real</v>
      </c>
      <c r="F189" s="225"/>
      <c r="G189" s="225" t="str">
        <f t="shared" ref="G189:G194" si="143">G$155</f>
        <v>£m</v>
      </c>
      <c r="H189" s="295">
        <f t="shared" ref="H189:H194" si="144">SUM(J189:R189)</f>
        <v>110.1974124193998</v>
      </c>
      <c r="I189" s="225"/>
      <c r="J189" s="225">
        <f t="shared" ref="J189:R189" si="145" xml:space="preserve"> IF(J$188 = 0, 0, J182 / J$188)</f>
        <v>0</v>
      </c>
      <c r="K189" s="225">
        <f t="shared" si="145"/>
        <v>0</v>
      </c>
      <c r="L189" s="225">
        <f t="shared" si="145"/>
        <v>0</v>
      </c>
      <c r="M189" s="226">
        <f t="shared" si="145"/>
        <v>20.908778224879857</v>
      </c>
      <c r="N189" s="225">
        <f t="shared" si="145"/>
        <v>19.249259699074475</v>
      </c>
      <c r="O189" s="225">
        <f t="shared" si="145"/>
        <v>18.266670368277193</v>
      </c>
      <c r="P189" s="225">
        <f t="shared" si="145"/>
        <v>17.29719501674321</v>
      </c>
      <c r="Q189" s="225">
        <f t="shared" si="145"/>
        <v>16.430035038112592</v>
      </c>
      <c r="R189" s="225">
        <f t="shared" si="145"/>
        <v>18.045474072312476</v>
      </c>
      <c r="S189" s="126"/>
      <c r="T189" s="126"/>
      <c r="U189" s="126"/>
      <c r="V189" s="126"/>
      <c r="W189" s="126"/>
      <c r="X189" s="126"/>
      <c r="Y189" s="126"/>
      <c r="Z189" s="126"/>
    </row>
    <row r="190" spans="1:26" s="125" customFormat="1" x14ac:dyDescent="0.25">
      <c r="A190" s="210"/>
      <c r="B190" s="204"/>
      <c r="C190" s="205"/>
      <c r="D190" s="211"/>
      <c r="E190" s="60" t="str">
        <f t="shared" si="142"/>
        <v>True up Nominal return- real</v>
      </c>
      <c r="F190" s="225"/>
      <c r="G190" s="225" t="str">
        <f t="shared" si="143"/>
        <v>£m</v>
      </c>
      <c r="H190" s="295">
        <f t="shared" si="144"/>
        <v>45.997848311061759</v>
      </c>
      <c r="I190" s="225"/>
      <c r="J190" s="225">
        <f t="shared" ref="J190:R190" si="146" xml:space="preserve"> IF(J$188 = 0, 0, J183 / J$188)</f>
        <v>0</v>
      </c>
      <c r="K190" s="225">
        <f t="shared" si="146"/>
        <v>0</v>
      </c>
      <c r="L190" s="225">
        <f t="shared" si="146"/>
        <v>0</v>
      </c>
      <c r="M190" s="226">
        <f t="shared" si="146"/>
        <v>9.7379321189260075</v>
      </c>
      <c r="N190" s="225">
        <f xml:space="preserve"> IF(N$188 = 0, 0, N183 / N$188)</f>
        <v>9.4415931291439339</v>
      </c>
      <c r="O190" s="225">
        <f t="shared" si="146"/>
        <v>9.1788825005506496</v>
      </c>
      <c r="P190" s="225">
        <f t="shared" si="146"/>
        <v>8.934407236586754</v>
      </c>
      <c r="Q190" s="225">
        <f t="shared" si="146"/>
        <v>8.7050333258544192</v>
      </c>
      <c r="R190" s="225">
        <f t="shared" si="146"/>
        <v>0</v>
      </c>
      <c r="S190" s="126"/>
      <c r="T190" s="126"/>
      <c r="U190" s="126"/>
      <c r="V190" s="126"/>
      <c r="W190" s="126"/>
      <c r="X190" s="126"/>
      <c r="Y190" s="126"/>
      <c r="Z190" s="126"/>
    </row>
    <row r="191" spans="1:26" s="125" customFormat="1" x14ac:dyDescent="0.25">
      <c r="A191" s="210"/>
      <c r="B191" s="204"/>
      <c r="C191" s="205"/>
      <c r="D191" s="211"/>
      <c r="E191" s="60" t="str">
        <f t="shared" si="142"/>
        <v>Total True up Nominal revenue to company- real</v>
      </c>
      <c r="F191" s="225"/>
      <c r="G191" s="225" t="str">
        <f t="shared" si="143"/>
        <v>£m</v>
      </c>
      <c r="H191" s="295">
        <f t="shared" si="144"/>
        <v>156.1952607304616</v>
      </c>
      <c r="I191" s="225"/>
      <c r="J191" s="225">
        <f t="shared" ref="J191:R191" si="147" xml:space="preserve"> IF(J$188 = 0, 0, J184 / J$188)</f>
        <v>0</v>
      </c>
      <c r="K191" s="225">
        <f t="shared" si="147"/>
        <v>0</v>
      </c>
      <c r="L191" s="225">
        <f t="shared" si="147"/>
        <v>0</v>
      </c>
      <c r="M191" s="226">
        <f t="shared" si="147"/>
        <v>30.646710343805864</v>
      </c>
      <c r="N191" s="225">
        <f t="shared" si="147"/>
        <v>28.690852828218407</v>
      </c>
      <c r="O191" s="225">
        <f t="shared" si="147"/>
        <v>27.445552868827843</v>
      </c>
      <c r="P191" s="225">
        <f t="shared" si="147"/>
        <v>26.231602253329964</v>
      </c>
      <c r="Q191" s="225">
        <f t="shared" si="147"/>
        <v>25.135068363967012</v>
      </c>
      <c r="R191" s="225">
        <f t="shared" si="147"/>
        <v>18.045474072312476</v>
      </c>
      <c r="S191" s="126"/>
      <c r="T191" s="126"/>
      <c r="U191" s="126"/>
      <c r="V191" s="126"/>
      <c r="W191" s="126"/>
      <c r="X191" s="126"/>
      <c r="Y191" s="126"/>
      <c r="Z191" s="126"/>
    </row>
    <row r="192" spans="1:26" s="125" customFormat="1" x14ac:dyDescent="0.25">
      <c r="A192" s="210"/>
      <c r="B192" s="204"/>
      <c r="C192" s="205"/>
      <c r="D192" s="211"/>
      <c r="E192" s="60" t="str">
        <f t="shared" si="142"/>
        <v>RCV run-off company should have received- real</v>
      </c>
      <c r="F192" s="225"/>
      <c r="G192" s="225" t="str">
        <f t="shared" si="143"/>
        <v>£m</v>
      </c>
      <c r="H192" s="295">
        <f t="shared" si="144"/>
        <v>113.59153909816617</v>
      </c>
      <c r="I192" s="225"/>
      <c r="J192" s="225">
        <f t="shared" ref="J192:R192" si="148" xml:space="preserve"> IF(J$188 = 0, 0, J185 / J$188)</f>
        <v>0</v>
      </c>
      <c r="K192" s="225">
        <f t="shared" si="148"/>
        <v>0</v>
      </c>
      <c r="L192" s="225">
        <f t="shared" si="148"/>
        <v>0</v>
      </c>
      <c r="M192" s="226">
        <f t="shared" si="148"/>
        <v>20.832253574127581</v>
      </c>
      <c r="N192" s="225">
        <f t="shared" si="148"/>
        <v>19.392639149026198</v>
      </c>
      <c r="O192" s="225">
        <f t="shared" si="148"/>
        <v>18.942334650387398</v>
      </c>
      <c r="P192" s="225">
        <f t="shared" si="148"/>
        <v>18.160351873072905</v>
      </c>
      <c r="Q192" s="225">
        <f t="shared" si="148"/>
        <v>17.282359169035143</v>
      </c>
      <c r="R192" s="225">
        <f t="shared" si="148"/>
        <v>18.981600682516937</v>
      </c>
      <c r="S192" s="126"/>
      <c r="T192" s="126"/>
      <c r="U192" s="126"/>
      <c r="V192" s="126"/>
      <c r="W192" s="126"/>
      <c r="X192" s="126"/>
      <c r="Y192" s="126"/>
      <c r="Z192" s="126"/>
    </row>
    <row r="193" spans="1:26" s="125" customFormat="1" x14ac:dyDescent="0.25">
      <c r="A193" s="210"/>
      <c r="B193" s="204"/>
      <c r="C193" s="205"/>
      <c r="D193" s="211"/>
      <c r="E193" s="60" t="str">
        <f t="shared" si="142"/>
        <v>Nominal return company should have received- real</v>
      </c>
      <c r="F193" s="225"/>
      <c r="G193" s="225" t="str">
        <f t="shared" si="143"/>
        <v>£m</v>
      </c>
      <c r="H193" s="295">
        <f t="shared" si="144"/>
        <v>47.269474309027771</v>
      </c>
      <c r="I193" s="225"/>
      <c r="J193" s="225">
        <f t="shared" ref="J193:R193" si="149" xml:space="preserve"> IF(J$188 = 0, 0, J186 / J$188)</f>
        <v>0</v>
      </c>
      <c r="K193" s="225">
        <f t="shared" si="149"/>
        <v>0</v>
      </c>
      <c r="L193" s="225">
        <f t="shared" si="149"/>
        <v>0</v>
      </c>
      <c r="M193" s="226">
        <f t="shared" si="149"/>
        <v>9.7022919755166015</v>
      </c>
      <c r="N193" s="225">
        <f t="shared" si="149"/>
        <v>9.5119194923749184</v>
      </c>
      <c r="O193" s="225">
        <f t="shared" si="149"/>
        <v>9.5183993873325381</v>
      </c>
      <c r="P193" s="225">
        <f t="shared" si="149"/>
        <v>9.3802480134315971</v>
      </c>
      <c r="Q193" s="225">
        <f t="shared" si="149"/>
        <v>9.1566154403721161</v>
      </c>
      <c r="R193" s="225">
        <f t="shared" si="149"/>
        <v>0</v>
      </c>
      <c r="S193" s="126"/>
      <c r="T193" s="126"/>
      <c r="U193" s="126"/>
      <c r="V193" s="126"/>
      <c r="W193" s="126"/>
      <c r="X193" s="126"/>
      <c r="Y193" s="126"/>
      <c r="Z193" s="126"/>
    </row>
    <row r="194" spans="1:26" s="125" customFormat="1" x14ac:dyDescent="0.25">
      <c r="A194" s="210"/>
      <c r="B194" s="204"/>
      <c r="C194" s="205"/>
      <c r="D194" s="211"/>
      <c r="E194" s="60" t="str">
        <f t="shared" si="142"/>
        <v>Total nominal revenue company should have received- real</v>
      </c>
      <c r="F194" s="225"/>
      <c r="G194" s="225" t="str">
        <f t="shared" si="143"/>
        <v>£m</v>
      </c>
      <c r="H194" s="295">
        <f t="shared" si="144"/>
        <v>160.86101340719395</v>
      </c>
      <c r="I194" s="225"/>
      <c r="J194" s="225">
        <f t="shared" ref="J194:R194" si="150" xml:space="preserve"> IF(J$188 = 0, 0, J187 / J$188)</f>
        <v>0</v>
      </c>
      <c r="K194" s="225">
        <f t="shared" si="150"/>
        <v>0</v>
      </c>
      <c r="L194" s="225">
        <f t="shared" si="150"/>
        <v>0</v>
      </c>
      <c r="M194" s="226">
        <f t="shared" si="150"/>
        <v>30.534545549644182</v>
      </c>
      <c r="N194" s="225">
        <f t="shared" si="150"/>
        <v>28.904558641401117</v>
      </c>
      <c r="O194" s="225">
        <f t="shared" si="150"/>
        <v>28.460734037719938</v>
      </c>
      <c r="P194" s="225">
        <f t="shared" si="150"/>
        <v>27.540599886504502</v>
      </c>
      <c r="Q194" s="225">
        <f t="shared" si="150"/>
        <v>26.438974609407257</v>
      </c>
      <c r="R194" s="225">
        <f t="shared" si="150"/>
        <v>18.981600682516937</v>
      </c>
      <c r="S194" s="126"/>
      <c r="T194" s="126"/>
      <c r="U194" s="126"/>
      <c r="V194" s="126"/>
      <c r="W194" s="126"/>
      <c r="X194" s="126"/>
      <c r="Y194" s="126"/>
      <c r="Z194" s="126"/>
    </row>
    <row r="196" spans="1:26" x14ac:dyDescent="0.25">
      <c r="E196" s="56" t="str">
        <f>E$189</f>
        <v>True up Nominal RCV run-off- real</v>
      </c>
      <c r="F196" s="225">
        <f t="shared" ref="F196:R196" si="151">F$189</f>
        <v>0</v>
      </c>
      <c r="G196" s="56" t="str">
        <f t="shared" si="151"/>
        <v>£m</v>
      </c>
      <c r="H196" s="299">
        <f t="shared" si="151"/>
        <v>110.1974124193998</v>
      </c>
      <c r="I196" s="299">
        <f t="shared" si="151"/>
        <v>0</v>
      </c>
      <c r="J196" s="225">
        <f t="shared" si="151"/>
        <v>0</v>
      </c>
      <c r="K196" s="225">
        <f t="shared" si="151"/>
        <v>0</v>
      </c>
      <c r="L196" s="225">
        <f t="shared" si="151"/>
        <v>0</v>
      </c>
      <c r="M196" s="226">
        <f t="shared" si="151"/>
        <v>20.908778224879857</v>
      </c>
      <c r="N196" s="225">
        <f t="shared" si="151"/>
        <v>19.249259699074475</v>
      </c>
      <c r="O196" s="225">
        <f t="shared" si="151"/>
        <v>18.266670368277193</v>
      </c>
      <c r="P196" s="225">
        <f t="shared" si="151"/>
        <v>17.29719501674321</v>
      </c>
      <c r="Q196" s="225">
        <f t="shared" si="151"/>
        <v>16.430035038112592</v>
      </c>
      <c r="R196" s="225">
        <f t="shared" si="151"/>
        <v>18.045474072312476</v>
      </c>
    </row>
    <row r="197" spans="1:26" x14ac:dyDescent="0.25">
      <c r="E197" s="56" t="str">
        <f>E$192</f>
        <v>RCV run-off company should have received- real</v>
      </c>
      <c r="F197" s="225">
        <f t="shared" ref="F197:R197" si="152">F$192</f>
        <v>0</v>
      </c>
      <c r="G197" s="56" t="str">
        <f t="shared" si="152"/>
        <v>£m</v>
      </c>
      <c r="H197" s="299">
        <f t="shared" si="152"/>
        <v>113.59153909816617</v>
      </c>
      <c r="I197" s="299">
        <f t="shared" si="152"/>
        <v>0</v>
      </c>
      <c r="J197" s="225">
        <f t="shared" si="152"/>
        <v>0</v>
      </c>
      <c r="K197" s="225">
        <f t="shared" si="152"/>
        <v>0</v>
      </c>
      <c r="L197" s="225">
        <f t="shared" si="152"/>
        <v>0</v>
      </c>
      <c r="M197" s="226">
        <f t="shared" si="152"/>
        <v>20.832253574127581</v>
      </c>
      <c r="N197" s="225">
        <f t="shared" si="152"/>
        <v>19.392639149026198</v>
      </c>
      <c r="O197" s="225">
        <f t="shared" si="152"/>
        <v>18.942334650387398</v>
      </c>
      <c r="P197" s="225">
        <f t="shared" si="152"/>
        <v>18.160351873072905</v>
      </c>
      <c r="Q197" s="225">
        <f t="shared" si="152"/>
        <v>17.282359169035143</v>
      </c>
      <c r="R197" s="225">
        <f t="shared" si="152"/>
        <v>18.981600682516937</v>
      </c>
    </row>
    <row r="198" spans="1:26" x14ac:dyDescent="0.25">
      <c r="A198" s="89"/>
      <c r="B198" s="95"/>
      <c r="C198" s="332"/>
      <c r="D198" s="91"/>
      <c r="E198" s="60" t="s">
        <v>269</v>
      </c>
      <c r="G198" s="56" t="s">
        <v>88</v>
      </c>
      <c r="H198" s="226">
        <f xml:space="preserve"> SUM(J198:R198)</f>
        <v>3.3941266787663587</v>
      </c>
      <c r="I198" s="226"/>
      <c r="J198" s="225">
        <f t="shared" ref="J198:K198" si="153">J197-J196</f>
        <v>0</v>
      </c>
      <c r="K198" s="225">
        <f t="shared" si="153"/>
        <v>0</v>
      </c>
      <c r="L198" s="225">
        <f>L197-L196</f>
        <v>0</v>
      </c>
      <c r="M198" s="226">
        <f>M197-M196</f>
        <v>-7.6524650752276102E-2</v>
      </c>
      <c r="N198" s="225">
        <f t="shared" ref="N198:R198" si="154">N197-N196</f>
        <v>0.14337944995172336</v>
      </c>
      <c r="O198" s="225">
        <f t="shared" si="154"/>
        <v>0.67566428211020479</v>
      </c>
      <c r="P198" s="225">
        <f t="shared" si="154"/>
        <v>0.86315685632969519</v>
      </c>
      <c r="Q198" s="225">
        <f t="shared" si="154"/>
        <v>0.85232413092255044</v>
      </c>
      <c r="R198" s="225">
        <f t="shared" si="154"/>
        <v>0.93612661020446097</v>
      </c>
    </row>
    <row r="200" spans="1:26" x14ac:dyDescent="0.25">
      <c r="E200" s="56" t="str">
        <f>E$190</f>
        <v>True up Nominal return- real</v>
      </c>
      <c r="F200" s="225">
        <f t="shared" ref="F200:R200" si="155">F$190</f>
        <v>0</v>
      </c>
      <c r="G200" s="56" t="str">
        <f t="shared" si="155"/>
        <v>£m</v>
      </c>
      <c r="H200" s="299">
        <f t="shared" si="155"/>
        <v>45.997848311061759</v>
      </c>
      <c r="I200" s="299">
        <f t="shared" si="155"/>
        <v>0</v>
      </c>
      <c r="J200" s="225">
        <f t="shared" si="155"/>
        <v>0</v>
      </c>
      <c r="K200" s="225">
        <f t="shared" si="155"/>
        <v>0</v>
      </c>
      <c r="L200" s="225">
        <f t="shared" si="155"/>
        <v>0</v>
      </c>
      <c r="M200" s="226">
        <f t="shared" si="155"/>
        <v>9.7379321189260075</v>
      </c>
      <c r="N200" s="225">
        <f t="shared" si="155"/>
        <v>9.4415931291439339</v>
      </c>
      <c r="O200" s="225">
        <f t="shared" si="155"/>
        <v>9.1788825005506496</v>
      </c>
      <c r="P200" s="225">
        <f t="shared" si="155"/>
        <v>8.934407236586754</v>
      </c>
      <c r="Q200" s="225">
        <f t="shared" si="155"/>
        <v>8.7050333258544192</v>
      </c>
      <c r="R200" s="225">
        <f t="shared" si="155"/>
        <v>0</v>
      </c>
    </row>
    <row r="201" spans="1:26" x14ac:dyDescent="0.25">
      <c r="E201" s="56" t="str">
        <f>E$193</f>
        <v>Nominal return company should have received- real</v>
      </c>
      <c r="F201" s="225">
        <f t="shared" ref="F201:R201" si="156">F$193</f>
        <v>0</v>
      </c>
      <c r="G201" s="56" t="str">
        <f t="shared" si="156"/>
        <v>£m</v>
      </c>
      <c r="H201" s="299">
        <f t="shared" si="156"/>
        <v>47.269474309027771</v>
      </c>
      <c r="I201" s="299">
        <f t="shared" si="156"/>
        <v>0</v>
      </c>
      <c r="J201" s="225">
        <f t="shared" si="156"/>
        <v>0</v>
      </c>
      <c r="K201" s="225">
        <f t="shared" si="156"/>
        <v>0</v>
      </c>
      <c r="L201" s="225">
        <f t="shared" si="156"/>
        <v>0</v>
      </c>
      <c r="M201" s="226">
        <f t="shared" si="156"/>
        <v>9.7022919755166015</v>
      </c>
      <c r="N201" s="225">
        <f t="shared" si="156"/>
        <v>9.5119194923749184</v>
      </c>
      <c r="O201" s="225">
        <f t="shared" si="156"/>
        <v>9.5183993873325381</v>
      </c>
      <c r="P201" s="225">
        <f t="shared" si="156"/>
        <v>9.3802480134315971</v>
      </c>
      <c r="Q201" s="225">
        <f t="shared" si="156"/>
        <v>9.1566154403721161</v>
      </c>
      <c r="R201" s="225">
        <f t="shared" si="156"/>
        <v>0</v>
      </c>
    </row>
    <row r="202" spans="1:26" x14ac:dyDescent="0.25">
      <c r="A202" s="89"/>
      <c r="B202" s="95"/>
      <c r="C202" s="332"/>
      <c r="D202" s="91"/>
      <c r="E202" s="60" t="s">
        <v>276</v>
      </c>
      <c r="G202" s="56" t="s">
        <v>88</v>
      </c>
      <c r="H202" s="226">
        <f xml:space="preserve"> SUM(J202:R202)</f>
        <v>1.2716259979660069</v>
      </c>
      <c r="I202" s="226"/>
      <c r="J202" s="225">
        <f t="shared" ref="J202:K202" si="157">J201-J200</f>
        <v>0</v>
      </c>
      <c r="K202" s="225">
        <f t="shared" si="157"/>
        <v>0</v>
      </c>
      <c r="L202" s="225">
        <f>L201-L200</f>
        <v>0</v>
      </c>
      <c r="M202" s="226">
        <f>M201-M200</f>
        <v>-3.5640143409406022E-2</v>
      </c>
      <c r="N202" s="225">
        <f t="shared" ref="N202:R202" si="158">N201-N200</f>
        <v>7.0326363230984512E-2</v>
      </c>
      <c r="O202" s="225">
        <f>O201-O200</f>
        <v>0.33951688678188852</v>
      </c>
      <c r="P202" s="225">
        <f t="shared" si="158"/>
        <v>0.44584077684484313</v>
      </c>
      <c r="Q202" s="225">
        <f t="shared" si="158"/>
        <v>0.45158211451769681</v>
      </c>
      <c r="R202" s="225">
        <f t="shared" si="158"/>
        <v>0</v>
      </c>
    </row>
    <row r="204" spans="1:26" x14ac:dyDescent="0.25">
      <c r="E204" s="56" t="str">
        <f>E$191</f>
        <v>Total True up Nominal revenue to company- real</v>
      </c>
      <c r="F204" s="225">
        <f t="shared" ref="F204:R204" si="159">F$191</f>
        <v>0</v>
      </c>
      <c r="G204" s="56" t="str">
        <f t="shared" si="159"/>
        <v>£m</v>
      </c>
      <c r="H204" s="299">
        <f t="shared" si="159"/>
        <v>156.1952607304616</v>
      </c>
      <c r="I204" s="299"/>
      <c r="J204" s="225">
        <f t="shared" si="159"/>
        <v>0</v>
      </c>
      <c r="K204" s="225">
        <f t="shared" si="159"/>
        <v>0</v>
      </c>
      <c r="L204" s="225">
        <f t="shared" si="159"/>
        <v>0</v>
      </c>
      <c r="M204" s="226">
        <f t="shared" si="159"/>
        <v>30.646710343805864</v>
      </c>
      <c r="N204" s="225">
        <f t="shared" si="159"/>
        <v>28.690852828218407</v>
      </c>
      <c r="O204" s="225">
        <f t="shared" si="159"/>
        <v>27.445552868827843</v>
      </c>
      <c r="P204" s="225">
        <f t="shared" si="159"/>
        <v>26.231602253329964</v>
      </c>
      <c r="Q204" s="225">
        <f t="shared" si="159"/>
        <v>25.135068363967012</v>
      </c>
      <c r="R204" s="225">
        <f t="shared" si="159"/>
        <v>18.045474072312476</v>
      </c>
    </row>
    <row r="205" spans="1:26" x14ac:dyDescent="0.25">
      <c r="E205" s="56" t="str">
        <f>E$194</f>
        <v>Total nominal revenue company should have received- real</v>
      </c>
      <c r="F205" s="225">
        <f t="shared" ref="F205:R205" si="160">F$194</f>
        <v>0</v>
      </c>
      <c r="G205" s="56" t="str">
        <f t="shared" si="160"/>
        <v>£m</v>
      </c>
      <c r="H205" s="299">
        <f t="shared" si="160"/>
        <v>160.86101340719395</v>
      </c>
      <c r="I205" s="299"/>
      <c r="J205" s="225">
        <f t="shared" si="160"/>
        <v>0</v>
      </c>
      <c r="K205" s="225">
        <f t="shared" si="160"/>
        <v>0</v>
      </c>
      <c r="L205" s="225">
        <f t="shared" si="160"/>
        <v>0</v>
      </c>
      <c r="M205" s="226">
        <f t="shared" si="160"/>
        <v>30.534545549644182</v>
      </c>
      <c r="N205" s="225">
        <f t="shared" si="160"/>
        <v>28.904558641401117</v>
      </c>
      <c r="O205" s="225">
        <f t="shared" si="160"/>
        <v>28.460734037719938</v>
      </c>
      <c r="P205" s="225">
        <f t="shared" si="160"/>
        <v>27.540599886504502</v>
      </c>
      <c r="Q205" s="225">
        <f t="shared" si="160"/>
        <v>26.438974609407257</v>
      </c>
      <c r="R205" s="225">
        <f t="shared" si="160"/>
        <v>18.981600682516937</v>
      </c>
    </row>
    <row r="206" spans="1:26" x14ac:dyDescent="0.25">
      <c r="A206" s="89"/>
      <c r="B206" s="95"/>
      <c r="C206" s="332"/>
      <c r="D206" s="91"/>
      <c r="E206" s="60" t="s">
        <v>322</v>
      </c>
      <c r="G206" s="56" t="s">
        <v>88</v>
      </c>
      <c r="H206" s="226">
        <f xml:space="preserve"> SUM(J206:R206)</f>
        <v>4.6657526767323674</v>
      </c>
      <c r="I206" s="226"/>
      <c r="J206" s="225">
        <f t="shared" ref="J206:K206" si="161">J205-J204</f>
        <v>0</v>
      </c>
      <c r="K206" s="225">
        <f t="shared" si="161"/>
        <v>0</v>
      </c>
      <c r="L206" s="225">
        <f>L205-L204</f>
        <v>0</v>
      </c>
      <c r="M206" s="226">
        <f>M205-M204</f>
        <v>-0.11216479416168212</v>
      </c>
      <c r="N206" s="225">
        <f t="shared" ref="N206:R206" si="162">N205-N204</f>
        <v>0.21370581318270965</v>
      </c>
      <c r="O206" s="225">
        <f t="shared" si="162"/>
        <v>1.0151811688920951</v>
      </c>
      <c r="P206" s="225">
        <f t="shared" si="162"/>
        <v>1.3089976331745383</v>
      </c>
      <c r="Q206" s="225">
        <f t="shared" si="162"/>
        <v>1.3039062454402455</v>
      </c>
      <c r="R206" s="225">
        <f t="shared" si="162"/>
        <v>0.93612661020446097</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InpR!E$109</f>
        <v>WACC real on RCV - CPI(H) bf and additions - WN</v>
      </c>
      <c r="F210" s="253">
        <f>InpR!F$109</f>
        <v>0</v>
      </c>
      <c r="G210" s="271" t="str">
        <f>InpR!G$109</f>
        <v>%</v>
      </c>
      <c r="H210" s="253" t="str">
        <f>InpR!I$109</f>
        <v>PR19 Financial model, 'Water Network' sheet row 860</v>
      </c>
      <c r="I210" s="253" t="e">
        <f>InpR!#REF!</f>
        <v>#REF!</v>
      </c>
      <c r="J210" s="253">
        <f>InpR!J$109</f>
        <v>0</v>
      </c>
      <c r="K210" s="253">
        <f>InpR!K$109</f>
        <v>0</v>
      </c>
      <c r="L210" s="253">
        <f>InpR!L$109</f>
        <v>0</v>
      </c>
      <c r="M210" s="253">
        <f>InpR!M$109</f>
        <v>2.9195763820156317E-2</v>
      </c>
      <c r="N210" s="253">
        <f>InpR!N$109</f>
        <v>2.9195763820156317E-2</v>
      </c>
      <c r="O210" s="253">
        <f>InpR!O$109</f>
        <v>2.9195763820156317E-2</v>
      </c>
      <c r="P210" s="253">
        <f>InpR!P$109</f>
        <v>2.9195763820156317E-2</v>
      </c>
      <c r="Q210" s="253">
        <f>InpR!Q$109</f>
        <v>2.9195763820156317E-2</v>
      </c>
      <c r="R210" s="253">
        <f>InpR!R$109</f>
        <v>2.9195763820156317E-2</v>
      </c>
    </row>
    <row r="211" spans="1:26" x14ac:dyDescent="0.25">
      <c r="E211" s="60" t="s">
        <v>272</v>
      </c>
      <c r="G211" s="56" t="s">
        <v>273</v>
      </c>
      <c r="J211" s="309">
        <f xml:space="preserve"> (1 + J$210) ^ J$209</f>
        <v>1</v>
      </c>
      <c r="K211" s="309">
        <f t="shared" ref="K211:R211" si="163" xml:space="preserve"> (1 + K$210) ^ K$209</f>
        <v>1</v>
      </c>
      <c r="L211" s="309">
        <f t="shared" si="163"/>
        <v>1</v>
      </c>
      <c r="M211" s="309">
        <f t="shared" si="163"/>
        <v>1.1219976826191176</v>
      </c>
      <c r="N211" s="309">
        <f t="shared" si="163"/>
        <v>1.0901693555893588</v>
      </c>
      <c r="O211" s="309">
        <f t="shared" si="163"/>
        <v>1.059243920265355</v>
      </c>
      <c r="P211" s="309">
        <f t="shared" si="163"/>
        <v>1.0291957638201563</v>
      </c>
      <c r="Q211" s="309">
        <f t="shared" si="163"/>
        <v>1</v>
      </c>
      <c r="R211" s="309">
        <f t="shared" si="163"/>
        <v>1</v>
      </c>
    </row>
    <row r="213" spans="1:26" x14ac:dyDescent="0.25">
      <c r="B213" s="80" t="s">
        <v>274</v>
      </c>
    </row>
    <row r="214" spans="1:26" x14ac:dyDescent="0.25">
      <c r="E214" s="56" t="str">
        <f>E$198</f>
        <v>Value of True up run-off - real</v>
      </c>
      <c r="F214" s="225">
        <f t="shared" ref="F214:R214" si="164">F$198</f>
        <v>0</v>
      </c>
      <c r="G214" s="56" t="str">
        <f t="shared" si="164"/>
        <v>£m</v>
      </c>
      <c r="H214" s="299">
        <f t="shared" si="164"/>
        <v>3.3941266787663587</v>
      </c>
      <c r="I214" s="299">
        <f t="shared" si="164"/>
        <v>0</v>
      </c>
      <c r="J214" s="225">
        <f t="shared" si="164"/>
        <v>0</v>
      </c>
      <c r="K214" s="225">
        <f t="shared" si="164"/>
        <v>0</v>
      </c>
      <c r="L214" s="225">
        <f t="shared" si="164"/>
        <v>0</v>
      </c>
      <c r="M214" s="226">
        <f t="shared" si="164"/>
        <v>-7.6524650752276102E-2</v>
      </c>
      <c r="N214" s="225">
        <f t="shared" si="164"/>
        <v>0.14337944995172336</v>
      </c>
      <c r="O214" s="225">
        <f t="shared" si="164"/>
        <v>0.67566428211020479</v>
      </c>
      <c r="P214" s="225">
        <f t="shared" si="164"/>
        <v>0.86315685632969519</v>
      </c>
      <c r="Q214" s="225">
        <f t="shared" si="164"/>
        <v>0.85232413092255044</v>
      </c>
      <c r="R214" s="225">
        <f t="shared" si="164"/>
        <v>0.93612661020446097</v>
      </c>
    </row>
    <row r="215" spans="1:26" x14ac:dyDescent="0.25">
      <c r="E215" s="56" t="str">
        <f>E$211</f>
        <v xml:space="preserve">Time value of money factor </v>
      </c>
      <c r="F215" s="225">
        <f t="shared" ref="F215:R215" si="165">F$211</f>
        <v>0</v>
      </c>
      <c r="G215" s="56" t="str">
        <f t="shared" si="165"/>
        <v>Factor</v>
      </c>
      <c r="H215" s="299">
        <f t="shared" si="165"/>
        <v>0</v>
      </c>
      <c r="I215" s="299">
        <f t="shared" si="165"/>
        <v>0</v>
      </c>
      <c r="J215" s="225">
        <f t="shared" si="165"/>
        <v>1</v>
      </c>
      <c r="K215" s="225">
        <f t="shared" si="165"/>
        <v>1</v>
      </c>
      <c r="L215" s="225">
        <f t="shared" si="165"/>
        <v>1</v>
      </c>
      <c r="M215" s="226">
        <f t="shared" si="165"/>
        <v>1.1219976826191176</v>
      </c>
      <c r="N215" s="225">
        <f t="shared" si="165"/>
        <v>1.0901693555893588</v>
      </c>
      <c r="O215" s="225">
        <f t="shared" si="165"/>
        <v>1.059243920265355</v>
      </c>
      <c r="P215" s="225">
        <f t="shared" si="165"/>
        <v>1.0291957638201563</v>
      </c>
      <c r="Q215" s="225">
        <f t="shared" si="165"/>
        <v>1</v>
      </c>
      <c r="R215" s="225">
        <f t="shared" si="165"/>
        <v>1</v>
      </c>
    </row>
    <row r="216" spans="1:26" s="44" customFormat="1" x14ac:dyDescent="0.25">
      <c r="A216" s="319"/>
      <c r="B216" s="320"/>
      <c r="C216" s="321"/>
      <c r="D216" s="322"/>
      <c r="E216" s="44" t="s">
        <v>357</v>
      </c>
      <c r="G216" s="44" t="s">
        <v>88</v>
      </c>
      <c r="H216" s="325">
        <f xml:space="preserve"> SUM(J216:R216)</f>
        <v>3.4629488058908828</v>
      </c>
      <c r="J216" s="325">
        <f xml:space="preserve"> J214 * J215</f>
        <v>0</v>
      </c>
      <c r="K216" s="325">
        <f t="shared" ref="K216:R216" si="166" xml:space="preserve"> K214 * K215</f>
        <v>0</v>
      </c>
      <c r="L216" s="325">
        <f t="shared" si="166"/>
        <v>0</v>
      </c>
      <c r="M216" s="331">
        <f t="shared" si="166"/>
        <v>-8.5860480807291098E-2</v>
      </c>
      <c r="N216" s="325">
        <f t="shared" si="166"/>
        <v>0.15630788255862699</v>
      </c>
      <c r="O216" s="325">
        <f t="shared" si="166"/>
        <v>0.71569328296569013</v>
      </c>
      <c r="P216" s="325">
        <f t="shared" si="166"/>
        <v>0.88835738004684561</v>
      </c>
      <c r="Q216" s="325">
        <f t="shared" si="166"/>
        <v>0.85232413092255044</v>
      </c>
      <c r="R216" s="325">
        <f t="shared" si="166"/>
        <v>0.93612661020446097</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167">F202</f>
        <v>0</v>
      </c>
      <c r="G219" s="56" t="str">
        <f t="shared" si="167"/>
        <v>£m</v>
      </c>
      <c r="H219" s="299">
        <f t="shared" si="167"/>
        <v>1.2716259979660069</v>
      </c>
      <c r="I219" s="299">
        <f t="shared" si="167"/>
        <v>0</v>
      </c>
      <c r="J219" s="225">
        <f t="shared" si="167"/>
        <v>0</v>
      </c>
      <c r="K219" s="225">
        <f t="shared" si="167"/>
        <v>0</v>
      </c>
      <c r="L219" s="225">
        <f t="shared" si="167"/>
        <v>0</v>
      </c>
      <c r="M219" s="226">
        <f t="shared" si="167"/>
        <v>-3.5640143409406022E-2</v>
      </c>
      <c r="N219" s="225">
        <f t="shared" si="167"/>
        <v>7.0326363230984512E-2</v>
      </c>
      <c r="O219" s="225">
        <f t="shared" si="167"/>
        <v>0.33951688678188852</v>
      </c>
      <c r="P219" s="225">
        <f t="shared" si="167"/>
        <v>0.44584077684484313</v>
      </c>
      <c r="Q219" s="225">
        <f t="shared" si="167"/>
        <v>0.45158211451769681</v>
      </c>
      <c r="R219" s="225">
        <f t="shared" si="167"/>
        <v>0</v>
      </c>
    </row>
    <row r="220" spans="1:26" x14ac:dyDescent="0.25">
      <c r="E220" s="56" t="str">
        <f>E$211</f>
        <v xml:space="preserve">Time value of money factor </v>
      </c>
      <c r="F220" s="225">
        <f t="shared" ref="F220:R220" si="168">F$211</f>
        <v>0</v>
      </c>
      <c r="G220" s="56" t="str">
        <f t="shared" si="168"/>
        <v>Factor</v>
      </c>
      <c r="H220" s="299">
        <f t="shared" si="168"/>
        <v>0</v>
      </c>
      <c r="I220" s="299">
        <f t="shared" si="168"/>
        <v>0</v>
      </c>
      <c r="J220" s="225">
        <f t="shared" si="168"/>
        <v>1</v>
      </c>
      <c r="K220" s="225">
        <f t="shared" si="168"/>
        <v>1</v>
      </c>
      <c r="L220" s="225">
        <f t="shared" si="168"/>
        <v>1</v>
      </c>
      <c r="M220" s="226">
        <f t="shared" si="168"/>
        <v>1.1219976826191176</v>
      </c>
      <c r="N220" s="225">
        <f t="shared" si="168"/>
        <v>1.0901693555893588</v>
      </c>
      <c r="O220" s="225">
        <f t="shared" si="168"/>
        <v>1.059243920265355</v>
      </c>
      <c r="P220" s="225">
        <f t="shared" si="168"/>
        <v>1.0291957638201563</v>
      </c>
      <c r="Q220" s="225">
        <f t="shared" si="168"/>
        <v>1</v>
      </c>
      <c r="R220" s="225">
        <f t="shared" si="168"/>
        <v>1</v>
      </c>
    </row>
    <row r="221" spans="1:26" s="44" customFormat="1" x14ac:dyDescent="0.25">
      <c r="A221" s="319"/>
      <c r="B221" s="320"/>
      <c r="C221" s="321"/>
      <c r="D221" s="322"/>
      <c r="E221" s="44" t="s">
        <v>356</v>
      </c>
      <c r="G221" s="44" t="s">
        <v>88</v>
      </c>
      <c r="H221" s="325">
        <f xml:space="preserve"> SUM(J221:R221)</f>
        <v>1.3067502393067323</v>
      </c>
      <c r="J221" s="325">
        <f xml:space="preserve"> J219 * J220</f>
        <v>0</v>
      </c>
      <c r="K221" s="325">
        <f t="shared" ref="K221" si="169" xml:space="preserve"> K219 * K220</f>
        <v>0</v>
      </c>
      <c r="L221" s="325">
        <f t="shared" ref="L221" si="170" xml:space="preserve"> L219 * L220</f>
        <v>0</v>
      </c>
      <c r="M221" s="331">
        <f t="shared" ref="M221" si="171" xml:space="preserve"> M219 * M220</f>
        <v>-3.9988158313566571E-2</v>
      </c>
      <c r="N221" s="325">
        <f xml:space="preserve"> N219 * N220</f>
        <v>7.6667646084465566E-2</v>
      </c>
      <c r="O221" s="325">
        <f t="shared" ref="O221" si="172" xml:space="preserve"> O219 * O220</f>
        <v>0.35963119815113626</v>
      </c>
      <c r="P221" s="325">
        <f t="shared" ref="P221" si="173" xml:space="preserve"> P219 * P220</f>
        <v>0.4588574388670002</v>
      </c>
      <c r="Q221" s="325">
        <f t="shared" ref="Q221" si="174" xml:space="preserve"> Q219 * Q220</f>
        <v>0.45158211451769681</v>
      </c>
      <c r="R221" s="325">
        <f t="shared" ref="R221" si="175" xml:space="preserve"> R219 * R220</f>
        <v>0</v>
      </c>
      <c r="S221" s="46"/>
      <c r="T221" s="46"/>
      <c r="U221" s="46"/>
      <c r="V221" s="46"/>
      <c r="W221" s="46"/>
      <c r="X221" s="46"/>
      <c r="Y221" s="46"/>
      <c r="Z221" s="46"/>
    </row>
    <row r="223" spans="1:26" x14ac:dyDescent="0.25">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53" priority="10" stopIfTrue="1" operator="notEqual">
      <formula>0</formula>
    </cfRule>
    <cfRule type="cellIs" dxfId="52" priority="11" stopIfTrue="1" operator="equal">
      <formula>""</formula>
    </cfRule>
  </conditionalFormatting>
  <conditionalFormatting sqref="J3:Z3">
    <cfRule type="cellIs" dxfId="51" priority="14" operator="equal">
      <formula>"Post-Fcst"</formula>
    </cfRule>
    <cfRule type="cellIs" dxfId="50" priority="15" operator="equal">
      <formula>"Forecast"</formula>
    </cfRule>
    <cfRule type="cellIs" dxfId="49" priority="16" operator="equal">
      <formula>"Pre Fcst"</formula>
    </cfRule>
  </conditionalFormatting>
  <conditionalFormatting sqref="F2">
    <cfRule type="cellIs" dxfId="48" priority="8" stopIfTrue="1" operator="notEqual">
      <formula>0</formula>
    </cfRule>
    <cfRule type="cellIs" dxfId="47" priority="9" stopIfTrue="1" operator="equal">
      <formula>""</formula>
    </cfRule>
  </conditionalFormatting>
  <conditionalFormatting sqref="F165">
    <cfRule type="cellIs" dxfId="46" priority="2" stopIfTrue="1" operator="notEqual">
      <formula>0</formula>
    </cfRule>
    <cfRule type="cellIs" dxfId="45"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L103" activePane="bottomRight" state="frozen"/>
      <selection pane="topRight"/>
      <selection pane="bottomLeft"/>
      <selection pane="bottomRight" activeCell="Q116" sqref="Q116:R116"/>
    </sheetView>
  </sheetViews>
  <sheetFormatPr defaultColWidth="0" defaultRowHeight="13.2" x14ac:dyDescent="0.25"/>
  <cols>
    <col min="1" max="1" width="1.88671875" style="69" customWidth="1"/>
    <col min="2" max="2" width="1.88671875" style="80" customWidth="1"/>
    <col min="3" max="3" width="1.88671875" style="144" customWidth="1"/>
    <col min="4" max="4" width="1.88671875" style="74" customWidth="1"/>
    <col min="5" max="5" width="73.44140625" style="56" bestFit="1" customWidth="1"/>
    <col min="6" max="6" width="12.5546875" style="56" customWidth="1"/>
    <col min="7" max="7" width="10.88671875" style="56" bestFit="1" customWidth="1"/>
    <col min="8" max="8" width="11.5546875" style="56" customWidth="1"/>
    <col min="9" max="9" width="2.5546875" style="56" customWidth="1"/>
    <col min="10" max="18" width="11.5546875" style="56" customWidth="1"/>
    <col min="19" max="26" width="11.5546875" style="60" hidden="1" customWidth="1"/>
    <col min="27" max="16384" width="0" style="56" hidden="1"/>
  </cols>
  <sheetData>
    <row r="1" spans="1:26" s="156" customFormat="1" ht="25.2" x14ac:dyDescent="0.4">
      <c r="A1" s="152" t="str">
        <f ca="1" xml:space="preserve"> RIGHT(CELL("filename", $A$1), LEN(CELL("filename", $A$1)) - SEARCH("]", CELL("filename", $A$1)))</f>
        <v>Calcs-WWN</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4" t="s">
        <v>374</v>
      </c>
      <c r="B8" s="345"/>
      <c r="C8" s="346"/>
      <c r="D8" s="346"/>
      <c r="E8" s="346"/>
      <c r="F8" s="346"/>
      <c r="G8" s="346"/>
      <c r="H8" s="346"/>
      <c r="I8" s="346"/>
      <c r="J8" s="346"/>
      <c r="K8" s="346"/>
      <c r="L8" s="346"/>
      <c r="M8" s="346"/>
      <c r="N8" s="346"/>
      <c r="O8" s="346"/>
      <c r="P8" s="346"/>
      <c r="Q8" s="346"/>
      <c r="R8" s="346"/>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961.48477658014474</v>
      </c>
      <c r="N22" s="292">
        <f t="shared" si="3"/>
        <v>946.7949517754339</v>
      </c>
      <c r="O22" s="292">
        <f t="shared" si="3"/>
        <v>938.8379586618023</v>
      </c>
      <c r="P22" s="292">
        <f t="shared" si="3"/>
        <v>933.35819614683396</v>
      </c>
      <c r="Q22" s="292">
        <f t="shared" si="3"/>
        <v>929.51276037870969</v>
      </c>
      <c r="R22" s="292">
        <f t="shared" si="3"/>
        <v>926.73835069153108</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xml:space="preserve"> Q$15</f>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23.323785699274744</v>
      </c>
      <c r="N24" s="225">
        <f t="shared" si="5"/>
        <v>28.013436410426653</v>
      </c>
      <c r="O24" s="225">
        <f t="shared" si="5"/>
        <v>29.576853692248317</v>
      </c>
      <c r="P24" s="225">
        <f t="shared" si="5"/>
        <v>29.867462276699335</v>
      </c>
      <c r="Q24" s="225">
        <f t="shared" si="5"/>
        <v>29.744408332118532</v>
      </c>
      <c r="R24" s="225">
        <f t="shared" si="5"/>
        <v>27.802150520745752</v>
      </c>
      <c r="S24" s="126"/>
      <c r="T24" s="126"/>
      <c r="U24" s="126"/>
      <c r="V24" s="126"/>
      <c r="W24" s="126"/>
      <c r="X24" s="126"/>
      <c r="Y24" s="126"/>
      <c r="Z24" s="126"/>
    </row>
    <row r="26" spans="1:16383" s="253" customFormat="1" x14ac:dyDescent="0.25">
      <c r="A26" s="249"/>
      <c r="B26" s="250"/>
      <c r="C26" s="251"/>
      <c r="D26" s="252"/>
      <c r="E26" s="49" t="str">
        <f xml:space="preserve"> InpR!E$96</f>
        <v>Run-off rate - CPI(H) + RPI wedge - active - WWN</v>
      </c>
      <c r="F26" s="253">
        <f xml:space="preserve"> InpR!F$96</f>
        <v>0</v>
      </c>
      <c r="G26" s="271" t="str">
        <f xml:space="preserve"> InpR!G$96</f>
        <v>%</v>
      </c>
      <c r="H26" s="253" t="str">
        <f xml:space="preserve"> InpR!I$96</f>
        <v>PR19 Financial model, 'F_OutputsMaster' sheet row 959, PR19FM2096POST</v>
      </c>
      <c r="I26" s="253" t="e">
        <f xml:space="preserve"> InpR!#REF!</f>
        <v>#REF!</v>
      </c>
      <c r="J26" s="253">
        <f xml:space="preserve"> InpR!J$96</f>
        <v>0</v>
      </c>
      <c r="K26" s="253">
        <f xml:space="preserve"> InpR!K$96</f>
        <v>0</v>
      </c>
      <c r="L26" s="253">
        <f xml:space="preserve"> InpR!L$96</f>
        <v>0</v>
      </c>
      <c r="M26" s="253">
        <f xml:space="preserve"> InpR!M$96</f>
        <v>3.8600000000000002E-2</v>
      </c>
      <c r="N26" s="253">
        <f xml:space="preserve"> InpR!N$96</f>
        <v>3.6900000000000002E-2</v>
      </c>
      <c r="O26" s="253">
        <f xml:space="preserve"> InpR!O$96</f>
        <v>3.6200000000000003E-2</v>
      </c>
      <c r="P26" s="253">
        <f xml:space="preserve"> InpR!P$96</f>
        <v>3.5000000000000003E-2</v>
      </c>
      <c r="Q26" s="253">
        <f xml:space="preserve"> InpR!Q$96</f>
        <v>3.39E-2</v>
      </c>
      <c r="R26" s="253">
        <f xml:space="preserve"> InpR!R$96</f>
        <v>3.9300000000000002E-2</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961.48477658014474</v>
      </c>
      <c r="N27" s="292">
        <f t="shared" si="6"/>
        <v>946.7949517754339</v>
      </c>
      <c r="O27" s="292">
        <f t="shared" si="6"/>
        <v>938.8379586618023</v>
      </c>
      <c r="P27" s="292">
        <f t="shared" si="6"/>
        <v>933.35819614683396</v>
      </c>
      <c r="Q27" s="292">
        <f t="shared" si="6"/>
        <v>929.51276037870969</v>
      </c>
      <c r="R27" s="292">
        <f t="shared" si="6"/>
        <v>926.73835069153108</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23.323785699274744</v>
      </c>
      <c r="N28" s="225">
        <f t="shared" si="7"/>
        <v>28.013436410426653</v>
      </c>
      <c r="O28" s="225">
        <f t="shared" si="7"/>
        <v>29.576853692248317</v>
      </c>
      <c r="P28" s="225">
        <f t="shared" si="7"/>
        <v>29.867462276699335</v>
      </c>
      <c r="Q28" s="225">
        <f t="shared" si="7"/>
        <v>29.744408332118532</v>
      </c>
      <c r="R28" s="225">
        <f t="shared" si="7"/>
        <v>27.802150520745752</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38.013610503985596</v>
      </c>
      <c r="N29" s="225">
        <f t="shared" si="8"/>
        <v>35.970429524058254</v>
      </c>
      <c r="O29" s="225">
        <f t="shared" si="8"/>
        <v>35.056616207216635</v>
      </c>
      <c r="P29" s="225">
        <f t="shared" si="8"/>
        <v>33.712898044823667</v>
      </c>
      <c r="Q29" s="225">
        <f t="shared" si="8"/>
        <v>32.518818019297072</v>
      </c>
      <c r="R29" s="225">
        <f t="shared" si="8"/>
        <v>37.513441697642477</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E30" s="304"/>
      <c r="F30" s="304"/>
      <c r="G30" s="304"/>
      <c r="H30" s="304"/>
    </row>
    <row r="31" spans="1:16383" s="242" customFormat="1" x14ac:dyDescent="0.25">
      <c r="A31" s="238"/>
      <c r="B31" s="239"/>
      <c r="C31" s="240"/>
      <c r="D31" s="241"/>
      <c r="E31" s="302" t="str">
        <f>InpR!$E$89</f>
        <v>RCV - CPI(H) + RPI wedge initial balance - nominal - WWN</v>
      </c>
      <c r="F31" s="302">
        <f>InpR!$F$89</f>
        <v>961.48477658014474</v>
      </c>
      <c r="G31" s="302" t="str">
        <f>InpR!$G$89</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961.48477658014474</v>
      </c>
      <c r="N34" s="293">
        <f t="shared" si="9"/>
        <v>946.7949517754339</v>
      </c>
      <c r="O34" s="293">
        <f t="shared" si="9"/>
        <v>938.8379586618023</v>
      </c>
      <c r="P34" s="293">
        <f t="shared" si="9"/>
        <v>933.35819614683396</v>
      </c>
      <c r="Q34" s="293">
        <f t="shared" si="9"/>
        <v>929.51276037870969</v>
      </c>
      <c r="R34" s="293">
        <f t="shared" si="9"/>
        <v>926.73835069153108</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23.323785699274744</v>
      </c>
      <c r="N35" s="293">
        <f t="shared" si="10"/>
        <v>28.013436410426653</v>
      </c>
      <c r="O35" s="293">
        <f t="shared" si="10"/>
        <v>29.576853692248317</v>
      </c>
      <c r="P35" s="293">
        <f t="shared" si="10"/>
        <v>29.867462276699335</v>
      </c>
      <c r="Q35" s="293">
        <f t="shared" si="10"/>
        <v>29.744408332118532</v>
      </c>
      <c r="R35" s="293">
        <f t="shared" si="10"/>
        <v>27.802150520745752</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38.013610503985596</v>
      </c>
      <c r="N36" s="293">
        <f t="shared" si="11"/>
        <v>35.970429524058254</v>
      </c>
      <c r="O36" s="293">
        <f t="shared" si="11"/>
        <v>35.056616207216635</v>
      </c>
      <c r="P36" s="293">
        <f t="shared" si="11"/>
        <v>33.712898044823667</v>
      </c>
      <c r="Q36" s="293">
        <f t="shared" si="11"/>
        <v>32.518818019297072</v>
      </c>
      <c r="R36" s="293">
        <f t="shared" si="11"/>
        <v>37.513441697642477</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961.48477658014474</v>
      </c>
      <c r="M37" s="294">
        <f t="shared" si="12"/>
        <v>946.7949517754339</v>
      </c>
      <c r="N37" s="294">
        <f t="shared" si="12"/>
        <v>938.8379586618023</v>
      </c>
      <c r="O37" s="294">
        <f t="shared" si="12"/>
        <v>933.35819614683396</v>
      </c>
      <c r="P37" s="294">
        <f t="shared" si="12"/>
        <v>929.51276037870969</v>
      </c>
      <c r="Q37" s="294">
        <f t="shared" si="12"/>
        <v>926.73835069153108</v>
      </c>
      <c r="R37" s="294">
        <f t="shared" si="12"/>
        <v>917.02705951463429</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961.48477658014474</v>
      </c>
      <c r="N39" s="226">
        <f t="shared" si="13"/>
        <v>946.7949517754339</v>
      </c>
      <c r="O39" s="226">
        <f t="shared" si="13"/>
        <v>938.8379586618023</v>
      </c>
      <c r="P39" s="226">
        <f t="shared" si="13"/>
        <v>933.35819614683396</v>
      </c>
      <c r="Q39" s="226">
        <f t="shared" si="13"/>
        <v>929.51276037870969</v>
      </c>
      <c r="R39" s="226">
        <f t="shared" si="13"/>
        <v>926.73835069153108</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23.323785699274744</v>
      </c>
      <c r="N40" s="293">
        <f t="shared" si="14"/>
        <v>28.013436410426653</v>
      </c>
      <c r="O40" s="293">
        <f t="shared" si="14"/>
        <v>29.576853692248317</v>
      </c>
      <c r="P40" s="293">
        <f t="shared" si="14"/>
        <v>29.867462276699335</v>
      </c>
      <c r="Q40" s="293">
        <f t="shared" si="14"/>
        <v>29.744408332118532</v>
      </c>
      <c r="R40" s="293">
        <f t="shared" si="14"/>
        <v>27.802150520745752</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961.48477658014474</v>
      </c>
      <c r="M41" s="226">
        <f t="shared" si="15"/>
        <v>946.7949517754339</v>
      </c>
      <c r="N41" s="226">
        <f t="shared" si="15"/>
        <v>938.8379586618023</v>
      </c>
      <c r="O41" s="226">
        <f t="shared" si="15"/>
        <v>933.35819614683396</v>
      </c>
      <c r="P41" s="226">
        <f t="shared" si="15"/>
        <v>929.51276037870969</v>
      </c>
      <c r="Q41" s="226">
        <f t="shared" si="15"/>
        <v>926.73835069153108</v>
      </c>
      <c r="R41" s="226">
        <f t="shared" si="15"/>
        <v>917.02705951463429</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480.74238829007237</v>
      </c>
      <c r="M42" s="226">
        <f xml:space="preserve"> ( (M39+M40) + M41) / 2</f>
        <v>965.80175702742667</v>
      </c>
      <c r="N42" s="226">
        <f t="shared" ref="N42:R42" si="17" xml:space="preserve"> ( (N39+N40) + N41) / 2</f>
        <v>956.82317342383135</v>
      </c>
      <c r="O42" s="226">
        <f t="shared" si="17"/>
        <v>950.88650425044227</v>
      </c>
      <c r="P42" s="226">
        <f t="shared" si="17"/>
        <v>946.36920940112145</v>
      </c>
      <c r="Q42" s="226">
        <f t="shared" si="17"/>
        <v>942.99775970117958</v>
      </c>
      <c r="R42" s="226">
        <f t="shared" si="17"/>
        <v>935.78378036345555</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InpR!E$103</f>
        <v>WACC on RCV - CPI(H) + RPI wedge bf and additions - WWN</v>
      </c>
      <c r="F45" s="253">
        <f xml:space="preserve"> InpR!F$103</f>
        <v>0</v>
      </c>
      <c r="G45" s="271" t="str">
        <f xml:space="preserve"> InpR!G$103</f>
        <v>%</v>
      </c>
      <c r="H45" s="253" t="str">
        <f xml:space="preserve"> InpR!I$103</f>
        <v>PR19 Financial model, 'Wastewater Network' sheet row 980</v>
      </c>
      <c r="I45" s="253" t="e">
        <f xml:space="preserve"> InpR!#REF!</f>
        <v>#REF!</v>
      </c>
      <c r="J45" s="253">
        <f xml:space="preserve"> InpR!J$103</f>
        <v>0</v>
      </c>
      <c r="K45" s="253">
        <f xml:space="preserve"> InpR!K$103</f>
        <v>0</v>
      </c>
      <c r="L45" s="253">
        <f xml:space="preserve"> InpR!L$103</f>
        <v>0</v>
      </c>
      <c r="M45" s="253">
        <f xml:space="preserve"> InpR!M$103</f>
        <v>1.920357193840716E-2</v>
      </c>
      <c r="N45" s="253">
        <f xml:space="preserve"> InpR!N$103</f>
        <v>1.920357193840716E-2</v>
      </c>
      <c r="O45" s="253">
        <f xml:space="preserve"> InpR!O$103</f>
        <v>1.920357193840716E-2</v>
      </c>
      <c r="P45" s="253">
        <f xml:space="preserve"> InpR!P$103</f>
        <v>1.920357193840716E-2</v>
      </c>
      <c r="Q45" s="253">
        <f xml:space="preserve"> InpR!Q$103</f>
        <v>1.920357193840716E-2</v>
      </c>
      <c r="R45" s="253">
        <f xml:space="preserve"> InpR!R$103</f>
        <v>1.920357193840716E-2</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480.74238829007237</v>
      </c>
      <c r="M47" s="225">
        <f t="shared" si="18"/>
        <v>965.80175702742667</v>
      </c>
      <c r="N47" s="225">
        <f t="shared" si="18"/>
        <v>956.82317342383135</v>
      </c>
      <c r="O47" s="225">
        <f t="shared" si="18"/>
        <v>950.88650425044227</v>
      </c>
      <c r="P47" s="225">
        <f t="shared" si="18"/>
        <v>946.36920940112145</v>
      </c>
      <c r="Q47" s="225">
        <f t="shared" si="18"/>
        <v>942.99775970117958</v>
      </c>
      <c r="R47" s="225">
        <f t="shared" si="18"/>
        <v>935.78378036345555</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18.546843519316223</v>
      </c>
      <c r="N48" s="225">
        <f t="shared" ref="N48:R48" si="20">N45*N47*N46</f>
        <v>18.374422643179575</v>
      </c>
      <c r="O48" s="225">
        <f t="shared" si="20"/>
        <v>18.260417389633876</v>
      </c>
      <c r="P48" s="225">
        <f t="shared" si="20"/>
        <v>18.173669193027944</v>
      </c>
      <c r="Q48" s="225">
        <f t="shared" si="20"/>
        <v>18.108925316178389</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38.013610503985596</v>
      </c>
      <c r="N51" s="225">
        <f t="shared" si="21"/>
        <v>35.970429524058254</v>
      </c>
      <c r="O51" s="225">
        <f t="shared" si="21"/>
        <v>35.056616207216635</v>
      </c>
      <c r="P51" s="225">
        <f t="shared" si="21"/>
        <v>33.712898044823667</v>
      </c>
      <c r="Q51" s="225">
        <f t="shared" si="21"/>
        <v>32.518818019297072</v>
      </c>
      <c r="R51" s="225">
        <f t="shared" si="21"/>
        <v>37.513441697642477</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18.546843519316223</v>
      </c>
      <c r="N52" s="225">
        <f t="shared" si="22"/>
        <v>18.374422643179575</v>
      </c>
      <c r="O52" s="225">
        <f t="shared" si="22"/>
        <v>18.260417389633876</v>
      </c>
      <c r="P52" s="225">
        <f t="shared" si="22"/>
        <v>18.173669193027944</v>
      </c>
      <c r="Q52" s="225">
        <f t="shared" si="22"/>
        <v>18.108925316178389</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304.25009205835971</v>
      </c>
      <c r="I53" s="225"/>
      <c r="J53" s="225">
        <f t="shared" ref="J53:R53" si="23">SUM(J51:J52)</f>
        <v>0</v>
      </c>
      <c r="K53" s="225">
        <f t="shared" si="23"/>
        <v>0</v>
      </c>
      <c r="L53" s="225">
        <f>SUM(L51:L52)</f>
        <v>0</v>
      </c>
      <c r="M53" s="226">
        <f t="shared" si="23"/>
        <v>56.560454023301816</v>
      </c>
      <c r="N53" s="226">
        <f t="shared" si="23"/>
        <v>54.344852167237832</v>
      </c>
      <c r="O53" s="225">
        <f t="shared" si="23"/>
        <v>53.317033596850507</v>
      </c>
      <c r="P53" s="225">
        <f t="shared" si="23"/>
        <v>51.886567237851608</v>
      </c>
      <c r="Q53" s="225">
        <f t="shared" si="23"/>
        <v>50.627743335475458</v>
      </c>
      <c r="R53" s="225">
        <f t="shared" si="23"/>
        <v>37.513441697642477</v>
      </c>
      <c r="S53" s="126"/>
      <c r="T53" s="126"/>
      <c r="U53" s="126"/>
      <c r="V53" s="126"/>
      <c r="W53" s="126"/>
      <c r="X53" s="126"/>
      <c r="Y53" s="126"/>
      <c r="Z53" s="126"/>
    </row>
    <row r="55" spans="1:26" x14ac:dyDescent="0.25">
      <c r="A55" s="344" t="s">
        <v>147</v>
      </c>
      <c r="B55" s="345"/>
      <c r="C55" s="346"/>
      <c r="D55" s="346"/>
      <c r="E55" s="346"/>
      <c r="F55" s="346"/>
      <c r="G55" s="346"/>
      <c r="H55" s="346"/>
      <c r="I55" s="346"/>
      <c r="J55" s="346"/>
      <c r="K55" s="346"/>
      <c r="L55" s="346"/>
      <c r="M55" s="346"/>
      <c r="N55" s="346"/>
      <c r="O55" s="346"/>
      <c r="P55" s="346"/>
      <c r="Q55" s="346"/>
      <c r="R55" s="346"/>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56.560454023301816</v>
      </c>
      <c r="N61" s="225">
        <f t="shared" si="24"/>
        <v>54.344852167237832</v>
      </c>
      <c r="O61" s="225">
        <f t="shared" si="24"/>
        <v>53.317033596850507</v>
      </c>
      <c r="P61" s="225">
        <f t="shared" si="24"/>
        <v>51.886567237851608</v>
      </c>
      <c r="Q61" s="225">
        <f t="shared" si="24"/>
        <v>50.627743335475458</v>
      </c>
      <c r="R61" s="225">
        <f t="shared" si="24"/>
        <v>37.513441697642477</v>
      </c>
      <c r="S61" s="126"/>
      <c r="T61" s="126"/>
      <c r="U61" s="126"/>
      <c r="V61" s="126"/>
      <c r="W61" s="126"/>
      <c r="X61" s="126"/>
      <c r="Y61" s="126"/>
      <c r="Z61" s="126"/>
    </row>
    <row r="62" spans="1:26" x14ac:dyDescent="0.25">
      <c r="L62" s="299"/>
      <c r="M62" s="341"/>
      <c r="N62" s="341"/>
      <c r="O62" s="341"/>
      <c r="P62" s="341"/>
      <c r="Q62" s="341"/>
      <c r="R62" s="299"/>
    </row>
    <row r="63" spans="1:26" x14ac:dyDescent="0.25">
      <c r="A63" s="344" t="s">
        <v>375</v>
      </c>
      <c r="B63" s="345"/>
      <c r="C63" s="346"/>
      <c r="D63" s="346"/>
      <c r="E63" s="346"/>
      <c r="F63" s="346"/>
      <c r="G63" s="346"/>
      <c r="H63" s="346"/>
      <c r="I63" s="346"/>
      <c r="J63" s="346"/>
      <c r="K63" s="346"/>
      <c r="L63" s="346"/>
      <c r="M63" s="346"/>
      <c r="N63" s="346"/>
      <c r="O63" s="346"/>
      <c r="P63" s="346"/>
      <c r="Q63" s="346"/>
      <c r="R63" s="346"/>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2.3850515576481657E-2</v>
      </c>
      <c r="Q69" s="253">
        <f>Index!Q$135</f>
        <v>1.2940761501597509E-2</v>
      </c>
      <c r="R69" s="253">
        <f>Index!R$135</f>
        <v>9.9999999999997868E-3</v>
      </c>
    </row>
    <row r="70" spans="1:16383" s="213" customFormat="1" x14ac:dyDescent="0.25">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4.4850515576482231E-2</v>
      </c>
      <c r="Q70" s="213">
        <f t="shared" si="26"/>
        <v>3.3940761501598748E-2</v>
      </c>
      <c r="R70" s="213">
        <f t="shared" si="26"/>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961.48477658014474</v>
      </c>
      <c r="N73" s="292">
        <f t="shared" si="27"/>
        <v>943.32974915864872</v>
      </c>
      <c r="O73" s="292">
        <f t="shared" si="27"/>
        <v>945.83095850756752</v>
      </c>
      <c r="P73" s="292">
        <f t="shared" si="27"/>
        <v>967.88210131602193</v>
      </c>
      <c r="Q73" s="292">
        <f t="shared" si="27"/>
        <v>975.89688863708921</v>
      </c>
      <c r="R73" s="292">
        <f t="shared" si="27"/>
        <v>974.81380868741928</v>
      </c>
    </row>
    <row r="74" spans="1:16383" s="213" customFormat="1" x14ac:dyDescent="0.25">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4.4850515576482231E-2</v>
      </c>
      <c r="Q74" s="213">
        <f t="shared" si="28"/>
        <v>3.3940761501598748E-2</v>
      </c>
      <c r="R74" s="213">
        <f t="shared" si="28"/>
        <v>2.9999999999998916E-2</v>
      </c>
      <c r="S74" s="218"/>
      <c r="T74" s="218"/>
      <c r="U74" s="218"/>
      <c r="V74" s="218"/>
      <c r="W74" s="218"/>
      <c r="X74" s="218"/>
      <c r="Y74" s="218"/>
      <c r="Z74" s="218"/>
    </row>
    <row r="75" spans="1:16383" x14ac:dyDescent="0.25">
      <c r="E75" s="56" t="s">
        <v>152</v>
      </c>
      <c r="G75" s="201" t="s">
        <v>88</v>
      </c>
      <c r="J75" s="225">
        <f t="shared" ref="J75:L75" si="29">J73*J74</f>
        <v>0</v>
      </c>
      <c r="K75" s="225">
        <f t="shared" si="29"/>
        <v>0</v>
      </c>
      <c r="L75" s="225">
        <f t="shared" si="29"/>
        <v>0</v>
      </c>
      <c r="M75" s="225">
        <f>M73*M74</f>
        <v>19.719455954334833</v>
      </c>
      <c r="N75" s="225">
        <f t="shared" ref="N75:R75" si="30">N73*N74</f>
        <v>38.739567119585679</v>
      </c>
      <c r="O75" s="225">
        <f t="shared" si="30"/>
        <v>58.404465144665259</v>
      </c>
      <c r="P75" s="225">
        <f t="shared" si="30"/>
        <v>43.410011261272594</v>
      </c>
      <c r="Q75" s="225">
        <f t="shared" si="30"/>
        <v>33.122683547383716</v>
      </c>
      <c r="R75" s="225">
        <f t="shared" si="30"/>
        <v>29.244414260621522</v>
      </c>
    </row>
    <row r="77" spans="1:16383" s="253" customFormat="1" x14ac:dyDescent="0.25">
      <c r="A77" s="249"/>
      <c r="B77" s="250"/>
      <c r="C77" s="251"/>
      <c r="D77" s="252"/>
      <c r="E77" s="49" t="str">
        <f xml:space="preserve"> InpR!E$96</f>
        <v>Run-off rate - CPI(H) + RPI wedge - active - WWN</v>
      </c>
      <c r="F77" s="253">
        <f xml:space="preserve"> InpR!F$96</f>
        <v>0</v>
      </c>
      <c r="G77" s="271" t="str">
        <f xml:space="preserve"> InpR!G$96</f>
        <v>%</v>
      </c>
      <c r="H77" s="253" t="str">
        <f xml:space="preserve"> InpR!I$96</f>
        <v>PR19 Financial model, 'F_OutputsMaster' sheet row 959, PR19FM2096POST</v>
      </c>
      <c r="I77" s="253" t="e">
        <f xml:space="preserve"> InpR!#REF!</f>
        <v>#REF!</v>
      </c>
      <c r="J77" s="253">
        <f xml:space="preserve"> InpR!J$96</f>
        <v>0</v>
      </c>
      <c r="K77" s="253">
        <f xml:space="preserve"> InpR!K$96</f>
        <v>0</v>
      </c>
      <c r="L77" s="253">
        <f xml:space="preserve"> InpR!L$96</f>
        <v>0</v>
      </c>
      <c r="M77" s="253">
        <f xml:space="preserve"> InpR!M$96</f>
        <v>3.8600000000000002E-2</v>
      </c>
      <c r="N77" s="253">
        <f xml:space="preserve"> InpR!N$96</f>
        <v>3.6900000000000002E-2</v>
      </c>
      <c r="O77" s="253">
        <f xml:space="preserve"> InpR!O$96</f>
        <v>3.6200000000000003E-2</v>
      </c>
      <c r="P77" s="253">
        <f xml:space="preserve"> InpR!P$96</f>
        <v>3.5000000000000003E-2</v>
      </c>
      <c r="Q77" s="253">
        <f xml:space="preserve"> InpR!Q$96</f>
        <v>3.39E-2</v>
      </c>
      <c r="R77" s="253">
        <f xml:space="preserve"> InpR!R$96</f>
        <v>3.9300000000000002E-2</v>
      </c>
    </row>
    <row r="78" spans="1:16383" s="199" customFormat="1" x14ac:dyDescent="0.25">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961.48477658014474</v>
      </c>
      <c r="N78" s="292">
        <f t="shared" si="31"/>
        <v>943.32974915864872</v>
      </c>
      <c r="O78" s="292">
        <f t="shared" si="31"/>
        <v>945.83095850756752</v>
      </c>
      <c r="P78" s="292">
        <f t="shared" si="31"/>
        <v>967.88210131602193</v>
      </c>
      <c r="Q78" s="292">
        <f t="shared" si="31"/>
        <v>975.89688863708921</v>
      </c>
      <c r="R78" s="292">
        <f t="shared" si="31"/>
        <v>974.81380868741928</v>
      </c>
    </row>
    <row r="79" spans="1:16383" x14ac:dyDescent="0.25">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19.719455954334833</v>
      </c>
      <c r="N79" s="225">
        <f t="shared" si="32"/>
        <v>38.739567119585679</v>
      </c>
      <c r="O79" s="225">
        <f t="shared" si="32"/>
        <v>58.404465144665259</v>
      </c>
      <c r="P79" s="225">
        <f t="shared" si="32"/>
        <v>43.410011261272594</v>
      </c>
      <c r="Q79" s="225">
        <f t="shared" si="32"/>
        <v>33.122683547383716</v>
      </c>
      <c r="R79" s="225">
        <f t="shared" si="32"/>
        <v>29.244414260621522</v>
      </c>
    </row>
    <row r="80" spans="1:16383" x14ac:dyDescent="0.25">
      <c r="E80" s="56" t="s">
        <v>153</v>
      </c>
      <c r="F80" s="295"/>
      <c r="G80" s="295" t="s">
        <v>88</v>
      </c>
      <c r="H80" s="295"/>
      <c r="I80" s="295"/>
      <c r="J80" s="225">
        <f t="shared" ref="J80:R80" si="33" xml:space="preserve"> (J78+J79) * J77</f>
        <v>0</v>
      </c>
      <c r="K80" s="225">
        <f t="shared" si="33"/>
        <v>0</v>
      </c>
      <c r="L80" s="225">
        <f t="shared" si="33"/>
        <v>0</v>
      </c>
      <c r="M80" s="225">
        <f t="shared" si="33"/>
        <v>37.874483375830913</v>
      </c>
      <c r="N80" s="225">
        <f xml:space="preserve"> (N78+N79) * N77</f>
        <v>36.238357770666852</v>
      </c>
      <c r="O80" s="225">
        <f t="shared" si="33"/>
        <v>36.35332233621083</v>
      </c>
      <c r="P80" s="225">
        <f t="shared" si="33"/>
        <v>35.395223940205312</v>
      </c>
      <c r="Q80" s="225">
        <f t="shared" si="33"/>
        <v>34.205763497053631</v>
      </c>
      <c r="R80" s="225">
        <f t="shared" si="33"/>
        <v>39.459488161858005</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E81" s="304"/>
      <c r="F81" s="304"/>
      <c r="G81" s="304"/>
      <c r="H81" s="304"/>
    </row>
    <row r="82" spans="1:26" s="242" customFormat="1" x14ac:dyDescent="0.25">
      <c r="A82" s="238"/>
      <c r="B82" s="239"/>
      <c r="C82" s="240"/>
      <c r="D82" s="241"/>
      <c r="E82" s="302" t="str">
        <f>InpR!$E$89</f>
        <v>RCV - CPI(H) + RPI wedge initial balance - nominal - WWN</v>
      </c>
      <c r="F82" s="302">
        <f>InpR!$F$89</f>
        <v>961.48477658014474</v>
      </c>
      <c r="G82" s="302" t="str">
        <f>InpR!$G$89</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R85" si="34" xml:space="preserve"> I88</f>
        <v>0</v>
      </c>
      <c r="K85" s="293">
        <f t="shared" si="34"/>
        <v>0</v>
      </c>
      <c r="L85" s="293">
        <f t="shared" si="34"/>
        <v>0</v>
      </c>
      <c r="M85" s="293">
        <f t="shared" si="34"/>
        <v>961.48477658014474</v>
      </c>
      <c r="N85" s="293">
        <f t="shared" si="34"/>
        <v>943.32974915864872</v>
      </c>
      <c r="O85" s="293">
        <f t="shared" si="34"/>
        <v>945.83095850756752</v>
      </c>
      <c r="P85" s="293">
        <f t="shared" si="34"/>
        <v>967.88210131602193</v>
      </c>
      <c r="Q85" s="293">
        <f t="shared" si="34"/>
        <v>975.89688863708921</v>
      </c>
      <c r="R85" s="293">
        <f t="shared" si="34"/>
        <v>974.81380868741928</v>
      </c>
    </row>
    <row r="86" spans="1:26" s="59" customFormat="1" x14ac:dyDescent="0.25">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19.719455954334833</v>
      </c>
      <c r="N86" s="293">
        <f t="shared" si="35"/>
        <v>38.739567119585679</v>
      </c>
      <c r="O86" s="293">
        <f t="shared" si="35"/>
        <v>58.404465144665259</v>
      </c>
      <c r="P86" s="293">
        <f t="shared" si="35"/>
        <v>43.410011261272594</v>
      </c>
      <c r="Q86" s="293">
        <f t="shared" si="35"/>
        <v>33.122683547383716</v>
      </c>
      <c r="R86" s="293">
        <f t="shared" si="35"/>
        <v>29.244414260621522</v>
      </c>
    </row>
    <row r="87" spans="1:26" s="59" customFormat="1" x14ac:dyDescent="0.25">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37.874483375830913</v>
      </c>
      <c r="N87" s="293">
        <f t="shared" si="36"/>
        <v>36.238357770666852</v>
      </c>
      <c r="O87" s="293">
        <f t="shared" si="36"/>
        <v>36.35332233621083</v>
      </c>
      <c r="P87" s="293">
        <f t="shared" si="36"/>
        <v>35.395223940205312</v>
      </c>
      <c r="Q87" s="293">
        <f t="shared" si="36"/>
        <v>34.205763497053631</v>
      </c>
      <c r="R87" s="293">
        <f t="shared" si="36"/>
        <v>39.459488161858005</v>
      </c>
    </row>
    <row r="88" spans="1:26" s="173" customFormat="1" x14ac:dyDescent="0.25">
      <c r="A88" s="169"/>
      <c r="B88" s="170"/>
      <c r="C88" s="171"/>
      <c r="D88" s="172"/>
      <c r="E88" s="173" t="s">
        <v>155</v>
      </c>
      <c r="G88" s="202" t="s">
        <v>88</v>
      </c>
      <c r="J88" s="294">
        <f t="shared" ref="J88:R88" si="37" xml:space="preserve"> IF( J83 = 1, $F82, J85 + J86 - J87)</f>
        <v>0</v>
      </c>
      <c r="K88" s="294">
        <f t="shared" si="37"/>
        <v>0</v>
      </c>
      <c r="L88" s="294">
        <f t="shared" si="37"/>
        <v>961.48477658014474</v>
      </c>
      <c r="M88" s="294">
        <f t="shared" si="37"/>
        <v>943.32974915864872</v>
      </c>
      <c r="N88" s="294">
        <f t="shared" si="37"/>
        <v>945.83095850756752</v>
      </c>
      <c r="O88" s="294">
        <f t="shared" si="37"/>
        <v>967.88210131602193</v>
      </c>
      <c r="P88" s="294">
        <f t="shared" si="37"/>
        <v>975.89688863708921</v>
      </c>
      <c r="Q88" s="294">
        <f t="shared" si="37"/>
        <v>974.81380868741928</v>
      </c>
      <c r="R88" s="294">
        <f t="shared" si="37"/>
        <v>964.59873478618283</v>
      </c>
    </row>
    <row r="90" spans="1:26" s="126" customFormat="1" x14ac:dyDescent="0.25">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961.48477658014474</v>
      </c>
      <c r="N90" s="226">
        <f t="shared" si="38"/>
        <v>943.32974915864872</v>
      </c>
      <c r="O90" s="226">
        <f t="shared" si="38"/>
        <v>945.83095850756752</v>
      </c>
      <c r="P90" s="226">
        <f t="shared" si="38"/>
        <v>967.88210131602193</v>
      </c>
      <c r="Q90" s="226">
        <f t="shared" si="38"/>
        <v>975.89688863708921</v>
      </c>
      <c r="R90" s="226">
        <f t="shared" si="38"/>
        <v>974.81380868741928</v>
      </c>
    </row>
    <row r="91" spans="1:26" s="126" customFormat="1" x14ac:dyDescent="0.25">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19.719455954334833</v>
      </c>
      <c r="N91" s="293">
        <f t="shared" si="39"/>
        <v>38.739567119585679</v>
      </c>
      <c r="O91" s="293">
        <f t="shared" si="39"/>
        <v>58.404465144665259</v>
      </c>
      <c r="P91" s="293">
        <f t="shared" si="39"/>
        <v>43.410011261272594</v>
      </c>
      <c r="Q91" s="293">
        <f t="shared" si="39"/>
        <v>33.122683547383716</v>
      </c>
      <c r="R91" s="293">
        <f t="shared" si="39"/>
        <v>29.244414260621522</v>
      </c>
    </row>
    <row r="92" spans="1:26" s="126" customFormat="1" x14ac:dyDescent="0.25">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961.48477658014474</v>
      </c>
      <c r="M92" s="226">
        <f t="shared" si="40"/>
        <v>943.32974915864872</v>
      </c>
      <c r="N92" s="226">
        <f t="shared" si="40"/>
        <v>945.83095850756752</v>
      </c>
      <c r="O92" s="226">
        <f t="shared" si="40"/>
        <v>967.88210131602193</v>
      </c>
      <c r="P92" s="226">
        <f t="shared" si="40"/>
        <v>975.89688863708921</v>
      </c>
      <c r="Q92" s="226">
        <f t="shared" si="40"/>
        <v>974.81380868741928</v>
      </c>
      <c r="R92" s="226">
        <f t="shared" si="40"/>
        <v>964.59873478618283</v>
      </c>
    </row>
    <row r="93" spans="1:26" s="60" customFormat="1" x14ac:dyDescent="0.25">
      <c r="A93" s="68"/>
      <c r="B93" s="80"/>
      <c r="C93" s="144"/>
      <c r="D93" s="76"/>
      <c r="E93" s="56" t="s">
        <v>173</v>
      </c>
      <c r="G93" s="126" t="s">
        <v>88</v>
      </c>
      <c r="H93" s="296"/>
      <c r="I93" s="296"/>
      <c r="J93" s="226">
        <f t="shared" ref="J93:K93" si="41" xml:space="preserve"> ( (J90+J91) + J92) / 2</f>
        <v>0</v>
      </c>
      <c r="K93" s="226">
        <f t="shared" si="41"/>
        <v>0</v>
      </c>
      <c r="L93" s="226">
        <f xml:space="preserve"> ( (L90+L91) + L92) / 2</f>
        <v>480.74238829007237</v>
      </c>
      <c r="M93" s="226">
        <f xml:space="preserve"> ( (M90+M91) + M92) / 2</f>
        <v>962.26699084656411</v>
      </c>
      <c r="N93" s="226">
        <f t="shared" ref="N93:P93" si="42" xml:space="preserve"> ( (N90+N91) + N92) / 2</f>
        <v>963.95013739290096</v>
      </c>
      <c r="O93" s="226">
        <f t="shared" si="42"/>
        <v>986.05876248412733</v>
      </c>
      <c r="P93" s="226">
        <f t="shared" si="42"/>
        <v>993.59450060719189</v>
      </c>
      <c r="Q93" s="226">
        <f xml:space="preserve"> ( (Q90+Q91) + Q92) / 2</f>
        <v>991.91669043594607</v>
      </c>
      <c r="R93" s="226">
        <f t="shared" ref="R93" si="43" xml:space="preserve"> ( (R90+R91) + R92) / 2</f>
        <v>984.32847886711181</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InpR!E$103</f>
        <v>WACC on RCV - CPI(H) + RPI wedge bf and additions - WWN</v>
      </c>
      <c r="F96" s="253">
        <f xml:space="preserve"> InpR!F$103</f>
        <v>0</v>
      </c>
      <c r="G96" s="271" t="str">
        <f xml:space="preserve"> InpR!G$103</f>
        <v>%</v>
      </c>
      <c r="H96" s="253" t="str">
        <f xml:space="preserve"> InpR!I$103</f>
        <v>PR19 Financial model, 'Wastewater Network' sheet row 980</v>
      </c>
      <c r="I96" s="253" t="e">
        <f xml:space="preserve"> InpR!#REF!</f>
        <v>#REF!</v>
      </c>
      <c r="J96" s="253">
        <f xml:space="preserve"> InpR!J$103</f>
        <v>0</v>
      </c>
      <c r="K96" s="253">
        <f xml:space="preserve"> InpR!K$103</f>
        <v>0</v>
      </c>
      <c r="L96" s="253">
        <f xml:space="preserve"> InpR!L$103</f>
        <v>0</v>
      </c>
      <c r="M96" s="253">
        <f xml:space="preserve"> InpR!M$103</f>
        <v>1.920357193840716E-2</v>
      </c>
      <c r="N96" s="253">
        <f xml:space="preserve"> InpR!N$103</f>
        <v>1.920357193840716E-2</v>
      </c>
      <c r="O96" s="253">
        <f xml:space="preserve"> InpR!O$103</f>
        <v>1.920357193840716E-2</v>
      </c>
      <c r="P96" s="253">
        <f xml:space="preserve"> InpR!P$103</f>
        <v>1.920357193840716E-2</v>
      </c>
      <c r="Q96" s="253">
        <f xml:space="preserve"> InpR!Q$103</f>
        <v>1.920357193840716E-2</v>
      </c>
      <c r="R96" s="253">
        <f xml:space="preserve"> InpR!R$103</f>
        <v>1.920357193840716E-2</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480.74238829007237</v>
      </c>
      <c r="M98" s="225">
        <f t="shared" si="44"/>
        <v>962.26699084656411</v>
      </c>
      <c r="N98" s="225">
        <f t="shared" si="44"/>
        <v>963.95013739290096</v>
      </c>
      <c r="O98" s="225">
        <f t="shared" si="44"/>
        <v>986.05876248412733</v>
      </c>
      <c r="P98" s="225">
        <f t="shared" si="44"/>
        <v>993.59450060719189</v>
      </c>
      <c r="Q98" s="225">
        <f t="shared" si="44"/>
        <v>991.91669043594607</v>
      </c>
      <c r="R98" s="225">
        <f t="shared" si="44"/>
        <v>984.32847886711181</v>
      </c>
    </row>
    <row r="99" spans="1:26" x14ac:dyDescent="0.25">
      <c r="E99" s="56" t="s">
        <v>157</v>
      </c>
      <c r="F99" s="295"/>
      <c r="G99" s="225" t="s">
        <v>88</v>
      </c>
      <c r="H99" s="295"/>
      <c r="I99" s="295"/>
      <c r="J99" s="295">
        <f t="shared" ref="J99:K99" si="45">J96*J97*J98</f>
        <v>0</v>
      </c>
      <c r="K99" s="295">
        <f t="shared" si="45"/>
        <v>0</v>
      </c>
      <c r="L99" s="295">
        <f>L96*L97*L98</f>
        <v>0</v>
      </c>
      <c r="M99" s="295">
        <f>M96*M97*M98</f>
        <v>18.478963382676579</v>
      </c>
      <c r="N99" s="295">
        <f t="shared" ref="N99:R99" si="46">N96*N97*N98</f>
        <v>18.511285808462038</v>
      </c>
      <c r="O99" s="295">
        <f t="shared" si="46"/>
        <v>18.935850380860678</v>
      </c>
      <c r="P99" s="295">
        <f t="shared" si="46"/>
        <v>19.080563470015946</v>
      </c>
      <c r="Q99" s="295">
        <f t="shared" si="46"/>
        <v>19.048343521693436</v>
      </c>
      <c r="R99" s="295">
        <f t="shared" si="46"/>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961.48477658014474</v>
      </c>
      <c r="M102" s="226">
        <f t="shared" si="47"/>
        <v>943.32974915864872</v>
      </c>
      <c r="N102" s="226">
        <f t="shared" si="47"/>
        <v>945.83095850756752</v>
      </c>
      <c r="O102" s="226">
        <f t="shared" si="47"/>
        <v>967.88210131602193</v>
      </c>
      <c r="P102" s="226">
        <f t="shared" si="47"/>
        <v>975.89688863708921</v>
      </c>
      <c r="Q102" s="226">
        <f t="shared" si="47"/>
        <v>974.81380868741928</v>
      </c>
      <c r="R102" s="226">
        <f t="shared" si="47"/>
        <v>964.59873478618283</v>
      </c>
    </row>
    <row r="103" spans="1:26" x14ac:dyDescent="0.25">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974.81380868741928</v>
      </c>
      <c r="R103" s="225">
        <f t="shared" si="48"/>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37.874483375830913</v>
      </c>
      <c r="N106" s="225">
        <f t="shared" si="49"/>
        <v>36.238357770666852</v>
      </c>
      <c r="O106" s="225">
        <f t="shared" si="49"/>
        <v>36.35332233621083</v>
      </c>
      <c r="P106" s="225">
        <f t="shared" si="49"/>
        <v>35.395223940205312</v>
      </c>
      <c r="Q106" s="225">
        <f t="shared" si="49"/>
        <v>34.205763497053631</v>
      </c>
      <c r="R106" s="225">
        <f t="shared" si="49"/>
        <v>39.459488161858005</v>
      </c>
    </row>
    <row r="107" spans="1:26" s="125" customFormat="1" x14ac:dyDescent="0.25">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18.478963382676579</v>
      </c>
      <c r="N107" s="225">
        <f t="shared" si="50"/>
        <v>18.511285808462038</v>
      </c>
      <c r="O107" s="225">
        <f t="shared" si="50"/>
        <v>18.935850380860678</v>
      </c>
      <c r="P107" s="225">
        <f t="shared" si="50"/>
        <v>19.080563470015946</v>
      </c>
      <c r="Q107" s="225">
        <f t="shared" si="50"/>
        <v>19.048343521693436</v>
      </c>
      <c r="R107" s="225">
        <f t="shared" si="50"/>
        <v>0</v>
      </c>
      <c r="S107" s="126"/>
      <c r="T107" s="126"/>
      <c r="U107" s="126"/>
      <c r="V107" s="126"/>
      <c r="W107" s="126"/>
      <c r="X107" s="126"/>
      <c r="Y107" s="126"/>
      <c r="Z107" s="126"/>
    </row>
    <row r="108" spans="1:26" x14ac:dyDescent="0.25">
      <c r="E108" s="56" t="s">
        <v>266</v>
      </c>
      <c r="F108" s="295"/>
      <c r="G108" s="225" t="str">
        <f t="shared" si="50"/>
        <v>£m</v>
      </c>
      <c r="H108" s="295">
        <f>SUM(J108:R108)</f>
        <v>313.58164564553419</v>
      </c>
      <c r="I108" s="295"/>
      <c r="J108" s="295">
        <f t="shared" ref="J108:R108" si="51">SUM(J106:J107)</f>
        <v>0</v>
      </c>
      <c r="K108" s="295">
        <f t="shared" si="51"/>
        <v>0</v>
      </c>
      <c r="L108" s="295">
        <f t="shared" si="51"/>
        <v>0</v>
      </c>
      <c r="M108" s="295">
        <f t="shared" si="51"/>
        <v>56.353446758507488</v>
      </c>
      <c r="N108" s="295">
        <f t="shared" si="51"/>
        <v>54.749643579128886</v>
      </c>
      <c r="O108" s="295">
        <f t="shared" si="51"/>
        <v>55.289172717071509</v>
      </c>
      <c r="P108" s="295">
        <f t="shared" si="51"/>
        <v>54.475787410221258</v>
      </c>
      <c r="Q108" s="295">
        <f t="shared" si="51"/>
        <v>53.254107018747064</v>
      </c>
      <c r="R108" s="295">
        <f t="shared" si="51"/>
        <v>39.459488161858005</v>
      </c>
    </row>
    <row r="110" spans="1:26" x14ac:dyDescent="0.25">
      <c r="A110" s="344" t="s">
        <v>376</v>
      </c>
      <c r="B110" s="345"/>
      <c r="C110" s="346"/>
      <c r="D110" s="346"/>
      <c r="E110" s="346"/>
      <c r="F110" s="346"/>
      <c r="G110" s="346"/>
      <c r="H110" s="346"/>
      <c r="I110" s="346"/>
      <c r="J110" s="346"/>
      <c r="K110" s="346"/>
      <c r="L110" s="346"/>
      <c r="M110" s="346"/>
      <c r="N110" s="346"/>
      <c r="O110" s="346"/>
      <c r="P110" s="346"/>
      <c r="Q110" s="346"/>
      <c r="R110" s="346"/>
      <c r="S110" s="56"/>
      <c r="T110" s="56"/>
      <c r="U110" s="56"/>
      <c r="V110" s="56"/>
      <c r="W110" s="56"/>
      <c r="X110" s="56"/>
      <c r="Y110" s="56"/>
      <c r="Z110" s="56"/>
    </row>
    <row r="112" spans="1:26" x14ac:dyDescent="0.25">
      <c r="C112" s="144" t="s">
        <v>265</v>
      </c>
    </row>
    <row r="114" spans="1:26" x14ac:dyDescent="0.25">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56.560454023301816</v>
      </c>
      <c r="N114" s="225">
        <f t="shared" si="52"/>
        <v>54.344852167237832</v>
      </c>
      <c r="O114" s="225">
        <f t="shared" si="52"/>
        <v>53.317033596850507</v>
      </c>
      <c r="P114" s="225">
        <f t="shared" si="52"/>
        <v>51.886567237851608</v>
      </c>
      <c r="Q114" s="225">
        <f t="shared" si="52"/>
        <v>50.627743335475458</v>
      </c>
      <c r="R114" s="225">
        <f xml:space="preserve"> R$61</f>
        <v>37.513441697642477</v>
      </c>
    </row>
    <row r="115" spans="1:26" x14ac:dyDescent="0.25">
      <c r="E115" s="56" t="str">
        <f t="shared" ref="E115:R115" si="53" xml:space="preserve"> E$108</f>
        <v>Total nominal revenue company should have received</v>
      </c>
      <c r="F115" s="225">
        <f t="shared" si="53"/>
        <v>0</v>
      </c>
      <c r="G115" s="225" t="str">
        <f t="shared" si="53"/>
        <v>£m</v>
      </c>
      <c r="H115" s="225">
        <f t="shared" si="53"/>
        <v>313.58164564553419</v>
      </c>
      <c r="I115" s="225">
        <f t="shared" si="53"/>
        <v>0</v>
      </c>
      <c r="J115" s="225">
        <f t="shared" si="53"/>
        <v>0</v>
      </c>
      <c r="K115" s="225">
        <f t="shared" si="53"/>
        <v>0</v>
      </c>
      <c r="L115" s="225">
        <f t="shared" si="53"/>
        <v>0</v>
      </c>
      <c r="M115" s="225">
        <f t="shared" si="53"/>
        <v>56.353446758507488</v>
      </c>
      <c r="N115" s="225">
        <f t="shared" si="53"/>
        <v>54.749643579128886</v>
      </c>
      <c r="O115" s="225">
        <f t="shared" si="53"/>
        <v>55.289172717071509</v>
      </c>
      <c r="P115" s="225">
        <f t="shared" si="53"/>
        <v>54.475787410221258</v>
      </c>
      <c r="Q115" s="225">
        <f t="shared" si="53"/>
        <v>53.254107018747064</v>
      </c>
      <c r="R115" s="225">
        <f t="shared" si="53"/>
        <v>39.459488161858005</v>
      </c>
    </row>
    <row r="116" spans="1:26" s="225" customFormat="1" x14ac:dyDescent="0.25">
      <c r="A116" s="221"/>
      <c r="B116" s="222"/>
      <c r="C116" s="223"/>
      <c r="D116" s="224"/>
      <c r="E116" s="56" t="s">
        <v>267</v>
      </c>
      <c r="G116" s="225" t="str">
        <f t="shared" ref="G116" si="54" xml:space="preserve"> G$99</f>
        <v>£m</v>
      </c>
      <c r="H116" s="295">
        <f>SUM(J116:R116)</f>
        <v>9.3315535871745112</v>
      </c>
      <c r="M116" s="225">
        <f>M115-M114</f>
        <v>-0.20700726479432774</v>
      </c>
      <c r="N116" s="225">
        <f t="shared" ref="N116:R116" si="55">N115-N114</f>
        <v>0.40479141189105405</v>
      </c>
      <c r="O116" s="225">
        <f t="shared" si="55"/>
        <v>1.9721391202210015</v>
      </c>
      <c r="P116" s="225">
        <f t="shared" si="55"/>
        <v>2.5892201723696502</v>
      </c>
      <c r="Q116" s="225">
        <f t="shared" si="55"/>
        <v>2.626363683271606</v>
      </c>
      <c r="R116" s="225">
        <f t="shared" si="55"/>
        <v>1.9460464642155273</v>
      </c>
      <c r="S116" s="226"/>
      <c r="T116" s="226"/>
      <c r="U116" s="226"/>
      <c r="V116" s="226"/>
      <c r="W116" s="226"/>
      <c r="X116" s="226"/>
      <c r="Y116" s="226"/>
      <c r="Z116" s="226"/>
    </row>
    <row r="118" spans="1:26" x14ac:dyDescent="0.25">
      <c r="A118" s="344" t="s">
        <v>377</v>
      </c>
      <c r="B118" s="345"/>
      <c r="C118" s="346"/>
      <c r="D118" s="346"/>
      <c r="E118" s="346"/>
      <c r="F118" s="346"/>
      <c r="G118" s="346"/>
      <c r="H118" s="346"/>
      <c r="I118" s="346"/>
      <c r="J118" s="346"/>
      <c r="K118" s="346"/>
      <c r="L118" s="346"/>
      <c r="M118" s="346"/>
      <c r="N118" s="346"/>
      <c r="O118" s="346"/>
      <c r="P118" s="346"/>
      <c r="Q118" s="346"/>
      <c r="R118" s="346"/>
      <c r="S118" s="56"/>
      <c r="T118" s="56"/>
      <c r="U118" s="56"/>
      <c r="V118" s="56"/>
      <c r="W118" s="56"/>
      <c r="X118" s="56"/>
      <c r="Y118" s="56"/>
      <c r="Z118" s="56"/>
    </row>
    <row r="120" spans="1:26" x14ac:dyDescent="0.25">
      <c r="C120" s="144" t="s">
        <v>264</v>
      </c>
    </row>
    <row r="121" spans="1:26" x14ac:dyDescent="0.25">
      <c r="C121" s="144" t="s">
        <v>159</v>
      </c>
    </row>
    <row r="122" spans="1:26" x14ac:dyDescent="0.25">
      <c r="C122" s="144" t="s">
        <v>160</v>
      </c>
    </row>
    <row r="124" spans="1:26"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5">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5">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961.48477658014474</v>
      </c>
      <c r="N128" s="297">
        <f t="shared" si="58"/>
        <v>946.7949517754339</v>
      </c>
      <c r="O128" s="297">
        <f t="shared" si="58"/>
        <v>938.8379586618023</v>
      </c>
      <c r="P128" s="297">
        <f t="shared" si="58"/>
        <v>933.35819614683396</v>
      </c>
      <c r="Q128" s="297">
        <f t="shared" si="58"/>
        <v>929.51276037870969</v>
      </c>
      <c r="R128" s="297">
        <f t="shared" si="58"/>
        <v>926.73835069153108</v>
      </c>
    </row>
    <row r="129" spans="1:16383" x14ac:dyDescent="0.25">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5">
      <c r="A130" s="89"/>
      <c r="B130" s="95"/>
      <c r="C130" s="332"/>
      <c r="D130" s="91"/>
      <c r="E130" s="56" t="s">
        <v>162</v>
      </c>
      <c r="G130" s="125" t="s">
        <v>88</v>
      </c>
      <c r="J130" s="298">
        <f>J128*J129</f>
        <v>0</v>
      </c>
      <c r="K130" s="298">
        <f t="shared" ref="K130:L130" si="60">K128*K129</f>
        <v>0</v>
      </c>
      <c r="L130" s="298">
        <f t="shared" si="60"/>
        <v>0</v>
      </c>
      <c r="M130" s="298">
        <f>M128*M129</f>
        <v>23.323785699274744</v>
      </c>
      <c r="N130" s="298">
        <f t="shared" ref="N130:R130" si="61">N128*N129</f>
        <v>28.013436410426653</v>
      </c>
      <c r="O130" s="298">
        <f t="shared" si="61"/>
        <v>29.576853692248317</v>
      </c>
      <c r="P130" s="298">
        <f t="shared" si="61"/>
        <v>29.867462276699335</v>
      </c>
      <c r="Q130" s="298">
        <f t="shared" si="61"/>
        <v>29.744408332118532</v>
      </c>
      <c r="R130" s="298">
        <f t="shared" si="61"/>
        <v>27.802150520745752</v>
      </c>
    </row>
    <row r="132" spans="1:16383" s="253" customFormat="1" x14ac:dyDescent="0.25">
      <c r="A132" s="249"/>
      <c r="B132" s="250"/>
      <c r="C132" s="251"/>
      <c r="D132" s="252"/>
      <c r="E132" s="49" t="str">
        <f xml:space="preserve"> InpR!E$96</f>
        <v>Run-off rate - CPI(H) + RPI wedge - active - WWN</v>
      </c>
      <c r="F132" s="253">
        <f xml:space="preserve"> InpR!F$96</f>
        <v>0</v>
      </c>
      <c r="G132" s="271" t="str">
        <f xml:space="preserve"> InpR!G$96</f>
        <v>%</v>
      </c>
      <c r="H132" s="253" t="str">
        <f xml:space="preserve"> InpR!I$96</f>
        <v>PR19 Financial model, 'F_OutputsMaster' sheet row 959, PR19FM2096POST</v>
      </c>
      <c r="I132" s="253" t="e">
        <f xml:space="preserve"> InpR!#REF!</f>
        <v>#REF!</v>
      </c>
      <c r="J132" s="253">
        <f xml:space="preserve"> InpR!J$96</f>
        <v>0</v>
      </c>
      <c r="K132" s="253">
        <f xml:space="preserve"> InpR!K$96</f>
        <v>0</v>
      </c>
      <c r="L132" s="253">
        <f xml:space="preserve"> InpR!L$96</f>
        <v>0</v>
      </c>
      <c r="M132" s="253">
        <f xml:space="preserve"> InpR!M$96</f>
        <v>3.8600000000000002E-2</v>
      </c>
      <c r="N132" s="253">
        <f xml:space="preserve"> InpR!N$96</f>
        <v>3.6900000000000002E-2</v>
      </c>
      <c r="O132" s="253">
        <f xml:space="preserve"> InpR!O$96</f>
        <v>3.6200000000000003E-2</v>
      </c>
      <c r="P132" s="253">
        <f xml:space="preserve"> InpR!P$96</f>
        <v>3.5000000000000003E-2</v>
      </c>
      <c r="Q132" s="253">
        <f xml:space="preserve"> InpR!Q$96</f>
        <v>3.39E-2</v>
      </c>
      <c r="R132" s="253">
        <f xml:space="preserve"> InpR!R$96</f>
        <v>3.9300000000000002E-2</v>
      </c>
    </row>
    <row r="133" spans="1:16383" s="199" customFormat="1" x14ac:dyDescent="0.25">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961.48477658014474</v>
      </c>
      <c r="N133" s="297">
        <f t="shared" si="62"/>
        <v>946.7949517754339</v>
      </c>
      <c r="O133" s="297">
        <f t="shared" si="62"/>
        <v>938.8379586618023</v>
      </c>
      <c r="P133" s="297">
        <f t="shared" si="62"/>
        <v>933.35819614683396</v>
      </c>
      <c r="Q133" s="297">
        <f t="shared" si="62"/>
        <v>929.51276037870969</v>
      </c>
      <c r="R133" s="297">
        <f t="shared" si="62"/>
        <v>926.73835069153108</v>
      </c>
    </row>
    <row r="134" spans="1:16383" s="125" customFormat="1" x14ac:dyDescent="0.25">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23.323785699274744</v>
      </c>
      <c r="N134" s="298">
        <f t="shared" si="63"/>
        <v>28.013436410426653</v>
      </c>
      <c r="O134" s="298">
        <f t="shared" si="63"/>
        <v>29.576853692248317</v>
      </c>
      <c r="P134" s="298">
        <f t="shared" si="63"/>
        <v>29.867462276699335</v>
      </c>
      <c r="Q134" s="298">
        <f t="shared" si="63"/>
        <v>29.744408332118532</v>
      </c>
      <c r="R134" s="298">
        <f t="shared" si="63"/>
        <v>27.802150520745752</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38.013610503985596</v>
      </c>
      <c r="N135" s="298">
        <f t="shared" si="64"/>
        <v>35.970429524058254</v>
      </c>
      <c r="O135" s="298">
        <f t="shared" si="64"/>
        <v>35.056616207216635</v>
      </c>
      <c r="P135" s="298">
        <f t="shared" si="64"/>
        <v>33.712898044823667</v>
      </c>
      <c r="Q135" s="298">
        <f t="shared" si="64"/>
        <v>32.518818019297072</v>
      </c>
      <c r="R135" s="298">
        <f t="shared" si="64"/>
        <v>37.513441697642477</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E136" s="304"/>
      <c r="F136" s="304"/>
      <c r="G136" s="304"/>
      <c r="H136" s="304"/>
    </row>
    <row r="137" spans="1:16383" s="242" customFormat="1" x14ac:dyDescent="0.25">
      <c r="A137" s="238"/>
      <c r="B137" s="239"/>
      <c r="C137" s="240"/>
      <c r="D137" s="241"/>
      <c r="E137" s="302" t="str">
        <f>InpR!$E$89</f>
        <v>RCV - CPI(H) + RPI wedge initial balance - nominal - WWN</v>
      </c>
      <c r="F137" s="302">
        <f>InpR!$F$89</f>
        <v>961.48477658014474</v>
      </c>
      <c r="G137" s="302" t="str">
        <f>InpR!$G$89</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R140" si="65" xml:space="preserve"> I143</f>
        <v>0</v>
      </c>
      <c r="K140" s="293">
        <f t="shared" si="65"/>
        <v>0</v>
      </c>
      <c r="L140" s="293">
        <f t="shared" si="65"/>
        <v>0</v>
      </c>
      <c r="M140" s="293">
        <f t="shared" si="65"/>
        <v>961.48477658014474</v>
      </c>
      <c r="N140" s="293">
        <f t="shared" si="65"/>
        <v>946.7949517754339</v>
      </c>
      <c r="O140" s="293">
        <f t="shared" si="65"/>
        <v>938.8379586618023</v>
      </c>
      <c r="P140" s="293">
        <f t="shared" si="65"/>
        <v>933.35819614683396</v>
      </c>
      <c r="Q140" s="293">
        <f t="shared" si="65"/>
        <v>929.51276037870969</v>
      </c>
      <c r="R140" s="293">
        <f t="shared" si="65"/>
        <v>926.73835069153108</v>
      </c>
    </row>
    <row r="141" spans="1:16383" s="59" customFormat="1" x14ac:dyDescent="0.25">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23.323785699274744</v>
      </c>
      <c r="N141" s="293">
        <f t="shared" si="66"/>
        <v>28.013436410426653</v>
      </c>
      <c r="O141" s="293">
        <f t="shared" si="66"/>
        <v>29.576853692248317</v>
      </c>
      <c r="P141" s="293">
        <f t="shared" si="66"/>
        <v>29.867462276699335</v>
      </c>
      <c r="Q141" s="293">
        <f t="shared" si="66"/>
        <v>29.744408332118532</v>
      </c>
      <c r="R141" s="293">
        <f t="shared" si="66"/>
        <v>27.802150520745752</v>
      </c>
    </row>
    <row r="142" spans="1:16383" s="59" customFormat="1" x14ac:dyDescent="0.25">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38.013610503985596</v>
      </c>
      <c r="N142" s="293">
        <f t="shared" si="67"/>
        <v>35.970429524058254</v>
      </c>
      <c r="O142" s="293">
        <f t="shared" si="67"/>
        <v>35.056616207216635</v>
      </c>
      <c r="P142" s="293">
        <f t="shared" si="67"/>
        <v>33.712898044823667</v>
      </c>
      <c r="Q142" s="293">
        <f t="shared" si="67"/>
        <v>32.518818019297072</v>
      </c>
      <c r="R142" s="293">
        <f t="shared" si="67"/>
        <v>37.513441697642477</v>
      </c>
    </row>
    <row r="143" spans="1:16383" s="173" customFormat="1" x14ac:dyDescent="0.25">
      <c r="A143" s="333"/>
      <c r="B143" s="334"/>
      <c r="C143" s="335"/>
      <c r="D143" s="336"/>
      <c r="E143" s="173" t="s">
        <v>164</v>
      </c>
      <c r="G143" s="202" t="s">
        <v>88</v>
      </c>
      <c r="J143" s="294">
        <f t="shared" ref="J143:R143" si="68" xml:space="preserve"> IF( J138 = 1, $F137, J140 + J141 - J142)</f>
        <v>0</v>
      </c>
      <c r="K143" s="294">
        <f t="shared" si="68"/>
        <v>0</v>
      </c>
      <c r="L143" s="294">
        <f t="shared" si="68"/>
        <v>961.48477658014474</v>
      </c>
      <c r="M143" s="294">
        <f t="shared" si="68"/>
        <v>946.7949517754339</v>
      </c>
      <c r="N143" s="294">
        <f t="shared" si="68"/>
        <v>938.8379586618023</v>
      </c>
      <c r="O143" s="294">
        <f t="shared" si="68"/>
        <v>933.35819614683396</v>
      </c>
      <c r="P143" s="294">
        <f t="shared" si="68"/>
        <v>929.51276037870969</v>
      </c>
      <c r="Q143" s="294">
        <f t="shared" si="68"/>
        <v>926.73835069153108</v>
      </c>
      <c r="R143" s="294">
        <f t="shared" si="68"/>
        <v>917.02705951463429</v>
      </c>
    </row>
    <row r="145" spans="1:26" s="126" customFormat="1" x14ac:dyDescent="0.25">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961.48477658014474</v>
      </c>
      <c r="N145" s="226">
        <f t="shared" si="69"/>
        <v>946.7949517754339</v>
      </c>
      <c r="O145" s="226">
        <f t="shared" si="69"/>
        <v>938.8379586618023</v>
      </c>
      <c r="P145" s="226">
        <f t="shared" si="69"/>
        <v>933.35819614683396</v>
      </c>
      <c r="Q145" s="226">
        <f t="shared" si="69"/>
        <v>929.51276037870969</v>
      </c>
      <c r="R145" s="226">
        <f t="shared" si="69"/>
        <v>926.73835069153108</v>
      </c>
    </row>
    <row r="146" spans="1:26" s="125" customFormat="1" x14ac:dyDescent="0.25">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23.323785699274744</v>
      </c>
      <c r="N146" s="225">
        <f t="shared" si="70"/>
        <v>28.013436410426653</v>
      </c>
      <c r="O146" s="225">
        <f t="shared" si="70"/>
        <v>29.576853692248317</v>
      </c>
      <c r="P146" s="225">
        <f t="shared" si="70"/>
        <v>29.867462276699335</v>
      </c>
      <c r="Q146" s="225">
        <f t="shared" si="70"/>
        <v>29.744408332118532</v>
      </c>
      <c r="R146" s="225">
        <f t="shared" si="70"/>
        <v>27.802150520745752</v>
      </c>
      <c r="S146" s="126"/>
      <c r="T146" s="126"/>
      <c r="U146" s="126"/>
      <c r="V146" s="126"/>
      <c r="W146" s="126"/>
      <c r="X146" s="126"/>
      <c r="Y146" s="126"/>
      <c r="Z146" s="126"/>
    </row>
    <row r="147" spans="1:26" s="126" customFormat="1" x14ac:dyDescent="0.25">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961.48477658014474</v>
      </c>
      <c r="M147" s="226">
        <f t="shared" si="71"/>
        <v>946.7949517754339</v>
      </c>
      <c r="N147" s="226">
        <f t="shared" si="71"/>
        <v>938.8379586618023</v>
      </c>
      <c r="O147" s="226">
        <f t="shared" si="71"/>
        <v>933.35819614683396</v>
      </c>
      <c r="P147" s="226">
        <f t="shared" si="71"/>
        <v>929.51276037870969</v>
      </c>
      <c r="Q147" s="226">
        <f t="shared" si="71"/>
        <v>926.73835069153108</v>
      </c>
      <c r="R147" s="226">
        <f t="shared" si="71"/>
        <v>917.02705951463429</v>
      </c>
    </row>
    <row r="148" spans="1:26" s="60" customFormat="1" x14ac:dyDescent="0.25">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480.74238829007237</v>
      </c>
      <c r="M148" s="226">
        <f xml:space="preserve"> ( (M145+M146) + M147) / 2</f>
        <v>965.80175702742667</v>
      </c>
      <c r="N148" s="226">
        <f t="shared" ref="N148:R148" si="73" xml:space="preserve"> ( (N145+N146) + N147) / 2</f>
        <v>956.82317342383135</v>
      </c>
      <c r="O148" s="226">
        <f t="shared" si="73"/>
        <v>950.88650425044227</v>
      </c>
      <c r="P148" s="226">
        <f t="shared" si="73"/>
        <v>946.36920940112145</v>
      </c>
      <c r="Q148" s="226">
        <f t="shared" si="73"/>
        <v>942.99775970117958</v>
      </c>
      <c r="R148" s="226">
        <f t="shared" si="73"/>
        <v>935.78378036345555</v>
      </c>
    </row>
    <row r="150" spans="1:26" s="253" customFormat="1" x14ac:dyDescent="0.25">
      <c r="A150" s="249"/>
      <c r="B150" s="250"/>
      <c r="C150" s="251"/>
      <c r="D150" s="252"/>
      <c r="E150" s="253" t="str">
        <f xml:space="preserve"> InpR!E$103</f>
        <v>WACC on RCV - CPI(H) + RPI wedge bf and additions - WWN</v>
      </c>
      <c r="F150" s="253">
        <f xml:space="preserve"> InpR!F$103</f>
        <v>0</v>
      </c>
      <c r="G150" s="271" t="str">
        <f xml:space="preserve"> InpR!G$103</f>
        <v>%</v>
      </c>
      <c r="H150" s="253" t="str">
        <f xml:space="preserve"> InpR!I$103</f>
        <v>PR19 Financial model, 'Wastewater Network' sheet row 980</v>
      </c>
      <c r="I150" s="253" t="e">
        <f xml:space="preserve"> InpR!#REF!</f>
        <v>#REF!</v>
      </c>
      <c r="J150" s="253">
        <f xml:space="preserve"> InpR!J$103</f>
        <v>0</v>
      </c>
      <c r="K150" s="253">
        <f xml:space="preserve"> InpR!K$103</f>
        <v>0</v>
      </c>
      <c r="L150" s="253">
        <f xml:space="preserve"> InpR!L$103</f>
        <v>0</v>
      </c>
      <c r="M150" s="253">
        <f xml:space="preserve"> InpR!M$103</f>
        <v>1.920357193840716E-2</v>
      </c>
      <c r="N150" s="253">
        <f xml:space="preserve"> InpR!N$103</f>
        <v>1.920357193840716E-2</v>
      </c>
      <c r="O150" s="253">
        <f xml:space="preserve"> InpR!O$103</f>
        <v>1.920357193840716E-2</v>
      </c>
      <c r="P150" s="253">
        <f xml:space="preserve"> InpR!P$103</f>
        <v>1.920357193840716E-2</v>
      </c>
      <c r="Q150" s="253">
        <f xml:space="preserve"> InpR!Q$103</f>
        <v>1.920357193840716E-2</v>
      </c>
      <c r="R150" s="253">
        <f xml:space="preserve"> InpR!R$103</f>
        <v>1.920357193840716E-2</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480.74238829007237</v>
      </c>
      <c r="M152" s="298">
        <f t="shared" si="74"/>
        <v>965.80175702742667</v>
      </c>
      <c r="N152" s="298">
        <f t="shared" si="74"/>
        <v>956.82317342383135</v>
      </c>
      <c r="O152" s="298">
        <f t="shared" si="74"/>
        <v>950.88650425044227</v>
      </c>
      <c r="P152" s="298">
        <f t="shared" si="74"/>
        <v>946.36920940112145</v>
      </c>
      <c r="Q152" s="298">
        <f t="shared" si="74"/>
        <v>942.99775970117958</v>
      </c>
      <c r="R152" s="298">
        <f t="shared" si="74"/>
        <v>935.78378036345555</v>
      </c>
    </row>
    <row r="153" spans="1:26" x14ac:dyDescent="0.25">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18.546843519316223</v>
      </c>
      <c r="N153" s="298">
        <f t="shared" si="76"/>
        <v>18.374422643179575</v>
      </c>
      <c r="O153" s="298">
        <f t="shared" si="76"/>
        <v>18.260417389633876</v>
      </c>
      <c r="P153" s="298">
        <f t="shared" si="76"/>
        <v>18.173669193027944</v>
      </c>
      <c r="Q153" s="298">
        <f t="shared" si="76"/>
        <v>18.108925316178389</v>
      </c>
      <c r="R153" s="298">
        <f t="shared" si="76"/>
        <v>0</v>
      </c>
    </row>
    <row r="154" spans="1:26" x14ac:dyDescent="0.25">
      <c r="M154" s="228"/>
      <c r="N154" s="228"/>
      <c r="O154" s="228"/>
      <c r="P154" s="228"/>
      <c r="Q154" s="228"/>
    </row>
    <row r="155" spans="1:26" s="125" customFormat="1" x14ac:dyDescent="0.25">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38.013610503985596</v>
      </c>
      <c r="N155" s="225">
        <f t="shared" si="77"/>
        <v>35.970429524058254</v>
      </c>
      <c r="O155" s="225">
        <f t="shared" si="77"/>
        <v>35.056616207216635</v>
      </c>
      <c r="P155" s="225">
        <f t="shared" si="77"/>
        <v>33.712898044823667</v>
      </c>
      <c r="Q155" s="225">
        <f t="shared" si="77"/>
        <v>32.518818019297072</v>
      </c>
      <c r="R155" s="225">
        <f t="shared" si="77"/>
        <v>37.513441697642477</v>
      </c>
      <c r="S155" s="126"/>
      <c r="T155" s="126"/>
      <c r="U155" s="126"/>
      <c r="V155" s="126"/>
      <c r="W155" s="126"/>
      <c r="X155" s="126"/>
      <c r="Y155" s="126"/>
      <c r="Z155" s="126"/>
    </row>
    <row r="156" spans="1:26" x14ac:dyDescent="0.25">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18.546843519316223</v>
      </c>
      <c r="N156" s="225">
        <f t="shared" si="78"/>
        <v>18.374422643179575</v>
      </c>
      <c r="O156" s="225">
        <f t="shared" si="78"/>
        <v>18.260417389633876</v>
      </c>
      <c r="P156" s="225">
        <f t="shared" si="78"/>
        <v>18.173669193027944</v>
      </c>
      <c r="Q156" s="225">
        <f t="shared" si="78"/>
        <v>18.108925316178389</v>
      </c>
      <c r="R156" s="225">
        <f t="shared" si="78"/>
        <v>0</v>
      </c>
    </row>
    <row r="157" spans="1:26" x14ac:dyDescent="0.25">
      <c r="A157" s="89"/>
      <c r="B157" s="95"/>
      <c r="C157" s="332"/>
      <c r="D157" s="91"/>
      <c r="E157" s="56" t="s">
        <v>321</v>
      </c>
      <c r="F157" s="295"/>
      <c r="G157" s="225" t="str">
        <f t="shared" ref="G157" si="79">G$155</f>
        <v>£m</v>
      </c>
      <c r="H157" s="295">
        <f>SUM(J157:R157)</f>
        <v>304.25009205835971</v>
      </c>
      <c r="I157" s="295"/>
      <c r="J157" s="295">
        <f t="shared" ref="J157:R157" si="80">SUM(J155:J156)</f>
        <v>0</v>
      </c>
      <c r="K157" s="295">
        <f t="shared" si="80"/>
        <v>0</v>
      </c>
      <c r="L157" s="295">
        <f>SUM(L155:L156)</f>
        <v>0</v>
      </c>
      <c r="M157" s="295">
        <f t="shared" si="80"/>
        <v>56.560454023301816</v>
      </c>
      <c r="N157" s="295">
        <f t="shared" si="80"/>
        <v>54.344852167237832</v>
      </c>
      <c r="O157" s="295">
        <f t="shared" si="80"/>
        <v>53.317033596850507</v>
      </c>
      <c r="P157" s="295">
        <f t="shared" si="80"/>
        <v>51.886567237851608</v>
      </c>
      <c r="Q157" s="295">
        <f t="shared" si="80"/>
        <v>50.627743335475458</v>
      </c>
      <c r="R157" s="295">
        <f t="shared" si="80"/>
        <v>37.513441697642477</v>
      </c>
    </row>
    <row r="159" spans="1:26" x14ac:dyDescent="0.25">
      <c r="E159" s="60" t="str">
        <f t="shared" ref="E159:R159" si="81" xml:space="preserve"> E$157</f>
        <v>Total True up Nominal revenue to company</v>
      </c>
      <c r="F159" s="225">
        <f t="shared" si="81"/>
        <v>0</v>
      </c>
      <c r="G159" s="225" t="str">
        <f t="shared" si="81"/>
        <v>£m</v>
      </c>
      <c r="H159" s="225">
        <f t="shared" si="81"/>
        <v>304.25009205835971</v>
      </c>
      <c r="I159" s="225">
        <f t="shared" si="81"/>
        <v>0</v>
      </c>
      <c r="J159" s="225">
        <f t="shared" si="81"/>
        <v>0</v>
      </c>
      <c r="K159" s="225">
        <f t="shared" si="81"/>
        <v>0</v>
      </c>
      <c r="L159" s="225">
        <f t="shared" si="81"/>
        <v>0</v>
      </c>
      <c r="M159" s="225">
        <f t="shared" si="81"/>
        <v>56.560454023301816</v>
      </c>
      <c r="N159" s="225">
        <f t="shared" si="81"/>
        <v>54.344852167237832</v>
      </c>
      <c r="O159" s="225">
        <f t="shared" si="81"/>
        <v>53.317033596850507</v>
      </c>
      <c r="P159" s="225">
        <f t="shared" si="81"/>
        <v>51.886567237851608</v>
      </c>
      <c r="Q159" s="225">
        <f t="shared" si="81"/>
        <v>50.627743335475458</v>
      </c>
      <c r="R159" s="225">
        <f t="shared" si="81"/>
        <v>37.513441697642477</v>
      </c>
    </row>
    <row r="160" spans="1:26" x14ac:dyDescent="0.25">
      <c r="E160" s="60" t="str">
        <f t="shared" ref="E160:R160" si="82" xml:space="preserve"> E$108</f>
        <v>Total nominal revenue company should have received</v>
      </c>
      <c r="F160" s="225">
        <f t="shared" si="82"/>
        <v>0</v>
      </c>
      <c r="G160" s="225" t="str">
        <f t="shared" si="82"/>
        <v>£m</v>
      </c>
      <c r="H160" s="225">
        <f t="shared" si="82"/>
        <v>313.58164564553419</v>
      </c>
      <c r="I160" s="225">
        <f t="shared" si="82"/>
        <v>0</v>
      </c>
      <c r="J160" s="225">
        <f t="shared" si="82"/>
        <v>0</v>
      </c>
      <c r="K160" s="225">
        <f t="shared" si="82"/>
        <v>0</v>
      </c>
      <c r="L160" s="225">
        <f t="shared" si="82"/>
        <v>0</v>
      </c>
      <c r="M160" s="225">
        <f t="shared" si="82"/>
        <v>56.353446758507488</v>
      </c>
      <c r="N160" s="225">
        <f t="shared" si="82"/>
        <v>54.749643579128886</v>
      </c>
      <c r="O160" s="225">
        <f t="shared" si="82"/>
        <v>55.289172717071509</v>
      </c>
      <c r="P160" s="225">
        <f t="shared" si="82"/>
        <v>54.475787410221258</v>
      </c>
      <c r="Q160" s="225">
        <f t="shared" si="82"/>
        <v>53.254107018747064</v>
      </c>
      <c r="R160" s="225">
        <f t="shared" si="82"/>
        <v>39.459488161858005</v>
      </c>
    </row>
    <row r="161" spans="1:16383" s="226" customFormat="1" x14ac:dyDescent="0.25">
      <c r="A161" s="306"/>
      <c r="B161" s="222"/>
      <c r="C161" s="223"/>
      <c r="D161" s="307"/>
      <c r="E161" s="60" t="s">
        <v>268</v>
      </c>
      <c r="G161" s="226" t="str">
        <f t="shared" ref="G161" si="83" xml:space="preserve"> G$153</f>
        <v>£m</v>
      </c>
      <c r="H161" s="226">
        <f xml:space="preserve"> SUM(J161:R161)</f>
        <v>9.3315535871745112</v>
      </c>
      <c r="J161" s="226">
        <f t="shared" ref="J161:K161" si="84">J160-J159</f>
        <v>0</v>
      </c>
      <c r="K161" s="226">
        <f t="shared" si="84"/>
        <v>0</v>
      </c>
      <c r="L161" s="226">
        <f>L160-L159</f>
        <v>0</v>
      </c>
      <c r="M161" s="226">
        <f>M160-M159</f>
        <v>-0.20700726479432774</v>
      </c>
      <c r="N161" s="226">
        <f t="shared" ref="N161:R161" si="85">N160-N159</f>
        <v>0.40479141189105405</v>
      </c>
      <c r="O161" s="226">
        <f t="shared" si="85"/>
        <v>1.9721391202210015</v>
      </c>
      <c r="P161" s="226">
        <f t="shared" si="85"/>
        <v>2.5892201723696502</v>
      </c>
      <c r="Q161" s="226">
        <f t="shared" si="85"/>
        <v>2.626363683271606</v>
      </c>
      <c r="R161" s="226">
        <f t="shared" si="85"/>
        <v>1.9460464642155273</v>
      </c>
    </row>
    <row r="163" spans="1:16383" s="125" customFormat="1" x14ac:dyDescent="0.25">
      <c r="A163" s="210"/>
      <c r="B163" s="204"/>
      <c r="C163" s="205"/>
      <c r="D163" s="211"/>
      <c r="E163" s="60" t="str">
        <f t="shared" ref="E163:R163" si="86" xml:space="preserve"> E$161</f>
        <v>Value of True up nominal</v>
      </c>
      <c r="F163" s="300">
        <f t="shared" si="86"/>
        <v>0</v>
      </c>
      <c r="G163" s="300" t="str">
        <f t="shared" si="86"/>
        <v>£m</v>
      </c>
      <c r="H163" s="300">
        <f t="shared" si="86"/>
        <v>9.3315535871745112</v>
      </c>
      <c r="I163" s="300">
        <f t="shared" si="86"/>
        <v>0</v>
      </c>
      <c r="J163" s="300">
        <f t="shared" si="86"/>
        <v>0</v>
      </c>
      <c r="K163" s="300">
        <f t="shared" si="86"/>
        <v>0</v>
      </c>
      <c r="L163" s="300">
        <f t="shared" si="86"/>
        <v>0</v>
      </c>
      <c r="M163" s="300">
        <f t="shared" si="86"/>
        <v>-0.20700726479432774</v>
      </c>
      <c r="N163" s="300">
        <f t="shared" si="86"/>
        <v>0.40479141189105405</v>
      </c>
      <c r="O163" s="300">
        <f t="shared" si="86"/>
        <v>1.9721391202210015</v>
      </c>
      <c r="P163" s="300">
        <f t="shared" si="86"/>
        <v>2.5892201723696502</v>
      </c>
      <c r="Q163" s="300">
        <f t="shared" si="86"/>
        <v>2.626363683271606</v>
      </c>
      <c r="R163" s="300">
        <f t="shared" si="86"/>
        <v>1.9460464642155273</v>
      </c>
      <c r="S163" s="126"/>
      <c r="T163" s="126"/>
      <c r="U163" s="126"/>
      <c r="V163" s="126"/>
      <c r="W163" s="126"/>
      <c r="X163" s="126"/>
      <c r="Y163" s="126"/>
      <c r="Z163" s="126"/>
    </row>
    <row r="164" spans="1:16383" s="125" customFormat="1" x14ac:dyDescent="0.25">
      <c r="A164" s="210"/>
      <c r="B164" s="204"/>
      <c r="C164" s="205"/>
      <c r="D164" s="211"/>
      <c r="E164" s="60" t="str">
        <f t="shared" ref="E164:Q164" si="87" xml:space="preserve"> E$116</f>
        <v>Difference in nominal revenue</v>
      </c>
      <c r="F164" s="300">
        <f t="shared" si="87"/>
        <v>0</v>
      </c>
      <c r="G164" s="300" t="str">
        <f t="shared" si="87"/>
        <v>£m</v>
      </c>
      <c r="H164" s="300">
        <f t="shared" si="87"/>
        <v>9.3315535871745112</v>
      </c>
      <c r="I164" s="300">
        <f t="shared" si="87"/>
        <v>0</v>
      </c>
      <c r="J164" s="300">
        <f t="shared" si="87"/>
        <v>0</v>
      </c>
      <c r="K164" s="300">
        <f t="shared" si="87"/>
        <v>0</v>
      </c>
      <c r="L164" s="300">
        <f t="shared" si="87"/>
        <v>0</v>
      </c>
      <c r="M164" s="300">
        <f t="shared" si="87"/>
        <v>-0.20700726479432774</v>
      </c>
      <c r="N164" s="300">
        <f t="shared" si="87"/>
        <v>0.40479141189105405</v>
      </c>
      <c r="O164" s="300">
        <f t="shared" si="87"/>
        <v>1.9721391202210015</v>
      </c>
      <c r="P164" s="300">
        <f t="shared" si="87"/>
        <v>2.5892201723696502</v>
      </c>
      <c r="Q164" s="300">
        <f t="shared" si="87"/>
        <v>2.626363683271606</v>
      </c>
      <c r="R164" s="300">
        <f xml:space="preserve"> R$116</f>
        <v>1.9460464642155273</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5">
      <c r="A167" s="69" t="s">
        <v>278</v>
      </c>
      <c r="B167" s="69"/>
    </row>
    <row r="169" spans="1:16383" x14ac:dyDescent="0.25">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480.74238829007237</v>
      </c>
      <c r="M169" s="226">
        <f t="shared" si="90"/>
        <v>965.80175702742667</v>
      </c>
      <c r="N169" s="225">
        <f t="shared" si="90"/>
        <v>956.82317342383135</v>
      </c>
      <c r="O169" s="225">
        <f t="shared" si="90"/>
        <v>950.88650425044227</v>
      </c>
      <c r="P169" s="225">
        <f t="shared" si="90"/>
        <v>946.36920940112145</v>
      </c>
      <c r="Q169" s="225">
        <f>Q$42</f>
        <v>942.99775970117958</v>
      </c>
      <c r="R169" s="225">
        <f t="shared" si="90"/>
        <v>935.78378036345555</v>
      </c>
    </row>
    <row r="170" spans="1:16383" x14ac:dyDescent="0.25">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480.74238829007237</v>
      </c>
      <c r="M170" s="226">
        <f t="shared" si="91"/>
        <v>962.26699084656411</v>
      </c>
      <c r="N170" s="225">
        <f t="shared" si="91"/>
        <v>963.95013739290096</v>
      </c>
      <c r="O170" s="225">
        <f t="shared" si="91"/>
        <v>986.05876248412733</v>
      </c>
      <c r="P170" s="225">
        <f t="shared" si="91"/>
        <v>993.59450060719189</v>
      </c>
      <c r="Q170" s="225">
        <f t="shared" si="91"/>
        <v>991.91669043594607</v>
      </c>
      <c r="R170" s="225">
        <f t="shared" si="91"/>
        <v>984.32847886711181</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461.54093751995748</v>
      </c>
      <c r="M172" s="225">
        <f t="shared" si="92"/>
        <v>909.19380673793751</v>
      </c>
      <c r="N172" s="225">
        <f t="shared" si="92"/>
        <v>883.04353576041092</v>
      </c>
      <c r="O172" s="225">
        <f t="shared" si="92"/>
        <v>859.72428207925941</v>
      </c>
      <c r="P172" s="225">
        <f t="shared" si="92"/>
        <v>838.04119859880905</v>
      </c>
      <c r="Q172" s="225">
        <f t="shared" si="92"/>
        <v>817.88018463502453</v>
      </c>
      <c r="R172" s="225">
        <f t="shared" si="92"/>
        <v>795.7091773657113</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461.54093751995748</v>
      </c>
      <c r="M173" s="225">
        <f t="shared" si="92"/>
        <v>905.8662216548471</v>
      </c>
      <c r="N173" s="225">
        <f t="shared" si="92"/>
        <v>889.62094696583176</v>
      </c>
      <c r="O173" s="225">
        <f t="shared" si="92"/>
        <v>891.52454880288622</v>
      </c>
      <c r="P173" s="225">
        <f t="shared" si="92"/>
        <v>879.86075406760733</v>
      </c>
      <c r="Q173" s="225">
        <f t="shared" si="92"/>
        <v>860.30851883825449</v>
      </c>
      <c r="R173" s="225">
        <f t="shared" si="92"/>
        <v>836.98736889068948</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-3.3275850830904119</v>
      </c>
      <c r="N174" s="226">
        <f t="shared" si="93"/>
        <v>6.5774112054208445</v>
      </c>
      <c r="O174" s="226">
        <f t="shared" si="93"/>
        <v>31.800266723626805</v>
      </c>
      <c r="P174" s="226">
        <f t="shared" si="93"/>
        <v>41.819555468798285</v>
      </c>
      <c r="Q174" s="226">
        <f t="shared" si="93"/>
        <v>42.428334203229952</v>
      </c>
      <c r="R174" s="226">
        <f t="shared" si="93"/>
        <v>41.278191524978183</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-3.3275850830904119</v>
      </c>
      <c r="N176" s="226">
        <f t="shared" si="94"/>
        <v>6.5774112054208445</v>
      </c>
      <c r="O176" s="226">
        <f t="shared" si="94"/>
        <v>31.800266723626805</v>
      </c>
      <c r="P176" s="226">
        <f t="shared" si="94"/>
        <v>41.819555468798285</v>
      </c>
      <c r="Q176" s="226">
        <f t="shared" si="94"/>
        <v>42.428334203229952</v>
      </c>
      <c r="R176" s="226">
        <f t="shared" si="94"/>
        <v>41.278191524978183</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361</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42.428334203229952</v>
      </c>
      <c r="R178" s="325">
        <f t="shared" si="95"/>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38.013610503985596</v>
      </c>
      <c r="N182" s="225">
        <f t="shared" si="96"/>
        <v>35.970429524058254</v>
      </c>
      <c r="O182" s="225">
        <f t="shared" si="96"/>
        <v>35.056616207216635</v>
      </c>
      <c r="P182" s="225">
        <f t="shared" si="96"/>
        <v>33.712898044823667</v>
      </c>
      <c r="Q182" s="225">
        <f t="shared" si="96"/>
        <v>32.518818019297072</v>
      </c>
      <c r="R182" s="225">
        <f t="shared" si="96"/>
        <v>37.513441697642477</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18.546843519316223</v>
      </c>
      <c r="N183" s="225">
        <f t="shared" si="97"/>
        <v>18.374422643179575</v>
      </c>
      <c r="O183" s="225">
        <f t="shared" si="97"/>
        <v>18.260417389633876</v>
      </c>
      <c r="P183" s="225">
        <f t="shared" si="97"/>
        <v>18.173669193027944</v>
      </c>
      <c r="Q183" s="225">
        <f t="shared" si="97"/>
        <v>18.108925316178389</v>
      </c>
      <c r="R183" s="225">
        <f t="shared" si="97"/>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98">F$157</f>
        <v>0</v>
      </c>
      <c r="G184" s="225" t="str">
        <f t="shared" si="98"/>
        <v>£m</v>
      </c>
      <c r="H184" s="225">
        <f t="shared" si="98"/>
        <v>304.25009205835971</v>
      </c>
      <c r="I184" s="225">
        <f t="shared" si="98"/>
        <v>0</v>
      </c>
      <c r="J184" s="225">
        <f t="shared" si="98"/>
        <v>0</v>
      </c>
      <c r="K184" s="225">
        <f t="shared" si="98"/>
        <v>0</v>
      </c>
      <c r="L184" s="225">
        <f t="shared" si="98"/>
        <v>0</v>
      </c>
      <c r="M184" s="225">
        <f t="shared" si="98"/>
        <v>56.560454023301816</v>
      </c>
      <c r="N184" s="225">
        <f t="shared" si="98"/>
        <v>54.344852167237832</v>
      </c>
      <c r="O184" s="225">
        <f t="shared" si="98"/>
        <v>53.317033596850507</v>
      </c>
      <c r="P184" s="225">
        <f t="shared" si="98"/>
        <v>51.886567237851608</v>
      </c>
      <c r="Q184" s="225">
        <f t="shared" si="98"/>
        <v>50.627743335475458</v>
      </c>
      <c r="R184" s="225">
        <f t="shared" si="98"/>
        <v>37.513441697642477</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37.874483375830913</v>
      </c>
      <c r="N185" s="225">
        <f t="shared" si="99"/>
        <v>36.238357770666852</v>
      </c>
      <c r="O185" s="225">
        <f t="shared" si="99"/>
        <v>36.35332233621083</v>
      </c>
      <c r="P185" s="225">
        <f t="shared" si="99"/>
        <v>35.395223940205312</v>
      </c>
      <c r="Q185" s="225">
        <f t="shared" si="99"/>
        <v>34.205763497053631</v>
      </c>
      <c r="R185" s="225">
        <f t="shared" si="99"/>
        <v>39.459488161858005</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18.478963382676579</v>
      </c>
      <c r="N186" s="225">
        <f t="shared" si="100"/>
        <v>18.511285808462038</v>
      </c>
      <c r="O186" s="225">
        <f t="shared" si="100"/>
        <v>18.935850380860678</v>
      </c>
      <c r="P186" s="225">
        <f t="shared" si="100"/>
        <v>19.080563470015946</v>
      </c>
      <c r="Q186" s="225">
        <f t="shared" si="100"/>
        <v>19.048343521693436</v>
      </c>
      <c r="R186" s="225">
        <f t="shared" si="100"/>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101">F$108</f>
        <v>0</v>
      </c>
      <c r="G187" s="225" t="str">
        <f t="shared" si="101"/>
        <v>£m</v>
      </c>
      <c r="H187" s="225">
        <f t="shared" si="101"/>
        <v>313.58164564553419</v>
      </c>
      <c r="I187" s="225">
        <f t="shared" si="101"/>
        <v>0</v>
      </c>
      <c r="J187" s="225">
        <f t="shared" si="101"/>
        <v>0</v>
      </c>
      <c r="K187" s="225">
        <f t="shared" si="101"/>
        <v>0</v>
      </c>
      <c r="L187" s="225">
        <f t="shared" si="101"/>
        <v>0</v>
      </c>
      <c r="M187" s="225">
        <f t="shared" si="101"/>
        <v>56.353446758507488</v>
      </c>
      <c r="N187" s="225">
        <f t="shared" si="101"/>
        <v>54.749643579128886</v>
      </c>
      <c r="O187" s="225">
        <f t="shared" si="101"/>
        <v>55.289172717071509</v>
      </c>
      <c r="P187" s="225">
        <f t="shared" si="101"/>
        <v>54.475787410221258</v>
      </c>
      <c r="Q187" s="225">
        <f t="shared" si="101"/>
        <v>53.254107018747064</v>
      </c>
      <c r="R187" s="225">
        <f t="shared" si="101"/>
        <v>39.459488161858005</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190.63429456155615</v>
      </c>
      <c r="I189" s="225"/>
      <c r="J189" s="225">
        <f t="shared" ref="J189:R194" si="105" xml:space="preserve"> IF(J$188 = 0, 0, J182 / J$188)</f>
        <v>0</v>
      </c>
      <c r="K189" s="225">
        <f t="shared" si="105"/>
        <v>0</v>
      </c>
      <c r="L189" s="225">
        <f t="shared" si="105"/>
        <v>0</v>
      </c>
      <c r="M189" s="226">
        <f t="shared" si="105"/>
        <v>35.785541898729882</v>
      </c>
      <c r="N189" s="225">
        <f t="shared" si="105"/>
        <v>33.196787193275085</v>
      </c>
      <c r="O189" s="225">
        <f t="shared" si="105"/>
        <v>31.695711387380786</v>
      </c>
      <c r="P189" s="225">
        <f t="shared" si="105"/>
        <v>29.853884937362153</v>
      </c>
      <c r="Q189" s="225">
        <f t="shared" si="105"/>
        <v>28.204199439629043</v>
      </c>
      <c r="R189" s="225">
        <f t="shared" si="105"/>
        <v>31.898169705179228</v>
      </c>
      <c r="S189" s="126"/>
      <c r="T189" s="126"/>
      <c r="U189" s="126"/>
      <c r="V189" s="126"/>
      <c r="W189" s="126"/>
      <c r="X189" s="126"/>
      <c r="Y189" s="126"/>
      <c r="Z189" s="126"/>
    </row>
    <row r="190" spans="1:26" s="125" customFormat="1" x14ac:dyDescent="0.25">
      <c r="A190" s="210"/>
      <c r="B190" s="204"/>
      <c r="C190" s="205"/>
      <c r="D190" s="211"/>
      <c r="E190" s="60" t="str">
        <f t="shared" si="102"/>
        <v>True up Nominal return- real</v>
      </c>
      <c r="F190" s="225"/>
      <c r="G190" s="225" t="str">
        <f t="shared" si="103"/>
        <v>£m</v>
      </c>
      <c r="H190" s="295">
        <f t="shared" si="104"/>
        <v>82.72674124274883</v>
      </c>
      <c r="I190" s="225"/>
      <c r="J190" s="225">
        <f t="shared" si="105"/>
        <v>0</v>
      </c>
      <c r="K190" s="225">
        <f t="shared" si="105"/>
        <v>0</v>
      </c>
      <c r="L190" s="225">
        <f t="shared" si="105"/>
        <v>0</v>
      </c>
      <c r="M190" s="226">
        <f t="shared" si="105"/>
        <v>17.459768673646241</v>
      </c>
      <c r="N190" s="225">
        <f xml:space="preserve"> IF(N$188 = 0, 0, N183 / N$188)</f>
        <v>16.957590063720467</v>
      </c>
      <c r="O190" s="225">
        <f t="shared" si="105"/>
        <v>16.509777098104507</v>
      </c>
      <c r="P190" s="225">
        <f t="shared" si="105"/>
        <v>16.093384444641188</v>
      </c>
      <c r="Q190" s="225">
        <f t="shared" si="105"/>
        <v>15.706220962636424</v>
      </c>
      <c r="R190" s="225">
        <f t="shared" si="105"/>
        <v>0</v>
      </c>
      <c r="S190" s="126"/>
      <c r="T190" s="126"/>
      <c r="U190" s="126"/>
      <c r="V190" s="126"/>
      <c r="W190" s="126"/>
      <c r="X190" s="126"/>
      <c r="Y190" s="126"/>
      <c r="Z190" s="126"/>
    </row>
    <row r="191" spans="1:26" s="125" customFormat="1" x14ac:dyDescent="0.25">
      <c r="A191" s="210"/>
      <c r="B191" s="204"/>
      <c r="C191" s="205"/>
      <c r="D191" s="211"/>
      <c r="E191" s="60" t="str">
        <f t="shared" si="102"/>
        <v>Total True up Nominal revenue to company- real</v>
      </c>
      <c r="F191" s="225"/>
      <c r="G191" s="225" t="str">
        <f t="shared" si="103"/>
        <v>£m</v>
      </c>
      <c r="H191" s="295">
        <f t="shared" si="104"/>
        <v>273.361035804305</v>
      </c>
      <c r="I191" s="225"/>
      <c r="J191" s="225">
        <f t="shared" si="105"/>
        <v>0</v>
      </c>
      <c r="K191" s="225">
        <f t="shared" si="105"/>
        <v>0</v>
      </c>
      <c r="L191" s="225">
        <f t="shared" si="105"/>
        <v>0</v>
      </c>
      <c r="M191" s="226">
        <f t="shared" si="105"/>
        <v>53.245310572376113</v>
      </c>
      <c r="N191" s="225">
        <f t="shared" si="105"/>
        <v>50.154377256995559</v>
      </c>
      <c r="O191" s="225">
        <f t="shared" si="105"/>
        <v>48.20548848548529</v>
      </c>
      <c r="P191" s="225">
        <f t="shared" si="105"/>
        <v>45.947269382003341</v>
      </c>
      <c r="Q191" s="225">
        <f t="shared" si="105"/>
        <v>43.910420402265466</v>
      </c>
      <c r="R191" s="225">
        <f t="shared" si="105"/>
        <v>31.898169705179228</v>
      </c>
      <c r="S191" s="126"/>
      <c r="T191" s="126"/>
      <c r="U191" s="126"/>
      <c r="V191" s="126"/>
      <c r="W191" s="126"/>
      <c r="X191" s="126"/>
      <c r="Y191" s="126"/>
      <c r="Z191" s="126"/>
    </row>
    <row r="192" spans="1:26" s="125" customFormat="1" x14ac:dyDescent="0.25">
      <c r="A192" s="210"/>
      <c r="B192" s="204"/>
      <c r="C192" s="205"/>
      <c r="D192" s="211"/>
      <c r="E192" s="60" t="str">
        <f t="shared" si="102"/>
        <v>RCV run-off company should have received- real</v>
      </c>
      <c r="F192" s="225"/>
      <c r="G192" s="225" t="str">
        <f t="shared" si="103"/>
        <v>£m</v>
      </c>
      <c r="H192" s="295">
        <f t="shared" si="104"/>
        <v>196.53060481555667</v>
      </c>
      <c r="I192" s="225"/>
      <c r="J192" s="225">
        <f t="shared" si="105"/>
        <v>0</v>
      </c>
      <c r="K192" s="225">
        <f t="shared" si="105"/>
        <v>0</v>
      </c>
      <c r="L192" s="225">
        <f t="shared" si="105"/>
        <v>0</v>
      </c>
      <c r="M192" s="226">
        <f t="shared" si="105"/>
        <v>35.654569344220555</v>
      </c>
      <c r="N192" s="225">
        <f t="shared" si="105"/>
        <v>33.444055772033209</v>
      </c>
      <c r="O192" s="225">
        <f t="shared" si="105"/>
        <v>32.86810130019807</v>
      </c>
      <c r="P192" s="225">
        <f t="shared" si="105"/>
        <v>31.343640094011462</v>
      </c>
      <c r="Q192" s="225">
        <f t="shared" si="105"/>
        <v>29.667319860248032</v>
      </c>
      <c r="R192" s="225">
        <f t="shared" si="105"/>
        <v>33.552918444845311</v>
      </c>
      <c r="S192" s="126"/>
      <c r="T192" s="126"/>
      <c r="U192" s="126"/>
      <c r="V192" s="126"/>
      <c r="W192" s="126"/>
      <c r="X192" s="126"/>
      <c r="Y192" s="126"/>
      <c r="Z192" s="126"/>
    </row>
    <row r="193" spans="1:26" s="125" customFormat="1" x14ac:dyDescent="0.25">
      <c r="A193" s="210"/>
      <c r="B193" s="204"/>
      <c r="C193" s="205"/>
      <c r="D193" s="211"/>
      <c r="E193" s="60" t="str">
        <f t="shared" si="102"/>
        <v>Nominal return company should have received- real</v>
      </c>
      <c r="F193" s="225"/>
      <c r="G193" s="225" t="str">
        <f t="shared" si="103"/>
        <v>£m</v>
      </c>
      <c r="H193" s="295">
        <f t="shared" si="104"/>
        <v>85.017688632139809</v>
      </c>
      <c r="I193" s="225"/>
      <c r="J193" s="225">
        <f t="shared" si="105"/>
        <v>0</v>
      </c>
      <c r="K193" s="225">
        <f t="shared" si="105"/>
        <v>0</v>
      </c>
      <c r="L193" s="225">
        <f t="shared" si="105"/>
        <v>0</v>
      </c>
      <c r="M193" s="226">
        <f t="shared" si="105"/>
        <v>17.395867154121945</v>
      </c>
      <c r="N193" s="225">
        <f t="shared" si="105"/>
        <v>17.083899852972248</v>
      </c>
      <c r="O193" s="225">
        <f t="shared" si="105"/>
        <v>17.120455807792212</v>
      </c>
      <c r="P193" s="225">
        <f t="shared" si="105"/>
        <v>16.896469286518467</v>
      </c>
      <c r="Q193" s="225">
        <f t="shared" si="105"/>
        <v>16.520996530734934</v>
      </c>
      <c r="R193" s="225">
        <f t="shared" si="105"/>
        <v>0</v>
      </c>
      <c r="S193" s="126"/>
      <c r="T193" s="126"/>
      <c r="U193" s="126"/>
      <c r="V193" s="126"/>
      <c r="W193" s="126"/>
      <c r="X193" s="126"/>
      <c r="Y193" s="126"/>
      <c r="Z193" s="126"/>
    </row>
    <row r="194" spans="1:26" s="125" customFormat="1" x14ac:dyDescent="0.25">
      <c r="A194" s="210"/>
      <c r="B194" s="204"/>
      <c r="C194" s="205"/>
      <c r="D194" s="211"/>
      <c r="E194" s="60" t="str">
        <f t="shared" si="102"/>
        <v>Total nominal revenue company should have received- real</v>
      </c>
      <c r="F194" s="225"/>
      <c r="G194" s="225" t="str">
        <f t="shared" si="103"/>
        <v>£m</v>
      </c>
      <c r="H194" s="295">
        <f t="shared" si="104"/>
        <v>281.54829344769644</v>
      </c>
      <c r="I194" s="225"/>
      <c r="J194" s="225">
        <f t="shared" si="105"/>
        <v>0</v>
      </c>
      <c r="K194" s="225">
        <f t="shared" si="105"/>
        <v>0</v>
      </c>
      <c r="L194" s="225">
        <f t="shared" si="105"/>
        <v>0</v>
      </c>
      <c r="M194" s="226">
        <f t="shared" si="105"/>
        <v>53.050436498342499</v>
      </c>
      <c r="N194" s="225">
        <f t="shared" si="105"/>
        <v>50.527955625005454</v>
      </c>
      <c r="O194" s="225">
        <f t="shared" si="105"/>
        <v>49.988557107990282</v>
      </c>
      <c r="P194" s="225">
        <f t="shared" si="105"/>
        <v>48.24010938052993</v>
      </c>
      <c r="Q194" s="225">
        <f t="shared" si="105"/>
        <v>46.188316390982962</v>
      </c>
      <c r="R194" s="225">
        <f t="shared" si="105"/>
        <v>33.552918444845311</v>
      </c>
      <c r="S194" s="126"/>
      <c r="T194" s="126"/>
      <c r="U194" s="126"/>
      <c r="V194" s="126"/>
      <c r="W194" s="126"/>
      <c r="X194" s="126"/>
      <c r="Y194" s="126"/>
      <c r="Z194" s="126"/>
    </row>
    <row r="196" spans="1:26" x14ac:dyDescent="0.25">
      <c r="E196" s="56" t="str">
        <f>E$189</f>
        <v>True up Nominal RCV run-off- real</v>
      </c>
      <c r="F196" s="225">
        <f t="shared" ref="F196:R196" si="106">F$189</f>
        <v>0</v>
      </c>
      <c r="G196" s="56" t="str">
        <f t="shared" si="106"/>
        <v>£m</v>
      </c>
      <c r="H196" s="299">
        <f t="shared" si="106"/>
        <v>190.63429456155615</v>
      </c>
      <c r="I196" s="299">
        <f t="shared" si="106"/>
        <v>0</v>
      </c>
      <c r="J196" s="225">
        <f t="shared" si="106"/>
        <v>0</v>
      </c>
      <c r="K196" s="225">
        <f t="shared" si="106"/>
        <v>0</v>
      </c>
      <c r="L196" s="225">
        <f t="shared" si="106"/>
        <v>0</v>
      </c>
      <c r="M196" s="226">
        <f t="shared" si="106"/>
        <v>35.785541898729882</v>
      </c>
      <c r="N196" s="225">
        <f t="shared" si="106"/>
        <v>33.196787193275085</v>
      </c>
      <c r="O196" s="225">
        <f t="shared" si="106"/>
        <v>31.695711387380786</v>
      </c>
      <c r="P196" s="225">
        <f t="shared" si="106"/>
        <v>29.853884937362153</v>
      </c>
      <c r="Q196" s="225">
        <f t="shared" si="106"/>
        <v>28.204199439629043</v>
      </c>
      <c r="R196" s="225">
        <f t="shared" si="106"/>
        <v>31.898169705179228</v>
      </c>
    </row>
    <row r="197" spans="1:26" x14ac:dyDescent="0.25">
      <c r="E197" s="56" t="str">
        <f>E$192</f>
        <v>RCV run-off company should have received- real</v>
      </c>
      <c r="F197" s="225">
        <f t="shared" ref="F197:R197" si="107">F$192</f>
        <v>0</v>
      </c>
      <c r="G197" s="56" t="str">
        <f t="shared" si="107"/>
        <v>£m</v>
      </c>
      <c r="H197" s="299">
        <f t="shared" si="107"/>
        <v>196.53060481555667</v>
      </c>
      <c r="I197" s="299">
        <f t="shared" si="107"/>
        <v>0</v>
      </c>
      <c r="J197" s="225">
        <f t="shared" si="107"/>
        <v>0</v>
      </c>
      <c r="K197" s="225">
        <f t="shared" si="107"/>
        <v>0</v>
      </c>
      <c r="L197" s="225">
        <f t="shared" si="107"/>
        <v>0</v>
      </c>
      <c r="M197" s="226">
        <f t="shared" si="107"/>
        <v>35.654569344220555</v>
      </c>
      <c r="N197" s="225">
        <f t="shared" si="107"/>
        <v>33.444055772033209</v>
      </c>
      <c r="O197" s="225">
        <f t="shared" si="107"/>
        <v>32.86810130019807</v>
      </c>
      <c r="P197" s="225">
        <f t="shared" si="107"/>
        <v>31.343640094011462</v>
      </c>
      <c r="Q197" s="225">
        <f t="shared" si="107"/>
        <v>29.667319860248032</v>
      </c>
      <c r="R197" s="225">
        <f t="shared" si="107"/>
        <v>33.552918444845311</v>
      </c>
    </row>
    <row r="198" spans="1:26" x14ac:dyDescent="0.25">
      <c r="A198" s="89"/>
      <c r="B198" s="95"/>
      <c r="C198" s="332"/>
      <c r="D198" s="91"/>
      <c r="E198" s="60" t="s">
        <v>269</v>
      </c>
      <c r="G198" s="56" t="s">
        <v>88</v>
      </c>
      <c r="H198" s="226">
        <f xml:space="preserve"> SUM(J198:R198)</f>
        <v>5.8963102540004613</v>
      </c>
      <c r="I198" s="226"/>
      <c r="J198" s="225">
        <f t="shared" ref="J198:K198" si="108">J197-J196</f>
        <v>0</v>
      </c>
      <c r="K198" s="225">
        <f t="shared" si="108"/>
        <v>0</v>
      </c>
      <c r="L198" s="225">
        <f>L197-L196</f>
        <v>0</v>
      </c>
      <c r="M198" s="226">
        <f>M197-M196</f>
        <v>-0.13097255450932721</v>
      </c>
      <c r="N198" s="225">
        <f t="shared" ref="N198:R198" si="109">N197-N196</f>
        <v>0.24726857875812414</v>
      </c>
      <c r="O198" s="225">
        <f t="shared" si="109"/>
        <v>1.1723899128172839</v>
      </c>
      <c r="P198" s="225">
        <f t="shared" si="109"/>
        <v>1.4897551566493092</v>
      </c>
      <c r="Q198" s="225">
        <f t="shared" si="109"/>
        <v>1.4631204206189885</v>
      </c>
      <c r="R198" s="225">
        <f t="shared" si="109"/>
        <v>1.6547487396660827</v>
      </c>
    </row>
    <row r="200" spans="1:26" x14ac:dyDescent="0.25">
      <c r="E200" s="56" t="str">
        <f>E$190</f>
        <v>True up Nominal return- real</v>
      </c>
      <c r="F200" s="225">
        <f t="shared" ref="F200:R200" si="110">F$190</f>
        <v>0</v>
      </c>
      <c r="G200" s="56" t="str">
        <f t="shared" si="110"/>
        <v>£m</v>
      </c>
      <c r="H200" s="299">
        <f t="shared" si="110"/>
        <v>82.72674124274883</v>
      </c>
      <c r="I200" s="299">
        <f t="shared" si="110"/>
        <v>0</v>
      </c>
      <c r="J200" s="225">
        <f t="shared" si="110"/>
        <v>0</v>
      </c>
      <c r="K200" s="225">
        <f t="shared" si="110"/>
        <v>0</v>
      </c>
      <c r="L200" s="225">
        <f t="shared" si="110"/>
        <v>0</v>
      </c>
      <c r="M200" s="226">
        <f t="shared" si="110"/>
        <v>17.459768673646241</v>
      </c>
      <c r="N200" s="225">
        <f t="shared" si="110"/>
        <v>16.957590063720467</v>
      </c>
      <c r="O200" s="225">
        <f t="shared" si="110"/>
        <v>16.509777098104507</v>
      </c>
      <c r="P200" s="225">
        <f t="shared" si="110"/>
        <v>16.093384444641188</v>
      </c>
      <c r="Q200" s="225">
        <f t="shared" si="110"/>
        <v>15.706220962636424</v>
      </c>
      <c r="R200" s="225">
        <f t="shared" si="110"/>
        <v>0</v>
      </c>
    </row>
    <row r="201" spans="1:26" x14ac:dyDescent="0.25">
      <c r="E201" s="56" t="str">
        <f>E$193</f>
        <v>Nominal return company should have received- real</v>
      </c>
      <c r="F201" s="225">
        <f t="shared" ref="F201:R201" si="111">F$193</f>
        <v>0</v>
      </c>
      <c r="G201" s="56" t="str">
        <f t="shared" si="111"/>
        <v>£m</v>
      </c>
      <c r="H201" s="299">
        <f t="shared" si="111"/>
        <v>85.017688632139809</v>
      </c>
      <c r="I201" s="299">
        <f t="shared" si="111"/>
        <v>0</v>
      </c>
      <c r="J201" s="225">
        <f t="shared" si="111"/>
        <v>0</v>
      </c>
      <c r="K201" s="225">
        <f t="shared" si="111"/>
        <v>0</v>
      </c>
      <c r="L201" s="225">
        <f t="shared" si="111"/>
        <v>0</v>
      </c>
      <c r="M201" s="226">
        <f t="shared" si="111"/>
        <v>17.395867154121945</v>
      </c>
      <c r="N201" s="225">
        <f t="shared" si="111"/>
        <v>17.083899852972248</v>
      </c>
      <c r="O201" s="225">
        <f t="shared" si="111"/>
        <v>17.120455807792212</v>
      </c>
      <c r="P201" s="225">
        <f t="shared" si="111"/>
        <v>16.896469286518467</v>
      </c>
      <c r="Q201" s="225">
        <f t="shared" si="111"/>
        <v>16.520996530734934</v>
      </c>
      <c r="R201" s="225">
        <f t="shared" si="111"/>
        <v>0</v>
      </c>
    </row>
    <row r="202" spans="1:26" x14ac:dyDescent="0.25">
      <c r="A202" s="89"/>
      <c r="B202" s="95"/>
      <c r="C202" s="332"/>
      <c r="D202" s="91"/>
      <c r="E202" s="60" t="s">
        <v>276</v>
      </c>
      <c r="G202" s="56" t="s">
        <v>88</v>
      </c>
      <c r="H202" s="226">
        <f xml:space="preserve"> SUM(J202:R202)</f>
        <v>2.2909473893909773</v>
      </c>
      <c r="I202" s="226"/>
      <c r="J202" s="225">
        <f t="shared" ref="J202:K202" si="112">J201-J200</f>
        <v>0</v>
      </c>
      <c r="K202" s="225">
        <f t="shared" si="112"/>
        <v>0</v>
      </c>
      <c r="L202" s="225">
        <f>L201-L200</f>
        <v>0</v>
      </c>
      <c r="M202" s="226">
        <f>M201-M200</f>
        <v>-6.3901519524296901E-2</v>
      </c>
      <c r="N202" s="225">
        <f t="shared" ref="N202:R202" si="113">N201-N200</f>
        <v>0.12630978925178127</v>
      </c>
      <c r="O202" s="225">
        <f>O201-O200</f>
        <v>0.61067870968770421</v>
      </c>
      <c r="P202" s="225">
        <f t="shared" si="113"/>
        <v>0.80308484187727913</v>
      </c>
      <c r="Q202" s="225">
        <f t="shared" si="113"/>
        <v>0.81477556809850959</v>
      </c>
      <c r="R202" s="225">
        <f t="shared" si="113"/>
        <v>0</v>
      </c>
    </row>
    <row r="204" spans="1:26" x14ac:dyDescent="0.25">
      <c r="E204" s="56" t="str">
        <f>E$191</f>
        <v>Total True up Nominal revenue to company- real</v>
      </c>
      <c r="F204" s="225">
        <f t="shared" ref="F204:R204" si="114">F$191</f>
        <v>0</v>
      </c>
      <c r="G204" s="56" t="str">
        <f t="shared" si="114"/>
        <v>£m</v>
      </c>
      <c r="H204" s="299">
        <f t="shared" si="114"/>
        <v>273.361035804305</v>
      </c>
      <c r="I204" s="299"/>
      <c r="J204" s="225">
        <f t="shared" si="114"/>
        <v>0</v>
      </c>
      <c r="K204" s="225">
        <f t="shared" si="114"/>
        <v>0</v>
      </c>
      <c r="L204" s="225">
        <f t="shared" si="114"/>
        <v>0</v>
      </c>
      <c r="M204" s="226">
        <f t="shared" si="114"/>
        <v>53.245310572376113</v>
      </c>
      <c r="N204" s="225">
        <f t="shared" si="114"/>
        <v>50.154377256995559</v>
      </c>
      <c r="O204" s="225">
        <f t="shared" si="114"/>
        <v>48.20548848548529</v>
      </c>
      <c r="P204" s="225">
        <f t="shared" si="114"/>
        <v>45.947269382003341</v>
      </c>
      <c r="Q204" s="225">
        <f t="shared" si="114"/>
        <v>43.910420402265466</v>
      </c>
      <c r="R204" s="225">
        <f t="shared" si="114"/>
        <v>31.898169705179228</v>
      </c>
    </row>
    <row r="205" spans="1:26" x14ac:dyDescent="0.25">
      <c r="E205" s="56" t="str">
        <f>E$194</f>
        <v>Total nominal revenue company should have received- real</v>
      </c>
      <c r="F205" s="225">
        <f t="shared" ref="F205:R205" si="115">F$194</f>
        <v>0</v>
      </c>
      <c r="G205" s="56" t="str">
        <f t="shared" si="115"/>
        <v>£m</v>
      </c>
      <c r="H205" s="299">
        <f t="shared" si="115"/>
        <v>281.54829344769644</v>
      </c>
      <c r="I205" s="299"/>
      <c r="J205" s="225">
        <f t="shared" si="115"/>
        <v>0</v>
      </c>
      <c r="K205" s="225">
        <f t="shared" si="115"/>
        <v>0</v>
      </c>
      <c r="L205" s="225">
        <f t="shared" si="115"/>
        <v>0</v>
      </c>
      <c r="M205" s="226">
        <f t="shared" si="115"/>
        <v>53.050436498342499</v>
      </c>
      <c r="N205" s="225">
        <f t="shared" si="115"/>
        <v>50.527955625005454</v>
      </c>
      <c r="O205" s="225">
        <f t="shared" si="115"/>
        <v>49.988557107990282</v>
      </c>
      <c r="P205" s="225">
        <f t="shared" si="115"/>
        <v>48.24010938052993</v>
      </c>
      <c r="Q205" s="225">
        <f t="shared" si="115"/>
        <v>46.188316390982962</v>
      </c>
      <c r="R205" s="225">
        <f t="shared" si="115"/>
        <v>33.552918444845311</v>
      </c>
    </row>
    <row r="206" spans="1:26" x14ac:dyDescent="0.25">
      <c r="A206" s="89"/>
      <c r="B206" s="95"/>
      <c r="C206" s="332"/>
      <c r="D206" s="91"/>
      <c r="E206" s="60" t="s">
        <v>322</v>
      </c>
      <c r="G206" s="56" t="s">
        <v>88</v>
      </c>
      <c r="H206" s="226">
        <f xml:space="preserve"> SUM(J206:R206)</f>
        <v>8.1872576433914404</v>
      </c>
      <c r="I206" s="226"/>
      <c r="J206" s="225">
        <f t="shared" ref="J206:K206" si="116">J205-J204</f>
        <v>0</v>
      </c>
      <c r="K206" s="225">
        <f t="shared" si="116"/>
        <v>0</v>
      </c>
      <c r="L206" s="225">
        <f>L205-L204</f>
        <v>0</v>
      </c>
      <c r="M206" s="226">
        <f>M205-M204</f>
        <v>-0.19487407403361345</v>
      </c>
      <c r="N206" s="225">
        <f t="shared" ref="N206:R206" si="117">N205-N204</f>
        <v>0.37357836800989475</v>
      </c>
      <c r="O206" s="225">
        <f t="shared" si="117"/>
        <v>1.7830686225049917</v>
      </c>
      <c r="P206" s="225">
        <f t="shared" si="117"/>
        <v>2.2928399985265884</v>
      </c>
      <c r="Q206" s="225">
        <f t="shared" si="117"/>
        <v>2.2778959887174963</v>
      </c>
      <c r="R206" s="225">
        <f t="shared" si="117"/>
        <v>1.6547487396660827</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InpR!E$110</f>
        <v>WACC real on RCV - CPI(H) bf and additions - WWN</v>
      </c>
      <c r="F210" s="253">
        <f>InpR!F$110</f>
        <v>0</v>
      </c>
      <c r="G210" s="271" t="str">
        <f>InpR!G$110</f>
        <v>%</v>
      </c>
      <c r="H210" s="253" t="str">
        <f>InpR!I$110</f>
        <v>PR19 Financial model, 'Wastewater Network' sheet row 860</v>
      </c>
      <c r="I210" s="253" t="e">
        <f>InpR!#REF!</f>
        <v>#REF!</v>
      </c>
      <c r="J210" s="253">
        <f>InpR!J$110</f>
        <v>0</v>
      </c>
      <c r="K210" s="253">
        <f>InpR!K$110</f>
        <v>0</v>
      </c>
      <c r="L210" s="253">
        <f>InpR!L$110</f>
        <v>0</v>
      </c>
      <c r="M210" s="253">
        <f>InpR!M$110</f>
        <v>2.9195763820156317E-2</v>
      </c>
      <c r="N210" s="253">
        <f>InpR!N$110</f>
        <v>2.9195763820156317E-2</v>
      </c>
      <c r="O210" s="253">
        <f>InpR!O$110</f>
        <v>2.9195763820156317E-2</v>
      </c>
      <c r="P210" s="253">
        <f>InpR!P$110</f>
        <v>2.9195763820156317E-2</v>
      </c>
      <c r="Q210" s="253">
        <f>InpR!Q$110</f>
        <v>2.9195763820156317E-2</v>
      </c>
      <c r="R210" s="253">
        <f>InpR!R$110</f>
        <v>2.9195763820156317E-2</v>
      </c>
    </row>
    <row r="211" spans="1:26" x14ac:dyDescent="0.25">
      <c r="E211" s="60" t="s">
        <v>272</v>
      </c>
      <c r="G211" s="56" t="s">
        <v>273</v>
      </c>
      <c r="J211" s="309">
        <f xml:space="preserve"> (1 + J$210) ^ J$209</f>
        <v>1</v>
      </c>
      <c r="K211" s="309">
        <f t="shared" ref="K211:R211" si="118" xml:space="preserve"> (1 + K$210) ^ K$209</f>
        <v>1</v>
      </c>
      <c r="L211" s="309">
        <f t="shared" si="118"/>
        <v>1</v>
      </c>
      <c r="M211" s="309">
        <f t="shared" si="118"/>
        <v>1.1219976826191176</v>
      </c>
      <c r="N211" s="309">
        <f t="shared" si="118"/>
        <v>1.0901693555893588</v>
      </c>
      <c r="O211" s="309">
        <f t="shared" si="118"/>
        <v>1.059243920265355</v>
      </c>
      <c r="P211" s="309">
        <f t="shared" si="118"/>
        <v>1.0291957638201563</v>
      </c>
      <c r="Q211" s="309">
        <f t="shared" si="118"/>
        <v>1</v>
      </c>
      <c r="R211" s="309">
        <f t="shared" si="118"/>
        <v>1</v>
      </c>
    </row>
    <row r="213" spans="1:26" x14ac:dyDescent="0.25">
      <c r="B213" s="80" t="s">
        <v>274</v>
      </c>
    </row>
    <row r="214" spans="1:26" x14ac:dyDescent="0.25">
      <c r="E214" s="56" t="str">
        <f>E$198</f>
        <v>Value of True up run-off - real</v>
      </c>
      <c r="F214" s="225">
        <f t="shared" ref="F214:R214" si="119">F$198</f>
        <v>0</v>
      </c>
      <c r="G214" s="56" t="str">
        <f t="shared" si="119"/>
        <v>£m</v>
      </c>
      <c r="H214" s="299">
        <f t="shared" si="119"/>
        <v>5.8963102540004613</v>
      </c>
      <c r="I214" s="299">
        <f t="shared" si="119"/>
        <v>0</v>
      </c>
      <c r="J214" s="225">
        <f t="shared" si="119"/>
        <v>0</v>
      </c>
      <c r="K214" s="225">
        <f t="shared" si="119"/>
        <v>0</v>
      </c>
      <c r="L214" s="225">
        <f t="shared" si="119"/>
        <v>0</v>
      </c>
      <c r="M214" s="226">
        <f t="shared" si="119"/>
        <v>-0.13097255450932721</v>
      </c>
      <c r="N214" s="225">
        <f t="shared" si="119"/>
        <v>0.24726857875812414</v>
      </c>
      <c r="O214" s="225">
        <f t="shared" si="119"/>
        <v>1.1723899128172839</v>
      </c>
      <c r="P214" s="225">
        <f t="shared" si="119"/>
        <v>1.4897551566493092</v>
      </c>
      <c r="Q214" s="225">
        <f t="shared" si="119"/>
        <v>1.4631204206189885</v>
      </c>
      <c r="R214" s="225">
        <f t="shared" si="119"/>
        <v>1.6547487396660827</v>
      </c>
    </row>
    <row r="215" spans="1:26" x14ac:dyDescent="0.25">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1.1219976826191176</v>
      </c>
      <c r="N215" s="225">
        <f t="shared" si="120"/>
        <v>1.0901693555893588</v>
      </c>
      <c r="O215" s="225">
        <f t="shared" si="120"/>
        <v>1.059243920265355</v>
      </c>
      <c r="P215" s="225">
        <f t="shared" si="120"/>
        <v>1.0291957638201563</v>
      </c>
      <c r="Q215" s="225">
        <f t="shared" si="120"/>
        <v>1</v>
      </c>
      <c r="R215" s="225">
        <f t="shared" si="120"/>
        <v>1</v>
      </c>
    </row>
    <row r="216" spans="1:26" s="44" customFormat="1" x14ac:dyDescent="0.25">
      <c r="A216" s="319"/>
      <c r="B216" s="320"/>
      <c r="C216" s="321"/>
      <c r="D216" s="322"/>
      <c r="E216" s="44" t="s">
        <v>360</v>
      </c>
      <c r="G216" s="44" t="s">
        <v>88</v>
      </c>
      <c r="H216" s="325">
        <f xml:space="preserve"> SUM(J216:R216)</f>
        <v>6.0155794684859814</v>
      </c>
      <c r="J216" s="325">
        <f xml:space="preserve"> J214 * J215</f>
        <v>0</v>
      </c>
      <c r="K216" s="325">
        <f t="shared" ref="K216:R216" si="121" xml:space="preserve"> K214 * K215</f>
        <v>0</v>
      </c>
      <c r="L216" s="325">
        <f t="shared" si="121"/>
        <v>0</v>
      </c>
      <c r="M216" s="331">
        <f t="shared" si="121"/>
        <v>-0.14695090264617119</v>
      </c>
      <c r="N216" s="325">
        <f t="shared" si="121"/>
        <v>0.26956462716224078</v>
      </c>
      <c r="O216" s="325">
        <f t="shared" si="121"/>
        <v>1.2418468873321376</v>
      </c>
      <c r="P216" s="325">
        <f t="shared" si="121"/>
        <v>1.5332496963527025</v>
      </c>
      <c r="Q216" s="325">
        <f t="shared" si="121"/>
        <v>1.4631204206189885</v>
      </c>
      <c r="R216" s="325">
        <f t="shared" si="121"/>
        <v>1.6547487396660827</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122">F202</f>
        <v>0</v>
      </c>
      <c r="G219" s="56" t="str">
        <f t="shared" si="122"/>
        <v>£m</v>
      </c>
      <c r="H219" s="299">
        <f t="shared" si="122"/>
        <v>2.2909473893909773</v>
      </c>
      <c r="I219" s="299">
        <f t="shared" si="122"/>
        <v>0</v>
      </c>
      <c r="J219" s="225">
        <f t="shared" si="122"/>
        <v>0</v>
      </c>
      <c r="K219" s="225">
        <f t="shared" si="122"/>
        <v>0</v>
      </c>
      <c r="L219" s="225">
        <f t="shared" si="122"/>
        <v>0</v>
      </c>
      <c r="M219" s="226">
        <f t="shared" si="122"/>
        <v>-6.3901519524296901E-2</v>
      </c>
      <c r="N219" s="225">
        <f t="shared" si="122"/>
        <v>0.12630978925178127</v>
      </c>
      <c r="O219" s="225">
        <f t="shared" si="122"/>
        <v>0.61067870968770421</v>
      </c>
      <c r="P219" s="225">
        <f t="shared" si="122"/>
        <v>0.80308484187727913</v>
      </c>
      <c r="Q219" s="225">
        <f t="shared" si="122"/>
        <v>0.81477556809850959</v>
      </c>
      <c r="R219" s="225">
        <f t="shared" si="122"/>
        <v>0</v>
      </c>
    </row>
    <row r="220" spans="1:26" x14ac:dyDescent="0.25">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1.1219976826191176</v>
      </c>
      <c r="N220" s="225">
        <f t="shared" si="123"/>
        <v>1.0901693555893588</v>
      </c>
      <c r="O220" s="225">
        <f t="shared" si="123"/>
        <v>1.059243920265355</v>
      </c>
      <c r="P220" s="225">
        <f t="shared" si="123"/>
        <v>1.0291957638201563</v>
      </c>
      <c r="Q220" s="225">
        <f t="shared" si="123"/>
        <v>1</v>
      </c>
      <c r="R220" s="225">
        <f t="shared" si="123"/>
        <v>1</v>
      </c>
    </row>
    <row r="221" spans="1:26" s="44" customFormat="1" x14ac:dyDescent="0.25">
      <c r="A221" s="319"/>
      <c r="B221" s="320"/>
      <c r="C221" s="321"/>
      <c r="D221" s="322"/>
      <c r="E221" s="44" t="s">
        <v>359</v>
      </c>
      <c r="G221" s="44" t="s">
        <v>88</v>
      </c>
      <c r="H221" s="325">
        <f xml:space="preserve"> SUM(J221:R221)</f>
        <v>2.3541665005501184</v>
      </c>
      <c r="J221" s="325">
        <f xml:space="preserve"> J219 * J220</f>
        <v>0</v>
      </c>
      <c r="K221" s="325">
        <f t="shared" ref="K221:M221" si="124" xml:space="preserve"> K219 * K220</f>
        <v>0</v>
      </c>
      <c r="L221" s="325">
        <f t="shared" si="124"/>
        <v>0</v>
      </c>
      <c r="M221" s="331">
        <f t="shared" si="124"/>
        <v>-7.1697356822101418E-2</v>
      </c>
      <c r="N221" s="325">
        <f xml:space="preserve"> N219 * N220</f>
        <v>0.1376990615532421</v>
      </c>
      <c r="O221" s="325">
        <f t="shared" ref="O221:R221" si="125" xml:space="preserve"> O219 * O220</f>
        <v>0.64685771047219243</v>
      </c>
      <c r="P221" s="325">
        <f t="shared" si="125"/>
        <v>0.82653151724827578</v>
      </c>
      <c r="Q221" s="325">
        <f t="shared" si="125"/>
        <v>0.81477556809850959</v>
      </c>
      <c r="R221" s="325">
        <f t="shared" si="125"/>
        <v>0</v>
      </c>
      <c r="S221" s="46"/>
      <c r="T221" s="46"/>
      <c r="U221" s="46"/>
      <c r="V221" s="46"/>
      <c r="W221" s="46"/>
      <c r="X221" s="46"/>
      <c r="Y221" s="46"/>
      <c r="Z221" s="46"/>
    </row>
    <row r="223" spans="1:26" x14ac:dyDescent="0.25">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44" priority="6" stopIfTrue="1" operator="notEqual">
      <formula>0</formula>
    </cfRule>
    <cfRule type="cellIs" dxfId="43" priority="7" stopIfTrue="1" operator="equal">
      <formula>""</formula>
    </cfRule>
  </conditionalFormatting>
  <conditionalFormatting sqref="J3:Z3">
    <cfRule type="cellIs" dxfId="42" priority="8" operator="equal">
      <formula>"Post-Fcst"</formula>
    </cfRule>
    <cfRule type="cellIs" dxfId="41" priority="9" operator="equal">
      <formula>"Forecast"</formula>
    </cfRule>
    <cfRule type="cellIs" dxfId="40" priority="10" operator="equal">
      <formula>"Pre Fcst"</formula>
    </cfRule>
  </conditionalFormatting>
  <conditionalFormatting sqref="F2">
    <cfRule type="cellIs" dxfId="39" priority="4" stopIfTrue="1" operator="notEqual">
      <formula>0</formula>
    </cfRule>
    <cfRule type="cellIs" dxfId="38" priority="5" stopIfTrue="1" operator="equal">
      <formula>""</formula>
    </cfRule>
  </conditionalFormatting>
  <conditionalFormatting sqref="F165">
    <cfRule type="cellIs" dxfId="37" priority="2" stopIfTrue="1" operator="notEqual">
      <formula>0</formula>
    </cfRule>
    <cfRule type="cellIs" dxfId="36"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52</Value>
      <Value>13</Value>
    </TaxCatchAll>
    <j4edf6b4f3f544e384b64d978a1f67b2 xmlns="138e79af-97e9-467e-b691-fc96845a5065">
      <Terms xmlns="http://schemas.microsoft.com/office/infopath/2007/PartnerControls">
        <TermInfo xmlns="http://schemas.microsoft.com/office/infopath/2007/PartnerControls">
          <TermName xmlns="http://schemas.microsoft.com/office/infopath/2007/PartnerControls">Economic Regulation</TermName>
          <TermId xmlns="http://schemas.microsoft.com/office/infopath/2007/PartnerControls">9d1f07e6-d38a-4e6b-aa9c-a7e746eb7d52</TermId>
        </TermInfo>
      </Terms>
    </j4edf6b4f3f544e384b64d978a1f67b2>
    <Document_x0020_Date xmlns="138e79af-97e9-467e-b691-fc96845a5065" xsi:nil="true"/>
    <ArchiveDate xmlns="138e79af-97e9-467e-b691-fc96845a5065" xsi:nil="true"/>
    <e3bbe34e58ad4508899d7e8e5a3222d7 xmlns="138e79af-97e9-467e-b691-fc96845a5065">
      <Terms xmlns="http://schemas.microsoft.com/office/infopath/2007/PartnerControls"/>
    </e3bbe34e58ad4508899d7e8e5a3222d7>
    <od2f647b84b1401a9186c324d297acef xmlns="138e79af-97e9-467e-b691-fc96845a5065">
      <Terms xmlns="http://schemas.microsoft.com/office/infopath/2007/PartnerControls"/>
    </od2f647b84b1401a9186c324d297acef>
    <a3636f413ca84f4aa007a658eddb4a33 xmlns="138e79af-97e9-467e-b691-fc96845a5065">
      <Terms xmlns="http://schemas.microsoft.com/office/infopath/2007/PartnerControls">
        <TermInfo xmlns="http://schemas.microsoft.com/office/infopath/2007/PartnerControls">
          <TermName xmlns="http://schemas.microsoft.com/office/infopath/2007/PartnerControls">Financial</TermName>
          <TermId xmlns="http://schemas.microsoft.com/office/infopath/2007/PartnerControls">3cd24e1f-a96b-42e3-b84d-a1815a45b60a</TermId>
        </TermInfo>
      </Terms>
    </a3636f413ca84f4aa007a658eddb4a33>
    <Reference xmlns="138e79af-97e9-467e-b691-fc96845a5065">Reg Modelling (AMP6 &amp; AMP7)</Reference>
    <IsSecure xmlns="138e79af-97e9-467e-b691-fc96845a5065">No</IsSecure>
    <_dlc_DocId xmlns="8acf731c-4bc6-4b66-b378-9ad71624293a">5CJAJUM3UCHA-895143964-23</_dlc_DocId>
    <_dlc_DocIdUrl xmlns="8acf731c-4bc6-4b66-b378-9ad71624293a">
      <Url>https://wessexwater.sharepoint.com/teams/wx-bp-pr/_layouts/15/DocIdRedir.aspx?ID=5CJAJUM3UCHA-895143964-23</Url>
      <Description>5CJAJUM3UCHA-895143964-23</Description>
    </_dlc_DocIdUrl>
    <_dlc_DocIdPersistId xmlns="8acf731c-4bc6-4b66-b378-9ad71624293a">false</_dlc_DocIdPersist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5.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EB3DF419F13BB646AF294B99DF83C969" ma:contentTypeVersion="10" ma:contentTypeDescription="" ma:contentTypeScope="" ma:versionID="52230759c21e9e1a23427328fa9553ba">
  <xsd:schema xmlns:xsd="http://www.w3.org/2001/XMLSchema" xmlns:xs="http://www.w3.org/2001/XMLSchema" xmlns:p="http://schemas.microsoft.com/office/2006/metadata/properties" xmlns:ns2="138e79af-97e9-467e-b691-fc96845a5065" xmlns:ns3="8acf731c-4bc6-4b66-b378-9ad71624293a" targetNamespace="http://schemas.microsoft.com/office/2006/metadata/properties" ma:root="true" ma:fieldsID="d2506c15e0ddf072c0c863aafec850fd" ns2:_="" ns3:_="">
    <xsd:import namespace="138e79af-97e9-467e-b691-fc96845a5065"/>
    <xsd:import namespace="8acf731c-4bc6-4b66-b378-9ad71624293a"/>
    <xsd:element name="properties">
      <xsd:complexType>
        <xsd:sequence>
          <xsd:element name="documentManagement">
            <xsd:complexType>
              <xsd:all>
                <xsd:element ref="ns2:Document_x0020_Date" minOccurs="0"/>
                <xsd:element ref="ns2:Reference" minOccurs="0"/>
                <xsd:element ref="ns2:j4edf6b4f3f544e384b64d978a1f67b2" minOccurs="0"/>
                <xsd:element ref="ns2:e3bbe34e58ad4508899d7e8e5a3222d7" minOccurs="0"/>
                <xsd:element ref="ns2:a3636f413ca84f4aa007a658eddb4a33" minOccurs="0"/>
                <xsd:element ref="ns2:TaxCatchAll" minOccurs="0"/>
                <xsd:element ref="ns2:od2f647b84b1401a9186c324d297acef" minOccurs="0"/>
                <xsd:element ref="ns2:TaxCatchAllLabel" minOccurs="0"/>
                <xsd:element ref="ns2:ArchiveDate" minOccurs="0"/>
                <xsd:element ref="ns2:IsSecur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6" nillable="true" ma:displayName="Document Date" ma:format="DateOnly" ma:hidden="true" ma:internalName="Document_x0020_Date" ma:readOnly="false">
      <xsd:simpleType>
        <xsd:restriction base="dms:DateTime"/>
      </xsd:simpleType>
    </xsd:element>
    <xsd:element name="Reference" ma:index="7" nillable="true" ma:displayName="Your Ref" ma:hidden="true" ma:internalName="Reference" ma:readOnly="false">
      <xsd:simpleType>
        <xsd:restriction base="dms:Text">
          <xsd:maxLength value="255"/>
        </xsd:restriction>
      </xsd:simpleType>
    </xsd:element>
    <xsd:element name="j4edf6b4f3f544e384b64d978a1f67b2" ma:index="8" nillable="true" ma:taxonomy="true" ma:internalName="j4edf6b4f3f544e384b64d978a1f67b2" ma:taxonomyFieldName="Function" ma:displayName="Function" ma:readOnly="false" ma:default="" ma:fieldId="{34edf6b4-f3f5-44e3-84b6-4d978a1f67b2}" ma:taxonomyMulti="true"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e3bbe34e58ad4508899d7e8e5a3222d7" ma:index="11"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a3636f413ca84f4aa007a658eddb4a33" ma:index="15" nillable="true" ma:taxonomy="true" ma:internalName="a3636f413ca84f4aa007a658eddb4a33" ma:taxonomyFieldName="Document_x0020_Type" ma:displayName="Document Type" ma:readOnly="false" ma:default="" ma:fieldId="{a3636f41-3ca8-4f4a-a007-a658eddb4a33}" ma:sspId="5893317c-9bf8-4bcb-b153-30688475ad4b" ma:termSetId="631b5733-5b06-4855-b308-fb3edae270d5" ma:anchorId="00000000-0000-0000-0000-000000000000" ma:open="false" ma:isKeyword="false">
      <xsd:complexType>
        <xsd:sequence>
          <xsd:element ref="pc:Terms" minOccurs="0" maxOccurs="1"/>
        </xsd:sequence>
      </xsd:complexType>
    </xsd:element>
    <xsd:element name="TaxCatchAll" ma:index="16" nillable="true" ma:displayName="Taxonomy Catch All Column" ma:hidden="true" ma:list="{dda3515a-0b4c-4c48-8a71-b01ae29bab6d}" ma:internalName="TaxCatchAll" ma:showField="CatchAllData" ma:web="8acf731c-4bc6-4b66-b378-9ad71624293a">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8" nillable="true" ma:taxonomy="true" ma:internalName="od2f647b84b1401a9186c324d297acef" ma:taxonomyFieldName="LoB" ma:displayName="Line of Business" ma:readOnly="false" ma:default="" ma:fieldId="{8d2f647b-84b1-401a-9186-c324d297acef}" ma:taxonomyMulti="true"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19" nillable="true" ma:displayName="Taxonomy Catch All Column1" ma:hidden="true" ma:list="{dda3515a-0b4c-4c48-8a71-b01ae29bab6d}" ma:internalName="TaxCatchAllLabel" ma:readOnly="true" ma:showField="CatchAllDataLabel" ma:web="8acf731c-4bc6-4b66-b378-9ad71624293a">
      <xsd:complexType>
        <xsd:complexContent>
          <xsd:extension base="dms:MultiChoiceLookup">
            <xsd:sequence>
              <xsd:element name="Value" type="dms:Lookup" maxOccurs="unbounded" minOccurs="0" nillable="true"/>
            </xsd:sequence>
          </xsd:extension>
        </xsd:complexContent>
      </xsd:complexType>
    </xsd:element>
    <xsd:element name="ArchiveDate" ma:index="20" nillable="true" ma:displayName="Archive Date" ma:format="DateOnly" ma:hidden="true" ma:internalName="ArchiveDate" ma:readOnly="false">
      <xsd:simpleType>
        <xsd:restriction base="dms:DateTime"/>
      </xsd:simpleType>
    </xsd:element>
    <xsd:element name="IsSecure" ma:index="22" nillable="true" ma:displayName="IsSecure" ma:default="No" ma:format="Dropdown" ma:hidden="true" ma:internalName="IsSecure" ma:readOnly="false">
      <xsd:simpleType>
        <xsd:restriction base="dms:Choice">
          <xsd:enumeration value="No"/>
          <xsd:enumeration value="Yes"/>
        </xsd:restriction>
      </xsd:simpleType>
    </xsd:element>
  </xsd:schema>
  <xsd:schema xmlns:xsd="http://www.w3.org/2001/XMLSchema" xmlns:xs="http://www.w3.org/2001/XMLSchema" xmlns:dms="http://schemas.microsoft.com/office/2006/documentManagement/types" xmlns:pc="http://schemas.microsoft.com/office/infopath/2007/PartnerControls" targetNamespace="8acf731c-4bc6-4b66-b378-9ad71624293a"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15F2D5-2104-455F-98C7-B26412ABD4EE}">
  <ds:schemaRef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e91ab307-f430-40bc-8226-2cb96891d100"/>
    <ds:schemaRef ds:uri="8acf731c-4bc6-4b66-b378-9ad71624293a"/>
    <ds:schemaRef ds:uri="http://schemas.microsoft.com/office/2006/documentManagement/types"/>
    <ds:schemaRef ds:uri="138e79af-97e9-467e-b691-fc96845a5065"/>
    <ds:schemaRef ds:uri="http://www.w3.org/XML/1998/namespace"/>
    <ds:schemaRef ds:uri="http://purl.org/dc/dcmitype/"/>
  </ds:schemaRefs>
</ds:datastoreItem>
</file>

<file path=customXml/itemProps2.xml><?xml version="1.0" encoding="utf-8"?>
<ds:datastoreItem xmlns:ds="http://schemas.openxmlformats.org/officeDocument/2006/customXml" ds:itemID="{86F6DF6E-37A9-44B3-AE03-9A94CC75389C}">
  <ds:schemaRefs>
    <ds:schemaRef ds:uri="http://schemas.microsoft.com/sharepoint/v3/contenttype/forms"/>
  </ds:schemaRefs>
</ds:datastoreItem>
</file>

<file path=customXml/itemProps3.xml><?xml version="1.0" encoding="utf-8"?>
<ds:datastoreItem xmlns:ds="http://schemas.openxmlformats.org/officeDocument/2006/customXml" ds:itemID="{37A3D3A6-99F8-42F0-88CA-E7172BCAF966}">
  <ds:schemaRefs>
    <ds:schemaRef ds:uri="http://schemas.microsoft.com/sharepoint/events"/>
  </ds:schemaRefs>
</ds:datastoreItem>
</file>

<file path=customXml/itemProps4.xml><?xml version="1.0" encoding="utf-8"?>
<ds:datastoreItem xmlns:ds="http://schemas.openxmlformats.org/officeDocument/2006/customXml" ds:itemID="{E5E127FD-6C11-4663-B346-7011EA28401F}">
  <ds:schemaRefs>
    <ds:schemaRef ds:uri="Microsoft.SharePoint.Taxonomy.ContentTypeSync"/>
  </ds:schemaRefs>
</ds:datastoreItem>
</file>

<file path=customXml/itemProps5.xml><?xml version="1.0" encoding="utf-8"?>
<ds:datastoreItem xmlns:ds="http://schemas.openxmlformats.org/officeDocument/2006/customXml" ds:itemID="{176AA4EF-9BF2-434A-8641-AAB69B2139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2023-09-15T12:08:39Z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0x010100DEF460391E80A2479A3051B62F5365DD00EB3DF419F13BB646AF294B99DF83C969</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y fmtid="{D5CDD505-2E9C-101B-9397-08002B2CF9AE}" pid="18" name="Project">
    <vt:lpwstr/>
  </property>
  <property fmtid="{D5CDD505-2E9C-101B-9397-08002B2CF9AE}" pid="19" name="LoB">
    <vt:lpwstr/>
  </property>
  <property fmtid="{D5CDD505-2E9C-101B-9397-08002B2CF9AE}" pid="20" name="Function">
    <vt:lpwstr>13;#Economic Regulation|9d1f07e6-d38a-4e6b-aa9c-a7e746eb7d52</vt:lpwstr>
  </property>
  <property fmtid="{D5CDD505-2E9C-101B-9397-08002B2CF9AE}" pid="21" name="Financial Year">
    <vt:lpwstr>1355;#2021-22|9fd8252c-ffeb-43dc-9d7e-42eff741f2ca</vt:lpwstr>
  </property>
  <property fmtid="{D5CDD505-2E9C-101B-9397-08002B2CF9AE}" pid="22" name="Document Type">
    <vt:lpwstr>52;#Financial|3cd24e1f-a96b-42e3-b84d-a1815a45b60a</vt:lpwstr>
  </property>
  <property fmtid="{D5CDD505-2E9C-101B-9397-08002B2CF9AE}" pid="23" name="Site Id">
    <vt:lpwstr/>
  </property>
  <property fmtid="{D5CDD505-2E9C-101B-9397-08002B2CF9AE}" pid="24" name="_dlc_DocIdItemGuid">
    <vt:lpwstr>aad5b786-e1cb-4f47-a7b5-affe798ca209</vt:lpwstr>
  </property>
  <property fmtid="{D5CDD505-2E9C-101B-9397-08002B2CF9AE}" pid="25" name="Sub-heading">
    <vt:lpwstr>Allowed Revenues</vt:lpwstr>
  </property>
  <property fmtid="{D5CDD505-2E9C-101B-9397-08002B2CF9AE}" pid="26" name="SharedWithUsers">
    <vt:lpwstr>833;#David Peacock</vt:lpwstr>
  </property>
  <property fmtid="{D5CDD505-2E9C-101B-9397-08002B2CF9AE}" pid="27" name="k94c296b492b44bc889d28a500be294d">
    <vt:lpwstr>2021-22|9fd8252c-ffeb-43dc-9d7e-42eff741f2ca</vt:lpwstr>
  </property>
  <property fmtid="{D5CDD505-2E9C-101B-9397-08002B2CF9AE}" pid="28" name="Folder">
    <vt:lpwstr>PR19 models vs outturn</vt:lpwstr>
  </property>
  <property fmtid="{D5CDD505-2E9C-101B-9397-08002B2CF9AE}" pid="29" name="xd_ProgID">
    <vt:lpwstr/>
  </property>
  <property fmtid="{D5CDD505-2E9C-101B-9397-08002B2CF9AE}" pid="30" name="TemplateUrl">
    <vt:lpwstr/>
  </property>
  <property fmtid="{D5CDD505-2E9C-101B-9397-08002B2CF9AE}" pid="31" name="_ExtendedDescription">
    <vt:lpwstr/>
  </property>
  <property fmtid="{D5CDD505-2E9C-101B-9397-08002B2CF9AE}" pid="32" name="xd_Signature">
    <vt:bool>false</vt:bool>
  </property>
  <property fmtid="{D5CDD505-2E9C-101B-9397-08002B2CF9AE}" pid="33" name="Order">
    <vt:r8>642100</vt:r8>
  </property>
  <property fmtid="{D5CDD505-2E9C-101B-9397-08002B2CF9AE}" pid="34" name="_SourceUrl">
    <vt:lpwstr/>
  </property>
  <property fmtid="{D5CDD505-2E9C-101B-9397-08002B2CF9AE}" pid="35" name="_SharedFileIndex">
    <vt:lpwstr/>
  </property>
  <property fmtid="{D5CDD505-2E9C-101B-9397-08002B2CF9AE}" pid="36" name="ComplianceAssetId">
    <vt:lpwstr/>
  </property>
</Properties>
</file>