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959B779B-063F-4362-8A33-8A2D87AD3573}" xr6:coauthVersionLast="41" xr6:coauthVersionMax="41" xr10:uidLastSave="{00000000-0000-0000-0000-000000000000}"/>
  <bookViews>
    <workbookView xWindow="-120" yWindow="-120" windowWidth="29040" windowHeight="15840" xr2:uid="{B04233A9-2C83-48B4-A252-3CA56CA685BC}"/>
  </bookViews>
  <sheets>
    <sheet name="WS1" sheetId="1" r:id="rId1"/>
  </sheets>
  <externalReferences>
    <externalReference r:id="rId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'WS1'!$B$1:$AW$63,'WS1'!$B$65:$U$103,'WS1'!$BB$1:$BJ$57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2" i="1" l="1"/>
  <c r="C99" i="1"/>
  <c r="C95" i="1"/>
  <c r="C91" i="1"/>
  <c r="C82" i="1"/>
  <c r="B73" i="1"/>
  <c r="B74" i="1" s="1"/>
  <c r="B75" i="1" s="1"/>
  <c r="B76" i="1" s="1"/>
  <c r="B77" i="1" s="1"/>
  <c r="B78" i="1" s="1"/>
  <c r="B79" i="1" s="1"/>
  <c r="B80" i="1" s="1"/>
  <c r="B81" i="1" s="1"/>
  <c r="B83" i="1" s="1"/>
  <c r="B84" i="1" s="1"/>
  <c r="B85" i="1" s="1"/>
  <c r="B86" i="1" s="1"/>
  <c r="B87" i="1" s="1"/>
  <c r="B88" i="1" s="1"/>
  <c r="B89" i="1" s="1"/>
  <c r="B90" i="1" s="1"/>
  <c r="B92" i="1" s="1"/>
  <c r="B93" i="1" s="1"/>
  <c r="B94" i="1" s="1"/>
  <c r="B96" i="1" s="1"/>
  <c r="B97" i="1" s="1"/>
  <c r="B98" i="1" s="1"/>
  <c r="B72" i="1"/>
  <c r="C70" i="1"/>
  <c r="BB57" i="1"/>
  <c r="AS54" i="1"/>
  <c r="AR54" i="1"/>
  <c r="AQ54" i="1"/>
  <c r="AP54" i="1"/>
  <c r="AT54" i="1" s="1"/>
  <c r="AN54" i="1"/>
  <c r="AM54" i="1"/>
  <c r="AL54" i="1"/>
  <c r="AK54" i="1"/>
  <c r="AI54" i="1"/>
  <c r="AH54" i="1"/>
  <c r="AG54" i="1"/>
  <c r="AF54" i="1"/>
  <c r="AD54" i="1"/>
  <c r="AC54" i="1"/>
  <c r="AB54" i="1"/>
  <c r="AA54" i="1"/>
  <c r="AE54" i="1" s="1"/>
  <c r="Y54" i="1"/>
  <c r="X54" i="1"/>
  <c r="W54" i="1"/>
  <c r="V54" i="1"/>
  <c r="Z54" i="1" s="1"/>
  <c r="T54" i="1"/>
  <c r="S54" i="1"/>
  <c r="R54" i="1"/>
  <c r="Q54" i="1"/>
  <c r="U54" i="1" s="1"/>
  <c r="O54" i="1"/>
  <c r="N54" i="1"/>
  <c r="M54" i="1"/>
  <c r="L54" i="1"/>
  <c r="J54" i="1"/>
  <c r="I54" i="1"/>
  <c r="H54" i="1"/>
  <c r="G54" i="1"/>
  <c r="K54" i="1" s="1"/>
  <c r="DA53" i="1"/>
  <c r="CZ53" i="1"/>
  <c r="CY53" i="1"/>
  <c r="CX53" i="1"/>
  <c r="CV53" i="1"/>
  <c r="CU53" i="1"/>
  <c r="CT53" i="1"/>
  <c r="CS53" i="1"/>
  <c r="CQ53" i="1"/>
  <c r="CP53" i="1"/>
  <c r="CO53" i="1"/>
  <c r="CN53" i="1"/>
  <c r="CL53" i="1"/>
  <c r="CK53" i="1"/>
  <c r="CJ53" i="1"/>
  <c r="CI53" i="1"/>
  <c r="CG53" i="1"/>
  <c r="CF53" i="1"/>
  <c r="CE53" i="1"/>
  <c r="CD53" i="1"/>
  <c r="CB53" i="1"/>
  <c r="CA53" i="1"/>
  <c r="BZ53" i="1"/>
  <c r="BY53" i="1"/>
  <c r="BW53" i="1"/>
  <c r="BV53" i="1"/>
  <c r="BU53" i="1"/>
  <c r="BT53" i="1"/>
  <c r="BR53" i="1"/>
  <c r="BQ53" i="1"/>
  <c r="BP53" i="1"/>
  <c r="AY53" i="1" s="1"/>
  <c r="BO53" i="1"/>
  <c r="AT53" i="1"/>
  <c r="AO53" i="1"/>
  <c r="AJ53" i="1"/>
  <c r="AE53" i="1"/>
  <c r="Z53" i="1"/>
  <c r="U53" i="1"/>
  <c r="P53" i="1"/>
  <c r="K53" i="1"/>
  <c r="BM53" i="1" s="1"/>
  <c r="DA52" i="1"/>
  <c r="CZ52" i="1"/>
  <c r="CY52" i="1"/>
  <c r="CX52" i="1"/>
  <c r="CV52" i="1"/>
  <c r="CU52" i="1"/>
  <c r="CT52" i="1"/>
  <c r="CS52" i="1"/>
  <c r="CQ52" i="1"/>
  <c r="CP52" i="1"/>
  <c r="CO52" i="1"/>
  <c r="CN52" i="1"/>
  <c r="CL52" i="1"/>
  <c r="CK52" i="1"/>
  <c r="CJ52" i="1"/>
  <c r="CI52" i="1"/>
  <c r="CG52" i="1"/>
  <c r="CF52" i="1"/>
  <c r="CE52" i="1"/>
  <c r="CD52" i="1"/>
  <c r="CB52" i="1"/>
  <c r="CA52" i="1"/>
  <c r="BZ52" i="1"/>
  <c r="BY52" i="1"/>
  <c r="BW52" i="1"/>
  <c r="BV52" i="1"/>
  <c r="BU52" i="1"/>
  <c r="BT52" i="1"/>
  <c r="BR52" i="1"/>
  <c r="BQ52" i="1"/>
  <c r="BP52" i="1"/>
  <c r="AY52" i="1" s="1"/>
  <c r="BO52" i="1"/>
  <c r="AT52" i="1"/>
  <c r="AO52" i="1"/>
  <c r="AJ52" i="1"/>
  <c r="AE52" i="1"/>
  <c r="Z52" i="1"/>
  <c r="U52" i="1"/>
  <c r="P52" i="1"/>
  <c r="K52" i="1"/>
  <c r="BM52" i="1" s="1"/>
  <c r="DA51" i="1"/>
  <c r="CZ51" i="1"/>
  <c r="CY51" i="1"/>
  <c r="CX51" i="1"/>
  <c r="CV51" i="1"/>
  <c r="CU51" i="1"/>
  <c r="CT51" i="1"/>
  <c r="CS51" i="1"/>
  <c r="CQ51" i="1"/>
  <c r="CP51" i="1"/>
  <c r="CO51" i="1"/>
  <c r="CN51" i="1"/>
  <c r="CL51" i="1"/>
  <c r="CK51" i="1"/>
  <c r="CJ51" i="1"/>
  <c r="CI51" i="1"/>
  <c r="CG51" i="1"/>
  <c r="CF51" i="1"/>
  <c r="CE51" i="1"/>
  <c r="CD51" i="1"/>
  <c r="CB51" i="1"/>
  <c r="CA51" i="1"/>
  <c r="BZ51" i="1"/>
  <c r="BY51" i="1"/>
  <c r="BW51" i="1"/>
  <c r="BV51" i="1"/>
  <c r="BU51" i="1"/>
  <c r="BT51" i="1"/>
  <c r="BR51" i="1"/>
  <c r="BQ51" i="1"/>
  <c r="BP51" i="1"/>
  <c r="BO51" i="1"/>
  <c r="AT51" i="1"/>
  <c r="AO51" i="1"/>
  <c r="AJ51" i="1"/>
  <c r="AE51" i="1"/>
  <c r="Z51" i="1"/>
  <c r="U51" i="1"/>
  <c r="P51" i="1"/>
  <c r="K51" i="1"/>
  <c r="BM51" i="1" s="1"/>
  <c r="AY51" i="1" s="1"/>
  <c r="DA50" i="1"/>
  <c r="CZ50" i="1"/>
  <c r="CY50" i="1"/>
  <c r="CX50" i="1"/>
  <c r="CV50" i="1"/>
  <c r="CU50" i="1"/>
  <c r="CT50" i="1"/>
  <c r="CS50" i="1"/>
  <c r="CQ50" i="1"/>
  <c r="CP50" i="1"/>
  <c r="CO50" i="1"/>
  <c r="CN50" i="1"/>
  <c r="CL50" i="1"/>
  <c r="CK50" i="1"/>
  <c r="CJ50" i="1"/>
  <c r="CI50" i="1"/>
  <c r="CG50" i="1"/>
  <c r="CF50" i="1"/>
  <c r="CE50" i="1"/>
  <c r="CD50" i="1"/>
  <c r="CB50" i="1"/>
  <c r="CA50" i="1"/>
  <c r="BZ50" i="1"/>
  <c r="BY50" i="1"/>
  <c r="BW50" i="1"/>
  <c r="BV50" i="1"/>
  <c r="BU50" i="1"/>
  <c r="BT50" i="1"/>
  <c r="BR50" i="1"/>
  <c r="BQ50" i="1"/>
  <c r="BP50" i="1"/>
  <c r="BO50" i="1"/>
  <c r="AT50" i="1"/>
  <c r="AO50" i="1"/>
  <c r="AJ50" i="1"/>
  <c r="AE50" i="1"/>
  <c r="Z50" i="1"/>
  <c r="U50" i="1"/>
  <c r="P50" i="1"/>
  <c r="K50" i="1"/>
  <c r="BM50" i="1" s="1"/>
  <c r="AY50" i="1" s="1"/>
  <c r="DA49" i="1"/>
  <c r="CZ49" i="1"/>
  <c r="CY49" i="1"/>
  <c r="CX49" i="1"/>
  <c r="CV49" i="1"/>
  <c r="CU49" i="1"/>
  <c r="CT49" i="1"/>
  <c r="CS49" i="1"/>
  <c r="CQ49" i="1"/>
  <c r="CP49" i="1"/>
  <c r="CO49" i="1"/>
  <c r="CN49" i="1"/>
  <c r="CL49" i="1"/>
  <c r="CK49" i="1"/>
  <c r="CJ49" i="1"/>
  <c r="CI49" i="1"/>
  <c r="CG49" i="1"/>
  <c r="CF49" i="1"/>
  <c r="CE49" i="1"/>
  <c r="CD49" i="1"/>
  <c r="CB49" i="1"/>
  <c r="CA49" i="1"/>
  <c r="BZ49" i="1"/>
  <c r="BY49" i="1"/>
  <c r="BW49" i="1"/>
  <c r="BV49" i="1"/>
  <c r="BU49" i="1"/>
  <c r="BT49" i="1"/>
  <c r="BR49" i="1"/>
  <c r="BQ49" i="1"/>
  <c r="BP49" i="1"/>
  <c r="AY49" i="1" s="1"/>
  <c r="BO49" i="1"/>
  <c r="AT49" i="1"/>
  <c r="AO49" i="1"/>
  <c r="AJ49" i="1"/>
  <c r="AE49" i="1"/>
  <c r="Z49" i="1"/>
  <c r="U49" i="1"/>
  <c r="P49" i="1"/>
  <c r="K49" i="1"/>
  <c r="BM49" i="1" s="1"/>
  <c r="DA48" i="1"/>
  <c r="CZ48" i="1"/>
  <c r="CY48" i="1"/>
  <c r="CX48" i="1"/>
  <c r="CV48" i="1"/>
  <c r="CU48" i="1"/>
  <c r="CT48" i="1"/>
  <c r="CS48" i="1"/>
  <c r="CQ48" i="1"/>
  <c r="CP48" i="1"/>
  <c r="CO48" i="1"/>
  <c r="CN48" i="1"/>
  <c r="CL48" i="1"/>
  <c r="CK48" i="1"/>
  <c r="CJ48" i="1"/>
  <c r="CI48" i="1"/>
  <c r="CG48" i="1"/>
  <c r="CF48" i="1"/>
  <c r="CE48" i="1"/>
  <c r="CD48" i="1"/>
  <c r="CB48" i="1"/>
  <c r="CA48" i="1"/>
  <c r="BZ48" i="1"/>
  <c r="BY48" i="1"/>
  <c r="BW48" i="1"/>
  <c r="BV48" i="1"/>
  <c r="BU48" i="1"/>
  <c r="BT48" i="1"/>
  <c r="BR48" i="1"/>
  <c r="BQ48" i="1"/>
  <c r="BP48" i="1"/>
  <c r="AY48" i="1" s="1"/>
  <c r="BO48" i="1"/>
  <c r="AT48" i="1"/>
  <c r="AO48" i="1"/>
  <c r="AJ48" i="1"/>
  <c r="AE48" i="1"/>
  <c r="Z48" i="1"/>
  <c r="U48" i="1"/>
  <c r="P48" i="1"/>
  <c r="K48" i="1"/>
  <c r="BM48" i="1" s="1"/>
  <c r="DA47" i="1"/>
  <c r="CZ47" i="1"/>
  <c r="CY47" i="1"/>
  <c r="CX47" i="1"/>
  <c r="CV47" i="1"/>
  <c r="CU47" i="1"/>
  <c r="CT47" i="1"/>
  <c r="CS47" i="1"/>
  <c r="CQ47" i="1"/>
  <c r="CP47" i="1"/>
  <c r="CO47" i="1"/>
  <c r="CN47" i="1"/>
  <c r="CL47" i="1"/>
  <c r="CK47" i="1"/>
  <c r="CJ47" i="1"/>
  <c r="CI47" i="1"/>
  <c r="CG47" i="1"/>
  <c r="CF47" i="1"/>
  <c r="CE47" i="1"/>
  <c r="CD47" i="1"/>
  <c r="CB47" i="1"/>
  <c r="CA47" i="1"/>
  <c r="BZ47" i="1"/>
  <c r="BY47" i="1"/>
  <c r="BW47" i="1"/>
  <c r="BV47" i="1"/>
  <c r="BU47" i="1"/>
  <c r="BT47" i="1"/>
  <c r="BR47" i="1"/>
  <c r="BQ47" i="1"/>
  <c r="BP47" i="1"/>
  <c r="BO47" i="1"/>
  <c r="AT47" i="1"/>
  <c r="AO47" i="1"/>
  <c r="AJ47" i="1"/>
  <c r="AE47" i="1"/>
  <c r="Z47" i="1"/>
  <c r="U47" i="1"/>
  <c r="P47" i="1"/>
  <c r="K47" i="1"/>
  <c r="DA46" i="1"/>
  <c r="CZ46" i="1"/>
  <c r="CY46" i="1"/>
  <c r="CX46" i="1"/>
  <c r="CV46" i="1"/>
  <c r="CU46" i="1"/>
  <c r="CT46" i="1"/>
  <c r="CS46" i="1"/>
  <c r="CQ46" i="1"/>
  <c r="CP46" i="1"/>
  <c r="CO46" i="1"/>
  <c r="CN46" i="1"/>
  <c r="CL46" i="1"/>
  <c r="CK46" i="1"/>
  <c r="CJ46" i="1"/>
  <c r="CI46" i="1"/>
  <c r="CG46" i="1"/>
  <c r="CF46" i="1"/>
  <c r="CE46" i="1"/>
  <c r="CD46" i="1"/>
  <c r="CB46" i="1"/>
  <c r="CA46" i="1"/>
  <c r="BZ46" i="1"/>
  <c r="BY46" i="1"/>
  <c r="BW46" i="1"/>
  <c r="BV46" i="1"/>
  <c r="BU46" i="1"/>
  <c r="BT46" i="1"/>
  <c r="BR46" i="1"/>
  <c r="BQ46" i="1"/>
  <c r="BP46" i="1"/>
  <c r="BO46" i="1"/>
  <c r="AY46" i="1" s="1"/>
  <c r="AT46" i="1"/>
  <c r="AO46" i="1"/>
  <c r="AJ46" i="1"/>
  <c r="AE46" i="1"/>
  <c r="Z46" i="1"/>
  <c r="U46" i="1"/>
  <c r="P46" i="1"/>
  <c r="K46" i="1"/>
  <c r="BM46" i="1" s="1"/>
  <c r="DA45" i="1"/>
  <c r="CZ45" i="1"/>
  <c r="CY45" i="1"/>
  <c r="CX45" i="1"/>
  <c r="CV45" i="1"/>
  <c r="CU45" i="1"/>
  <c r="CT45" i="1"/>
  <c r="CS45" i="1"/>
  <c r="CQ45" i="1"/>
  <c r="CP45" i="1"/>
  <c r="CO45" i="1"/>
  <c r="CN45" i="1"/>
  <c r="CL45" i="1"/>
  <c r="CK45" i="1"/>
  <c r="CJ45" i="1"/>
  <c r="CI45" i="1"/>
  <c r="CG45" i="1"/>
  <c r="CF45" i="1"/>
  <c r="CE45" i="1"/>
  <c r="CD45" i="1"/>
  <c r="CB45" i="1"/>
  <c r="CA45" i="1"/>
  <c r="BZ45" i="1"/>
  <c r="BY45" i="1"/>
  <c r="BW45" i="1"/>
  <c r="BV45" i="1"/>
  <c r="BU45" i="1"/>
  <c r="BT45" i="1"/>
  <c r="BR45" i="1"/>
  <c r="BQ45" i="1"/>
  <c r="BP45" i="1"/>
  <c r="BO45" i="1"/>
  <c r="AT45" i="1"/>
  <c r="AO45" i="1"/>
  <c r="AJ45" i="1"/>
  <c r="AE45" i="1"/>
  <c r="Z45" i="1"/>
  <c r="U45" i="1"/>
  <c r="P45" i="1"/>
  <c r="K45" i="1"/>
  <c r="DA44" i="1"/>
  <c r="CZ44" i="1"/>
  <c r="CY44" i="1"/>
  <c r="CX44" i="1"/>
  <c r="CV44" i="1"/>
  <c r="CU44" i="1"/>
  <c r="CT44" i="1"/>
  <c r="CS44" i="1"/>
  <c r="CQ44" i="1"/>
  <c r="CP44" i="1"/>
  <c r="CO44" i="1"/>
  <c r="CN44" i="1"/>
  <c r="CL44" i="1"/>
  <c r="CK44" i="1"/>
  <c r="CJ44" i="1"/>
  <c r="CI44" i="1"/>
  <c r="CG44" i="1"/>
  <c r="CF44" i="1"/>
  <c r="CE44" i="1"/>
  <c r="CD44" i="1"/>
  <c r="CB44" i="1"/>
  <c r="CA44" i="1"/>
  <c r="BZ44" i="1"/>
  <c r="BY44" i="1"/>
  <c r="BW44" i="1"/>
  <c r="BV44" i="1"/>
  <c r="BU44" i="1"/>
  <c r="BT44" i="1"/>
  <c r="BR44" i="1"/>
  <c r="BQ44" i="1"/>
  <c r="BP44" i="1"/>
  <c r="BO44" i="1"/>
  <c r="AY44" i="1" s="1"/>
  <c r="AT44" i="1"/>
  <c r="AO44" i="1"/>
  <c r="AJ44" i="1"/>
  <c r="AE44" i="1"/>
  <c r="Z44" i="1"/>
  <c r="U44" i="1"/>
  <c r="P44" i="1"/>
  <c r="K44" i="1"/>
  <c r="BM44" i="1" s="1"/>
  <c r="DA40" i="1"/>
  <c r="CZ40" i="1"/>
  <c r="CY40" i="1"/>
  <c r="CX40" i="1"/>
  <c r="CV40" i="1"/>
  <c r="CU40" i="1"/>
  <c r="CT40" i="1"/>
  <c r="CS40" i="1"/>
  <c r="CQ40" i="1"/>
  <c r="CP40" i="1"/>
  <c r="CO40" i="1"/>
  <c r="CN40" i="1"/>
  <c r="CL40" i="1"/>
  <c r="CK40" i="1"/>
  <c r="CJ40" i="1"/>
  <c r="CI40" i="1"/>
  <c r="CG40" i="1"/>
  <c r="CF40" i="1"/>
  <c r="CE40" i="1"/>
  <c r="CD40" i="1"/>
  <c r="CB40" i="1"/>
  <c r="CA40" i="1"/>
  <c r="BZ40" i="1"/>
  <c r="BY40" i="1"/>
  <c r="BW40" i="1"/>
  <c r="BV40" i="1"/>
  <c r="BU40" i="1"/>
  <c r="BT40" i="1"/>
  <c r="BR40" i="1"/>
  <c r="BQ40" i="1"/>
  <c r="BP40" i="1"/>
  <c r="BO40" i="1"/>
  <c r="BB40" i="1"/>
  <c r="BB41" i="1" s="1"/>
  <c r="BB44" i="1" s="1"/>
  <c r="BB45" i="1" s="1"/>
  <c r="BB46" i="1" s="1"/>
  <c r="BB47" i="1" s="1"/>
  <c r="BB48" i="1" s="1"/>
  <c r="BB49" i="1" s="1"/>
  <c r="BB50" i="1" s="1"/>
  <c r="BB51" i="1" s="1"/>
  <c r="BB52" i="1" s="1"/>
  <c r="BB53" i="1" s="1"/>
  <c r="AY40" i="1"/>
  <c r="AT40" i="1"/>
  <c r="AO40" i="1"/>
  <c r="AJ40" i="1"/>
  <c r="AE40" i="1"/>
  <c r="Z40" i="1"/>
  <c r="U40" i="1"/>
  <c r="P40" i="1"/>
  <c r="K40" i="1"/>
  <c r="DA39" i="1"/>
  <c r="CZ39" i="1"/>
  <c r="CY39" i="1"/>
  <c r="CX39" i="1"/>
  <c r="CV39" i="1"/>
  <c r="CU39" i="1"/>
  <c r="CT39" i="1"/>
  <c r="CS39" i="1"/>
  <c r="CQ39" i="1"/>
  <c r="CP39" i="1"/>
  <c r="CO39" i="1"/>
  <c r="CN39" i="1"/>
  <c r="CL39" i="1"/>
  <c r="CK39" i="1"/>
  <c r="CJ39" i="1"/>
  <c r="CI39" i="1"/>
  <c r="CG39" i="1"/>
  <c r="CF39" i="1"/>
  <c r="CE39" i="1"/>
  <c r="CD39" i="1"/>
  <c r="CB39" i="1"/>
  <c r="CA39" i="1"/>
  <c r="BZ39" i="1"/>
  <c r="BY39" i="1"/>
  <c r="BW39" i="1"/>
  <c r="BV39" i="1"/>
  <c r="BU39" i="1"/>
  <c r="BT39" i="1"/>
  <c r="BR39" i="1"/>
  <c r="BQ39" i="1"/>
  <c r="BP39" i="1"/>
  <c r="AY39" i="1" s="1"/>
  <c r="BO39" i="1"/>
  <c r="BB39" i="1"/>
  <c r="AT39" i="1"/>
  <c r="AO39" i="1"/>
  <c r="AJ39" i="1"/>
  <c r="AE39" i="1"/>
  <c r="Z39" i="1"/>
  <c r="U39" i="1"/>
  <c r="P39" i="1"/>
  <c r="K39" i="1"/>
  <c r="AR36" i="1"/>
  <c r="AR41" i="1" s="1"/>
  <c r="AR57" i="1" s="1"/>
  <c r="AB36" i="1"/>
  <c r="AB41" i="1" s="1"/>
  <c r="AB57" i="1" s="1"/>
  <c r="DA35" i="1"/>
  <c r="CZ35" i="1"/>
  <c r="CY35" i="1"/>
  <c r="CX35" i="1"/>
  <c r="CV35" i="1"/>
  <c r="CU35" i="1"/>
  <c r="CT35" i="1"/>
  <c r="CS35" i="1"/>
  <c r="CQ35" i="1"/>
  <c r="CP35" i="1"/>
  <c r="CO35" i="1"/>
  <c r="CN35" i="1"/>
  <c r="CL35" i="1"/>
  <c r="CK35" i="1"/>
  <c r="CJ35" i="1"/>
  <c r="CI35" i="1"/>
  <c r="CG35" i="1"/>
  <c r="CF35" i="1"/>
  <c r="CE35" i="1"/>
  <c r="CD35" i="1"/>
  <c r="CB35" i="1"/>
  <c r="CA35" i="1"/>
  <c r="BZ35" i="1"/>
  <c r="BY35" i="1"/>
  <c r="BW35" i="1"/>
  <c r="BV35" i="1"/>
  <c r="BU35" i="1"/>
  <c r="BT35" i="1"/>
  <c r="BR35" i="1"/>
  <c r="BQ35" i="1"/>
  <c r="BP35" i="1"/>
  <c r="BO35" i="1"/>
  <c r="AY35" i="1" s="1"/>
  <c r="AT35" i="1"/>
  <c r="AO35" i="1"/>
  <c r="AJ35" i="1"/>
  <c r="AE35" i="1"/>
  <c r="Z35" i="1"/>
  <c r="U35" i="1"/>
  <c r="P35" i="1"/>
  <c r="K35" i="1"/>
  <c r="DA34" i="1"/>
  <c r="CZ34" i="1"/>
  <c r="CY34" i="1"/>
  <c r="CX34" i="1"/>
  <c r="CV34" i="1"/>
  <c r="CU34" i="1"/>
  <c r="CT34" i="1"/>
  <c r="CS34" i="1"/>
  <c r="CQ34" i="1"/>
  <c r="CP34" i="1"/>
  <c r="CO34" i="1"/>
  <c r="CN34" i="1"/>
  <c r="CL34" i="1"/>
  <c r="CK34" i="1"/>
  <c r="CJ34" i="1"/>
  <c r="CI34" i="1"/>
  <c r="CG34" i="1"/>
  <c r="CF34" i="1"/>
  <c r="CE34" i="1"/>
  <c r="CD34" i="1"/>
  <c r="CB34" i="1"/>
  <c r="CA34" i="1"/>
  <c r="BZ34" i="1"/>
  <c r="BY34" i="1"/>
  <c r="BW34" i="1"/>
  <c r="BV34" i="1"/>
  <c r="BU34" i="1"/>
  <c r="BT34" i="1"/>
  <c r="BR34" i="1"/>
  <c r="BQ34" i="1"/>
  <c r="BP34" i="1"/>
  <c r="BO34" i="1"/>
  <c r="AY34" i="1" s="1"/>
  <c r="AT34" i="1"/>
  <c r="AO34" i="1"/>
  <c r="AJ34" i="1"/>
  <c r="AE34" i="1"/>
  <c r="Z34" i="1"/>
  <c r="U34" i="1"/>
  <c r="P34" i="1"/>
  <c r="K34" i="1"/>
  <c r="AS31" i="1"/>
  <c r="AR31" i="1"/>
  <c r="AN31" i="1"/>
  <c r="AG31" i="1"/>
  <c r="AC31" i="1"/>
  <c r="AB31" i="1"/>
  <c r="X31" i="1"/>
  <c r="T31" i="1"/>
  <c r="Q31" i="1"/>
  <c r="N31" i="1"/>
  <c r="M31" i="1"/>
  <c r="L31" i="1"/>
  <c r="J31" i="1"/>
  <c r="I31" i="1"/>
  <c r="H31" i="1"/>
  <c r="DA30" i="1"/>
  <c r="CZ30" i="1"/>
  <c r="CY30" i="1"/>
  <c r="CX30" i="1"/>
  <c r="CV30" i="1"/>
  <c r="CU30" i="1"/>
  <c r="CT30" i="1"/>
  <c r="CS30" i="1"/>
  <c r="CQ30" i="1"/>
  <c r="CP30" i="1"/>
  <c r="CO30" i="1"/>
  <c r="CN30" i="1"/>
  <c r="CL30" i="1"/>
  <c r="CK30" i="1"/>
  <c r="CJ30" i="1"/>
  <c r="CI30" i="1"/>
  <c r="CG30" i="1"/>
  <c r="CF30" i="1"/>
  <c r="CE30" i="1"/>
  <c r="CD30" i="1"/>
  <c r="CB30" i="1"/>
  <c r="CA30" i="1"/>
  <c r="BZ30" i="1"/>
  <c r="BY30" i="1"/>
  <c r="BW30" i="1"/>
  <c r="BV30" i="1"/>
  <c r="BU30" i="1"/>
  <c r="BT30" i="1"/>
  <c r="BR30" i="1"/>
  <c r="BQ30" i="1"/>
  <c r="BP30" i="1"/>
  <c r="BO30" i="1"/>
  <c r="AT30" i="1"/>
  <c r="AO30" i="1"/>
  <c r="AJ30" i="1"/>
  <c r="AE30" i="1"/>
  <c r="Z30" i="1"/>
  <c r="U30" i="1"/>
  <c r="P30" i="1"/>
  <c r="K30" i="1"/>
  <c r="AS29" i="1"/>
  <c r="AR29" i="1"/>
  <c r="AQ29" i="1"/>
  <c r="AQ31" i="1" s="1"/>
  <c r="AP29" i="1"/>
  <c r="AP31" i="1" s="1"/>
  <c r="AT31" i="1" s="1"/>
  <c r="AN29" i="1"/>
  <c r="AM29" i="1"/>
  <c r="AM31" i="1" s="1"/>
  <c r="AL29" i="1"/>
  <c r="AL31" i="1" s="1"/>
  <c r="AK29" i="1"/>
  <c r="AK31" i="1" s="1"/>
  <c r="AI29" i="1"/>
  <c r="AI31" i="1" s="1"/>
  <c r="AH29" i="1"/>
  <c r="AH31" i="1" s="1"/>
  <c r="AG29" i="1"/>
  <c r="AF29" i="1"/>
  <c r="AF31" i="1" s="1"/>
  <c r="AD29" i="1"/>
  <c r="AD31" i="1" s="1"/>
  <c r="AC29" i="1"/>
  <c r="AB29" i="1"/>
  <c r="AA29" i="1"/>
  <c r="AA31" i="1" s="1"/>
  <c r="Y29" i="1"/>
  <c r="Y31" i="1" s="1"/>
  <c r="X29" i="1"/>
  <c r="W29" i="1"/>
  <c r="W31" i="1" s="1"/>
  <c r="V29" i="1"/>
  <c r="Z29" i="1" s="1"/>
  <c r="T29" i="1"/>
  <c r="S29" i="1"/>
  <c r="S31" i="1" s="1"/>
  <c r="R29" i="1"/>
  <c r="R31" i="1" s="1"/>
  <c r="U31" i="1" s="1"/>
  <c r="Q29" i="1"/>
  <c r="U29" i="1" s="1"/>
  <c r="O29" i="1"/>
  <c r="O31" i="1" s="1"/>
  <c r="N29" i="1"/>
  <c r="M29" i="1"/>
  <c r="L29" i="1"/>
  <c r="J29" i="1"/>
  <c r="I29" i="1"/>
  <c r="H29" i="1"/>
  <c r="G29" i="1"/>
  <c r="G31" i="1" s="1"/>
  <c r="K31" i="1" s="1"/>
  <c r="ET28" i="1"/>
  <c r="ES28" i="1"/>
  <c r="ER28" i="1"/>
  <c r="EQ28" i="1"/>
  <c r="EO28" i="1"/>
  <c r="EN28" i="1"/>
  <c r="EM28" i="1"/>
  <c r="EL28" i="1"/>
  <c r="EJ28" i="1"/>
  <c r="EI28" i="1"/>
  <c r="EH28" i="1"/>
  <c r="EG28" i="1"/>
  <c r="EE28" i="1"/>
  <c r="ED28" i="1"/>
  <c r="EC28" i="1"/>
  <c r="EB28" i="1"/>
  <c r="DZ28" i="1"/>
  <c r="DY28" i="1"/>
  <c r="DX28" i="1"/>
  <c r="DW28" i="1"/>
  <c r="DU28" i="1"/>
  <c r="DT28" i="1"/>
  <c r="DS28" i="1"/>
  <c r="DR28" i="1"/>
  <c r="DP28" i="1"/>
  <c r="DO28" i="1"/>
  <c r="DN28" i="1"/>
  <c r="DM28" i="1"/>
  <c r="DK28" i="1"/>
  <c r="DJ28" i="1"/>
  <c r="DI28" i="1"/>
  <c r="DH28" i="1"/>
  <c r="DA28" i="1"/>
  <c r="CZ28" i="1"/>
  <c r="CY28" i="1"/>
  <c r="CX28" i="1"/>
  <c r="CV28" i="1"/>
  <c r="CU28" i="1"/>
  <c r="CT28" i="1"/>
  <c r="CS28" i="1"/>
  <c r="CQ28" i="1"/>
  <c r="CP28" i="1"/>
  <c r="CO28" i="1"/>
  <c r="CN28" i="1"/>
  <c r="CL28" i="1"/>
  <c r="CK28" i="1"/>
  <c r="CJ28" i="1"/>
  <c r="CI28" i="1"/>
  <c r="CG28" i="1"/>
  <c r="CF28" i="1"/>
  <c r="CE28" i="1"/>
  <c r="CD28" i="1"/>
  <c r="CB28" i="1"/>
  <c r="CA28" i="1"/>
  <c r="BZ28" i="1"/>
  <c r="BY28" i="1"/>
  <c r="BW28" i="1"/>
  <c r="BV28" i="1"/>
  <c r="BU28" i="1"/>
  <c r="BT28" i="1"/>
  <c r="BR28" i="1"/>
  <c r="BQ28" i="1"/>
  <c r="BP28" i="1"/>
  <c r="BO28" i="1"/>
  <c r="AY28" i="1" s="1"/>
  <c r="AT28" i="1"/>
  <c r="AO28" i="1"/>
  <c r="AJ28" i="1"/>
  <c r="AE28" i="1"/>
  <c r="Z28" i="1"/>
  <c r="U28" i="1"/>
  <c r="P28" i="1"/>
  <c r="K28" i="1"/>
  <c r="ET27" i="1"/>
  <c r="ES27" i="1"/>
  <c r="ER27" i="1"/>
  <c r="EQ27" i="1"/>
  <c r="EO27" i="1"/>
  <c r="EN27" i="1"/>
  <c r="EM27" i="1"/>
  <c r="EL27" i="1"/>
  <c r="EJ27" i="1"/>
  <c r="EI27" i="1"/>
  <c r="EH27" i="1"/>
  <c r="EG27" i="1"/>
  <c r="EE27" i="1"/>
  <c r="ED27" i="1"/>
  <c r="EC27" i="1"/>
  <c r="EB27" i="1"/>
  <c r="DZ27" i="1"/>
  <c r="DY27" i="1"/>
  <c r="DX27" i="1"/>
  <c r="DW27" i="1"/>
  <c r="DU27" i="1"/>
  <c r="DT27" i="1"/>
  <c r="DS27" i="1"/>
  <c r="DR27" i="1"/>
  <c r="DP27" i="1"/>
  <c r="DO27" i="1"/>
  <c r="DN27" i="1"/>
  <c r="DM27" i="1"/>
  <c r="DK27" i="1"/>
  <c r="DJ27" i="1"/>
  <c r="DI27" i="1"/>
  <c r="DH27" i="1"/>
  <c r="DA27" i="1"/>
  <c r="CZ27" i="1"/>
  <c r="CY27" i="1"/>
  <c r="CX27" i="1"/>
  <c r="CV27" i="1"/>
  <c r="CU27" i="1"/>
  <c r="CT27" i="1"/>
  <c r="CS27" i="1"/>
  <c r="CQ27" i="1"/>
  <c r="CP27" i="1"/>
  <c r="CO27" i="1"/>
  <c r="CN27" i="1"/>
  <c r="CL27" i="1"/>
  <c r="CK27" i="1"/>
  <c r="CJ27" i="1"/>
  <c r="CI27" i="1"/>
  <c r="CG27" i="1"/>
  <c r="CF27" i="1"/>
  <c r="CE27" i="1"/>
  <c r="CD27" i="1"/>
  <c r="CB27" i="1"/>
  <c r="CA27" i="1"/>
  <c r="BZ27" i="1"/>
  <c r="BY27" i="1"/>
  <c r="BW27" i="1"/>
  <c r="BV27" i="1"/>
  <c r="BU27" i="1"/>
  <c r="BT27" i="1"/>
  <c r="BR27" i="1"/>
  <c r="BQ27" i="1"/>
  <c r="BP27" i="1"/>
  <c r="BO27" i="1"/>
  <c r="AT27" i="1"/>
  <c r="AO27" i="1"/>
  <c r="AJ27" i="1"/>
  <c r="AE27" i="1"/>
  <c r="Z27" i="1"/>
  <c r="U27" i="1"/>
  <c r="P27" i="1"/>
  <c r="K27" i="1"/>
  <c r="ET26" i="1"/>
  <c r="ES26" i="1"/>
  <c r="ER26" i="1"/>
  <c r="EQ26" i="1"/>
  <c r="EO26" i="1"/>
  <c r="EN26" i="1"/>
  <c r="EM26" i="1"/>
  <c r="EL26" i="1"/>
  <c r="EJ26" i="1"/>
  <c r="EI26" i="1"/>
  <c r="EH26" i="1"/>
  <c r="EG26" i="1"/>
  <c r="EE26" i="1"/>
  <c r="ED26" i="1"/>
  <c r="EC26" i="1"/>
  <c r="EB26" i="1"/>
  <c r="DZ26" i="1"/>
  <c r="DY26" i="1"/>
  <c r="DX26" i="1"/>
  <c r="DW26" i="1"/>
  <c r="DU26" i="1"/>
  <c r="DT26" i="1"/>
  <c r="DS26" i="1"/>
  <c r="DR26" i="1"/>
  <c r="DP26" i="1"/>
  <c r="DO26" i="1"/>
  <c r="DN26" i="1"/>
  <c r="DM26" i="1"/>
  <c r="DK26" i="1"/>
  <c r="DJ26" i="1"/>
  <c r="DI26" i="1"/>
  <c r="DH26" i="1"/>
  <c r="DA26" i="1"/>
  <c r="CZ26" i="1"/>
  <c r="CY26" i="1"/>
  <c r="CX26" i="1"/>
  <c r="CV26" i="1"/>
  <c r="CU26" i="1"/>
  <c r="CT26" i="1"/>
  <c r="CS26" i="1"/>
  <c r="CQ26" i="1"/>
  <c r="CP26" i="1"/>
  <c r="CO26" i="1"/>
  <c r="CN26" i="1"/>
  <c r="CL26" i="1"/>
  <c r="CK26" i="1"/>
  <c r="CJ26" i="1"/>
  <c r="CI26" i="1"/>
  <c r="CG26" i="1"/>
  <c r="CF26" i="1"/>
  <c r="CE26" i="1"/>
  <c r="CD26" i="1"/>
  <c r="CB26" i="1"/>
  <c r="CA26" i="1"/>
  <c r="BZ26" i="1"/>
  <c r="BY26" i="1"/>
  <c r="BW26" i="1"/>
  <c r="BV26" i="1"/>
  <c r="BU26" i="1"/>
  <c r="BT26" i="1"/>
  <c r="BR26" i="1"/>
  <c r="BQ26" i="1"/>
  <c r="BP26" i="1"/>
  <c r="BO26" i="1"/>
  <c r="AT26" i="1"/>
  <c r="AO26" i="1"/>
  <c r="AJ26" i="1"/>
  <c r="AE26" i="1"/>
  <c r="Z26" i="1"/>
  <c r="U26" i="1"/>
  <c r="P26" i="1"/>
  <c r="K26" i="1"/>
  <c r="DA25" i="1"/>
  <c r="CZ25" i="1"/>
  <c r="CY25" i="1"/>
  <c r="CX25" i="1"/>
  <c r="CV25" i="1"/>
  <c r="CU25" i="1"/>
  <c r="CT25" i="1"/>
  <c r="CS25" i="1"/>
  <c r="CQ25" i="1"/>
  <c r="CP25" i="1"/>
  <c r="CO25" i="1"/>
  <c r="CN25" i="1"/>
  <c r="CL25" i="1"/>
  <c r="CK25" i="1"/>
  <c r="CJ25" i="1"/>
  <c r="CI25" i="1"/>
  <c r="CG25" i="1"/>
  <c r="CF25" i="1"/>
  <c r="CE25" i="1"/>
  <c r="CD25" i="1"/>
  <c r="CB25" i="1"/>
  <c r="CA25" i="1"/>
  <c r="BZ25" i="1"/>
  <c r="BY25" i="1"/>
  <c r="BW25" i="1"/>
  <c r="BV25" i="1"/>
  <c r="BU25" i="1"/>
  <c r="BT25" i="1"/>
  <c r="BR25" i="1"/>
  <c r="BQ25" i="1"/>
  <c r="BP25" i="1"/>
  <c r="BO25" i="1"/>
  <c r="AT25" i="1"/>
  <c r="AO25" i="1"/>
  <c r="AJ25" i="1"/>
  <c r="AE25" i="1"/>
  <c r="Z25" i="1"/>
  <c r="U25" i="1"/>
  <c r="P25" i="1"/>
  <c r="K25" i="1"/>
  <c r="DA24" i="1"/>
  <c r="CZ24" i="1"/>
  <c r="CY24" i="1"/>
  <c r="CX24" i="1"/>
  <c r="CV24" i="1"/>
  <c r="CU24" i="1"/>
  <c r="CT24" i="1"/>
  <c r="CS24" i="1"/>
  <c r="CQ24" i="1"/>
  <c r="CP24" i="1"/>
  <c r="CO24" i="1"/>
  <c r="CN24" i="1"/>
  <c r="CL24" i="1"/>
  <c r="CK24" i="1"/>
  <c r="CJ24" i="1"/>
  <c r="CI24" i="1"/>
  <c r="CG24" i="1"/>
  <c r="CF24" i="1"/>
  <c r="CE24" i="1"/>
  <c r="CD24" i="1"/>
  <c r="CB24" i="1"/>
  <c r="CA24" i="1"/>
  <c r="BZ24" i="1"/>
  <c r="BY24" i="1"/>
  <c r="BW24" i="1"/>
  <c r="BV24" i="1"/>
  <c r="BU24" i="1"/>
  <c r="BT24" i="1"/>
  <c r="BR24" i="1"/>
  <c r="BQ24" i="1"/>
  <c r="BP24" i="1"/>
  <c r="BO24" i="1"/>
  <c r="AY24" i="1" s="1"/>
  <c r="AT24" i="1"/>
  <c r="AO24" i="1"/>
  <c r="AJ24" i="1"/>
  <c r="AE24" i="1"/>
  <c r="Z24" i="1"/>
  <c r="U24" i="1"/>
  <c r="P24" i="1"/>
  <c r="K24" i="1"/>
  <c r="AQ21" i="1"/>
  <c r="AQ36" i="1" s="1"/>
  <c r="AQ41" i="1" s="1"/>
  <c r="AQ57" i="1" s="1"/>
  <c r="AP21" i="1"/>
  <c r="AL21" i="1"/>
  <c r="AI21" i="1"/>
  <c r="AI36" i="1" s="1"/>
  <c r="AI41" i="1" s="1"/>
  <c r="AI57" i="1" s="1"/>
  <c r="AH21" i="1"/>
  <c r="AD21" i="1"/>
  <c r="AA21" i="1"/>
  <c r="AA36" i="1" s="1"/>
  <c r="V21" i="1"/>
  <c r="S21" i="1"/>
  <c r="S36" i="1" s="1"/>
  <c r="S41" i="1" s="1"/>
  <c r="S57" i="1" s="1"/>
  <c r="R21" i="1"/>
  <c r="N21" i="1"/>
  <c r="J21" i="1"/>
  <c r="ET20" i="1"/>
  <c r="ES20" i="1"/>
  <c r="ER20" i="1"/>
  <c r="EQ20" i="1"/>
  <c r="EO20" i="1"/>
  <c r="EN20" i="1"/>
  <c r="EM20" i="1"/>
  <c r="EL20" i="1"/>
  <c r="EJ20" i="1"/>
  <c r="EI20" i="1"/>
  <c r="EH20" i="1"/>
  <c r="EG20" i="1"/>
  <c r="EE20" i="1"/>
  <c r="ED20" i="1"/>
  <c r="EC20" i="1"/>
  <c r="EB20" i="1"/>
  <c r="DZ20" i="1"/>
  <c r="DY20" i="1"/>
  <c r="DX20" i="1"/>
  <c r="DW20" i="1"/>
  <c r="DU20" i="1"/>
  <c r="DT20" i="1"/>
  <c r="DS20" i="1"/>
  <c r="DR20" i="1"/>
  <c r="DP20" i="1"/>
  <c r="DO20" i="1"/>
  <c r="DN20" i="1"/>
  <c r="DM20" i="1"/>
  <c r="DK20" i="1"/>
  <c r="DJ20" i="1"/>
  <c r="DI20" i="1"/>
  <c r="DH20" i="1"/>
  <c r="AZ20" i="1" s="1"/>
  <c r="DA20" i="1"/>
  <c r="CZ20" i="1"/>
  <c r="CY20" i="1"/>
  <c r="CX20" i="1"/>
  <c r="CV20" i="1"/>
  <c r="CU20" i="1"/>
  <c r="CT20" i="1"/>
  <c r="CS20" i="1"/>
  <c r="CQ20" i="1"/>
  <c r="CP20" i="1"/>
  <c r="CO20" i="1"/>
  <c r="CN20" i="1"/>
  <c r="CL20" i="1"/>
  <c r="CK20" i="1"/>
  <c r="CJ20" i="1"/>
  <c r="CI20" i="1"/>
  <c r="CG20" i="1"/>
  <c r="CF20" i="1"/>
  <c r="CE20" i="1"/>
  <c r="CD20" i="1"/>
  <c r="CB20" i="1"/>
  <c r="CA20" i="1"/>
  <c r="BZ20" i="1"/>
  <c r="BY20" i="1"/>
  <c r="BW20" i="1"/>
  <c r="BV20" i="1"/>
  <c r="BU20" i="1"/>
  <c r="BT20" i="1"/>
  <c r="BR20" i="1"/>
  <c r="BQ20" i="1"/>
  <c r="BP20" i="1"/>
  <c r="BO20" i="1"/>
  <c r="AY20" i="1" s="1"/>
  <c r="AT20" i="1"/>
  <c r="AO20" i="1"/>
  <c r="AJ20" i="1"/>
  <c r="AE20" i="1"/>
  <c r="Z20" i="1"/>
  <c r="U20" i="1"/>
  <c r="P20" i="1"/>
  <c r="K20" i="1"/>
  <c r="AS18" i="1"/>
  <c r="AS21" i="1" s="1"/>
  <c r="AS36" i="1" s="1"/>
  <c r="AS41" i="1" s="1"/>
  <c r="AS57" i="1" s="1"/>
  <c r="AR18" i="1"/>
  <c r="AR21" i="1" s="1"/>
  <c r="AQ18" i="1"/>
  <c r="AP18" i="1"/>
  <c r="AN18" i="1"/>
  <c r="AN21" i="1" s="1"/>
  <c r="AN36" i="1" s="1"/>
  <c r="AN41" i="1" s="1"/>
  <c r="AN57" i="1" s="1"/>
  <c r="AM18" i="1"/>
  <c r="AM21" i="1" s="1"/>
  <c r="AM36" i="1" s="1"/>
  <c r="AM41" i="1" s="1"/>
  <c r="AM57" i="1" s="1"/>
  <c r="AL18" i="1"/>
  <c r="AK18" i="1"/>
  <c r="AK21" i="1" s="1"/>
  <c r="AI18" i="1"/>
  <c r="AH18" i="1"/>
  <c r="AG18" i="1"/>
  <c r="AG21" i="1" s="1"/>
  <c r="AG36" i="1" s="1"/>
  <c r="AG41" i="1" s="1"/>
  <c r="AG57" i="1" s="1"/>
  <c r="AF18" i="1"/>
  <c r="AF21" i="1" s="1"/>
  <c r="AD18" i="1"/>
  <c r="AC18" i="1"/>
  <c r="AC21" i="1" s="1"/>
  <c r="AC36" i="1" s="1"/>
  <c r="AC41" i="1" s="1"/>
  <c r="AC57" i="1" s="1"/>
  <c r="AB18" i="1"/>
  <c r="AB21" i="1" s="1"/>
  <c r="AA18" i="1"/>
  <c r="Y18" i="1"/>
  <c r="Y21" i="1" s="1"/>
  <c r="X18" i="1"/>
  <c r="X21" i="1" s="1"/>
  <c r="W18" i="1"/>
  <c r="W21" i="1" s="1"/>
  <c r="W36" i="1" s="1"/>
  <c r="W41" i="1" s="1"/>
  <c r="W57" i="1" s="1"/>
  <c r="V18" i="1"/>
  <c r="T18" i="1"/>
  <c r="T21" i="1" s="1"/>
  <c r="T36" i="1" s="1"/>
  <c r="T41" i="1" s="1"/>
  <c r="T57" i="1" s="1"/>
  <c r="S18" i="1"/>
  <c r="R18" i="1"/>
  <c r="Q18" i="1"/>
  <c r="Q21" i="1" s="1"/>
  <c r="O18" i="1"/>
  <c r="O21" i="1" s="1"/>
  <c r="O36" i="1" s="1"/>
  <c r="O41" i="1" s="1"/>
  <c r="O57" i="1" s="1"/>
  <c r="N18" i="1"/>
  <c r="M18" i="1"/>
  <c r="M21" i="1" s="1"/>
  <c r="M36" i="1" s="1"/>
  <c r="M41" i="1" s="1"/>
  <c r="M57" i="1" s="1"/>
  <c r="L18" i="1"/>
  <c r="L21" i="1" s="1"/>
  <c r="J18" i="1"/>
  <c r="I18" i="1"/>
  <c r="I21" i="1" s="1"/>
  <c r="H18" i="1"/>
  <c r="H21" i="1" s="1"/>
  <c r="H36" i="1" s="1"/>
  <c r="H41" i="1" s="1"/>
  <c r="H57" i="1" s="1"/>
  <c r="G18" i="1"/>
  <c r="K18" i="1" s="1"/>
  <c r="DA17" i="1"/>
  <c r="CZ17" i="1"/>
  <c r="CY17" i="1"/>
  <c r="CX17" i="1"/>
  <c r="CV17" i="1"/>
  <c r="CU17" i="1"/>
  <c r="CT17" i="1"/>
  <c r="CS17" i="1"/>
  <c r="CQ17" i="1"/>
  <c r="CP17" i="1"/>
  <c r="CO17" i="1"/>
  <c r="CN17" i="1"/>
  <c r="CL17" i="1"/>
  <c r="CK17" i="1"/>
  <c r="CJ17" i="1"/>
  <c r="CI17" i="1"/>
  <c r="CG17" i="1"/>
  <c r="CF17" i="1"/>
  <c r="CE17" i="1"/>
  <c r="CD17" i="1"/>
  <c r="CB17" i="1"/>
  <c r="CA17" i="1"/>
  <c r="BZ17" i="1"/>
  <c r="BY17" i="1"/>
  <c r="BW17" i="1"/>
  <c r="BV17" i="1"/>
  <c r="BU17" i="1"/>
  <c r="BT17" i="1"/>
  <c r="BR17" i="1"/>
  <c r="BQ17" i="1"/>
  <c r="BP17" i="1"/>
  <c r="AY17" i="1" s="1"/>
  <c r="BO17" i="1"/>
  <c r="AT17" i="1"/>
  <c r="AO17" i="1"/>
  <c r="AJ17" i="1"/>
  <c r="AE17" i="1"/>
  <c r="Z17" i="1"/>
  <c r="U17" i="1"/>
  <c r="P17" i="1"/>
  <c r="K17" i="1"/>
  <c r="B17" i="1"/>
  <c r="B18" i="1" s="1"/>
  <c r="B20" i="1" s="1"/>
  <c r="B21" i="1" s="1"/>
  <c r="B24" i="1" s="1"/>
  <c r="B25" i="1" s="1"/>
  <c r="B26" i="1" s="1"/>
  <c r="B27" i="1" s="1"/>
  <c r="B28" i="1" s="1"/>
  <c r="B29" i="1" s="1"/>
  <c r="B30" i="1" s="1"/>
  <c r="B31" i="1" s="1"/>
  <c r="B34" i="1" s="1"/>
  <c r="B35" i="1" s="1"/>
  <c r="B36" i="1" s="1"/>
  <c r="B39" i="1" s="1"/>
  <c r="B40" i="1" s="1"/>
  <c r="B41" i="1" s="1"/>
  <c r="B44" i="1" s="1"/>
  <c r="B45" i="1" s="1"/>
  <c r="B46" i="1" s="1"/>
  <c r="B47" i="1" s="1"/>
  <c r="B48" i="1" s="1"/>
  <c r="B49" i="1" s="1"/>
  <c r="B50" i="1" s="1"/>
  <c r="B51" i="1" s="1"/>
  <c r="B52" i="1" s="1"/>
  <c r="B53" i="1" s="1"/>
  <c r="B54" i="1" s="1"/>
  <c r="B57" i="1" s="1"/>
  <c r="DA16" i="1"/>
  <c r="CZ16" i="1"/>
  <c r="CY16" i="1"/>
  <c r="CX16" i="1"/>
  <c r="CV16" i="1"/>
  <c r="CU16" i="1"/>
  <c r="CT16" i="1"/>
  <c r="CS16" i="1"/>
  <c r="CQ16" i="1"/>
  <c r="CP16" i="1"/>
  <c r="CO16" i="1"/>
  <c r="CN16" i="1"/>
  <c r="CL16" i="1"/>
  <c r="CK16" i="1"/>
  <c r="CJ16" i="1"/>
  <c r="CI16" i="1"/>
  <c r="CG16" i="1"/>
  <c r="CF16" i="1"/>
  <c r="CE16" i="1"/>
  <c r="CD16" i="1"/>
  <c r="CB16" i="1"/>
  <c r="CA16" i="1"/>
  <c r="BZ16" i="1"/>
  <c r="BY16" i="1"/>
  <c r="BW16" i="1"/>
  <c r="BV16" i="1"/>
  <c r="BU16" i="1"/>
  <c r="BT16" i="1"/>
  <c r="BR16" i="1"/>
  <c r="BQ16" i="1"/>
  <c r="BP16" i="1"/>
  <c r="BO16" i="1"/>
  <c r="AY16" i="1" s="1"/>
  <c r="AT16" i="1"/>
  <c r="AO16" i="1"/>
  <c r="AJ16" i="1"/>
  <c r="AE16" i="1"/>
  <c r="Z16" i="1"/>
  <c r="U16" i="1"/>
  <c r="P16" i="1"/>
  <c r="K16" i="1"/>
  <c r="DA15" i="1"/>
  <c r="CZ15" i="1"/>
  <c r="CY15" i="1"/>
  <c r="CX15" i="1"/>
  <c r="CV15" i="1"/>
  <c r="CU15" i="1"/>
  <c r="CT15" i="1"/>
  <c r="CS15" i="1"/>
  <c r="CQ15" i="1"/>
  <c r="CP15" i="1"/>
  <c r="CO15" i="1"/>
  <c r="CN15" i="1"/>
  <c r="CL15" i="1"/>
  <c r="CK15" i="1"/>
  <c r="CJ15" i="1"/>
  <c r="CI15" i="1"/>
  <c r="CG15" i="1"/>
  <c r="CF15" i="1"/>
  <c r="CE15" i="1"/>
  <c r="CD15" i="1"/>
  <c r="CB15" i="1"/>
  <c r="CA15" i="1"/>
  <c r="BZ15" i="1"/>
  <c r="BY15" i="1"/>
  <c r="BW15" i="1"/>
  <c r="BV15" i="1"/>
  <c r="BU15" i="1"/>
  <c r="BT15" i="1"/>
  <c r="BR15" i="1"/>
  <c r="BQ15" i="1"/>
  <c r="BP15" i="1"/>
  <c r="BO15" i="1"/>
  <c r="BB15" i="1"/>
  <c r="BB16" i="1" s="1"/>
  <c r="BB17" i="1" s="1"/>
  <c r="BB18" i="1" s="1"/>
  <c r="BB20" i="1" s="1"/>
  <c r="BB21" i="1" s="1"/>
  <c r="BB24" i="1" s="1"/>
  <c r="BB25" i="1" s="1"/>
  <c r="BB26" i="1" s="1"/>
  <c r="BB27" i="1" s="1"/>
  <c r="BB28" i="1" s="1"/>
  <c r="BB29" i="1" s="1"/>
  <c r="BB30" i="1" s="1"/>
  <c r="BB31" i="1" s="1"/>
  <c r="AT15" i="1"/>
  <c r="AO15" i="1"/>
  <c r="AJ15" i="1"/>
  <c r="AE15" i="1"/>
  <c r="Z15" i="1"/>
  <c r="U15" i="1"/>
  <c r="P15" i="1"/>
  <c r="K15" i="1"/>
  <c r="B15" i="1"/>
  <c r="B16" i="1" s="1"/>
  <c r="DA14" i="1"/>
  <c r="CZ14" i="1"/>
  <c r="CY14" i="1"/>
  <c r="CX14" i="1"/>
  <c r="CV14" i="1"/>
  <c r="CU14" i="1"/>
  <c r="CT14" i="1"/>
  <c r="CS14" i="1"/>
  <c r="CQ14" i="1"/>
  <c r="CP14" i="1"/>
  <c r="CO14" i="1"/>
  <c r="CN14" i="1"/>
  <c r="CL14" i="1"/>
  <c r="CK14" i="1"/>
  <c r="CJ14" i="1"/>
  <c r="CI14" i="1"/>
  <c r="CG14" i="1"/>
  <c r="CF14" i="1"/>
  <c r="CE14" i="1"/>
  <c r="CD14" i="1"/>
  <c r="CB14" i="1"/>
  <c r="CA14" i="1"/>
  <c r="BZ14" i="1"/>
  <c r="BY14" i="1"/>
  <c r="BW14" i="1"/>
  <c r="BV14" i="1"/>
  <c r="BU14" i="1"/>
  <c r="BT14" i="1"/>
  <c r="BR14" i="1"/>
  <c r="BQ14" i="1"/>
  <c r="BP14" i="1"/>
  <c r="BO14" i="1"/>
  <c r="AY14" i="1" s="1"/>
  <c r="AT14" i="1"/>
  <c r="AO14" i="1"/>
  <c r="AJ14" i="1"/>
  <c r="AE14" i="1"/>
  <c r="Z14" i="1"/>
  <c r="U14" i="1"/>
  <c r="P14" i="1"/>
  <c r="K14" i="1"/>
  <c r="DA12" i="1"/>
  <c r="CZ12" i="1"/>
  <c r="CY12" i="1"/>
  <c r="CX12" i="1"/>
  <c r="CV12" i="1"/>
  <c r="CU12" i="1"/>
  <c r="CT12" i="1"/>
  <c r="CS12" i="1"/>
  <c r="CQ12" i="1"/>
  <c r="CP12" i="1"/>
  <c r="CO12" i="1"/>
  <c r="CN12" i="1"/>
  <c r="CL12" i="1"/>
  <c r="CK12" i="1"/>
  <c r="CJ12" i="1"/>
  <c r="CI12" i="1"/>
  <c r="CG12" i="1"/>
  <c r="CF12" i="1"/>
  <c r="CE12" i="1"/>
  <c r="CD12" i="1"/>
  <c r="CB12" i="1"/>
  <c r="CA12" i="1"/>
  <c r="BZ12" i="1"/>
  <c r="BY12" i="1"/>
  <c r="BW12" i="1"/>
  <c r="BV12" i="1"/>
  <c r="BU12" i="1"/>
  <c r="BT12" i="1"/>
  <c r="BR12" i="1"/>
  <c r="BQ12" i="1"/>
  <c r="BP12" i="1"/>
  <c r="AY12" i="1" s="1"/>
  <c r="BO12" i="1"/>
  <c r="AT12" i="1"/>
  <c r="AO12" i="1"/>
  <c r="AJ12" i="1"/>
  <c r="AE12" i="1"/>
  <c r="Z12" i="1"/>
  <c r="U12" i="1"/>
  <c r="P12" i="1"/>
  <c r="K12" i="1"/>
  <c r="ET11" i="1"/>
  <c r="ES11" i="1"/>
  <c r="ER11" i="1"/>
  <c r="EQ11" i="1"/>
  <c r="EO11" i="1"/>
  <c r="EN11" i="1"/>
  <c r="EM11" i="1"/>
  <c r="EL11" i="1"/>
  <c r="EJ11" i="1"/>
  <c r="EI11" i="1"/>
  <c r="EH11" i="1"/>
  <c r="EG11" i="1"/>
  <c r="EE11" i="1"/>
  <c r="ED11" i="1"/>
  <c r="EC11" i="1"/>
  <c r="EB11" i="1"/>
  <c r="DZ11" i="1"/>
  <c r="DY11" i="1"/>
  <c r="DX11" i="1"/>
  <c r="DW11" i="1"/>
  <c r="DU11" i="1"/>
  <c r="DT11" i="1"/>
  <c r="DS11" i="1"/>
  <c r="DR11" i="1"/>
  <c r="DP11" i="1"/>
  <c r="DO11" i="1"/>
  <c r="DN11" i="1"/>
  <c r="DM11" i="1"/>
  <c r="DK11" i="1"/>
  <c r="DJ11" i="1"/>
  <c r="DI11" i="1"/>
  <c r="DH11" i="1"/>
  <c r="AZ11" i="1" s="1"/>
  <c r="DA11" i="1"/>
  <c r="CZ11" i="1"/>
  <c r="CY11" i="1"/>
  <c r="CX11" i="1"/>
  <c r="CV11" i="1"/>
  <c r="CU11" i="1"/>
  <c r="CT11" i="1"/>
  <c r="CS11" i="1"/>
  <c r="CQ11" i="1"/>
  <c r="CP11" i="1"/>
  <c r="CO11" i="1"/>
  <c r="CN11" i="1"/>
  <c r="CL11" i="1"/>
  <c r="CK11" i="1"/>
  <c r="CJ11" i="1"/>
  <c r="CI11" i="1"/>
  <c r="CG11" i="1"/>
  <c r="CF11" i="1"/>
  <c r="CE11" i="1"/>
  <c r="CD11" i="1"/>
  <c r="CB11" i="1"/>
  <c r="CA11" i="1"/>
  <c r="BZ11" i="1"/>
  <c r="BY11" i="1"/>
  <c r="BW11" i="1"/>
  <c r="BV11" i="1"/>
  <c r="BU11" i="1"/>
  <c r="BT11" i="1"/>
  <c r="BR11" i="1"/>
  <c r="BQ11" i="1"/>
  <c r="BP11" i="1"/>
  <c r="BO11" i="1"/>
  <c r="AY11" i="1" s="1"/>
  <c r="AT11" i="1"/>
  <c r="AO11" i="1"/>
  <c r="AJ11" i="1"/>
  <c r="AE11" i="1"/>
  <c r="Z11" i="1"/>
  <c r="U11" i="1"/>
  <c r="P11" i="1"/>
  <c r="K11" i="1"/>
  <c r="B11" i="1"/>
  <c r="B12" i="1" s="1"/>
  <c r="DA10" i="1"/>
  <c r="CZ10" i="1"/>
  <c r="CY10" i="1"/>
  <c r="CX10" i="1"/>
  <c r="CV10" i="1"/>
  <c r="CU10" i="1"/>
  <c r="CT10" i="1"/>
  <c r="CS10" i="1"/>
  <c r="CQ10" i="1"/>
  <c r="CP10" i="1"/>
  <c r="CO10" i="1"/>
  <c r="CN10" i="1"/>
  <c r="CL10" i="1"/>
  <c r="CK10" i="1"/>
  <c r="CJ10" i="1"/>
  <c r="CI10" i="1"/>
  <c r="CG10" i="1"/>
  <c r="CF10" i="1"/>
  <c r="CE10" i="1"/>
  <c r="CD10" i="1"/>
  <c r="CB10" i="1"/>
  <c r="CA10" i="1"/>
  <c r="BZ10" i="1"/>
  <c r="BY10" i="1"/>
  <c r="BW10" i="1"/>
  <c r="BV10" i="1"/>
  <c r="BU10" i="1"/>
  <c r="BT10" i="1"/>
  <c r="BR10" i="1"/>
  <c r="BQ10" i="1"/>
  <c r="BP10" i="1"/>
  <c r="BO10" i="1"/>
  <c r="AY10" i="1" s="1"/>
  <c r="BB10" i="1"/>
  <c r="BB11" i="1" s="1"/>
  <c r="BB12" i="1" s="1"/>
  <c r="AT10" i="1"/>
  <c r="AO10" i="1"/>
  <c r="AJ10" i="1"/>
  <c r="AE10" i="1"/>
  <c r="Z10" i="1"/>
  <c r="U10" i="1"/>
  <c r="P10" i="1"/>
  <c r="K10" i="1"/>
  <c r="B10" i="1"/>
  <c r="EQ9" i="1"/>
  <c r="EL9" i="1"/>
  <c r="EG9" i="1"/>
  <c r="EB9" i="1"/>
  <c r="DW9" i="1"/>
  <c r="DR9" i="1"/>
  <c r="DM9" i="1"/>
  <c r="DH9" i="1"/>
  <c r="DA9" i="1"/>
  <c r="CZ9" i="1"/>
  <c r="CY9" i="1"/>
  <c r="CX9" i="1"/>
  <c r="CV9" i="1"/>
  <c r="CU9" i="1"/>
  <c r="CT9" i="1"/>
  <c r="CS9" i="1"/>
  <c r="CQ9" i="1"/>
  <c r="CP9" i="1"/>
  <c r="CO9" i="1"/>
  <c r="CN9" i="1"/>
  <c r="CL9" i="1"/>
  <c r="CK9" i="1"/>
  <c r="CJ9" i="1"/>
  <c r="CI9" i="1"/>
  <c r="CG9" i="1"/>
  <c r="CF9" i="1"/>
  <c r="CE9" i="1"/>
  <c r="CD9" i="1"/>
  <c r="CB9" i="1"/>
  <c r="CA9" i="1"/>
  <c r="BZ9" i="1"/>
  <c r="BY9" i="1"/>
  <c r="BW9" i="1"/>
  <c r="BV9" i="1"/>
  <c r="BU9" i="1"/>
  <c r="BT9" i="1"/>
  <c r="BR9" i="1"/>
  <c r="BQ9" i="1"/>
  <c r="BP9" i="1"/>
  <c r="BO9" i="1"/>
  <c r="AZ9" i="1"/>
  <c r="AT9" i="1"/>
  <c r="AO9" i="1"/>
  <c r="AJ9" i="1"/>
  <c r="AE9" i="1"/>
  <c r="Z9" i="1"/>
  <c r="U9" i="1"/>
  <c r="P9" i="1"/>
  <c r="K9" i="1"/>
  <c r="BJ1" i="1"/>
  <c r="AT1" i="1"/>
  <c r="AF36" i="1" l="1"/>
  <c r="AY25" i="1"/>
  <c r="AY27" i="1"/>
  <c r="AZ27" i="1"/>
  <c r="X36" i="1"/>
  <c r="X41" i="1" s="1"/>
  <c r="X57" i="1" s="1"/>
  <c r="Y36" i="1"/>
  <c r="Y41" i="1" s="1"/>
  <c r="Y57" i="1" s="1"/>
  <c r="AY26" i="1"/>
  <c r="P21" i="1"/>
  <c r="L36" i="1"/>
  <c r="P18" i="1"/>
  <c r="AO31" i="1"/>
  <c r="AA41" i="1"/>
  <c r="AY9" i="1"/>
  <c r="AE18" i="1"/>
  <c r="AF41" i="1"/>
  <c r="AO21" i="1"/>
  <c r="AK36" i="1"/>
  <c r="AO18" i="1"/>
  <c r="AJ31" i="1"/>
  <c r="I36" i="1"/>
  <c r="I41" i="1" s="1"/>
  <c r="I57" i="1" s="1"/>
  <c r="U21" i="1"/>
  <c r="Q36" i="1"/>
  <c r="U18" i="1"/>
  <c r="AT18" i="1"/>
  <c r="AD36" i="1"/>
  <c r="AD41" i="1" s="1"/>
  <c r="AD57" i="1" s="1"/>
  <c r="AT21" i="1"/>
  <c r="P29" i="1"/>
  <c r="V31" i="1"/>
  <c r="Z31" i="1" s="1"/>
  <c r="P54" i="1"/>
  <c r="AY15" i="1"/>
  <c r="Z18" i="1"/>
  <c r="G21" i="1"/>
  <c r="AE21" i="1"/>
  <c r="AE31" i="1"/>
  <c r="AE29" i="1"/>
  <c r="AY30" i="1"/>
  <c r="P31" i="1"/>
  <c r="AJ54" i="1"/>
  <c r="AO54" i="1"/>
  <c r="K29" i="1"/>
  <c r="N36" i="1"/>
  <c r="N41" i="1" s="1"/>
  <c r="N57" i="1" s="1"/>
  <c r="AL36" i="1"/>
  <c r="AL41" i="1" s="1"/>
  <c r="AL57" i="1" s="1"/>
  <c r="BM45" i="1"/>
  <c r="AY45" i="1" s="1"/>
  <c r="BM47" i="1"/>
  <c r="AY47" i="1" s="1"/>
  <c r="AJ21" i="1"/>
  <c r="AJ18" i="1"/>
  <c r="J36" i="1"/>
  <c r="J41" i="1" s="1"/>
  <c r="J57" i="1" s="1"/>
  <c r="R36" i="1"/>
  <c r="R41" i="1" s="1"/>
  <c r="R57" i="1" s="1"/>
  <c r="Z21" i="1"/>
  <c r="AH36" i="1"/>
  <c r="AH41" i="1" s="1"/>
  <c r="AH57" i="1" s="1"/>
  <c r="AP36" i="1"/>
  <c r="AZ26" i="1"/>
  <c r="AZ28" i="1"/>
  <c r="AJ29" i="1"/>
  <c r="AO29" i="1"/>
  <c r="AT29" i="1"/>
  <c r="AF57" i="1" l="1"/>
  <c r="AJ57" i="1" s="1"/>
  <c r="AJ41" i="1"/>
  <c r="AE36" i="1"/>
  <c r="L41" i="1"/>
  <c r="P36" i="1"/>
  <c r="AO36" i="1"/>
  <c r="AK41" i="1"/>
  <c r="AT36" i="1"/>
  <c r="AP41" i="1"/>
  <c r="G36" i="1"/>
  <c r="K21" i="1"/>
  <c r="V36" i="1"/>
  <c r="U36" i="1"/>
  <c r="Q41" i="1"/>
  <c r="AJ36" i="1"/>
  <c r="AE41" i="1"/>
  <c r="AA57" i="1"/>
  <c r="AE57" i="1" s="1"/>
  <c r="Q57" i="1" l="1"/>
  <c r="U57" i="1" s="1"/>
  <c r="U41" i="1"/>
  <c r="Z36" i="1"/>
  <c r="V41" i="1"/>
  <c r="L57" i="1"/>
  <c r="P57" i="1" s="1"/>
  <c r="P41" i="1"/>
  <c r="AK57" i="1"/>
  <c r="AO57" i="1" s="1"/>
  <c r="AO41" i="1"/>
  <c r="G41" i="1"/>
  <c r="K36" i="1"/>
  <c r="AT41" i="1"/>
  <c r="AP57" i="1"/>
  <c r="AT57" i="1" s="1"/>
  <c r="Z41" i="1" l="1"/>
  <c r="V57" i="1"/>
  <c r="Z57" i="1" s="1"/>
  <c r="K41" i="1"/>
  <c r="G57" i="1"/>
  <c r="K57" i="1" s="1"/>
</calcChain>
</file>

<file path=xl/sharedStrings.xml><?xml version="1.0" encoding="utf-8"?>
<sst xmlns="http://schemas.openxmlformats.org/spreadsheetml/2006/main" count="529" uniqueCount="343">
  <si>
    <t>WS1 - Wholesale water operating and capital expenditure by business unit</t>
  </si>
  <si>
    <t>Data validation</t>
  </si>
  <si>
    <t>Item references</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</si>
  <si>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</si>
  <si>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</si>
  <si>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</si>
  <si>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</si>
  <si>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</si>
  <si>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</si>
  <si>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</si>
  <si>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</si>
  <si>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</si>
  <si>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Completion checks</t>
  </si>
  <si>
    <t>Validation</t>
  </si>
  <si>
    <t>Line description</t>
  </si>
  <si>
    <t>Item reference</t>
  </si>
  <si>
    <t>Units</t>
  </si>
  <si>
    <t>DPs</t>
  </si>
  <si>
    <t>Water resources</t>
  </si>
  <si>
    <t>Raw water distribution</t>
  </si>
  <si>
    <t>Water treatment</t>
  </si>
  <si>
    <t>Treated water distribution</t>
  </si>
  <si>
    <t>Total</t>
  </si>
  <si>
    <t>Calculation, copy or download rule</t>
  </si>
  <si>
    <t>Validation description</t>
  </si>
  <si>
    <t>Completion</t>
  </si>
  <si>
    <t>Please include a description in column C if adding an atypical expenditure</t>
  </si>
  <si>
    <t>Please complete all cells in row</t>
  </si>
  <si>
    <t>Line 3 should equal the sum of lines 6 to 9 (Service Charges) in WS5.</t>
  </si>
  <si>
    <t>Power in Line 1 should be equal to Power reported in Line 1, WR2.</t>
  </si>
  <si>
    <t>Price base</t>
  </si>
  <si>
    <t>Outturn (nominal)</t>
  </si>
  <si>
    <t>2017-18 FYA (CPIH deflated)</t>
  </si>
  <si>
    <t>Outturn (nominal), 2017-18 FYA (CPIH deflated)</t>
  </si>
  <si>
    <t>Line 10 should equal the sum of lines 4 and 14 in WS8.</t>
  </si>
  <si>
    <t>Sum of lines 14-16 should equal line 39 in WS2 (Total water enhancement capital expenditure )</t>
  </si>
  <si>
    <t>A</t>
  </si>
  <si>
    <t>Operating expenditure (excluding Atypical expenditure)</t>
  </si>
  <si>
    <t>Data in section D should be numerical (£m)</t>
  </si>
  <si>
    <t>Power</t>
  </si>
  <si>
    <t>See item</t>
  </si>
  <si>
    <t>£m</t>
  </si>
  <si>
    <t>Power should be equal to Power reported in WR2.</t>
  </si>
  <si>
    <t>WS1001WR</t>
  </si>
  <si>
    <t>WS1001RWD</t>
  </si>
  <si>
    <t>WS1001WT</t>
  </si>
  <si>
    <t>WS1001TWD</t>
  </si>
  <si>
    <t>WS1001CAW</t>
  </si>
  <si>
    <t>Income treated as negative expenditure</t>
  </si>
  <si>
    <t>references</t>
  </si>
  <si>
    <t>WS1002WR</t>
  </si>
  <si>
    <t>WS1002RWD</t>
  </si>
  <si>
    <t>WS1002WT</t>
  </si>
  <si>
    <t>WS1002TWD</t>
  </si>
  <si>
    <t>WS1002CAW</t>
  </si>
  <si>
    <t>Abstraction Charges / Discharge consent</t>
  </si>
  <si>
    <t>in columns</t>
  </si>
  <si>
    <t>Value in line 3 should equal the sum of lines 6 to 9 (Service Charges) in WS5.</t>
  </si>
  <si>
    <t>WS1003WR</t>
  </si>
  <si>
    <t>WS1003RWD</t>
  </si>
  <si>
    <t>WS1003WT</t>
  </si>
  <si>
    <t>WS1003TWD</t>
  </si>
  <si>
    <t>WS1003CAW</t>
  </si>
  <si>
    <t>Bulk supply</t>
  </si>
  <si>
    <t>BB to BJ</t>
  </si>
  <si>
    <t>WS1004WR</t>
  </si>
  <si>
    <t>WS1004RWD</t>
  </si>
  <si>
    <t>WS1004WT</t>
  </si>
  <si>
    <t>WS1004TWD</t>
  </si>
  <si>
    <t>WS1004CAW</t>
  </si>
  <si>
    <t>Other operating expenditure</t>
  </si>
  <si>
    <t>~ Renewals expensed in year (Infrastructure)</t>
  </si>
  <si>
    <t>WS1005WR</t>
  </si>
  <si>
    <t>WS1005RWD</t>
  </si>
  <si>
    <t>WS1005WT</t>
  </si>
  <si>
    <t>WS1005TWD</t>
  </si>
  <si>
    <t>WS1005CAW</t>
  </si>
  <si>
    <t>~ Renewals expensed in year (Non-Infrastructure)</t>
  </si>
  <si>
    <t>WS1006WR</t>
  </si>
  <si>
    <t>WS1006RWD</t>
  </si>
  <si>
    <t>WS1006WT</t>
  </si>
  <si>
    <t>WS1006TWD</t>
  </si>
  <si>
    <t>WS1006CAW</t>
  </si>
  <si>
    <t>~ Other operating expenditure excluding renewals</t>
  </si>
  <si>
    <t>WS1007WR</t>
  </si>
  <si>
    <t>WS1007RWD</t>
  </si>
  <si>
    <t>WS1007WT</t>
  </si>
  <si>
    <t>WS1007TWD</t>
  </si>
  <si>
    <t>WS1007CAW</t>
  </si>
  <si>
    <t>Local authority and Cumulo rates</t>
  </si>
  <si>
    <t>WS1008WR</t>
  </si>
  <si>
    <t>WS1008RWD</t>
  </si>
  <si>
    <t>WS1008WT</t>
  </si>
  <si>
    <t>WS1008TWD</t>
  </si>
  <si>
    <t>WS1008CAW</t>
  </si>
  <si>
    <t>Total operating expenditure excluding third party services</t>
  </si>
  <si>
    <t>Sum of lines 1 to 8</t>
  </si>
  <si>
    <t>WS1009WR</t>
  </si>
  <si>
    <t>WS1009RWD</t>
  </si>
  <si>
    <t>WS1009WT</t>
  </si>
  <si>
    <t>WS1009TWD</t>
  </si>
  <si>
    <t>WS1009CAW</t>
  </si>
  <si>
    <t>Third party services</t>
  </si>
  <si>
    <t>Value in line 10 should equal the sum of lines 4 and 14 in WS8.</t>
  </si>
  <si>
    <t>WS1010WR</t>
  </si>
  <si>
    <t>WS1010RWD</t>
  </si>
  <si>
    <t>WS1010WT</t>
  </si>
  <si>
    <t>WS1010TWD</t>
  </si>
  <si>
    <t>WS1010CAW</t>
  </si>
  <si>
    <t>Total operating expenditure</t>
  </si>
  <si>
    <t>Sum of lines 9 and 10.</t>
  </si>
  <si>
    <t>WS1011WR</t>
  </si>
  <si>
    <t>WS1011RWD</t>
  </si>
  <si>
    <t>WS1011WT</t>
  </si>
  <si>
    <t>WS1011TWD</t>
  </si>
  <si>
    <t>WS1011CAW</t>
  </si>
  <si>
    <t>B</t>
  </si>
  <si>
    <t>Capital Expenditure (excluding Atypical expenditure)</t>
  </si>
  <si>
    <t>Maintaining the long term capability of the assets ~ infra</t>
  </si>
  <si>
    <t>WS1012WR</t>
  </si>
  <si>
    <t>WS1012RWD</t>
  </si>
  <si>
    <t>WS1012WT</t>
  </si>
  <si>
    <t>WS1012TWD</t>
  </si>
  <si>
    <t>WS1012CAW</t>
  </si>
  <si>
    <t>Maintaining the long term capability of the assets ~ non-infra</t>
  </si>
  <si>
    <t>WS1013WR</t>
  </si>
  <si>
    <t>WS1013RWD</t>
  </si>
  <si>
    <t>WS1013WT</t>
  </si>
  <si>
    <t>WS1013TWD</t>
  </si>
  <si>
    <t>WS1013CAW</t>
  </si>
  <si>
    <t>Other capital expenditure ~ infra</t>
  </si>
  <si>
    <t>WS1014WR</t>
  </si>
  <si>
    <t>WS1014RWD</t>
  </si>
  <si>
    <t>WS1014WT</t>
  </si>
  <si>
    <t>WS1014TWD</t>
  </si>
  <si>
    <t>WS1014CAW</t>
  </si>
  <si>
    <t>Other capital expenditure ~ non-infra</t>
  </si>
  <si>
    <t>WS1015WR</t>
  </si>
  <si>
    <t>WS1015RWD</t>
  </si>
  <si>
    <t>WS1015WT</t>
  </si>
  <si>
    <t>WS1015TWD</t>
  </si>
  <si>
    <t>WS1015CAW</t>
  </si>
  <si>
    <t>Infrastructure network reinforcement</t>
  </si>
  <si>
    <t>WS1016WR</t>
  </si>
  <si>
    <t>WS1016RWD</t>
  </si>
  <si>
    <t>WS1016WT</t>
  </si>
  <si>
    <t>WS1016TWD</t>
  </si>
  <si>
    <t>WS1016CAW</t>
  </si>
  <si>
    <t>Total gross capital expenditure excluding third party services</t>
  </si>
  <si>
    <t>Sum of lines 12 to 16.</t>
  </si>
  <si>
    <t>WS1017WR</t>
  </si>
  <si>
    <t>WS1017RWD</t>
  </si>
  <si>
    <t>WS1017WT</t>
  </si>
  <si>
    <t>WS1017TWD</t>
  </si>
  <si>
    <t>WS1017CAW</t>
  </si>
  <si>
    <t>WS1018WR</t>
  </si>
  <si>
    <t>WS1018RWD</t>
  </si>
  <si>
    <t>WS1018WT</t>
  </si>
  <si>
    <t>WS1018TWD</t>
  </si>
  <si>
    <t>WS1018CAW</t>
  </si>
  <si>
    <t>Total gross capital expenditure</t>
  </si>
  <si>
    <t>Sum of lines 17 and 18.</t>
  </si>
  <si>
    <t>WS1019WR</t>
  </si>
  <si>
    <t>WS1019RWD</t>
  </si>
  <si>
    <t>WS1019WT</t>
  </si>
  <si>
    <t>WS1019TWD</t>
  </si>
  <si>
    <t>WS1019CAW</t>
  </si>
  <si>
    <t>C</t>
  </si>
  <si>
    <t>Totex</t>
  </si>
  <si>
    <t>Grants and contributions ~ operating expenditure</t>
  </si>
  <si>
    <t>WS1025WR</t>
  </si>
  <si>
    <t>WS1025RWD</t>
  </si>
  <si>
    <t>WS1025WT</t>
  </si>
  <si>
    <t>WS1025TWD</t>
  </si>
  <si>
    <t>WS1025CAW</t>
  </si>
  <si>
    <t>Grants and contributions ~ capital expenditure</t>
  </si>
  <si>
    <t>WS1026WR</t>
  </si>
  <si>
    <t>WS1026RWD</t>
  </si>
  <si>
    <t>WS1026WT</t>
  </si>
  <si>
    <t>WS1026TWD</t>
  </si>
  <si>
    <t>WS1026CAW</t>
  </si>
  <si>
    <t>Sum of lines 11 and 19 minus line 20 minues line 21.</t>
  </si>
  <si>
    <t>WS1021WR</t>
  </si>
  <si>
    <t>WS1021RWD</t>
  </si>
  <si>
    <t>WS1021WT</t>
  </si>
  <si>
    <t>WS1021TWD</t>
  </si>
  <si>
    <t>WS1021CAW</t>
  </si>
  <si>
    <t>D</t>
  </si>
  <si>
    <t>Cash Expenditure (excluding Atypical expenditure)</t>
  </si>
  <si>
    <t>Pension deficit recovery payments</t>
  </si>
  <si>
    <t>WS1022WR</t>
  </si>
  <si>
    <t>WS1022RWD</t>
  </si>
  <si>
    <t>WS1022WT</t>
  </si>
  <si>
    <t>WS1022TWD</t>
  </si>
  <si>
    <t>WS1022CAW</t>
  </si>
  <si>
    <t>Other cash items</t>
  </si>
  <si>
    <t>WS1023WR</t>
  </si>
  <si>
    <t>WS1023RWD</t>
  </si>
  <si>
    <t>WS1023WT</t>
  </si>
  <si>
    <t>WS1023TWD</t>
  </si>
  <si>
    <t>WS1023CAW</t>
  </si>
  <si>
    <t>Totex including cash items</t>
  </si>
  <si>
    <t>Sum of lines 22, 23 and 24.</t>
  </si>
  <si>
    <t>WS1024WR</t>
  </si>
  <si>
    <t>WS1024RWD</t>
  </si>
  <si>
    <t>WS1024WT</t>
  </si>
  <si>
    <t>WS1024TWD</t>
  </si>
  <si>
    <t>WS1024CAW</t>
  </si>
  <si>
    <t>E</t>
  </si>
  <si>
    <t>Atypical expenditure</t>
  </si>
  <si>
    <t>Exceptional pension credit</t>
  </si>
  <si>
    <t>If data is entered in section D, the Item Description in column C cannot be left blank.</t>
  </si>
  <si>
    <t>BP3357001</t>
  </si>
  <si>
    <t>BP3357001WR</t>
  </si>
  <si>
    <t>BP3357001RWD</t>
  </si>
  <si>
    <t>BP3357001WT</t>
  </si>
  <si>
    <t>BP3357001TWD</t>
  </si>
  <si>
    <t>BP3357001CAW</t>
  </si>
  <si>
    <t>Item 1</t>
  </si>
  <si>
    <t>Item 2</t>
  </si>
  <si>
    <t>BP3357002</t>
  </si>
  <si>
    <t>BP3357002WR</t>
  </si>
  <si>
    <t>BP3357002RWD</t>
  </si>
  <si>
    <t>BP3357002WT</t>
  </si>
  <si>
    <t>BP3357002TWD</t>
  </si>
  <si>
    <t>BP3357002CAW</t>
  </si>
  <si>
    <t>Item 3</t>
  </si>
  <si>
    <t>BP3357003</t>
  </si>
  <si>
    <t>BP3357003WR</t>
  </si>
  <si>
    <t>BP3357003RWD</t>
  </si>
  <si>
    <t>BP3357003WT</t>
  </si>
  <si>
    <t>BP3357003TWD</t>
  </si>
  <si>
    <t>BP3357003CAW</t>
  </si>
  <si>
    <t>Item 4</t>
  </si>
  <si>
    <t>BP3357004</t>
  </si>
  <si>
    <t>BP3357004WR</t>
  </si>
  <si>
    <t>BP3357004RWD</t>
  </si>
  <si>
    <t>BP3357004WT</t>
  </si>
  <si>
    <t>BP3357004TWD</t>
  </si>
  <si>
    <t>BP3357004CAW</t>
  </si>
  <si>
    <t>Item 5</t>
  </si>
  <si>
    <t>BP3357005</t>
  </si>
  <si>
    <t>BP3357005WR</t>
  </si>
  <si>
    <t>BP3357005RWD</t>
  </si>
  <si>
    <t>BP3357005WT</t>
  </si>
  <si>
    <t>BP3357005TWD</t>
  </si>
  <si>
    <t>BP3357005CAW</t>
  </si>
  <si>
    <t>Item 6</t>
  </si>
  <si>
    <t>BP3357006</t>
  </si>
  <si>
    <t>BP3357006WR</t>
  </si>
  <si>
    <t>BP3357006RWD</t>
  </si>
  <si>
    <t>BP3357006WT</t>
  </si>
  <si>
    <t>BP3357006TWD</t>
  </si>
  <si>
    <t>BP3357006CAW</t>
  </si>
  <si>
    <t>Item 7</t>
  </si>
  <si>
    <t>BP3357007</t>
  </si>
  <si>
    <t>BP3357007WR</t>
  </si>
  <si>
    <t>BP3357007RWD</t>
  </si>
  <si>
    <t>BP3357007WT</t>
  </si>
  <si>
    <t>BP3357007TWD</t>
  </si>
  <si>
    <t>BP3357007CAW</t>
  </si>
  <si>
    <t>Item 8</t>
  </si>
  <si>
    <t>BP3357008</t>
  </si>
  <si>
    <t>BP3357008WR</t>
  </si>
  <si>
    <t>BP3357008RWD</t>
  </si>
  <si>
    <t>BP3357008WT</t>
  </si>
  <si>
    <t>BP3357008TWD</t>
  </si>
  <si>
    <t>BP3357008CAW</t>
  </si>
  <si>
    <t>Item 9</t>
  </si>
  <si>
    <t>BP3357009</t>
  </si>
  <si>
    <t>BP3357009WR</t>
  </si>
  <si>
    <t>BP3357009RWD</t>
  </si>
  <si>
    <t>BP3357009WT</t>
  </si>
  <si>
    <t>BP3357009TWD</t>
  </si>
  <si>
    <t>BP3357009CAW</t>
  </si>
  <si>
    <t>Item 10</t>
  </si>
  <si>
    <t>BP3357010</t>
  </si>
  <si>
    <t>BP3357010WR</t>
  </si>
  <si>
    <t>BP3357010RWD</t>
  </si>
  <si>
    <t>BP3357010WT</t>
  </si>
  <si>
    <t>BP3357010TWD</t>
  </si>
  <si>
    <t>BP3357010CAW</t>
  </si>
  <si>
    <t>Total atypical expenditure</t>
  </si>
  <si>
    <t>Sum of lines 26 to 35</t>
  </si>
  <si>
    <t>BP3357020WR</t>
  </si>
  <si>
    <t>BP3357020RWD</t>
  </si>
  <si>
    <t>BP3357020WT</t>
  </si>
  <si>
    <t>BP3357020TWD</t>
  </si>
  <si>
    <t>BP3357020CAW</t>
  </si>
  <si>
    <t>F</t>
  </si>
  <si>
    <t xml:space="preserve">Total expenditure </t>
  </si>
  <si>
    <t>Water totex including cash items and atypical expenditure</t>
  </si>
  <si>
    <t>Sum of lines 25 and 36.</t>
  </si>
  <si>
    <t>Total expenditure</t>
  </si>
  <si>
    <t>W3026TEWR</t>
  </si>
  <si>
    <t>W3026TERWD</t>
  </si>
  <si>
    <t>W3026TEWT</t>
  </si>
  <si>
    <t>W3026TETWD</t>
  </si>
  <si>
    <t>W3026TECAW</t>
  </si>
  <si>
    <t>KEY</t>
  </si>
  <si>
    <t>Input</t>
  </si>
  <si>
    <t>Copy</t>
  </si>
  <si>
    <t>Calculation</t>
  </si>
  <si>
    <t>Pre populated</t>
  </si>
  <si>
    <t>WS1 guidance and line definitions</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</si>
  <si>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</si>
  <si>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t>Line</t>
  </si>
  <si>
    <t>Definition</t>
  </si>
  <si>
    <t>Block A</t>
  </si>
  <si>
    <t>All energy costs, including the climate change levy and the carbon reduction commitment.  Any cost savings from power generated internally should be netted off these costs.</t>
  </si>
  <si>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</si>
  <si>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</si>
  <si>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</si>
  <si>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</si>
  <si>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</si>
  <si>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</si>
  <si>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</si>
  <si>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r>
      <t xml:space="preserve">Total operating costs excluding third party services.   The sum of </t>
    </r>
    <r>
      <rPr>
        <sz val="10"/>
        <color rgb="FF0078C9"/>
        <rFont val="Arial"/>
        <family val="2"/>
      </rPr>
      <t>WS1 lines 1 to 8</t>
    </r>
    <r>
      <rPr>
        <sz val="10"/>
        <rFont val="Arial"/>
        <family val="2"/>
      </rPr>
      <t>.</t>
    </r>
  </si>
  <si>
    <t>Operating expenditure for providing third party services. See appendix 1 of RAG 4</t>
  </si>
  <si>
    <r>
      <t xml:space="preserve">Total operating expenditure for the wholesale business only within each business category. The sum of </t>
    </r>
    <r>
      <rPr>
        <sz val="10"/>
        <color rgb="FF0078C9"/>
        <rFont val="Arial"/>
        <family val="2"/>
      </rPr>
      <t>WS1 lines 9 and 10.</t>
    </r>
  </si>
  <si>
    <t>Block B</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</si>
  <si>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</si>
  <si>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</si>
  <si>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</si>
  <si>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</si>
  <si>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</si>
  <si>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r>
      <t xml:space="preserve">Total gross capital expenditure excluding third party services -  the sum of </t>
    </r>
    <r>
      <rPr>
        <sz val="10"/>
        <color rgb="FF0078C9"/>
        <rFont val="Arial"/>
        <family val="2"/>
      </rPr>
      <t>WS1 lines 12 to 16</t>
    </r>
    <r>
      <rPr>
        <sz val="10"/>
        <rFont val="Arial"/>
        <family val="2"/>
      </rPr>
      <t>.</t>
    </r>
  </si>
  <si>
    <t xml:space="preserve">Capital expenditure for providing third party services. </t>
  </si>
  <si>
    <r>
      <t xml:space="preserve">The sum of </t>
    </r>
    <r>
      <rPr>
        <sz val="10"/>
        <color rgb="FF0078C9"/>
        <rFont val="Arial"/>
        <family val="2"/>
      </rPr>
      <t>WS1 lines 17 and 18.</t>
    </r>
  </si>
  <si>
    <t>Block C</t>
  </si>
  <si>
    <t>Grants and contributions operating expenditure as reported in Table 4D/4E of RAG4. Input as a positive number.  The sum of lines 20 and 21 will be equal to table App 28 line 13 for years 2015-2025.</t>
  </si>
  <si>
    <t>Grants and contributions - capital expenditure as reported in Table 4D/4E of RAG4. Input as a positive number.  The sum of lines 20 and 21 will be equal to table App 28 line 13 for years 2015-2025.</t>
  </si>
  <si>
    <r>
      <t xml:space="preserve">The sum of </t>
    </r>
    <r>
      <rPr>
        <sz val="10"/>
        <color rgb="FF0078C9"/>
        <rFont val="Arial"/>
        <family val="2"/>
      </rPr>
      <t>WS1 lines 11 and 19 minus the sum of lines 20 and 21.</t>
    </r>
  </si>
  <si>
    <t>Block D</t>
  </si>
  <si>
    <t>Actual pension deficit recovery payments including costs capitalised and any group recharges for pension deficit costs.</t>
  </si>
  <si>
    <t>Other cash items not including in the accounting charge.</t>
  </si>
  <si>
    <r>
      <t xml:space="preserve">The sum of </t>
    </r>
    <r>
      <rPr>
        <sz val="10"/>
        <color rgb="FF0078C9"/>
        <rFont val="Arial"/>
        <family val="2"/>
      </rPr>
      <t>WS1 lines 22 to 24.</t>
    </r>
  </si>
  <si>
    <t>Block E</t>
  </si>
  <si>
    <t>26-35</t>
  </si>
  <si>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</si>
  <si>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r>
      <t xml:space="preserve">Sum of </t>
    </r>
    <r>
      <rPr>
        <sz val="10"/>
        <color rgb="FF0078C9"/>
        <rFont val="Arial"/>
        <family val="2"/>
      </rPr>
      <t>WS1 lines 26 to 35.</t>
    </r>
  </si>
  <si>
    <t>Block F</t>
  </si>
  <si>
    <r>
      <t xml:space="preserve">Sum of </t>
    </r>
    <r>
      <rPr>
        <sz val="10"/>
        <color rgb="FF0078C9"/>
        <rFont val="Arial"/>
        <family val="2"/>
      </rPr>
      <t>WS1 lines 25 and 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</si>
</sst>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quot;-  &quot;;&quot; &quot;@&quot; &quot;"/>
    <numFmt numFmtId="165" formatCode="0.000"/>
  </numFmts>
  <fonts count="20" x14ac:knownFonts="1">
    <font>
      <sz val="11"/>
      <color theme="1"/>
      <name val="Arial"/>
      <family val="2"/>
    </font>
    <font>
      <sz val="11"/>
      <color theme="1"/>
      <name val="Arial"/>
      <family val="2"/>
    </font>
    <font>
      <sz val="15"/>
      <color theme="0"/>
      <name val="Franklin Gothic Demi"/>
      <family val="2"/>
    </font>
    <font>
      <sz val="11"/>
      <color theme="0"/>
      <name val="Franklin Gothic Demi"/>
      <family val="2"/>
    </font>
    <font>
      <sz val="15"/>
      <name val="Franklin Gothic Demi"/>
      <family val="2"/>
    </font>
    <font>
      <sz val="10"/>
      <color theme="1"/>
      <name val="Arial"/>
      <family val="2"/>
    </font>
    <font>
      <sz val="10"/>
      <color rgb="FF0078C9"/>
      <name val="Franklin Gothic Demi"/>
      <family val="2"/>
    </font>
    <font>
      <sz val="9"/>
      <color theme="1"/>
      <name val="Arial"/>
      <family val="2"/>
    </font>
    <font>
      <sz val="8"/>
      <color theme="1"/>
      <name val="Arial"/>
      <family val="2"/>
    </font>
    <font>
      <sz val="8"/>
      <color rgb="FF0078C9"/>
      <name val="Franklin Gothic Demi"/>
      <family val="2"/>
    </font>
    <font>
      <sz val="8"/>
      <name val="Arial"/>
      <family val="2"/>
    </font>
    <font>
      <sz val="9"/>
      <color theme="0"/>
      <name val="Arial"/>
      <family val="2"/>
    </font>
    <font>
      <sz val="9"/>
      <name val="Arial"/>
      <family val="2"/>
    </font>
    <font>
      <sz val="10"/>
      <color theme="1"/>
      <name val="Franklin Gothic Demi"/>
      <family val="2"/>
    </font>
    <font>
      <sz val="10"/>
      <name val="Arial"/>
      <family val="2"/>
    </font>
    <font>
      <sz val="11"/>
      <name val="Arial"/>
      <family val="2"/>
    </font>
    <font>
      <sz val="10"/>
      <name val="Franklin Gothic Demi"/>
      <family val="2"/>
    </font>
    <font>
      <sz val="11"/>
      <color rgb="FF0078C9"/>
      <name val="Franklin Gothic Demi"/>
      <family val="2"/>
    </font>
    <font>
      <sz val="10"/>
      <color rgb="FF0078C9"/>
      <name val="Arial"/>
      <family val="2"/>
    </font>
    <font>
      <sz val="9"/>
      <color rgb="FFFF0000"/>
      <name val="Arial"/>
      <family val="2"/>
    </font>
  </fonts>
  <fills count="12">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s>
  <borders count="43">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medium">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diagonal/>
    </border>
    <border>
      <left style="thin">
        <color rgb="FF857362"/>
      </left>
      <right style="medium">
        <color rgb="FF857362"/>
      </right>
      <top style="medium">
        <color rgb="FF857362"/>
      </top>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thin">
        <color rgb="FF857362"/>
      </left>
      <right style="thin">
        <color rgb="FF857362"/>
      </right>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s>
  <cellStyleXfs count="6">
    <xf numFmtId="164" fontId="0" fillId="0" borderId="0" applyFont="0" applyFill="0" applyBorder="0" applyProtection="0">
      <alignment vertical="top"/>
    </xf>
    <xf numFmtId="0" fontId="1" fillId="0" borderId="0"/>
    <xf numFmtId="0" fontId="1" fillId="0" borderId="0"/>
    <xf numFmtId="0" fontId="7" fillId="6" borderId="0" applyBorder="0"/>
    <xf numFmtId="0" fontId="14" fillId="0" borderId="0"/>
    <xf numFmtId="0" fontId="1" fillId="0" borderId="0"/>
  </cellStyleXfs>
  <cellXfs count="263">
    <xf numFmtId="164" fontId="0" fillId="0" borderId="0" xfId="0">
      <alignment vertical="top"/>
    </xf>
    <xf numFmtId="0" fontId="2" fillId="2" borderId="0" xfId="1" applyFont="1" applyFill="1" applyBorder="1" applyAlignment="1" applyProtection="1">
      <alignment vertical="center"/>
    </xf>
    <xf numFmtId="0" fontId="2" fillId="2" borderId="0" xfId="1" applyFont="1" applyFill="1" applyBorder="1" applyAlignment="1" applyProtection="1">
      <alignment horizontal="center" vertical="center"/>
    </xf>
    <xf numFmtId="0" fontId="2" fillId="2" borderId="0" xfId="1" applyFont="1" applyFill="1" applyBorder="1" applyAlignment="1" applyProtection="1">
      <alignment horizontal="right" vertical="center"/>
    </xf>
    <xf numFmtId="0" fontId="2" fillId="2" borderId="0" xfId="2" applyFont="1" applyFill="1" applyAlignment="1">
      <alignment horizontal="right" vertical="center"/>
    </xf>
    <xf numFmtId="0" fontId="1" fillId="2" borderId="0" xfId="1" applyFill="1" applyAlignment="1" applyProtection="1">
      <alignment vertical="center"/>
    </xf>
    <xf numFmtId="164" fontId="0" fillId="3" borderId="0" xfId="0" applyFill="1" applyBorder="1">
      <alignment vertical="top"/>
    </xf>
    <xf numFmtId="0" fontId="1" fillId="4" borderId="0" xfId="1" applyFill="1" applyAlignment="1" applyProtection="1">
      <alignment vertical="center"/>
    </xf>
    <xf numFmtId="0" fontId="1" fillId="0" borderId="0" xfId="1" applyFill="1" applyAlignment="1" applyProtection="1">
      <alignment vertical="center"/>
    </xf>
    <xf numFmtId="0" fontId="1" fillId="0" borderId="0" xfId="1" applyAlignment="1" applyProtection="1">
      <alignment vertical="center"/>
    </xf>
    <xf numFmtId="0" fontId="4" fillId="3" borderId="0" xfId="1" applyFont="1" applyFill="1" applyBorder="1" applyAlignment="1" applyProtection="1">
      <alignment vertical="center"/>
    </xf>
    <xf numFmtId="0" fontId="2" fillId="3" borderId="0" xfId="1" applyFont="1" applyFill="1" applyBorder="1" applyAlignment="1" applyProtection="1">
      <alignment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right" vertical="center"/>
    </xf>
    <xf numFmtId="0" fontId="1" fillId="3" borderId="0" xfId="1" applyFill="1" applyAlignment="1" applyProtection="1">
      <alignment vertical="center"/>
    </xf>
    <xf numFmtId="0" fontId="0" fillId="0" borderId="0" xfId="1" applyFont="1" applyAlignment="1" applyProtection="1">
      <alignment vertical="center"/>
    </xf>
    <xf numFmtId="0" fontId="5" fillId="3" borderId="0" xfId="1" applyFont="1" applyFill="1" applyAlignment="1" applyProtection="1">
      <alignment vertical="center"/>
    </xf>
    <xf numFmtId="0" fontId="1" fillId="3" borderId="0" xfId="1" applyFill="1" applyAlignment="1" applyProtection="1">
      <alignment horizontal="center" vertical="center"/>
    </xf>
    <xf numFmtId="0" fontId="1" fillId="5" borderId="0" xfId="1" applyFill="1" applyAlignment="1" applyProtection="1">
      <alignment vertical="center"/>
    </xf>
    <xf numFmtId="0" fontId="7" fillId="5" borderId="0" xfId="1" applyFont="1" applyFill="1" applyAlignment="1" applyProtection="1">
      <alignment horizontal="left" vertical="center"/>
    </xf>
    <xf numFmtId="0" fontId="6" fillId="4" borderId="5" xfId="1" applyFont="1" applyFill="1" applyBorder="1" applyAlignment="1" applyProtection="1">
      <alignment horizontal="center" vertical="center" wrapText="1"/>
    </xf>
    <xf numFmtId="0" fontId="6" fillId="4" borderId="5" xfId="1" applyFont="1" applyFill="1" applyBorder="1" applyAlignment="1" applyProtection="1">
      <alignment horizontal="center" vertical="center"/>
    </xf>
    <xf numFmtId="0" fontId="6" fillId="4" borderId="6" xfId="1" applyFont="1" applyFill="1" applyBorder="1" applyAlignment="1" applyProtection="1">
      <alignment horizontal="center" vertical="center"/>
    </xf>
    <xf numFmtId="0" fontId="6" fillId="4" borderId="4" xfId="1" applyFont="1" applyFill="1" applyBorder="1" applyAlignment="1" applyProtection="1">
      <alignment horizontal="center" vertical="center" wrapText="1"/>
    </xf>
    <xf numFmtId="0" fontId="6" fillId="4" borderId="6" xfId="1" applyFont="1" applyFill="1" applyBorder="1" applyAlignment="1" applyProtection="1">
      <alignment horizontal="center" vertical="center" wrapText="1"/>
    </xf>
    <xf numFmtId="0" fontId="6" fillId="4" borderId="7" xfId="1" applyFont="1" applyFill="1" applyBorder="1" applyAlignment="1" applyProtection="1">
      <alignment horizontal="center" vertical="center" wrapText="1"/>
    </xf>
    <xf numFmtId="0" fontId="6" fillId="4" borderId="1"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8" fillId="0" borderId="0" xfId="1" applyFont="1" applyAlignment="1" applyProtection="1">
      <alignment vertical="center" wrapText="1"/>
    </xf>
    <xf numFmtId="0" fontId="1" fillId="0" borderId="0" xfId="1" applyAlignment="1" applyProtection="1">
      <alignment vertical="center" wrapText="1"/>
    </xf>
    <xf numFmtId="164" fontId="0" fillId="0" borderId="0" xfId="0" applyFill="1" applyAlignment="1" applyProtection="1"/>
    <xf numFmtId="0" fontId="6" fillId="3" borderId="0" xfId="1" applyFont="1" applyFill="1" applyBorder="1" applyAlignment="1" applyProtection="1">
      <alignment horizontal="left" vertical="center"/>
    </xf>
    <xf numFmtId="0" fontId="9" fillId="3" borderId="0" xfId="1" applyFont="1" applyFill="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1" fillId="3" borderId="0" xfId="1" applyFill="1" applyAlignment="1">
      <alignment vertical="center"/>
    </xf>
    <xf numFmtId="0" fontId="8" fillId="0" borderId="0" xfId="1" applyFont="1" applyAlignment="1" applyProtection="1">
      <alignment vertical="center"/>
    </xf>
    <xf numFmtId="165" fontId="7" fillId="3" borderId="9" xfId="1" applyNumberFormat="1" applyFont="1" applyFill="1" applyBorder="1" applyAlignment="1">
      <alignment vertical="center"/>
    </xf>
    <xf numFmtId="0" fontId="8" fillId="0" borderId="0" xfId="1" applyFont="1" applyFill="1" applyAlignment="1" applyProtection="1">
      <alignment vertical="center"/>
    </xf>
    <xf numFmtId="165" fontId="7" fillId="3" borderId="10" xfId="1" applyNumberFormat="1" applyFont="1" applyFill="1" applyBorder="1" applyAlignment="1">
      <alignment vertical="center"/>
    </xf>
    <xf numFmtId="0" fontId="6" fillId="4" borderId="11" xfId="1" applyFont="1" applyFill="1" applyBorder="1" applyAlignment="1" applyProtection="1">
      <alignment horizontal="center" vertical="center"/>
    </xf>
    <xf numFmtId="0" fontId="6" fillId="4" borderId="12" xfId="1" applyFont="1" applyFill="1" applyBorder="1" applyAlignment="1" applyProtection="1">
      <alignment vertical="center"/>
    </xf>
    <xf numFmtId="0" fontId="8" fillId="3" borderId="0" xfId="1" applyFont="1" applyFill="1" applyAlignment="1" applyProtection="1">
      <alignment vertical="center"/>
    </xf>
    <xf numFmtId="0" fontId="8" fillId="6" borderId="13" xfId="3" applyFont="1" applyBorder="1" applyAlignment="1" applyProtection="1">
      <alignment horizontal="center" vertical="center"/>
    </xf>
    <xf numFmtId="0" fontId="7" fillId="0" borderId="14" xfId="1" applyFont="1" applyBorder="1" applyAlignment="1" applyProtection="1">
      <alignment horizontal="center" vertical="center"/>
    </xf>
    <xf numFmtId="0" fontId="5" fillId="0" borderId="15" xfId="1" applyFont="1" applyBorder="1" applyAlignment="1" applyProtection="1">
      <alignment vertical="center"/>
    </xf>
    <xf numFmtId="0" fontId="8" fillId="0" borderId="15" xfId="1" applyFont="1" applyBorder="1" applyAlignment="1" applyProtection="1">
      <alignment horizontal="center" vertical="center"/>
    </xf>
    <xf numFmtId="0" fontId="8" fillId="0" borderId="16" xfId="1" applyFont="1" applyBorder="1" applyAlignment="1" applyProtection="1">
      <alignment horizontal="center" vertical="center"/>
    </xf>
    <xf numFmtId="165" fontId="7" fillId="7" borderId="14" xfId="1" applyNumberFormat="1" applyFont="1" applyFill="1" applyBorder="1" applyAlignment="1" applyProtection="1">
      <alignment horizontal="right" vertical="center"/>
      <protection locked="0"/>
    </xf>
    <xf numFmtId="165" fontId="7" fillId="7" borderId="15" xfId="1" applyNumberFormat="1" applyFont="1" applyFill="1" applyBorder="1" applyAlignment="1" applyProtection="1">
      <alignment horizontal="right" vertical="center"/>
      <protection locked="0"/>
    </xf>
    <xf numFmtId="165" fontId="7" fillId="7" borderId="10" xfId="1" applyNumberFormat="1" applyFont="1" applyFill="1" applyBorder="1" applyAlignment="1" applyProtection="1">
      <alignment horizontal="right" vertical="center"/>
      <protection locked="0"/>
    </xf>
    <xf numFmtId="165" fontId="7" fillId="8" borderId="17" xfId="1" applyNumberFormat="1" applyFont="1" applyFill="1" applyBorder="1" applyAlignment="1" applyProtection="1">
      <alignment horizontal="right" vertical="center"/>
    </xf>
    <xf numFmtId="165" fontId="11" fillId="3" borderId="18" xfId="1" applyNumberFormat="1" applyFont="1" applyFill="1" applyBorder="1" applyAlignment="1">
      <alignment horizontal="center" vertical="center"/>
    </xf>
    <xf numFmtId="165" fontId="12" fillId="3" borderId="10" xfId="1" applyNumberFormat="1" applyFont="1" applyFill="1" applyBorder="1" applyAlignment="1">
      <alignment horizontal="left" vertical="center"/>
    </xf>
    <xf numFmtId="165" fontId="11" fillId="3" borderId="0" xfId="1" applyNumberFormat="1" applyFont="1" applyFill="1" applyBorder="1" applyAlignment="1">
      <alignment horizontal="center" vertical="center"/>
    </xf>
    <xf numFmtId="165" fontId="12" fillId="3" borderId="14" xfId="1" applyNumberFormat="1" applyFont="1" applyFill="1" applyBorder="1" applyAlignment="1" applyProtection="1">
      <alignment horizontal="center" vertical="center"/>
      <protection locked="0"/>
    </xf>
    <xf numFmtId="165" fontId="12" fillId="3" borderId="15" xfId="1" applyNumberFormat="1" applyFont="1" applyFill="1" applyBorder="1" applyAlignment="1" applyProtection="1">
      <alignment horizontal="center" vertical="center"/>
      <protection locked="0"/>
    </xf>
    <xf numFmtId="165" fontId="12" fillId="3" borderId="10" xfId="1" applyNumberFormat="1" applyFont="1" applyFill="1" applyBorder="1" applyAlignment="1" applyProtection="1">
      <alignment horizontal="center" vertical="center"/>
      <protection locked="0"/>
    </xf>
    <xf numFmtId="165" fontId="12" fillId="3" borderId="17" xfId="1" applyNumberFormat="1" applyFont="1" applyFill="1" applyBorder="1" applyAlignment="1" applyProtection="1">
      <alignment horizontal="center" vertical="center"/>
    </xf>
    <xf numFmtId="0" fontId="7" fillId="5" borderId="0" xfId="1" quotePrefix="1" applyFont="1" applyFill="1" applyAlignment="1" applyProtection="1">
      <alignment horizontal="center" vertical="center"/>
    </xf>
    <xf numFmtId="0" fontId="7" fillId="0" borderId="0" xfId="1" applyFont="1" applyFill="1" applyAlignment="1" applyProtection="1">
      <alignment horizontal="center" vertical="center"/>
    </xf>
    <xf numFmtId="0" fontId="7" fillId="5" borderId="0" xfId="1" applyFont="1" applyFill="1" applyAlignment="1" applyProtection="1">
      <alignment horizontal="center" vertical="center"/>
    </xf>
    <xf numFmtId="0" fontId="7" fillId="0" borderId="19" xfId="1" applyFont="1" applyBorder="1" applyAlignment="1" applyProtection="1">
      <alignment horizontal="center" vertical="center"/>
    </xf>
    <xf numFmtId="0" fontId="5" fillId="0" borderId="20" xfId="1" applyFont="1" applyBorder="1" applyAlignment="1" applyProtection="1">
      <alignment vertical="center"/>
    </xf>
    <xf numFmtId="0" fontId="8" fillId="0" borderId="20" xfId="1" applyFont="1" applyBorder="1" applyAlignment="1" applyProtection="1">
      <alignment horizontal="center" vertical="center"/>
    </xf>
    <xf numFmtId="0" fontId="8" fillId="0" borderId="21" xfId="1" applyFont="1" applyBorder="1" applyAlignment="1" applyProtection="1">
      <alignment horizontal="center" vertical="center"/>
    </xf>
    <xf numFmtId="165" fontId="7" fillId="7" borderId="19" xfId="1" applyNumberFormat="1" applyFont="1" applyFill="1" applyBorder="1" applyAlignment="1" applyProtection="1">
      <alignment horizontal="right" vertical="center"/>
      <protection locked="0"/>
    </xf>
    <xf numFmtId="165" fontId="7" fillId="7" borderId="20" xfId="1" applyNumberFormat="1" applyFont="1" applyFill="1" applyBorder="1" applyAlignment="1" applyProtection="1">
      <alignment horizontal="right" vertical="center"/>
      <protection locked="0"/>
    </xf>
    <xf numFmtId="165" fontId="7" fillId="7" borderId="9" xfId="1" applyNumberFormat="1" applyFont="1" applyFill="1" applyBorder="1" applyAlignment="1" applyProtection="1">
      <alignment horizontal="right" vertical="center"/>
      <protection locked="0"/>
    </xf>
    <xf numFmtId="165" fontId="7" fillId="8" borderId="22" xfId="1" applyNumberFormat="1" applyFont="1" applyFill="1" applyBorder="1" applyAlignment="1" applyProtection="1">
      <alignment horizontal="right" vertical="center"/>
    </xf>
    <xf numFmtId="165" fontId="7" fillId="3" borderId="23" xfId="1" applyNumberFormat="1" applyFont="1" applyFill="1" applyBorder="1" applyAlignment="1">
      <alignment vertical="center"/>
    </xf>
    <xf numFmtId="165" fontId="7" fillId="3" borderId="0" xfId="1" applyNumberFormat="1" applyFont="1" applyFill="1" applyBorder="1" applyAlignment="1">
      <alignment vertical="center"/>
    </xf>
    <xf numFmtId="165" fontId="12" fillId="3" borderId="19" xfId="1" applyNumberFormat="1" applyFont="1" applyFill="1" applyBorder="1" applyAlignment="1" applyProtection="1">
      <alignment horizontal="center" vertical="center"/>
      <protection locked="0"/>
    </xf>
    <xf numFmtId="165" fontId="12" fillId="3" borderId="20" xfId="1" applyNumberFormat="1" applyFont="1" applyFill="1" applyBorder="1" applyAlignment="1" applyProtection="1">
      <alignment horizontal="center" vertical="center"/>
      <protection locked="0"/>
    </xf>
    <xf numFmtId="165" fontId="12" fillId="3" borderId="9" xfId="1" applyNumberFormat="1" applyFont="1" applyFill="1" applyBorder="1" applyAlignment="1" applyProtection="1">
      <alignment horizontal="center" vertical="center"/>
      <protection locked="0"/>
    </xf>
    <xf numFmtId="165" fontId="12" fillId="3" borderId="22" xfId="1" applyNumberFormat="1" applyFont="1" applyFill="1" applyBorder="1" applyAlignment="1" applyProtection="1">
      <alignment horizontal="center" vertical="center"/>
    </xf>
    <xf numFmtId="165" fontId="7" fillId="3" borderId="24" xfId="1" applyNumberFormat="1" applyFont="1" applyFill="1" applyBorder="1" applyAlignment="1">
      <alignment vertical="center"/>
    </xf>
    <xf numFmtId="165" fontId="7" fillId="3" borderId="25" xfId="1" applyNumberFormat="1" applyFont="1" applyFill="1" applyBorder="1" applyAlignment="1">
      <alignment vertical="center"/>
    </xf>
    <xf numFmtId="0" fontId="13" fillId="0" borderId="20" xfId="1" applyFont="1" applyBorder="1" applyAlignment="1" applyProtection="1">
      <alignment vertical="center"/>
    </xf>
    <xf numFmtId="0" fontId="8" fillId="0" borderId="9" xfId="1" applyFont="1" applyBorder="1" applyAlignment="1" applyProtection="1">
      <alignment horizontal="center" vertical="center"/>
    </xf>
    <xf numFmtId="165" fontId="7" fillId="3" borderId="26" xfId="1" applyNumberFormat="1" applyFont="1" applyFill="1" applyBorder="1" applyAlignment="1" applyProtection="1">
      <alignment horizontal="right" vertical="center"/>
    </xf>
    <xf numFmtId="165" fontId="7" fillId="3" borderId="27" xfId="1" applyNumberFormat="1" applyFont="1" applyFill="1" applyBorder="1" applyAlignment="1" applyProtection="1">
      <alignment horizontal="right" vertical="center"/>
    </xf>
    <xf numFmtId="165" fontId="12" fillId="3" borderId="26" xfId="1" applyNumberFormat="1" applyFont="1" applyFill="1" applyBorder="1" applyAlignment="1" applyProtection="1">
      <alignment horizontal="center" vertical="center"/>
      <protection locked="0"/>
    </xf>
    <xf numFmtId="165" fontId="12" fillId="3" borderId="26" xfId="1" applyNumberFormat="1" applyFont="1" applyFill="1" applyBorder="1" applyAlignment="1" applyProtection="1">
      <alignment horizontal="center" vertical="center"/>
    </xf>
    <xf numFmtId="164" fontId="0" fillId="0" borderId="0" xfId="0" applyFill="1" applyAlignment="1"/>
    <xf numFmtId="0" fontId="12" fillId="0" borderId="19" xfId="1" applyFont="1" applyBorder="1" applyAlignment="1" applyProtection="1">
      <alignment horizontal="center" vertical="center"/>
    </xf>
    <xf numFmtId="0" fontId="14" fillId="0" borderId="20" xfId="1" applyFont="1" applyFill="1" applyBorder="1" applyAlignment="1" applyProtection="1">
      <alignment vertical="center"/>
    </xf>
    <xf numFmtId="0" fontId="10" fillId="0" borderId="20" xfId="1" applyFont="1" applyFill="1" applyBorder="1" applyAlignment="1" applyProtection="1">
      <alignment horizontal="center" vertical="center"/>
    </xf>
    <xf numFmtId="0" fontId="10" fillId="0" borderId="20" xfId="1" applyFont="1" applyBorder="1" applyAlignment="1" applyProtection="1">
      <alignment horizontal="center" vertical="center"/>
    </xf>
    <xf numFmtId="0" fontId="10" fillId="0" borderId="21" xfId="1" applyFont="1" applyBorder="1" applyAlignment="1" applyProtection="1">
      <alignment horizontal="center" vertical="center"/>
    </xf>
    <xf numFmtId="165" fontId="7" fillId="3" borderId="14" xfId="1" applyNumberFormat="1" applyFont="1" applyFill="1" applyBorder="1" applyAlignment="1">
      <alignment vertical="center"/>
    </xf>
    <xf numFmtId="165" fontId="7" fillId="3" borderId="19" xfId="1" applyNumberFormat="1" applyFont="1" applyFill="1" applyBorder="1" applyAlignment="1">
      <alignment vertical="center"/>
    </xf>
    <xf numFmtId="0" fontId="7" fillId="3" borderId="19" xfId="1" applyFont="1" applyFill="1" applyBorder="1" applyAlignment="1" applyProtection="1">
      <alignment vertical="center"/>
    </xf>
    <xf numFmtId="0" fontId="7" fillId="3" borderId="9" xfId="1" applyFont="1" applyFill="1" applyBorder="1" applyAlignment="1" applyProtection="1">
      <alignment vertical="center"/>
    </xf>
    <xf numFmtId="0" fontId="7" fillId="3" borderId="0" xfId="1" applyFont="1" applyFill="1" applyBorder="1" applyAlignment="1" applyProtection="1">
      <alignment vertical="center"/>
    </xf>
    <xf numFmtId="0" fontId="7" fillId="0" borderId="28" xfId="1" applyFont="1" applyBorder="1" applyAlignment="1" applyProtection="1">
      <alignment horizontal="center" vertical="center"/>
    </xf>
    <xf numFmtId="0" fontId="5" fillId="0" borderId="29" xfId="1" applyFont="1" applyBorder="1" applyAlignment="1" applyProtection="1">
      <alignment vertical="center"/>
    </xf>
    <xf numFmtId="0" fontId="8" fillId="0" borderId="29" xfId="1" applyFont="1" applyBorder="1" applyAlignment="1" applyProtection="1">
      <alignment horizontal="center" vertical="center"/>
    </xf>
    <xf numFmtId="0" fontId="8" fillId="0" borderId="30" xfId="1" applyFont="1" applyBorder="1" applyAlignment="1" applyProtection="1">
      <alignment horizontal="center" vertical="center"/>
    </xf>
    <xf numFmtId="165" fontId="7" fillId="8" borderId="28" xfId="1" applyNumberFormat="1" applyFont="1" applyFill="1" applyBorder="1" applyAlignment="1" applyProtection="1">
      <alignment horizontal="right" vertical="center"/>
    </xf>
    <xf numFmtId="165" fontId="12" fillId="8" borderId="29" xfId="4" applyNumberFormat="1" applyFont="1" applyFill="1" applyBorder="1" applyAlignment="1" applyProtection="1">
      <alignment horizontal="right"/>
    </xf>
    <xf numFmtId="165" fontId="7" fillId="8" borderId="29" xfId="1" applyNumberFormat="1" applyFont="1" applyFill="1" applyBorder="1" applyAlignment="1" applyProtection="1">
      <alignment horizontal="right" vertical="center"/>
    </xf>
    <xf numFmtId="165" fontId="7" fillId="8" borderId="30" xfId="1" applyNumberFormat="1" applyFont="1" applyFill="1" applyBorder="1" applyAlignment="1" applyProtection="1">
      <alignment horizontal="right" vertical="center"/>
    </xf>
    <xf numFmtId="165" fontId="7" fillId="8" borderId="31" xfId="1" applyNumberFormat="1" applyFont="1" applyFill="1" applyBorder="1" applyAlignment="1" applyProtection="1">
      <alignment horizontal="right" vertical="center"/>
    </xf>
    <xf numFmtId="0" fontId="7" fillId="3" borderId="28" xfId="1" applyFont="1" applyFill="1" applyBorder="1" applyAlignment="1" applyProtection="1">
      <alignment vertical="center"/>
    </xf>
    <xf numFmtId="0" fontId="7" fillId="3" borderId="25" xfId="1" applyFont="1" applyFill="1" applyBorder="1" applyAlignment="1" applyProtection="1">
      <alignment vertical="center"/>
    </xf>
    <xf numFmtId="165" fontId="12" fillId="3" borderId="28" xfId="1" applyNumberFormat="1" applyFont="1" applyFill="1" applyBorder="1" applyAlignment="1" applyProtection="1">
      <alignment horizontal="center" vertical="center"/>
    </xf>
    <xf numFmtId="165" fontId="12" fillId="3" borderId="29" xfId="4" applyNumberFormat="1" applyFont="1" applyFill="1" applyBorder="1" applyAlignment="1" applyProtection="1">
      <alignment horizontal="center"/>
    </xf>
    <xf numFmtId="165" fontId="12" fillId="3" borderId="29" xfId="1" applyNumberFormat="1" applyFont="1" applyFill="1" applyBorder="1" applyAlignment="1" applyProtection="1">
      <alignment horizontal="center" vertical="center"/>
    </xf>
    <xf numFmtId="165" fontId="12" fillId="3" borderId="30" xfId="1" applyNumberFormat="1" applyFont="1" applyFill="1" applyBorder="1" applyAlignment="1" applyProtection="1">
      <alignment horizontal="center" vertical="center"/>
    </xf>
    <xf numFmtId="165" fontId="12" fillId="3" borderId="31" xfId="1" applyNumberFormat="1" applyFont="1" applyFill="1" applyBorder="1" applyAlignment="1" applyProtection="1">
      <alignment horizontal="center" vertical="center"/>
    </xf>
    <xf numFmtId="0" fontId="1" fillId="3" borderId="0" xfId="1" applyFill="1" applyProtection="1"/>
    <xf numFmtId="0" fontId="8" fillId="3" borderId="0" xfId="1" applyFont="1" applyFill="1" applyAlignment="1" applyProtection="1">
      <alignment horizontal="center"/>
    </xf>
    <xf numFmtId="0" fontId="8" fillId="3" borderId="0" xfId="1" applyFont="1" applyFill="1" applyProtection="1"/>
    <xf numFmtId="165" fontId="1" fillId="3" borderId="0" xfId="1" applyNumberFormat="1" applyFill="1" applyAlignment="1" applyProtection="1">
      <alignment horizontal="right"/>
    </xf>
    <xf numFmtId="0" fontId="7" fillId="3" borderId="0" xfId="1" applyFont="1" applyFill="1" applyAlignment="1" applyProtection="1">
      <alignment vertical="center"/>
    </xf>
    <xf numFmtId="165" fontId="15" fillId="3" borderId="0" xfId="1" applyNumberFormat="1" applyFont="1" applyFill="1" applyAlignment="1" applyProtection="1">
      <alignment horizontal="center"/>
    </xf>
    <xf numFmtId="165" fontId="7" fillId="7" borderId="16" xfId="1" applyNumberFormat="1" applyFont="1" applyFill="1" applyBorder="1" applyAlignment="1" applyProtection="1">
      <alignment horizontal="right" vertical="center"/>
      <protection locked="0"/>
    </xf>
    <xf numFmtId="165" fontId="12" fillId="3" borderId="16" xfId="1" applyNumberFormat="1" applyFont="1" applyFill="1" applyBorder="1" applyAlignment="1" applyProtection="1">
      <alignment horizontal="center" vertical="center"/>
      <protection locked="0"/>
    </xf>
    <xf numFmtId="165" fontId="6" fillId="3" borderId="0" xfId="1" applyNumberFormat="1" applyFont="1" applyFill="1" applyBorder="1" applyAlignment="1" applyProtection="1">
      <alignment horizontal="right" vertical="center" wrapText="1"/>
    </xf>
    <xf numFmtId="0" fontId="7" fillId="3" borderId="0" xfId="1" applyFont="1" applyFill="1" applyAlignment="1">
      <alignment vertical="center"/>
    </xf>
    <xf numFmtId="165" fontId="16" fillId="3" borderId="0" xfId="1" applyNumberFormat="1" applyFont="1" applyFill="1" applyBorder="1" applyAlignment="1" applyProtection="1">
      <alignment horizontal="center" vertical="center" wrapText="1"/>
    </xf>
    <xf numFmtId="165" fontId="1" fillId="3" borderId="0" xfId="1" applyNumberFormat="1" applyFill="1" applyAlignment="1" applyProtection="1">
      <alignment horizontal="right" vertical="center"/>
    </xf>
    <xf numFmtId="165" fontId="15" fillId="3" borderId="0" xfId="1" applyNumberFormat="1" applyFont="1" applyFill="1" applyAlignment="1" applyProtection="1">
      <alignment horizontal="center" vertical="center"/>
    </xf>
    <xf numFmtId="0" fontId="7" fillId="4" borderId="0" xfId="5" applyFont="1" applyFill="1" applyAlignment="1" applyProtection="1">
      <alignment horizontal="center" vertical="center"/>
    </xf>
    <xf numFmtId="0" fontId="7" fillId="0" borderId="0" xfId="5" applyFont="1" applyFill="1" applyAlignment="1" applyProtection="1">
      <alignment horizontal="center" vertical="center"/>
    </xf>
    <xf numFmtId="165" fontId="7" fillId="8" borderId="32" xfId="1" applyNumberFormat="1" applyFont="1" applyFill="1" applyBorder="1" applyAlignment="1" applyProtection="1">
      <alignment horizontal="right" vertical="center"/>
    </xf>
    <xf numFmtId="165" fontId="12" fillId="3" borderId="32" xfId="1" applyNumberFormat="1" applyFont="1" applyFill="1" applyBorder="1" applyAlignment="1" applyProtection="1">
      <alignment horizontal="center" vertical="center"/>
    </xf>
    <xf numFmtId="165" fontId="7" fillId="8" borderId="33" xfId="1" applyNumberFormat="1" applyFont="1" applyFill="1" applyBorder="1" applyAlignment="1" applyProtection="1">
      <alignment horizontal="right" vertical="center"/>
    </xf>
    <xf numFmtId="165" fontId="12" fillId="3" borderId="33" xfId="1" applyNumberFormat="1" applyFont="1" applyFill="1" applyBorder="1" applyAlignment="1" applyProtection="1">
      <alignment horizontal="center" vertical="center"/>
    </xf>
    <xf numFmtId="165" fontId="7" fillId="8" borderId="19" xfId="1" applyNumberFormat="1" applyFont="1" applyFill="1" applyBorder="1" applyAlignment="1" applyProtection="1">
      <alignment horizontal="right" vertical="center"/>
    </xf>
    <xf numFmtId="165" fontId="7" fillId="8" borderId="20" xfId="1" applyNumberFormat="1" applyFont="1" applyFill="1" applyBorder="1" applyAlignment="1" applyProtection="1">
      <alignment horizontal="right" vertical="center"/>
    </xf>
    <xf numFmtId="165" fontId="7" fillId="8" borderId="9" xfId="1" applyNumberFormat="1" applyFont="1" applyFill="1" applyBorder="1" applyAlignment="1" applyProtection="1">
      <alignment horizontal="right" vertical="center"/>
    </xf>
    <xf numFmtId="0" fontId="7" fillId="3" borderId="19" xfId="1" applyFont="1" applyFill="1" applyBorder="1" applyProtection="1"/>
    <xf numFmtId="0" fontId="7" fillId="3" borderId="9" xfId="1" applyFont="1" applyFill="1" applyBorder="1" applyProtection="1"/>
    <xf numFmtId="0" fontId="7" fillId="3" borderId="0" xfId="1" applyFont="1" applyFill="1" applyBorder="1" applyProtection="1"/>
    <xf numFmtId="165" fontId="12" fillId="3" borderId="19" xfId="1" applyNumberFormat="1" applyFont="1" applyFill="1" applyBorder="1" applyAlignment="1" applyProtection="1">
      <alignment horizontal="center" vertical="center"/>
    </xf>
    <xf numFmtId="165" fontId="12" fillId="3" borderId="20" xfId="1" applyNumberFormat="1" applyFont="1" applyFill="1" applyBorder="1" applyAlignment="1" applyProtection="1">
      <alignment horizontal="center" vertical="center"/>
    </xf>
    <xf numFmtId="165" fontId="12" fillId="3" borderId="9" xfId="1" applyNumberFormat="1" applyFont="1" applyFill="1" applyBorder="1" applyAlignment="1" applyProtection="1">
      <alignment horizontal="center" vertical="center"/>
    </xf>
    <xf numFmtId="165" fontId="7" fillId="8" borderId="25" xfId="1" applyNumberFormat="1" applyFont="1" applyFill="1" applyBorder="1" applyAlignment="1" applyProtection="1">
      <alignment horizontal="right" vertical="center"/>
    </xf>
    <xf numFmtId="165" fontId="7" fillId="8" borderId="34" xfId="1" applyNumberFormat="1" applyFont="1" applyFill="1" applyBorder="1" applyAlignment="1" applyProtection="1">
      <alignment horizontal="right" vertical="center"/>
    </xf>
    <xf numFmtId="0" fontId="7" fillId="3" borderId="28" xfId="1" applyFont="1" applyFill="1" applyBorder="1" applyProtection="1"/>
    <xf numFmtId="0" fontId="7" fillId="3" borderId="25" xfId="1" applyFont="1" applyFill="1" applyBorder="1" applyProtection="1"/>
    <xf numFmtId="165" fontId="12" fillId="3" borderId="25" xfId="1" applyNumberFormat="1" applyFont="1" applyFill="1" applyBorder="1" applyAlignment="1" applyProtection="1">
      <alignment horizontal="center" vertical="center"/>
    </xf>
    <xf numFmtId="165" fontId="12" fillId="3" borderId="34" xfId="1" applyNumberFormat="1" applyFont="1" applyFill="1" applyBorder="1" applyAlignment="1" applyProtection="1">
      <alignment horizontal="center" vertical="center"/>
    </xf>
    <xf numFmtId="165" fontId="16" fillId="3" borderId="0" xfId="1" applyNumberFormat="1" applyFont="1" applyFill="1" applyBorder="1" applyAlignment="1" applyProtection="1">
      <alignment horizontal="right" vertical="center" wrapText="1"/>
    </xf>
    <xf numFmtId="165" fontId="15" fillId="3" borderId="0" xfId="1" applyNumberFormat="1" applyFont="1" applyFill="1" applyAlignment="1" applyProtection="1">
      <alignment horizontal="right" vertical="center"/>
    </xf>
    <xf numFmtId="0" fontId="8" fillId="4" borderId="0" xfId="5" applyFont="1" applyFill="1" applyAlignment="1" applyProtection="1">
      <alignment horizontal="center" vertical="center"/>
    </xf>
    <xf numFmtId="0" fontId="8" fillId="0" borderId="0" xfId="5" applyFont="1" applyFill="1" applyAlignment="1" applyProtection="1">
      <alignment horizontal="center" vertical="center"/>
    </xf>
    <xf numFmtId="0" fontId="7" fillId="3" borderId="0" xfId="1" applyFont="1" applyFill="1" applyBorder="1" applyAlignment="1" applyProtection="1">
      <alignment horizontal="center" vertical="center"/>
    </xf>
    <xf numFmtId="0" fontId="5" fillId="3" borderId="0" xfId="1" applyFont="1" applyFill="1" applyBorder="1" applyAlignment="1" applyProtection="1">
      <alignment vertical="center"/>
    </xf>
    <xf numFmtId="165" fontId="6" fillId="3" borderId="0" xfId="1" applyNumberFormat="1" applyFont="1" applyFill="1" applyBorder="1" applyAlignment="1" applyProtection="1">
      <alignment horizontal="center" vertical="center" wrapText="1"/>
    </xf>
    <xf numFmtId="164" fontId="0" fillId="0" borderId="0" xfId="0" applyAlignment="1"/>
    <xf numFmtId="0" fontId="6" fillId="4" borderId="8" xfId="1" applyFont="1" applyFill="1" applyBorder="1" applyAlignment="1" applyProtection="1">
      <alignment vertical="center"/>
    </xf>
    <xf numFmtId="165" fontId="1" fillId="3" borderId="0" xfId="1" applyNumberFormat="1" applyFill="1" applyAlignment="1" applyProtection="1">
      <alignment horizontal="center" vertical="center"/>
    </xf>
    <xf numFmtId="164" fontId="0" fillId="3" borderId="0" xfId="0" applyFill="1" applyAlignment="1"/>
    <xf numFmtId="165" fontId="7" fillId="7" borderId="20" xfId="1" applyNumberFormat="1" applyFont="1" applyFill="1" applyBorder="1" applyAlignment="1" applyProtection="1">
      <alignment vertical="center"/>
      <protection locked="0"/>
    </xf>
    <xf numFmtId="165" fontId="8" fillId="3" borderId="15" xfId="1" applyNumberFormat="1" applyFont="1" applyFill="1" applyBorder="1" applyAlignment="1" applyProtection="1">
      <alignment horizontal="center" vertical="center"/>
    </xf>
    <xf numFmtId="165" fontId="7" fillId="8" borderId="35" xfId="1" applyNumberFormat="1" applyFont="1" applyFill="1" applyBorder="1" applyAlignment="1" applyProtection="1">
      <alignment horizontal="right" vertical="center"/>
    </xf>
    <xf numFmtId="165" fontId="7" fillId="3" borderId="36" xfId="1" applyNumberFormat="1" applyFont="1" applyFill="1" applyBorder="1" applyAlignment="1" applyProtection="1">
      <alignment vertical="center"/>
      <protection locked="0"/>
    </xf>
    <xf numFmtId="165" fontId="7" fillId="3" borderId="14"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10" xfId="1" applyNumberFormat="1" applyFont="1" applyFill="1" applyBorder="1" applyAlignment="1" applyProtection="1">
      <alignment horizontal="center" vertical="center"/>
      <protection locked="0"/>
    </xf>
    <xf numFmtId="165" fontId="7" fillId="3" borderId="35" xfId="1" applyNumberFormat="1" applyFont="1" applyFill="1" applyBorder="1" applyAlignment="1" applyProtection="1">
      <alignment horizontal="center" vertical="center"/>
    </xf>
    <xf numFmtId="1" fontId="7" fillId="5" borderId="0" xfId="1" applyNumberFormat="1" applyFont="1" applyFill="1" applyAlignment="1" applyProtection="1">
      <alignment horizontal="center" vertical="center" wrapText="1"/>
    </xf>
    <xf numFmtId="1" fontId="7" fillId="0" borderId="0" xfId="1" applyNumberFormat="1" applyFont="1" applyFill="1" applyAlignment="1" applyProtection="1">
      <alignment horizontal="center" vertical="center"/>
    </xf>
    <xf numFmtId="1" fontId="7" fillId="3" borderId="0" xfId="1" applyNumberFormat="1" applyFont="1" applyFill="1" applyAlignment="1" applyProtection="1">
      <alignment horizontal="center" vertical="center"/>
    </xf>
    <xf numFmtId="165" fontId="8" fillId="3" borderId="20" xfId="1" applyNumberFormat="1" applyFont="1" applyFill="1" applyBorder="1" applyAlignment="1" applyProtection="1">
      <alignment horizontal="center" vertical="center"/>
    </xf>
    <xf numFmtId="165" fontId="7" fillId="8" borderId="37" xfId="1" applyNumberFormat="1" applyFont="1" applyFill="1" applyBorder="1" applyAlignment="1" applyProtection="1">
      <alignment horizontal="right" vertical="center"/>
    </xf>
    <xf numFmtId="165" fontId="7" fillId="3" borderId="20" xfId="1" applyNumberFormat="1" applyFont="1" applyFill="1" applyBorder="1" applyAlignment="1" applyProtection="1">
      <alignment vertical="center"/>
      <protection locked="0"/>
    </xf>
    <xf numFmtId="165" fontId="7" fillId="3" borderId="19" xfId="1" applyNumberFormat="1" applyFont="1" applyFill="1" applyBorder="1" applyAlignment="1" applyProtection="1">
      <alignment horizontal="center" vertical="center"/>
      <protection locked="0"/>
    </xf>
    <xf numFmtId="165" fontId="7" fillId="3" borderId="20" xfId="1" applyNumberFormat="1" applyFont="1" applyFill="1" applyBorder="1" applyAlignment="1" applyProtection="1">
      <alignment horizontal="center" vertical="center"/>
      <protection locked="0"/>
    </xf>
    <xf numFmtId="165" fontId="7" fillId="3" borderId="9" xfId="1" applyNumberFormat="1" applyFont="1" applyFill="1" applyBorder="1" applyAlignment="1" applyProtection="1">
      <alignment horizontal="center" vertical="center"/>
      <protection locked="0"/>
    </xf>
    <xf numFmtId="165" fontId="7" fillId="3" borderId="37" xfId="1" applyNumberFormat="1" applyFont="1" applyFill="1" applyBorder="1" applyAlignment="1" applyProtection="1">
      <alignment horizontal="center" vertical="center"/>
    </xf>
    <xf numFmtId="0" fontId="7" fillId="0" borderId="38" xfId="1" applyFont="1" applyBorder="1" applyAlignment="1" applyProtection="1">
      <alignment horizontal="center" vertical="center"/>
    </xf>
    <xf numFmtId="0" fontId="7" fillId="0" borderId="39" xfId="1" applyFont="1" applyBorder="1" applyAlignment="1" applyProtection="1">
      <alignment horizontal="center" vertical="center"/>
    </xf>
    <xf numFmtId="165" fontId="8" fillId="3" borderId="40" xfId="1" applyNumberFormat="1" applyFont="1" applyFill="1" applyBorder="1" applyAlignment="1" applyProtection="1">
      <alignment horizontal="center" vertical="center"/>
    </xf>
    <xf numFmtId="0" fontId="8" fillId="3" borderId="29" xfId="1" applyFont="1" applyFill="1" applyBorder="1" applyAlignment="1" applyProtection="1">
      <alignment horizontal="center" vertical="center"/>
    </xf>
    <xf numFmtId="165" fontId="7" fillId="9" borderId="28" xfId="1" applyNumberFormat="1" applyFont="1" applyFill="1" applyBorder="1" applyAlignment="1" applyProtection="1">
      <alignment horizontal="right" vertical="center"/>
      <protection locked="0"/>
    </xf>
    <xf numFmtId="165" fontId="7" fillId="9" borderId="29" xfId="1" applyNumberFormat="1" applyFont="1" applyFill="1" applyBorder="1" applyAlignment="1" applyProtection="1">
      <alignment horizontal="right" vertical="center"/>
      <protection locked="0"/>
    </xf>
    <xf numFmtId="165" fontId="7" fillId="9" borderId="25" xfId="1" applyNumberFormat="1" applyFont="1" applyFill="1" applyBorder="1" applyAlignment="1" applyProtection="1">
      <alignment horizontal="right" vertical="center"/>
      <protection locked="0"/>
    </xf>
    <xf numFmtId="165" fontId="7" fillId="8" borderId="41" xfId="1" applyNumberFormat="1" applyFont="1" applyFill="1" applyBorder="1" applyAlignment="1" applyProtection="1">
      <alignment horizontal="right" vertical="center"/>
    </xf>
    <xf numFmtId="165" fontId="7" fillId="3" borderId="28"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25" xfId="1" applyNumberFormat="1" applyFont="1" applyFill="1" applyBorder="1" applyAlignment="1" applyProtection="1">
      <alignment horizontal="center" vertical="center"/>
      <protection locked="0"/>
    </xf>
    <xf numFmtId="165" fontId="7" fillId="3" borderId="41" xfId="1" applyNumberFormat="1" applyFont="1" applyFill="1" applyBorder="1" applyAlignment="1" applyProtection="1">
      <alignment horizontal="center" vertical="center"/>
    </xf>
    <xf numFmtId="0" fontId="7" fillId="0" borderId="4" xfId="1" applyFont="1" applyBorder="1" applyAlignment="1" applyProtection="1">
      <alignment horizontal="center" vertical="center"/>
    </xf>
    <xf numFmtId="0" fontId="5" fillId="0" borderId="5" xfId="1" applyFont="1" applyBorder="1" applyAlignment="1" applyProtection="1">
      <alignment vertical="center"/>
    </xf>
    <xf numFmtId="0" fontId="8" fillId="0" borderId="5" xfId="1" applyFont="1" applyBorder="1" applyAlignment="1" applyProtection="1">
      <alignment horizontal="center" vertical="center"/>
    </xf>
    <xf numFmtId="0" fontId="8" fillId="0" borderId="6" xfId="1" applyFont="1" applyBorder="1" applyAlignment="1" applyProtection="1">
      <alignment horizontal="center" vertical="center"/>
    </xf>
    <xf numFmtId="165" fontId="7" fillId="9" borderId="4" xfId="1" applyNumberFormat="1" applyFont="1" applyFill="1" applyBorder="1" applyAlignment="1" applyProtection="1">
      <alignment horizontal="right" vertical="center"/>
      <protection locked="0"/>
    </xf>
    <xf numFmtId="165" fontId="7" fillId="9" borderId="5" xfId="1" applyNumberFormat="1" applyFont="1" applyFill="1" applyBorder="1" applyAlignment="1" applyProtection="1">
      <alignment horizontal="right" vertical="center"/>
      <protection locked="0"/>
    </xf>
    <xf numFmtId="165" fontId="7" fillId="9" borderId="6" xfId="1" applyNumberFormat="1" applyFont="1" applyFill="1" applyBorder="1" applyAlignment="1" applyProtection="1">
      <alignment horizontal="right" vertical="center"/>
      <protection locked="0"/>
    </xf>
    <xf numFmtId="165" fontId="7" fillId="8" borderId="42" xfId="1" applyNumberFormat="1" applyFont="1" applyFill="1" applyBorder="1" applyAlignment="1" applyProtection="1">
      <alignment horizontal="right" vertical="center"/>
    </xf>
    <xf numFmtId="0" fontId="7" fillId="3" borderId="4" xfId="1" applyFont="1" applyFill="1" applyBorder="1" applyProtection="1"/>
    <xf numFmtId="0" fontId="7" fillId="3" borderId="8" xfId="1" applyFont="1" applyFill="1" applyBorder="1" applyProtection="1"/>
    <xf numFmtId="165" fontId="7" fillId="3" borderId="4" xfId="1" applyNumberFormat="1" applyFont="1" applyFill="1" applyBorder="1" applyAlignment="1" applyProtection="1">
      <alignment horizontal="center" vertical="center"/>
      <protection locked="0"/>
    </xf>
    <xf numFmtId="165" fontId="7" fillId="3" borderId="5" xfId="1" applyNumberFormat="1" applyFont="1" applyFill="1" applyBorder="1" applyAlignment="1" applyProtection="1">
      <alignment horizontal="center" vertical="center"/>
      <protection locked="0"/>
    </xf>
    <xf numFmtId="165" fontId="7" fillId="3" borderId="6" xfId="1" applyNumberFormat="1" applyFont="1" applyFill="1" applyBorder="1" applyAlignment="1" applyProtection="1">
      <alignment horizontal="center" vertical="center"/>
      <protection locked="0"/>
    </xf>
    <xf numFmtId="165" fontId="7" fillId="3" borderId="42" xfId="1" applyNumberFormat="1" applyFont="1" applyFill="1" applyBorder="1" applyAlignment="1" applyProtection="1">
      <alignment horizontal="center" vertical="center"/>
    </xf>
    <xf numFmtId="0" fontId="1" fillId="3" borderId="0" xfId="1" applyFill="1" applyAlignment="1" applyProtection="1">
      <alignment horizontal="center"/>
    </xf>
    <xf numFmtId="0" fontId="7" fillId="3" borderId="0" xfId="5" applyFont="1" applyFill="1" applyAlignment="1" applyProtection="1">
      <alignment horizontal="center" vertical="center"/>
    </xf>
    <xf numFmtId="0" fontId="8" fillId="3" borderId="0" xfId="5" applyFont="1" applyFill="1" applyAlignment="1" applyProtection="1">
      <alignment horizontal="center" vertical="center"/>
    </xf>
    <xf numFmtId="0" fontId="7" fillId="3" borderId="0" xfId="1" applyFont="1" applyFill="1" applyProtection="1"/>
    <xf numFmtId="164" fontId="7" fillId="3" borderId="0" xfId="0" applyFont="1" applyFill="1" applyBorder="1">
      <alignment vertical="top"/>
    </xf>
    <xf numFmtId="164" fontId="0" fillId="0" borderId="0" xfId="0" applyFill="1" applyBorder="1">
      <alignment vertical="top"/>
    </xf>
    <xf numFmtId="0" fontId="16" fillId="3" borderId="0" xfId="4" applyFont="1" applyFill="1" applyAlignment="1">
      <alignment vertical="center"/>
    </xf>
    <xf numFmtId="0" fontId="14" fillId="3" borderId="0" xfId="4" applyFont="1" applyFill="1" applyAlignment="1">
      <alignment vertical="center"/>
    </xf>
    <xf numFmtId="0" fontId="7" fillId="3" borderId="0" xfId="1" applyFont="1" applyFill="1" applyBorder="1" applyAlignment="1">
      <alignment vertical="center"/>
    </xf>
    <xf numFmtId="0" fontId="7" fillId="3" borderId="0" xfId="5" applyFont="1" applyFill="1" applyAlignment="1" applyProtection="1">
      <alignment vertical="center"/>
    </xf>
    <xf numFmtId="0" fontId="5" fillId="3" borderId="0" xfId="5" applyFont="1" applyFill="1" applyAlignment="1" applyProtection="1">
      <alignment horizontal="center" vertical="center"/>
    </xf>
    <xf numFmtId="0" fontId="5" fillId="7" borderId="20" xfId="1" applyFont="1" applyFill="1" applyBorder="1" applyAlignment="1">
      <alignment horizontal="center" vertical="center"/>
    </xf>
    <xf numFmtId="0" fontId="5" fillId="3" borderId="0" xfId="1" applyFont="1" applyFill="1" applyBorder="1" applyAlignment="1">
      <alignment horizontal="left" vertical="center"/>
    </xf>
    <xf numFmtId="0" fontId="5" fillId="10" borderId="20" xfId="1" applyFont="1" applyFill="1" applyBorder="1" applyAlignment="1">
      <alignment horizontal="center" vertical="center"/>
    </xf>
    <xf numFmtId="0" fontId="5" fillId="8" borderId="20" xfId="1" applyFont="1" applyFill="1" applyBorder="1" applyAlignment="1">
      <alignment horizontal="center" vertical="center"/>
    </xf>
    <xf numFmtId="0" fontId="5" fillId="11" borderId="20" xfId="1" applyFont="1" applyFill="1" applyBorder="1" applyAlignment="1">
      <alignment horizontal="center" vertical="center"/>
    </xf>
    <xf numFmtId="0" fontId="5" fillId="3" borderId="0" xfId="1" applyFont="1" applyFill="1" applyBorder="1" applyAlignment="1">
      <alignment horizontal="center" vertical="center"/>
    </xf>
    <xf numFmtId="0" fontId="17" fillId="3" borderId="0" xfId="1" applyNumberFormat="1" applyFont="1" applyFill="1" applyBorder="1" applyAlignment="1" applyProtection="1">
      <alignment vertical="center"/>
    </xf>
    <xf numFmtId="0" fontId="18" fillId="3" borderId="0" xfId="4" applyFont="1" applyFill="1" applyBorder="1" applyAlignment="1" applyProtection="1">
      <alignment horizontal="left" vertical="center"/>
    </xf>
    <xf numFmtId="0" fontId="18" fillId="3" borderId="0" xfId="4" applyFont="1" applyFill="1" applyBorder="1" applyAlignment="1" applyProtection="1">
      <alignment horizontal="center" vertical="center"/>
    </xf>
    <xf numFmtId="0" fontId="18" fillId="3" borderId="0" xfId="4" applyFont="1" applyFill="1" applyBorder="1" applyAlignment="1" applyProtection="1">
      <alignment vertical="center"/>
    </xf>
    <xf numFmtId="0" fontId="16" fillId="0" borderId="14" xfId="4" applyFont="1" applyFill="1" applyBorder="1" applyAlignment="1" applyProtection="1">
      <alignment horizontal="center" vertical="top"/>
    </xf>
    <xf numFmtId="0" fontId="16" fillId="3" borderId="0" xfId="4" applyFont="1" applyFill="1" applyBorder="1" applyAlignment="1" applyProtection="1">
      <alignment horizontal="left" vertical="top"/>
    </xf>
    <xf numFmtId="0" fontId="16" fillId="4" borderId="23" xfId="4" applyFont="1" applyFill="1" applyBorder="1" applyAlignment="1" applyProtection="1">
      <alignment vertical="top"/>
    </xf>
    <xf numFmtId="0" fontId="16" fillId="4" borderId="26" xfId="4" applyFont="1" applyFill="1" applyBorder="1" applyAlignment="1" applyProtection="1">
      <alignment vertical="top"/>
    </xf>
    <xf numFmtId="0" fontId="16" fillId="4" borderId="27" xfId="4" applyFont="1" applyFill="1" applyBorder="1" applyAlignment="1" applyProtection="1">
      <alignment vertical="top"/>
    </xf>
    <xf numFmtId="0" fontId="14" fillId="0" borderId="19" xfId="4" applyFont="1" applyFill="1" applyBorder="1" applyAlignment="1" applyProtection="1">
      <alignment horizontal="center" vertical="top"/>
    </xf>
    <xf numFmtId="0" fontId="12" fillId="3" borderId="0" xfId="4" applyFont="1" applyFill="1" applyBorder="1" applyAlignment="1" applyProtection="1">
      <alignment horizontal="left" vertical="top" wrapText="1"/>
    </xf>
    <xf numFmtId="0" fontId="5" fillId="3" borderId="0" xfId="5" applyFont="1" applyFill="1" applyAlignment="1" applyProtection="1">
      <alignment horizontal="left" vertical="top"/>
    </xf>
    <xf numFmtId="0" fontId="1" fillId="3" borderId="0" xfId="1" applyFill="1" applyAlignment="1" applyProtection="1">
      <alignment horizontal="left" vertical="top"/>
    </xf>
    <xf numFmtId="0" fontId="12" fillId="3" borderId="0" xfId="4" applyFont="1" applyFill="1" applyBorder="1" applyAlignment="1" applyProtection="1">
      <alignment horizontal="left" vertical="top"/>
    </xf>
    <xf numFmtId="0" fontId="14" fillId="0" borderId="19" xfId="4" applyNumberFormat="1" applyFont="1" applyFill="1" applyBorder="1" applyAlignment="1" applyProtection="1">
      <alignment horizontal="center" vertical="top" wrapText="1"/>
    </xf>
    <xf numFmtId="0" fontId="14" fillId="0" borderId="19" xfId="4" applyNumberFormat="1" applyFont="1" applyFill="1" applyBorder="1" applyAlignment="1" applyProtection="1">
      <alignment horizontal="center" vertical="top"/>
    </xf>
    <xf numFmtId="0" fontId="14" fillId="0" borderId="28" xfId="4" applyNumberFormat="1" applyFont="1" applyFill="1" applyBorder="1" applyAlignment="1" applyProtection="1">
      <alignment horizontal="center" vertical="top"/>
    </xf>
    <xf numFmtId="165" fontId="19" fillId="7" borderId="20" xfId="1" applyNumberFormat="1" applyFont="1" applyFill="1" applyBorder="1" applyAlignment="1" applyProtection="1">
      <alignment horizontal="right" vertical="center"/>
      <protection locked="0"/>
    </xf>
    <xf numFmtId="0" fontId="14" fillId="0" borderId="20" xfId="4" applyFont="1" applyFill="1" applyBorder="1" applyAlignment="1" applyProtection="1">
      <alignment horizontal="left" vertical="top" wrapText="1"/>
    </xf>
    <xf numFmtId="0" fontId="14" fillId="0" borderId="9" xfId="4" applyFont="1" applyFill="1" applyBorder="1" applyAlignment="1" applyProtection="1">
      <alignment horizontal="left" vertical="top" wrapText="1"/>
    </xf>
    <xf numFmtId="0" fontId="14" fillId="0" borderId="29" xfId="4" applyFont="1" applyFill="1" applyBorder="1" applyAlignment="1" applyProtection="1">
      <alignment horizontal="left" vertical="top" wrapText="1"/>
    </xf>
    <xf numFmtId="0" fontId="14" fillId="0" borderId="25" xfId="4" applyFont="1" applyFill="1" applyBorder="1" applyAlignment="1" applyProtection="1">
      <alignment horizontal="left" vertical="top" wrapText="1"/>
    </xf>
    <xf numFmtId="0" fontId="16" fillId="0" borderId="15" xfId="4" applyFont="1" applyFill="1" applyBorder="1" applyAlignment="1" applyProtection="1">
      <alignment horizontal="left" vertical="top"/>
    </xf>
    <xf numFmtId="0" fontId="16" fillId="0" borderId="10" xfId="4" applyFont="1" applyFill="1" applyBorder="1" applyAlignment="1" applyProtection="1">
      <alignment horizontal="left" vertical="top"/>
    </xf>
    <xf numFmtId="0" fontId="14" fillId="0" borderId="20" xfId="4" applyFont="1" applyFill="1" applyBorder="1" applyAlignment="1" applyProtection="1">
      <alignment vertical="top" wrapText="1"/>
    </xf>
    <xf numFmtId="0" fontId="14" fillId="0" borderId="9" xfId="4" applyFont="1" applyFill="1" applyBorder="1" applyAlignment="1" applyProtection="1">
      <alignment vertical="top" wrapText="1"/>
    </xf>
    <xf numFmtId="0" fontId="14" fillId="0" borderId="1" xfId="1" applyNumberFormat="1" applyFont="1" applyFill="1" applyBorder="1" applyAlignment="1" applyProtection="1">
      <alignment horizontal="left" vertical="top" wrapText="1"/>
    </xf>
    <xf numFmtId="0" fontId="14" fillId="0" borderId="2" xfId="1" applyNumberFormat="1" applyFont="1" applyFill="1" applyBorder="1" applyAlignment="1" applyProtection="1">
      <alignment horizontal="left" vertical="top" wrapText="1"/>
    </xf>
    <xf numFmtId="0" fontId="14" fillId="0" borderId="3" xfId="1" applyNumberFormat="1" applyFont="1" applyFill="1" applyBorder="1" applyAlignment="1" applyProtection="1">
      <alignment horizontal="left" vertical="top" wrapText="1"/>
    </xf>
    <xf numFmtId="0" fontId="6" fillId="4" borderId="1" xfId="1" applyFont="1" applyFill="1" applyBorder="1" applyAlignment="1" applyProtection="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6" fillId="4" borderId="4" xfId="1" applyFont="1" applyFill="1" applyBorder="1" applyAlignment="1" applyProtection="1">
      <alignment horizontal="left" vertical="center"/>
    </xf>
    <xf numFmtId="0" fontId="6" fillId="4" borderId="5" xfId="1" applyFont="1" applyFill="1" applyBorder="1" applyAlignment="1" applyProtection="1">
      <alignment horizontal="left" vertical="center"/>
    </xf>
    <xf numFmtId="0" fontId="6" fillId="4" borderId="1" xfId="1" applyFont="1" applyFill="1" applyBorder="1" applyAlignment="1" applyProtection="1">
      <alignment horizontal="left" vertical="center"/>
    </xf>
    <xf numFmtId="0" fontId="6" fillId="4" borderId="2" xfId="1" applyFont="1" applyFill="1" applyBorder="1" applyAlignment="1" applyProtection="1">
      <alignment horizontal="left" vertical="center"/>
    </xf>
    <xf numFmtId="0" fontId="6" fillId="4" borderId="3" xfId="1" applyFont="1" applyFill="1" applyBorder="1" applyAlignment="1" applyProtection="1">
      <alignment horizontal="left" vertical="center"/>
    </xf>
    <xf numFmtId="0" fontId="10" fillId="4" borderId="1" xfId="1" applyFont="1" applyFill="1" applyBorder="1" applyAlignment="1" applyProtection="1">
      <alignment horizontal="center" vertical="center" wrapText="1"/>
    </xf>
    <xf numFmtId="0" fontId="10" fillId="4" borderId="2" xfId="1" applyFont="1" applyFill="1" applyBorder="1" applyAlignment="1" applyProtection="1">
      <alignment horizontal="center" vertical="center" wrapText="1"/>
    </xf>
    <xf numFmtId="0" fontId="10" fillId="4" borderId="3" xfId="1" applyFont="1" applyFill="1" applyBorder="1" applyAlignment="1" applyProtection="1">
      <alignment horizontal="center" vertical="center" wrapText="1"/>
    </xf>
    <xf numFmtId="0" fontId="17" fillId="4" borderId="1" xfId="1" applyNumberFormat="1" applyFont="1" applyFill="1" applyBorder="1" applyAlignment="1" applyProtection="1">
      <alignment horizontal="left" vertical="center"/>
    </xf>
    <xf numFmtId="0" fontId="17" fillId="4" borderId="2" xfId="1" applyNumberFormat="1" applyFont="1" applyFill="1" applyBorder="1" applyAlignment="1" applyProtection="1">
      <alignment horizontal="left" vertical="center"/>
    </xf>
    <xf numFmtId="0" fontId="17" fillId="4" borderId="3" xfId="1" applyNumberFormat="1" applyFont="1" applyFill="1" applyBorder="1" applyAlignment="1" applyProtection="1">
      <alignment horizontal="left" vertical="center"/>
    </xf>
    <xf numFmtId="0" fontId="3" fillId="2" borderId="0" xfId="1" applyFont="1" applyFill="1" applyBorder="1" applyAlignment="1">
      <alignment horizontal="left" vertical="center"/>
    </xf>
    <xf numFmtId="0" fontId="6" fillId="4" borderId="2" xfId="1" applyFont="1" applyFill="1" applyBorder="1" applyAlignment="1" applyProtection="1">
      <alignment horizontal="center" vertical="center"/>
    </xf>
    <xf numFmtId="0" fontId="6" fillId="4" borderId="3" xfId="1" applyFont="1" applyFill="1" applyBorder="1" applyAlignment="1" applyProtection="1">
      <alignment horizontal="center" vertical="center"/>
    </xf>
  </cellXfs>
  <cellStyles count="6">
    <cellStyle name="Normal" xfId="0" builtinId="0"/>
    <cellStyle name="Normal 2 2" xfId="4" xr:uid="{BB5E42EE-1198-4471-8566-6197DE31CC5A}"/>
    <cellStyle name="Normal 2 3" xfId="2" xr:uid="{1939DAB6-6696-48E2-A77E-3A0B88CF8DF7}"/>
    <cellStyle name="Normal 3 2" xfId="1" xr:uid="{75B1A526-691D-4B2F-BEE0-347B856BEAB9}"/>
    <cellStyle name="Normal 4 2" xfId="5" xr:uid="{D15A6F0C-FA2A-405B-992E-A65AA7441A76}"/>
    <cellStyle name="Validation error" xfId="3" xr:uid="{E93CFFEE-812B-4C8A-B606-8AB95EA24F7C}"/>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R19-Business-plan-data-tables%20-%20FBP%20(post%20IAP)%20Apr%20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47">
          <cell r="G47">
            <v>2.5198628800000002</v>
          </cell>
          <cell r="H47">
            <v>0</v>
          </cell>
          <cell r="I47">
            <v>6.278790089300001</v>
          </cell>
          <cell r="J47">
            <v>17.849846460000002</v>
          </cell>
          <cell r="L47">
            <v>1.1250966908251825</v>
          </cell>
          <cell r="M47">
            <v>0</v>
          </cell>
          <cell r="N47">
            <v>1.2016628172329453</v>
          </cell>
          <cell r="O47">
            <v>10.130123890824855</v>
          </cell>
          <cell r="Q47">
            <v>0.61468883287181109</v>
          </cell>
          <cell r="R47">
            <v>0</v>
          </cell>
          <cell r="S47">
            <v>0.5913730495559838</v>
          </cell>
          <cell r="T47">
            <v>6.1847234863381697</v>
          </cell>
          <cell r="V47">
            <v>12.104148862912051</v>
          </cell>
          <cell r="W47">
            <v>0</v>
          </cell>
          <cell r="X47">
            <v>3.2804861538461543</v>
          </cell>
          <cell r="Y47">
            <v>13.972050000000001</v>
          </cell>
          <cell r="AA47">
            <v>2.6756788275412182</v>
          </cell>
          <cell r="AB47">
            <v>0</v>
          </cell>
          <cell r="AC47">
            <v>5.5200894230769233</v>
          </cell>
          <cell r="AD47">
            <v>14.133582692307693</v>
          </cell>
          <cell r="AF47">
            <v>2.1344492890796793</v>
          </cell>
          <cell r="AG47">
            <v>0</v>
          </cell>
          <cell r="AH47">
            <v>6.1203998076923076</v>
          </cell>
          <cell r="AI47">
            <v>14.523161538461538</v>
          </cell>
          <cell r="AK47">
            <v>1.1360188852335256</v>
          </cell>
          <cell r="AL47">
            <v>0</v>
          </cell>
          <cell r="AM47">
            <v>3.438851538461539</v>
          </cell>
          <cell r="AN47">
            <v>14.653021153846154</v>
          </cell>
          <cell r="AP47">
            <v>0.94350992369506415</v>
          </cell>
          <cell r="AQ47">
            <v>0</v>
          </cell>
          <cell r="AR47">
            <v>2.132653846153846</v>
          </cell>
          <cell r="AS47">
            <v>14.653021153846154</v>
          </cell>
        </row>
      </sheetData>
      <sheetData sheetId="57"/>
      <sheetData sheetId="58"/>
      <sheetData sheetId="59"/>
      <sheetData sheetId="60">
        <row r="16">
          <cell r="G16">
            <v>0.23378436999999999</v>
          </cell>
          <cell r="H16">
            <v>0</v>
          </cell>
          <cell r="I16">
            <v>0</v>
          </cell>
          <cell r="J16">
            <v>0</v>
          </cell>
          <cell r="L16">
            <v>0.23378436999999999</v>
          </cell>
          <cell r="M16">
            <v>0</v>
          </cell>
          <cell r="N16">
            <v>0</v>
          </cell>
          <cell r="O16">
            <v>0</v>
          </cell>
          <cell r="Q16">
            <v>0.23378436999999999</v>
          </cell>
          <cell r="R16">
            <v>0</v>
          </cell>
          <cell r="S16">
            <v>0</v>
          </cell>
          <cell r="T16">
            <v>0</v>
          </cell>
          <cell r="V16">
            <v>0.23378436999999999</v>
          </cell>
          <cell r="W16">
            <v>0</v>
          </cell>
          <cell r="X16">
            <v>0</v>
          </cell>
          <cell r="Y16">
            <v>0</v>
          </cell>
          <cell r="AA16">
            <v>0.23378436999999999</v>
          </cell>
          <cell r="AB16">
            <v>0</v>
          </cell>
          <cell r="AC16">
            <v>0</v>
          </cell>
          <cell r="AD16">
            <v>0</v>
          </cell>
          <cell r="AF16">
            <v>0.23378436999999999</v>
          </cell>
          <cell r="AG16">
            <v>0</v>
          </cell>
          <cell r="AH16">
            <v>0</v>
          </cell>
          <cell r="AI16">
            <v>0</v>
          </cell>
          <cell r="AK16">
            <v>0.23378436999999999</v>
          </cell>
          <cell r="AL16">
            <v>0</v>
          </cell>
          <cell r="AM16">
            <v>0</v>
          </cell>
          <cell r="AN16">
            <v>0</v>
          </cell>
          <cell r="AP16">
            <v>0.23378436999999999</v>
          </cell>
          <cell r="AQ16">
            <v>0</v>
          </cell>
          <cell r="AR16">
            <v>0</v>
          </cell>
          <cell r="AS16">
            <v>0</v>
          </cell>
        </row>
        <row r="17">
          <cell r="G17">
            <v>2.3328525516362433</v>
          </cell>
          <cell r="H17">
            <v>0</v>
          </cell>
          <cell r="I17">
            <v>8.9494961925748434E-2</v>
          </cell>
          <cell r="J17">
            <v>1.7845932621826068E-2</v>
          </cell>
          <cell r="L17">
            <v>2.0687170727565549</v>
          </cell>
          <cell r="M17">
            <v>0</v>
          </cell>
          <cell r="N17">
            <v>0.28250764136559059</v>
          </cell>
          <cell r="O17">
            <v>1.8557897866281647E-2</v>
          </cell>
          <cell r="Q17">
            <v>2.1529976859678821</v>
          </cell>
          <cell r="R17">
            <v>0</v>
          </cell>
          <cell r="S17">
            <v>0.29284853271490174</v>
          </cell>
          <cell r="T17">
            <v>1.9237189954025527E-2</v>
          </cell>
          <cell r="V17">
            <v>2.0715245454711533</v>
          </cell>
          <cell r="W17">
            <v>0</v>
          </cell>
          <cell r="X17">
            <v>0.2846277609890665</v>
          </cell>
          <cell r="Y17">
            <v>1.8602903441613788E-2</v>
          </cell>
          <cell r="AA17">
            <v>2.0715245454711533</v>
          </cell>
          <cell r="AB17">
            <v>0</v>
          </cell>
          <cell r="AC17">
            <v>0.2846277609890665</v>
          </cell>
          <cell r="AD17">
            <v>1.8602903441613788E-2</v>
          </cell>
          <cell r="AF17">
            <v>2.0715245454711533</v>
          </cell>
          <cell r="AG17">
            <v>0</v>
          </cell>
          <cell r="AH17">
            <v>0.2846277609890665</v>
          </cell>
          <cell r="AI17">
            <v>1.8602903441613788E-2</v>
          </cell>
          <cell r="AK17">
            <v>2.0715245454711533</v>
          </cell>
          <cell r="AL17">
            <v>0</v>
          </cell>
          <cell r="AM17">
            <v>0.2846277609890665</v>
          </cell>
          <cell r="AN17">
            <v>1.8602903441613788E-2</v>
          </cell>
          <cell r="AP17">
            <v>2.0715245454711533</v>
          </cell>
          <cell r="AQ17">
            <v>0</v>
          </cell>
          <cell r="AR17">
            <v>0.2846277609890665</v>
          </cell>
          <cell r="AS17">
            <v>1.8602903441613788E-2</v>
          </cell>
        </row>
        <row r="18">
          <cell r="G18">
            <v>0</v>
          </cell>
          <cell r="H18">
            <v>0</v>
          </cell>
          <cell r="I18">
            <v>0</v>
          </cell>
          <cell r="J18">
            <v>0</v>
          </cell>
          <cell r="L18">
            <v>0</v>
          </cell>
          <cell r="M18">
            <v>0</v>
          </cell>
          <cell r="N18">
            <v>0</v>
          </cell>
          <cell r="O18">
            <v>0</v>
          </cell>
          <cell r="Q18">
            <v>0</v>
          </cell>
          <cell r="R18">
            <v>0</v>
          </cell>
          <cell r="S18">
            <v>0</v>
          </cell>
          <cell r="T18">
            <v>0</v>
          </cell>
          <cell r="V18">
            <v>0</v>
          </cell>
          <cell r="W18">
            <v>0</v>
          </cell>
          <cell r="X18">
            <v>0</v>
          </cell>
          <cell r="Y18">
            <v>0</v>
          </cell>
          <cell r="AA18">
            <v>0</v>
          </cell>
          <cell r="AB18">
            <v>0</v>
          </cell>
          <cell r="AC18">
            <v>0</v>
          </cell>
          <cell r="AD18">
            <v>0</v>
          </cell>
          <cell r="AF18">
            <v>0</v>
          </cell>
          <cell r="AG18">
            <v>0</v>
          </cell>
          <cell r="AH18">
            <v>0</v>
          </cell>
          <cell r="AI18">
            <v>0</v>
          </cell>
          <cell r="AK18">
            <v>0</v>
          </cell>
          <cell r="AL18">
            <v>0</v>
          </cell>
          <cell r="AM18">
            <v>0</v>
          </cell>
          <cell r="AN18">
            <v>0</v>
          </cell>
          <cell r="AP18">
            <v>0</v>
          </cell>
          <cell r="AQ18">
            <v>0</v>
          </cell>
          <cell r="AR18">
            <v>0</v>
          </cell>
          <cell r="AS18">
            <v>0</v>
          </cell>
        </row>
        <row r="19">
          <cell r="G19">
            <v>0</v>
          </cell>
          <cell r="H19">
            <v>0</v>
          </cell>
          <cell r="I19">
            <v>0</v>
          </cell>
          <cell r="J19">
            <v>0</v>
          </cell>
          <cell r="L19">
            <v>0</v>
          </cell>
          <cell r="M19">
            <v>0</v>
          </cell>
          <cell r="N19">
            <v>0</v>
          </cell>
          <cell r="O19">
            <v>0</v>
          </cell>
          <cell r="Q19">
            <v>0</v>
          </cell>
          <cell r="R19">
            <v>0</v>
          </cell>
          <cell r="S19">
            <v>0</v>
          </cell>
          <cell r="T19">
            <v>0</v>
          </cell>
          <cell r="V19">
            <v>0</v>
          </cell>
          <cell r="W19">
            <v>0</v>
          </cell>
          <cell r="X19">
            <v>0</v>
          </cell>
          <cell r="Y19">
            <v>0</v>
          </cell>
          <cell r="AA19">
            <v>0</v>
          </cell>
          <cell r="AB19">
            <v>0</v>
          </cell>
          <cell r="AC19">
            <v>0</v>
          </cell>
          <cell r="AD19">
            <v>0</v>
          </cell>
          <cell r="AF19">
            <v>0</v>
          </cell>
          <cell r="AG19">
            <v>0</v>
          </cell>
          <cell r="AH19">
            <v>0</v>
          </cell>
          <cell r="AI19">
            <v>0</v>
          </cell>
          <cell r="AK19">
            <v>0</v>
          </cell>
          <cell r="AL19">
            <v>0</v>
          </cell>
          <cell r="AM19">
            <v>0</v>
          </cell>
          <cell r="AN19">
            <v>0</v>
          </cell>
          <cell r="AP19">
            <v>0</v>
          </cell>
          <cell r="AQ19">
            <v>0</v>
          </cell>
          <cell r="AR19">
            <v>0</v>
          </cell>
          <cell r="AS19">
            <v>0</v>
          </cell>
        </row>
      </sheetData>
      <sheetData sheetId="61"/>
      <sheetData sheetId="62"/>
      <sheetData sheetId="63">
        <row r="13">
          <cell r="G13">
            <v>0</v>
          </cell>
          <cell r="H13">
            <v>0</v>
          </cell>
          <cell r="I13">
            <v>0</v>
          </cell>
          <cell r="J13">
            <v>0</v>
          </cell>
          <cell r="L13">
            <v>0</v>
          </cell>
          <cell r="M13">
            <v>0</v>
          </cell>
          <cell r="N13">
            <v>0</v>
          </cell>
          <cell r="O13">
            <v>0</v>
          </cell>
          <cell r="Q13">
            <v>0</v>
          </cell>
          <cell r="R13">
            <v>0</v>
          </cell>
          <cell r="S13">
            <v>0</v>
          </cell>
          <cell r="T13">
            <v>0</v>
          </cell>
          <cell r="V13">
            <v>0</v>
          </cell>
          <cell r="W13">
            <v>0</v>
          </cell>
          <cell r="X13">
            <v>0</v>
          </cell>
          <cell r="Y13">
            <v>0</v>
          </cell>
          <cell r="AA13">
            <v>0</v>
          </cell>
          <cell r="AB13">
            <v>0</v>
          </cell>
          <cell r="AC13">
            <v>0</v>
          </cell>
          <cell r="AD13">
            <v>0</v>
          </cell>
          <cell r="AF13">
            <v>0</v>
          </cell>
          <cell r="AG13">
            <v>0</v>
          </cell>
          <cell r="AH13">
            <v>0</v>
          </cell>
          <cell r="AI13">
            <v>0</v>
          </cell>
          <cell r="AK13">
            <v>0</v>
          </cell>
          <cell r="AL13">
            <v>0</v>
          </cell>
          <cell r="AM13">
            <v>0</v>
          </cell>
          <cell r="AN13">
            <v>0</v>
          </cell>
          <cell r="AP13">
            <v>0</v>
          </cell>
          <cell r="AQ13">
            <v>0</v>
          </cell>
          <cell r="AR13">
            <v>0</v>
          </cell>
          <cell r="AS13">
            <v>0</v>
          </cell>
        </row>
        <row r="26">
          <cell r="G26">
            <v>0.53605732000000006</v>
          </cell>
          <cell r="H26">
            <v>0</v>
          </cell>
          <cell r="I26">
            <v>0</v>
          </cell>
          <cell r="J26">
            <v>0.41003188000000035</v>
          </cell>
          <cell r="L26">
            <v>0.55200000000000005</v>
          </cell>
          <cell r="M26">
            <v>0</v>
          </cell>
          <cell r="N26">
            <v>0</v>
          </cell>
          <cell r="O26">
            <v>0.50800000000000001</v>
          </cell>
          <cell r="Q26">
            <v>0.57199999999999995</v>
          </cell>
          <cell r="R26">
            <v>0</v>
          </cell>
          <cell r="S26">
            <v>0</v>
          </cell>
          <cell r="T26">
            <v>0.52700000000000002</v>
          </cell>
          <cell r="V26">
            <v>0.55315236690799996</v>
          </cell>
          <cell r="W26">
            <v>0</v>
          </cell>
          <cell r="X26">
            <v>0</v>
          </cell>
          <cell r="Y26">
            <v>0.51005</v>
          </cell>
          <cell r="AA26">
            <v>0.55315236690799996</v>
          </cell>
          <cell r="AB26">
            <v>0</v>
          </cell>
          <cell r="AC26">
            <v>0</v>
          </cell>
          <cell r="AD26">
            <v>0.51005</v>
          </cell>
          <cell r="AF26">
            <v>0.55315236690799996</v>
          </cell>
          <cell r="AG26">
            <v>0</v>
          </cell>
          <cell r="AH26">
            <v>0</v>
          </cell>
          <cell r="AI26">
            <v>0.51005</v>
          </cell>
          <cell r="AK26">
            <v>0.55315236690799996</v>
          </cell>
          <cell r="AL26">
            <v>0</v>
          </cell>
          <cell r="AM26">
            <v>0</v>
          </cell>
          <cell r="AN26">
            <v>0.51005</v>
          </cell>
          <cell r="AP26">
            <v>0.55315236690799996</v>
          </cell>
          <cell r="AQ26">
            <v>0</v>
          </cell>
          <cell r="AR26">
            <v>0</v>
          </cell>
          <cell r="AS26">
            <v>0.51005</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N10">
            <v>2.2678417094512073</v>
          </cell>
          <cell r="V10">
            <v>2.2688433244458008</v>
          </cell>
          <cell r="AD10">
            <v>2.3972687845702505</v>
          </cell>
          <cell r="AL10">
            <v>2.3527460964607441</v>
          </cell>
          <cell r="AT10">
            <v>2.3974482722934978</v>
          </cell>
          <cell r="BB10">
            <v>2.4429997894670739</v>
          </cell>
          <cell r="BJ10">
            <v>2.4894167854669478</v>
          </cell>
          <cell r="BR10">
            <v>2.5367157043908199</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3B1C-0F1D-41B7-AA32-37287DABDCEE}">
  <sheetPr>
    <tabColor rgb="FF0078C9"/>
  </sheetPr>
  <dimension ref="A1:EV105"/>
  <sheetViews>
    <sheetView tabSelected="1" zoomScale="85" zoomScaleNormal="85" workbookViewId="0">
      <pane xSplit="5" ySplit="8" topLeftCell="AA9" activePane="bottomRight" state="frozen"/>
      <selection pane="topRight" activeCell="F1" sqref="F1"/>
      <selection pane="bottomLeft" activeCell="A9" sqref="A9"/>
      <selection pane="bottomRight" activeCell="AN33" sqref="AN33"/>
    </sheetView>
  </sheetViews>
  <sheetFormatPr defaultColWidth="0" defaultRowHeight="14.25" zeroHeight="1" x14ac:dyDescent="0.2"/>
  <cols>
    <col min="1" max="1" width="1.625" style="6" customWidth="1"/>
    <col min="2" max="2" width="6.625" style="6" customWidth="1"/>
    <col min="3" max="3" width="45.625" style="6" customWidth="1"/>
    <col min="4" max="4" width="8.625" style="6" customWidth="1"/>
    <col min="5" max="6" width="5.625" style="6" customWidth="1"/>
    <col min="7" max="46" width="9.625" style="6" customWidth="1"/>
    <col min="47" max="47" width="2.625" style="6" customWidth="1"/>
    <col min="48" max="48" width="28.625" style="6" customWidth="1"/>
    <col min="49" max="49" width="69.625" style="6" customWidth="1"/>
    <col min="50" max="50" width="3.125" style="6" customWidth="1"/>
    <col min="51" max="51" width="49.625" style="6" customWidth="1"/>
    <col min="52" max="52" width="54.5" style="6" customWidth="1"/>
    <col min="53" max="53" width="9.625" style="8" customWidth="1"/>
    <col min="54" max="54" width="6.625" style="6" customWidth="1"/>
    <col min="55" max="55" width="45.625" style="6" customWidth="1"/>
    <col min="56" max="57" width="5.625" style="6" customWidth="1"/>
    <col min="58" max="62" width="12.625" style="6" customWidth="1"/>
    <col min="63" max="63" width="9.625" style="6" customWidth="1"/>
    <col min="64" max="64" width="1.625" style="8" hidden="1" customWidth="1"/>
    <col min="65" max="65" width="34.5" style="8" hidden="1" customWidth="1"/>
    <col min="66" max="66" width="2.5" style="31" hidden="1" customWidth="1"/>
    <col min="67" max="67" width="19.75" style="31" hidden="1" customWidth="1"/>
    <col min="68" max="70" width="1.625" style="31" hidden="1" customWidth="1"/>
    <col min="71" max="71" width="3.5" style="31" hidden="1" customWidth="1"/>
    <col min="72" max="75" width="1.625" style="31" hidden="1" customWidth="1"/>
    <col min="76" max="76" width="3.5" style="31" hidden="1" customWidth="1"/>
    <col min="77" max="80" width="1.625" style="31" hidden="1" customWidth="1"/>
    <col min="81" max="81" width="3.5" style="31" hidden="1" customWidth="1"/>
    <col min="82" max="85" width="1.625" style="31" hidden="1" customWidth="1"/>
    <col min="86" max="86" width="3.5" style="31" hidden="1" customWidth="1"/>
    <col min="87" max="90" width="1.625" style="31" hidden="1" customWidth="1"/>
    <col min="91" max="91" width="3.5" style="31" hidden="1" customWidth="1"/>
    <col min="92" max="95" width="1.625" style="31" hidden="1" customWidth="1"/>
    <col min="96" max="96" width="3.5" style="31" hidden="1" customWidth="1"/>
    <col min="97" max="100" width="1.625" style="31" hidden="1" customWidth="1"/>
    <col min="101" max="101" width="3.5" style="31" hidden="1" customWidth="1"/>
    <col min="102" max="105" width="1.625" style="31" hidden="1" customWidth="1"/>
    <col min="106" max="106" width="3.125" style="31" hidden="1" customWidth="1"/>
    <col min="107" max="107" width="1.625" style="8" hidden="1" customWidth="1"/>
    <col min="108" max="109" width="3.125" style="205" hidden="1" customWidth="1"/>
    <col min="110" max="110" width="1.625" style="8" hidden="1" customWidth="1"/>
    <col min="111" max="111" width="3.5" style="31" hidden="1" customWidth="1"/>
    <col min="112" max="150" width="4" style="31" hidden="1" customWidth="1"/>
    <col min="151" max="151" width="3.5" style="31" hidden="1" customWidth="1"/>
    <col min="152" max="152" width="1.625" style="8" hidden="1" customWidth="1"/>
    <col min="153" max="16384" width="9" style="6" hidden="1"/>
  </cols>
  <sheetData>
    <row r="1" spans="2:152" ht="20.25" x14ac:dyDescent="0.2">
      <c r="B1" s="1" t="s">
        <v>0</v>
      </c>
      <c r="C1" s="1"/>
      <c r="D1" s="2"/>
      <c r="E1" s="1"/>
      <c r="F1" s="1"/>
      <c r="G1" s="1"/>
      <c r="H1" s="1"/>
      <c r="I1" s="1"/>
      <c r="J1" s="1"/>
      <c r="K1" s="1"/>
      <c r="L1" s="1"/>
      <c r="M1" s="1"/>
      <c r="N1" s="1"/>
      <c r="O1" s="1"/>
      <c r="P1" s="1"/>
      <c r="Q1" s="1"/>
      <c r="R1" s="1"/>
      <c r="S1" s="1"/>
      <c r="T1" s="1"/>
      <c r="U1" s="3"/>
      <c r="V1" s="3"/>
      <c r="W1" s="3"/>
      <c r="X1" s="3"/>
      <c r="Y1" s="3"/>
      <c r="Z1" s="3"/>
      <c r="AA1" s="3"/>
      <c r="AB1" s="3"/>
      <c r="AC1" s="3"/>
      <c r="AD1" s="3"/>
      <c r="AE1" s="3"/>
      <c r="AF1" s="3"/>
      <c r="AG1" s="3"/>
      <c r="AH1" s="3"/>
      <c r="AI1" s="3"/>
      <c r="AJ1" s="3"/>
      <c r="AK1" s="1"/>
      <c r="AL1" s="1"/>
      <c r="AM1" s="1"/>
      <c r="AN1" s="1"/>
      <c r="AO1" s="1"/>
      <c r="AP1" s="1"/>
      <c r="AQ1" s="1"/>
      <c r="AR1" s="1"/>
      <c r="AS1" s="1"/>
      <c r="AT1" s="4" t="str">
        <f>[1]AppValidation!$D$2</f>
        <v>Wessex Water</v>
      </c>
      <c r="AU1" s="5"/>
      <c r="AV1" s="260" t="s">
        <v>1</v>
      </c>
      <c r="AW1" s="260"/>
      <c r="AX1" s="260"/>
      <c r="AY1" s="260"/>
      <c r="AZ1" s="260"/>
      <c r="BA1" s="6"/>
      <c r="BB1" s="1" t="s">
        <v>2</v>
      </c>
      <c r="BC1" s="1"/>
      <c r="BD1" s="1"/>
      <c r="BE1" s="1"/>
      <c r="BF1" s="1"/>
      <c r="BG1" s="1"/>
      <c r="BH1" s="1"/>
      <c r="BI1" s="1"/>
      <c r="BJ1" s="3" t="str">
        <f>LEFT($B$1,3)</f>
        <v>WS1</v>
      </c>
      <c r="BL1" s="7"/>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7"/>
      <c r="DD1" s="6"/>
      <c r="DE1" s="6"/>
      <c r="DF1" s="7"/>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7"/>
    </row>
    <row r="2" spans="2:152" ht="21" thickBot="1" x14ac:dyDescent="0.25">
      <c r="B2" s="10"/>
      <c r="C2" s="11"/>
      <c r="D2" s="12"/>
      <c r="E2" s="11"/>
      <c r="F2" s="11"/>
      <c r="G2" s="11"/>
      <c r="H2" s="11"/>
      <c r="I2" s="11"/>
      <c r="J2" s="11"/>
      <c r="K2" s="11"/>
      <c r="L2" s="11"/>
      <c r="M2" s="11"/>
      <c r="N2" s="11"/>
      <c r="O2" s="11"/>
      <c r="P2" s="11"/>
      <c r="Q2" s="11"/>
      <c r="R2" s="11"/>
      <c r="S2" s="11"/>
      <c r="T2" s="11"/>
      <c r="U2" s="13"/>
      <c r="V2" s="13"/>
      <c r="W2" s="13"/>
      <c r="X2" s="13"/>
      <c r="Y2" s="13"/>
      <c r="Z2" s="13"/>
      <c r="AA2" s="13"/>
      <c r="AB2" s="13"/>
      <c r="AC2" s="13"/>
      <c r="AD2" s="13"/>
      <c r="AE2" s="13"/>
      <c r="AF2" s="13"/>
      <c r="AG2" s="13"/>
      <c r="AH2" s="13"/>
      <c r="AI2" s="13"/>
      <c r="AJ2" s="13"/>
      <c r="AK2" s="11"/>
      <c r="AL2" s="14"/>
      <c r="AM2" s="14"/>
      <c r="AN2" s="14"/>
      <c r="AO2" s="14"/>
      <c r="AP2" s="14"/>
      <c r="AQ2" s="14"/>
      <c r="AR2" s="14"/>
      <c r="AS2" s="14"/>
      <c r="AT2" s="14"/>
      <c r="AU2" s="14"/>
      <c r="AV2" s="14"/>
      <c r="AW2" s="14"/>
      <c r="AX2" s="14"/>
      <c r="AY2" s="14"/>
      <c r="AZ2" s="14"/>
      <c r="BA2" s="6"/>
      <c r="BB2" s="10"/>
      <c r="BC2" s="11"/>
      <c r="BD2" s="11"/>
      <c r="BE2" s="11"/>
      <c r="BF2" s="11"/>
      <c r="BG2" s="11"/>
      <c r="BH2" s="11"/>
      <c r="BI2" s="11"/>
      <c r="BJ2" s="11"/>
      <c r="BL2" s="7"/>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7"/>
      <c r="DD2" s="6"/>
      <c r="DE2" s="6"/>
      <c r="DF2" s="7"/>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7"/>
    </row>
    <row r="3" spans="2:152" ht="15" thickBot="1" x14ac:dyDescent="0.25">
      <c r="B3" s="16"/>
      <c r="C3" s="14"/>
      <c r="D3" s="17"/>
      <c r="E3" s="14"/>
      <c r="F3" s="14"/>
      <c r="G3" s="246" t="s">
        <v>3</v>
      </c>
      <c r="H3" s="247"/>
      <c r="I3" s="247"/>
      <c r="J3" s="247"/>
      <c r="K3" s="248"/>
      <c r="L3" s="246" t="s">
        <v>4</v>
      </c>
      <c r="M3" s="247"/>
      <c r="N3" s="247"/>
      <c r="O3" s="247"/>
      <c r="P3" s="248"/>
      <c r="Q3" s="246" t="s">
        <v>5</v>
      </c>
      <c r="R3" s="247"/>
      <c r="S3" s="247"/>
      <c r="T3" s="247"/>
      <c r="U3" s="248"/>
      <c r="V3" s="246" t="s">
        <v>6</v>
      </c>
      <c r="W3" s="247"/>
      <c r="X3" s="247"/>
      <c r="Y3" s="247"/>
      <c r="Z3" s="248"/>
      <c r="AA3" s="246" t="s">
        <v>7</v>
      </c>
      <c r="AB3" s="247"/>
      <c r="AC3" s="247"/>
      <c r="AD3" s="247"/>
      <c r="AE3" s="248"/>
      <c r="AF3" s="246" t="s">
        <v>8</v>
      </c>
      <c r="AG3" s="261"/>
      <c r="AH3" s="261"/>
      <c r="AI3" s="261"/>
      <c r="AJ3" s="262"/>
      <c r="AK3" s="246" t="s">
        <v>9</v>
      </c>
      <c r="AL3" s="261"/>
      <c r="AM3" s="261"/>
      <c r="AN3" s="261"/>
      <c r="AO3" s="262"/>
      <c r="AP3" s="246" t="s">
        <v>10</v>
      </c>
      <c r="AQ3" s="261"/>
      <c r="AR3" s="261"/>
      <c r="AS3" s="261"/>
      <c r="AT3" s="262"/>
      <c r="AU3" s="14"/>
      <c r="AV3" s="14"/>
      <c r="AW3" s="14"/>
      <c r="AX3" s="14"/>
      <c r="AY3" s="14"/>
      <c r="AZ3" s="14"/>
      <c r="BA3" s="6"/>
      <c r="BB3" s="16"/>
      <c r="BC3" s="14"/>
      <c r="BD3" s="14"/>
      <c r="BE3" s="14"/>
      <c r="BF3" s="246" t="s">
        <v>11</v>
      </c>
      <c r="BG3" s="247"/>
      <c r="BH3" s="247"/>
      <c r="BI3" s="247"/>
      <c r="BJ3" s="248"/>
      <c r="BL3" s="7"/>
      <c r="BM3" s="18"/>
      <c r="BN3" s="18"/>
      <c r="BO3" s="19" t="s">
        <v>12</v>
      </c>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7"/>
      <c r="DD3" s="6"/>
      <c r="DE3" s="6"/>
      <c r="DF3" s="7"/>
      <c r="DG3" s="9"/>
      <c r="DH3" s="19" t="s">
        <v>13</v>
      </c>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7"/>
    </row>
    <row r="4" spans="2:152" ht="41.25" thickBot="1" x14ac:dyDescent="0.25">
      <c r="B4" s="249" t="s">
        <v>14</v>
      </c>
      <c r="C4" s="250"/>
      <c r="D4" s="20" t="s">
        <v>15</v>
      </c>
      <c r="E4" s="21" t="s">
        <v>16</v>
      </c>
      <c r="F4" s="22" t="s">
        <v>17</v>
      </c>
      <c r="G4" s="23" t="s">
        <v>18</v>
      </c>
      <c r="H4" s="20" t="s">
        <v>19</v>
      </c>
      <c r="I4" s="20" t="s">
        <v>20</v>
      </c>
      <c r="J4" s="24" t="s">
        <v>21</v>
      </c>
      <c r="K4" s="25" t="s">
        <v>22</v>
      </c>
      <c r="L4" s="23" t="s">
        <v>18</v>
      </c>
      <c r="M4" s="20" t="s">
        <v>19</v>
      </c>
      <c r="N4" s="20" t="s">
        <v>20</v>
      </c>
      <c r="O4" s="24" t="s">
        <v>21</v>
      </c>
      <c r="P4" s="25" t="s">
        <v>22</v>
      </c>
      <c r="Q4" s="23" t="s">
        <v>18</v>
      </c>
      <c r="R4" s="20" t="s">
        <v>19</v>
      </c>
      <c r="S4" s="20" t="s">
        <v>20</v>
      </c>
      <c r="T4" s="24" t="s">
        <v>21</v>
      </c>
      <c r="U4" s="25" t="s">
        <v>22</v>
      </c>
      <c r="V4" s="23" t="s">
        <v>18</v>
      </c>
      <c r="W4" s="20" t="s">
        <v>19</v>
      </c>
      <c r="X4" s="20" t="s">
        <v>20</v>
      </c>
      <c r="Y4" s="24" t="s">
        <v>21</v>
      </c>
      <c r="Z4" s="25" t="s">
        <v>22</v>
      </c>
      <c r="AA4" s="23" t="s">
        <v>18</v>
      </c>
      <c r="AB4" s="20" t="s">
        <v>19</v>
      </c>
      <c r="AC4" s="20" t="s">
        <v>20</v>
      </c>
      <c r="AD4" s="24" t="s">
        <v>21</v>
      </c>
      <c r="AE4" s="25" t="s">
        <v>22</v>
      </c>
      <c r="AF4" s="23" t="s">
        <v>18</v>
      </c>
      <c r="AG4" s="20" t="s">
        <v>19</v>
      </c>
      <c r="AH4" s="20" t="s">
        <v>20</v>
      </c>
      <c r="AI4" s="24" t="s">
        <v>21</v>
      </c>
      <c r="AJ4" s="25" t="s">
        <v>22</v>
      </c>
      <c r="AK4" s="23" t="s">
        <v>18</v>
      </c>
      <c r="AL4" s="20" t="s">
        <v>19</v>
      </c>
      <c r="AM4" s="20" t="s">
        <v>20</v>
      </c>
      <c r="AN4" s="24" t="s">
        <v>21</v>
      </c>
      <c r="AO4" s="25" t="s">
        <v>22</v>
      </c>
      <c r="AP4" s="23" t="s">
        <v>18</v>
      </c>
      <c r="AQ4" s="20" t="s">
        <v>19</v>
      </c>
      <c r="AR4" s="20" t="s">
        <v>20</v>
      </c>
      <c r="AS4" s="24" t="s">
        <v>21</v>
      </c>
      <c r="AT4" s="25" t="s">
        <v>22</v>
      </c>
      <c r="AU4" s="14"/>
      <c r="AV4" s="26" t="s">
        <v>23</v>
      </c>
      <c r="AW4" s="27" t="s">
        <v>24</v>
      </c>
      <c r="AX4" s="28"/>
      <c r="AY4" s="26" t="s">
        <v>25</v>
      </c>
      <c r="AZ4" s="27" t="s">
        <v>13</v>
      </c>
      <c r="BA4" s="6"/>
      <c r="BB4" s="249" t="s">
        <v>14</v>
      </c>
      <c r="BC4" s="250"/>
      <c r="BD4" s="21" t="s">
        <v>16</v>
      </c>
      <c r="BE4" s="22" t="s">
        <v>17</v>
      </c>
      <c r="BF4" s="23" t="s">
        <v>18</v>
      </c>
      <c r="BG4" s="20" t="s">
        <v>19</v>
      </c>
      <c r="BH4" s="20" t="s">
        <v>20</v>
      </c>
      <c r="BI4" s="24" t="s">
        <v>21</v>
      </c>
      <c r="BJ4" s="25" t="s">
        <v>22</v>
      </c>
      <c r="BL4" s="7"/>
      <c r="BM4" s="29" t="s">
        <v>26</v>
      </c>
      <c r="BN4" s="30"/>
      <c r="BO4" s="29" t="s">
        <v>27</v>
      </c>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7"/>
      <c r="DD4" s="6"/>
      <c r="DE4" s="6"/>
      <c r="DF4" s="7"/>
      <c r="DG4" s="9"/>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7"/>
    </row>
    <row r="5" spans="2:152" ht="15" customHeight="1" thickBot="1" x14ac:dyDescent="0.25">
      <c r="B5" s="32"/>
      <c r="C5" s="32"/>
      <c r="D5" s="33"/>
      <c r="E5" s="33"/>
      <c r="F5" s="33"/>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14"/>
      <c r="AV5" s="35"/>
      <c r="AW5" s="35"/>
      <c r="AX5" s="35"/>
      <c r="AY5" s="35"/>
      <c r="AZ5" s="35"/>
      <c r="BA5" s="6"/>
      <c r="BB5" s="32"/>
      <c r="BC5" s="32"/>
      <c r="BD5" s="33"/>
      <c r="BE5" s="33"/>
      <c r="BF5" s="34"/>
      <c r="BG5" s="34"/>
      <c r="BH5" s="34"/>
      <c r="BI5" s="34"/>
      <c r="BJ5" s="34"/>
      <c r="BL5" s="7"/>
      <c r="BN5" s="9"/>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7"/>
      <c r="DD5" s="6"/>
      <c r="DE5" s="6"/>
      <c r="DF5" s="7"/>
      <c r="DG5" s="9"/>
      <c r="DH5" s="37" t="s">
        <v>28</v>
      </c>
      <c r="DI5" s="36"/>
      <c r="DJ5" s="36"/>
      <c r="DK5" s="36"/>
      <c r="DL5" s="36"/>
      <c r="DM5" s="36"/>
      <c r="DN5" s="36"/>
      <c r="DO5" s="36"/>
      <c r="DP5" s="36"/>
      <c r="DQ5" s="36"/>
      <c r="DR5" s="36"/>
      <c r="DS5" s="36"/>
      <c r="DT5" s="36"/>
      <c r="DU5" s="36"/>
      <c r="DV5" s="36"/>
      <c r="DW5" s="36" t="s">
        <v>29</v>
      </c>
      <c r="DX5" s="36"/>
      <c r="DY5" s="36"/>
      <c r="DZ5" s="36"/>
      <c r="EA5" s="36"/>
      <c r="EB5" s="36"/>
      <c r="EC5" s="36"/>
      <c r="ED5" s="36"/>
      <c r="EE5" s="36"/>
      <c r="EF5" s="36"/>
      <c r="EG5" s="36"/>
      <c r="EH5" s="36"/>
      <c r="EI5" s="36"/>
      <c r="EJ5" s="36"/>
      <c r="EK5" s="36"/>
      <c r="EL5" s="36"/>
      <c r="EM5" s="36"/>
      <c r="EN5" s="36"/>
      <c r="EO5" s="36"/>
      <c r="EP5" s="36"/>
      <c r="EQ5" s="36"/>
      <c r="ER5" s="36"/>
      <c r="ES5" s="36"/>
      <c r="ET5" s="36"/>
      <c r="EU5" s="36"/>
      <c r="EV5" s="7"/>
    </row>
    <row r="6" spans="2:152" ht="15" customHeight="1" thickBot="1" x14ac:dyDescent="0.25">
      <c r="B6" s="251" t="s">
        <v>30</v>
      </c>
      <c r="C6" s="252"/>
      <c r="D6" s="252"/>
      <c r="E6" s="252"/>
      <c r="F6" s="253"/>
      <c r="G6" s="254" t="s">
        <v>31</v>
      </c>
      <c r="H6" s="255"/>
      <c r="I6" s="255"/>
      <c r="J6" s="255"/>
      <c r="K6" s="256"/>
      <c r="L6" s="254" t="s">
        <v>31</v>
      </c>
      <c r="M6" s="255"/>
      <c r="N6" s="255"/>
      <c r="O6" s="255"/>
      <c r="P6" s="256"/>
      <c r="Q6" s="254" t="s">
        <v>31</v>
      </c>
      <c r="R6" s="255"/>
      <c r="S6" s="255"/>
      <c r="T6" s="255"/>
      <c r="U6" s="256"/>
      <c r="V6" s="254" t="s">
        <v>32</v>
      </c>
      <c r="W6" s="255"/>
      <c r="X6" s="255"/>
      <c r="Y6" s="255"/>
      <c r="Z6" s="256"/>
      <c r="AA6" s="254" t="s">
        <v>32</v>
      </c>
      <c r="AB6" s="255"/>
      <c r="AC6" s="255"/>
      <c r="AD6" s="255"/>
      <c r="AE6" s="256"/>
      <c r="AF6" s="254" t="s">
        <v>32</v>
      </c>
      <c r="AG6" s="255"/>
      <c r="AH6" s="255"/>
      <c r="AI6" s="255"/>
      <c r="AJ6" s="256"/>
      <c r="AK6" s="254" t="s">
        <v>32</v>
      </c>
      <c r="AL6" s="255"/>
      <c r="AM6" s="255"/>
      <c r="AN6" s="255"/>
      <c r="AO6" s="256"/>
      <c r="AP6" s="254" t="s">
        <v>32</v>
      </c>
      <c r="AQ6" s="255"/>
      <c r="AR6" s="255"/>
      <c r="AS6" s="255"/>
      <c r="AT6" s="256"/>
      <c r="AU6" s="14"/>
      <c r="AV6" s="35"/>
      <c r="AW6" s="35"/>
      <c r="AX6" s="35"/>
      <c r="AY6" s="35"/>
      <c r="AZ6" s="35"/>
      <c r="BA6" s="6"/>
      <c r="BB6" s="251" t="s">
        <v>30</v>
      </c>
      <c r="BC6" s="252"/>
      <c r="BD6" s="252"/>
      <c r="BE6" s="253"/>
      <c r="BF6" s="254" t="s">
        <v>33</v>
      </c>
      <c r="BG6" s="255"/>
      <c r="BH6" s="255"/>
      <c r="BI6" s="255"/>
      <c r="BJ6" s="256"/>
      <c r="BL6" s="7"/>
      <c r="BN6" s="9"/>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8"/>
      <c r="DC6" s="7"/>
      <c r="DD6" s="6"/>
      <c r="DE6" s="6"/>
      <c r="DF6" s="7"/>
      <c r="DG6" s="9"/>
      <c r="DH6" s="39" t="s">
        <v>34</v>
      </c>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7"/>
    </row>
    <row r="7" spans="2:152" ht="15" thickBot="1" x14ac:dyDescent="0.25">
      <c r="B7" s="32"/>
      <c r="C7" s="32"/>
      <c r="D7" s="33"/>
      <c r="E7" s="33"/>
      <c r="F7" s="33"/>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14"/>
      <c r="AV7" s="35"/>
      <c r="AW7" s="35"/>
      <c r="AX7" s="35"/>
      <c r="AY7" s="35"/>
      <c r="AZ7" s="35"/>
      <c r="BA7" s="6"/>
      <c r="BB7" s="32"/>
      <c r="BC7" s="32"/>
      <c r="BD7" s="33"/>
      <c r="BE7" s="33"/>
      <c r="BF7" s="34"/>
      <c r="BG7" s="34"/>
      <c r="BH7" s="34"/>
      <c r="BI7" s="34"/>
      <c r="BJ7" s="34"/>
      <c r="BL7" s="7"/>
      <c r="BN7" s="9"/>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8"/>
      <c r="CX7" s="36"/>
      <c r="CY7" s="36"/>
      <c r="CZ7" s="36"/>
      <c r="DA7" s="36"/>
      <c r="DB7" s="38"/>
      <c r="DC7" s="7"/>
      <c r="DD7" s="6"/>
      <c r="DE7" s="6"/>
      <c r="DF7" s="7"/>
      <c r="DG7" s="9"/>
      <c r="DH7" s="37" t="s">
        <v>35</v>
      </c>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7"/>
    </row>
    <row r="8" spans="2:152" ht="15" thickBot="1" x14ac:dyDescent="0.25">
      <c r="B8" s="40" t="s">
        <v>36</v>
      </c>
      <c r="C8" s="41" t="s">
        <v>37</v>
      </c>
      <c r="D8" s="33"/>
      <c r="E8" s="42"/>
      <c r="F8" s="42"/>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43"/>
      <c r="AZ8" s="43"/>
      <c r="BA8" s="6"/>
      <c r="BB8" s="40" t="s">
        <v>36</v>
      </c>
      <c r="BC8" s="41" t="s">
        <v>37</v>
      </c>
      <c r="BD8" s="42"/>
      <c r="BE8" s="42"/>
      <c r="BF8" s="14"/>
      <c r="BG8" s="14"/>
      <c r="BH8" s="14"/>
      <c r="BI8" s="14"/>
      <c r="BJ8" s="14"/>
      <c r="BL8" s="7"/>
      <c r="BN8" s="9"/>
      <c r="BO8" s="36"/>
      <c r="BP8" s="36"/>
      <c r="BQ8" s="36"/>
      <c r="BR8" s="36"/>
      <c r="BS8" s="38"/>
      <c r="BT8" s="36"/>
      <c r="BU8" s="36"/>
      <c r="BV8" s="36"/>
      <c r="BW8" s="36"/>
      <c r="BX8" s="38"/>
      <c r="BY8" s="36"/>
      <c r="BZ8" s="36"/>
      <c r="CA8" s="36"/>
      <c r="CB8" s="36"/>
      <c r="CC8" s="38"/>
      <c r="CD8" s="36"/>
      <c r="CE8" s="36"/>
      <c r="CF8" s="36"/>
      <c r="CG8" s="36"/>
      <c r="CH8" s="38"/>
      <c r="CI8" s="36"/>
      <c r="CJ8" s="36"/>
      <c r="CK8" s="36"/>
      <c r="CL8" s="36"/>
      <c r="CM8" s="38"/>
      <c r="CN8" s="36"/>
      <c r="CO8" s="36"/>
      <c r="CP8" s="36"/>
      <c r="CQ8" s="36"/>
      <c r="CR8" s="38"/>
      <c r="CS8" s="36"/>
      <c r="CT8" s="36"/>
      <c r="CU8" s="36"/>
      <c r="CV8" s="36"/>
      <c r="CW8" s="38"/>
      <c r="CX8" s="36"/>
      <c r="CY8" s="36"/>
      <c r="CZ8" s="36"/>
      <c r="DA8" s="36"/>
      <c r="DB8" s="38"/>
      <c r="DC8" s="7"/>
      <c r="DD8" s="6"/>
      <c r="DE8" s="6"/>
      <c r="DF8" s="7"/>
      <c r="DG8" s="9"/>
      <c r="DH8" s="39" t="s">
        <v>38</v>
      </c>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7"/>
    </row>
    <row r="9" spans="2:152" x14ac:dyDescent="0.2">
      <c r="B9" s="44">
        <v>1</v>
      </c>
      <c r="C9" s="45" t="s">
        <v>39</v>
      </c>
      <c r="D9" s="46" t="s">
        <v>40</v>
      </c>
      <c r="E9" s="46" t="s">
        <v>41</v>
      </c>
      <c r="F9" s="47">
        <v>3</v>
      </c>
      <c r="G9" s="48">
        <v>2.2678417094512073</v>
      </c>
      <c r="H9" s="49">
        <v>0</v>
      </c>
      <c r="I9" s="49">
        <v>5.1473839578173157</v>
      </c>
      <c r="J9" s="50">
        <v>1.6342585514790133</v>
      </c>
      <c r="K9" s="51">
        <f t="shared" ref="K9:K21" si="0">SUM(G9:J9)</f>
        <v>9.0494842187475353</v>
      </c>
      <c r="L9" s="48">
        <v>2.2688433244458013</v>
      </c>
      <c r="M9" s="49">
        <v>0</v>
      </c>
      <c r="N9" s="49">
        <v>5.7036100959511558</v>
      </c>
      <c r="O9" s="50">
        <v>1.8783553500251244</v>
      </c>
      <c r="P9" s="51">
        <f>SUM(L9:O9)</f>
        <v>9.8508087704220806</v>
      </c>
      <c r="Q9" s="48">
        <v>2.3972687845702505</v>
      </c>
      <c r="R9" s="49">
        <v>0</v>
      </c>
      <c r="S9" s="49">
        <v>6.0284568712444226</v>
      </c>
      <c r="T9" s="50">
        <v>1.9846776542164557</v>
      </c>
      <c r="U9" s="51">
        <f>SUM(Q9:T9)</f>
        <v>10.410403310031128</v>
      </c>
      <c r="V9" s="48">
        <v>2.3527460964607441</v>
      </c>
      <c r="W9" s="49">
        <v>0</v>
      </c>
      <c r="X9" s="49">
        <v>5.7762412898104198</v>
      </c>
      <c r="Y9" s="50">
        <v>1.9580879323693625</v>
      </c>
      <c r="Z9" s="51">
        <f>SUM(V9:Y9)</f>
        <v>10.087075318640526</v>
      </c>
      <c r="AA9" s="48">
        <v>2.3974482722934978</v>
      </c>
      <c r="AB9" s="49">
        <v>0</v>
      </c>
      <c r="AC9" s="49">
        <v>5.8859898743168175</v>
      </c>
      <c r="AD9" s="50">
        <v>1.9952916030843801</v>
      </c>
      <c r="AE9" s="51">
        <f>SUM(AA9:AD9)</f>
        <v>10.278729749694696</v>
      </c>
      <c r="AF9" s="48">
        <v>2.4429997894670739</v>
      </c>
      <c r="AG9" s="49">
        <v>0</v>
      </c>
      <c r="AH9" s="49">
        <v>5.9978236819288364</v>
      </c>
      <c r="AI9" s="50">
        <v>2.033202143542983</v>
      </c>
      <c r="AJ9" s="51">
        <f>SUM(AF9:AI9)</f>
        <v>10.474025614938894</v>
      </c>
      <c r="AK9" s="48">
        <v>2.4894167854669482</v>
      </c>
      <c r="AL9" s="49">
        <v>0</v>
      </c>
      <c r="AM9" s="49">
        <v>6.1117823318854834</v>
      </c>
      <c r="AN9" s="50">
        <v>2.0718329842702996</v>
      </c>
      <c r="AO9" s="51">
        <f>SUM(AK9:AN9)</f>
        <v>10.673032101622731</v>
      </c>
      <c r="AP9" s="48">
        <v>2.5367157043908199</v>
      </c>
      <c r="AQ9" s="49">
        <v>0</v>
      </c>
      <c r="AR9" s="49">
        <v>6.2279061961913067</v>
      </c>
      <c r="AS9" s="50">
        <v>2.1111978109714351</v>
      </c>
      <c r="AT9" s="51">
        <f>SUM(AP9:AS9)</f>
        <v>10.875819711553561</v>
      </c>
      <c r="AU9" s="14"/>
      <c r="AV9" s="52"/>
      <c r="AW9" s="53" t="s">
        <v>42</v>
      </c>
      <c r="AX9" s="54"/>
      <c r="AY9" s="43">
        <f>IF(SUM(BO9:DA9)=0,0,$BO$4)</f>
        <v>0</v>
      </c>
      <c r="AZ9" s="43">
        <f>IF(SUM(DH9:EU9)=0,0,$DW$5)</f>
        <v>0</v>
      </c>
      <c r="BA9" s="6"/>
      <c r="BB9" s="44">
        <v>1</v>
      </c>
      <c r="BC9" s="45" t="s">
        <v>39</v>
      </c>
      <c r="BD9" s="46" t="s">
        <v>41</v>
      </c>
      <c r="BE9" s="47">
        <v>3</v>
      </c>
      <c r="BF9" s="55" t="s">
        <v>43</v>
      </c>
      <c r="BG9" s="56" t="s">
        <v>44</v>
      </c>
      <c r="BH9" s="56" t="s">
        <v>45</v>
      </c>
      <c r="BI9" s="57" t="s">
        <v>46</v>
      </c>
      <c r="BJ9" s="58" t="s">
        <v>47</v>
      </c>
      <c r="BL9" s="7"/>
      <c r="BN9" s="8"/>
      <c r="BO9" s="59">
        <f t="shared" ref="BO9:BR12" si="1">IF(ISNUMBER(G9),0,1)</f>
        <v>0</v>
      </c>
      <c r="BP9" s="59">
        <f t="shared" si="1"/>
        <v>0</v>
      </c>
      <c r="BQ9" s="59">
        <f t="shared" si="1"/>
        <v>0</v>
      </c>
      <c r="BR9" s="59">
        <f t="shared" si="1"/>
        <v>0</v>
      </c>
      <c r="BS9" s="60"/>
      <c r="BT9" s="59">
        <f t="shared" ref="BT9:BW12" si="2">IF(ISNUMBER(L9),0,1)</f>
        <v>0</v>
      </c>
      <c r="BU9" s="59">
        <f t="shared" si="2"/>
        <v>0</v>
      </c>
      <c r="BV9" s="59">
        <f t="shared" si="2"/>
        <v>0</v>
      </c>
      <c r="BW9" s="59">
        <f t="shared" si="2"/>
        <v>0</v>
      </c>
      <c r="BX9" s="60"/>
      <c r="BY9" s="59">
        <f t="shared" ref="BY9:CB12" si="3">IF(ISNUMBER(Q9),0,1)</f>
        <v>0</v>
      </c>
      <c r="BZ9" s="59">
        <f t="shared" si="3"/>
        <v>0</v>
      </c>
      <c r="CA9" s="59">
        <f t="shared" si="3"/>
        <v>0</v>
      </c>
      <c r="CB9" s="59">
        <f t="shared" si="3"/>
        <v>0</v>
      </c>
      <c r="CC9" s="60"/>
      <c r="CD9" s="59">
        <f t="shared" ref="CD9:CG12" si="4">IF(ISNUMBER(V9),0,1)</f>
        <v>0</v>
      </c>
      <c r="CE9" s="59">
        <f t="shared" si="4"/>
        <v>0</v>
      </c>
      <c r="CF9" s="59">
        <f t="shared" si="4"/>
        <v>0</v>
      </c>
      <c r="CG9" s="59">
        <f t="shared" si="4"/>
        <v>0</v>
      </c>
      <c r="CH9" s="60"/>
      <c r="CI9" s="59">
        <f t="shared" ref="CI9:CL12" si="5">IF(ISNUMBER(AA9),0,1)</f>
        <v>0</v>
      </c>
      <c r="CJ9" s="59">
        <f t="shared" si="5"/>
        <v>0</v>
      </c>
      <c r="CK9" s="59">
        <f t="shared" si="5"/>
        <v>0</v>
      </c>
      <c r="CL9" s="59">
        <f t="shared" si="5"/>
        <v>0</v>
      </c>
      <c r="CM9" s="60"/>
      <c r="CN9" s="59">
        <f t="shared" ref="CN9:CQ12" si="6">IF(ISNUMBER(AF9),0,1)</f>
        <v>0</v>
      </c>
      <c r="CO9" s="59">
        <f t="shared" si="6"/>
        <v>0</v>
      </c>
      <c r="CP9" s="59">
        <f t="shared" si="6"/>
        <v>0</v>
      </c>
      <c r="CQ9" s="59">
        <f t="shared" si="6"/>
        <v>0</v>
      </c>
      <c r="CR9" s="60"/>
      <c r="CS9" s="59">
        <f t="shared" ref="CS9:CV12" si="7">IF(ISNUMBER(AK9),0,1)</f>
        <v>0</v>
      </c>
      <c r="CT9" s="59">
        <f t="shared" si="7"/>
        <v>0</v>
      </c>
      <c r="CU9" s="59">
        <f t="shared" si="7"/>
        <v>0</v>
      </c>
      <c r="CV9" s="59">
        <f t="shared" si="7"/>
        <v>0</v>
      </c>
      <c r="CW9" s="60"/>
      <c r="CX9" s="59">
        <f t="shared" ref="CX9:DA12" si="8">IF(ISNUMBER(AP9),0,1)</f>
        <v>0</v>
      </c>
      <c r="CY9" s="59">
        <f t="shared" si="8"/>
        <v>0</v>
      </c>
      <c r="CZ9" s="59">
        <f t="shared" si="8"/>
        <v>0</v>
      </c>
      <c r="DA9" s="59">
        <f t="shared" si="8"/>
        <v>0</v>
      </c>
      <c r="DB9" s="60"/>
      <c r="DC9" s="7"/>
      <c r="DD9" s="6"/>
      <c r="DE9" s="6"/>
      <c r="DF9" s="7"/>
      <c r="DG9" s="14"/>
      <c r="DH9" s="61">
        <f>IF((ROUND(G9,3)=ROUND([1]Wr2!$N$10,3)),0,1)</f>
        <v>0</v>
      </c>
      <c r="DI9" s="60"/>
      <c r="DJ9" s="60"/>
      <c r="DK9" s="60"/>
      <c r="DL9" s="60"/>
      <c r="DM9" s="61">
        <f>IF((ROUND(L9,3)=ROUND([1]Wr2!V10,3)),0,1)</f>
        <v>0</v>
      </c>
      <c r="DN9" s="60"/>
      <c r="DO9" s="60"/>
      <c r="DP9" s="60"/>
      <c r="DQ9" s="60"/>
      <c r="DR9" s="61">
        <f>IF((ROUND(Q9,3)=ROUND([1]Wr2!$AD$10,3)),0,1)</f>
        <v>0</v>
      </c>
      <c r="DS9" s="60"/>
      <c r="DT9" s="60"/>
      <c r="DU9" s="60"/>
      <c r="DV9" s="60"/>
      <c r="DW9" s="61">
        <f>IF((ROUND(V9,3)=ROUND([1]Wr2!$AL$10,3)),0,1)</f>
        <v>0</v>
      </c>
      <c r="DX9" s="60"/>
      <c r="DY9" s="60"/>
      <c r="DZ9" s="60"/>
      <c r="EA9" s="60"/>
      <c r="EB9" s="61">
        <f>IF((ROUND(AA9,3)=ROUND([1]Wr2!$AT$10,3)),0,1)</f>
        <v>0</v>
      </c>
      <c r="EC9" s="60"/>
      <c r="ED9" s="60"/>
      <c r="EE9" s="60"/>
      <c r="EF9" s="60"/>
      <c r="EG9" s="61">
        <f>IF((ROUND(AF9,3)=ROUND([1]Wr2!$BB$10,3)),0,1)</f>
        <v>0</v>
      </c>
      <c r="EH9" s="60"/>
      <c r="EI9" s="60"/>
      <c r="EJ9" s="60"/>
      <c r="EK9" s="60"/>
      <c r="EL9" s="61">
        <f>IF((ROUND(AK9,3)=ROUND([1]Wr2!$BJ$10,3)),0,1)</f>
        <v>0</v>
      </c>
      <c r="EM9" s="60"/>
      <c r="EN9" s="60"/>
      <c r="EO9" s="60"/>
      <c r="EP9" s="60"/>
      <c r="EQ9" s="61">
        <f>IF((ROUND(AP9,3)=ROUND([1]Wr2!$BR$10,3)),0,1)</f>
        <v>0</v>
      </c>
      <c r="ER9" s="60"/>
      <c r="ES9" s="60"/>
      <c r="ET9" s="60"/>
      <c r="EU9" s="60"/>
      <c r="EV9" s="7"/>
    </row>
    <row r="10" spans="2:152" x14ac:dyDescent="0.2">
      <c r="B10" s="62">
        <f xml:space="preserve"> B9 + 1</f>
        <v>2</v>
      </c>
      <c r="C10" s="63" t="s">
        <v>48</v>
      </c>
      <c r="D10" s="64" t="s">
        <v>49</v>
      </c>
      <c r="E10" s="64" t="s">
        <v>41</v>
      </c>
      <c r="F10" s="65">
        <v>3</v>
      </c>
      <c r="G10" s="66">
        <v>0</v>
      </c>
      <c r="H10" s="67">
        <v>0</v>
      </c>
      <c r="I10" s="67">
        <v>0</v>
      </c>
      <c r="J10" s="68">
        <v>0</v>
      </c>
      <c r="K10" s="69">
        <f t="shared" si="0"/>
        <v>0</v>
      </c>
      <c r="L10" s="66">
        <v>0</v>
      </c>
      <c r="M10" s="67">
        <v>0</v>
      </c>
      <c r="N10" s="67">
        <v>0</v>
      </c>
      <c r="O10" s="68">
        <v>0</v>
      </c>
      <c r="P10" s="69">
        <f>SUM(L10:O10)</f>
        <v>0</v>
      </c>
      <c r="Q10" s="66">
        <v>0</v>
      </c>
      <c r="R10" s="67">
        <v>0</v>
      </c>
      <c r="S10" s="67">
        <v>0</v>
      </c>
      <c r="T10" s="68">
        <v>0</v>
      </c>
      <c r="U10" s="69">
        <f>SUM(Q10:T10)</f>
        <v>0</v>
      </c>
      <c r="V10" s="66">
        <v>0</v>
      </c>
      <c r="W10" s="67">
        <v>0</v>
      </c>
      <c r="X10" s="67">
        <v>0</v>
      </c>
      <c r="Y10" s="68">
        <v>0</v>
      </c>
      <c r="Z10" s="69">
        <f>SUM(V10:Y10)</f>
        <v>0</v>
      </c>
      <c r="AA10" s="66">
        <v>0</v>
      </c>
      <c r="AB10" s="67">
        <v>0</v>
      </c>
      <c r="AC10" s="67">
        <v>0</v>
      </c>
      <c r="AD10" s="68">
        <v>0</v>
      </c>
      <c r="AE10" s="69">
        <f>SUM(AA10:AD10)</f>
        <v>0</v>
      </c>
      <c r="AF10" s="66">
        <v>0</v>
      </c>
      <c r="AG10" s="67">
        <v>0</v>
      </c>
      <c r="AH10" s="67">
        <v>0</v>
      </c>
      <c r="AI10" s="68">
        <v>0</v>
      </c>
      <c r="AJ10" s="69">
        <f>SUM(AF10:AI10)</f>
        <v>0</v>
      </c>
      <c r="AK10" s="66">
        <v>0</v>
      </c>
      <c r="AL10" s="67">
        <v>0</v>
      </c>
      <c r="AM10" s="67">
        <v>0</v>
      </c>
      <c r="AN10" s="68">
        <v>0</v>
      </c>
      <c r="AO10" s="69">
        <f>SUM(AK10:AN10)</f>
        <v>0</v>
      </c>
      <c r="AP10" s="66">
        <v>0</v>
      </c>
      <c r="AQ10" s="67">
        <v>0</v>
      </c>
      <c r="AR10" s="67">
        <v>0</v>
      </c>
      <c r="AS10" s="68">
        <v>0</v>
      </c>
      <c r="AT10" s="69">
        <f>SUM(AP10:AS10)</f>
        <v>0</v>
      </c>
      <c r="AU10" s="14"/>
      <c r="AV10" s="70"/>
      <c r="AW10" s="37"/>
      <c r="AX10" s="71"/>
      <c r="AY10" s="43">
        <f>IF(SUM(BO10:DA10)=0,0,$BO$4)</f>
        <v>0</v>
      </c>
      <c r="AZ10" s="43"/>
      <c r="BA10" s="6"/>
      <c r="BB10" s="62">
        <f xml:space="preserve"> BB9 + 1</f>
        <v>2</v>
      </c>
      <c r="BC10" s="63" t="s">
        <v>48</v>
      </c>
      <c r="BD10" s="64" t="s">
        <v>41</v>
      </c>
      <c r="BE10" s="65">
        <v>3</v>
      </c>
      <c r="BF10" s="72" t="s">
        <v>50</v>
      </c>
      <c r="BG10" s="73" t="s">
        <v>51</v>
      </c>
      <c r="BH10" s="73" t="s">
        <v>52</v>
      </c>
      <c r="BI10" s="74" t="s">
        <v>53</v>
      </c>
      <c r="BJ10" s="75" t="s">
        <v>54</v>
      </c>
      <c r="BL10" s="7"/>
      <c r="BN10" s="8"/>
      <c r="BO10" s="59">
        <f t="shared" si="1"/>
        <v>0</v>
      </c>
      <c r="BP10" s="59">
        <f t="shared" si="1"/>
        <v>0</v>
      </c>
      <c r="BQ10" s="59">
        <f t="shared" si="1"/>
        <v>0</v>
      </c>
      <c r="BR10" s="59">
        <f t="shared" si="1"/>
        <v>0</v>
      </c>
      <c r="BS10" s="60"/>
      <c r="BT10" s="59">
        <f t="shared" si="2"/>
        <v>0</v>
      </c>
      <c r="BU10" s="59">
        <f t="shared" si="2"/>
        <v>0</v>
      </c>
      <c r="BV10" s="59">
        <f t="shared" si="2"/>
        <v>0</v>
      </c>
      <c r="BW10" s="59">
        <f t="shared" si="2"/>
        <v>0</v>
      </c>
      <c r="BX10" s="60"/>
      <c r="BY10" s="59">
        <f t="shared" si="3"/>
        <v>0</v>
      </c>
      <c r="BZ10" s="59">
        <f t="shared" si="3"/>
        <v>0</v>
      </c>
      <c r="CA10" s="59">
        <f t="shared" si="3"/>
        <v>0</v>
      </c>
      <c r="CB10" s="59">
        <f t="shared" si="3"/>
        <v>0</v>
      </c>
      <c r="CC10" s="60"/>
      <c r="CD10" s="59">
        <f t="shared" si="4"/>
        <v>0</v>
      </c>
      <c r="CE10" s="59">
        <f t="shared" si="4"/>
        <v>0</v>
      </c>
      <c r="CF10" s="59">
        <f t="shared" si="4"/>
        <v>0</v>
      </c>
      <c r="CG10" s="59">
        <f t="shared" si="4"/>
        <v>0</v>
      </c>
      <c r="CH10" s="60"/>
      <c r="CI10" s="59">
        <f t="shared" si="5"/>
        <v>0</v>
      </c>
      <c r="CJ10" s="59">
        <f t="shared" si="5"/>
        <v>0</v>
      </c>
      <c r="CK10" s="59">
        <f t="shared" si="5"/>
        <v>0</v>
      </c>
      <c r="CL10" s="59">
        <f t="shared" si="5"/>
        <v>0</v>
      </c>
      <c r="CM10" s="60"/>
      <c r="CN10" s="59">
        <f t="shared" si="6"/>
        <v>0</v>
      </c>
      <c r="CO10" s="59">
        <f t="shared" si="6"/>
        <v>0</v>
      </c>
      <c r="CP10" s="59">
        <f t="shared" si="6"/>
        <v>0</v>
      </c>
      <c r="CQ10" s="59">
        <f t="shared" si="6"/>
        <v>0</v>
      </c>
      <c r="CR10" s="60"/>
      <c r="CS10" s="59">
        <f t="shared" si="7"/>
        <v>0</v>
      </c>
      <c r="CT10" s="59">
        <f t="shared" si="7"/>
        <v>0</v>
      </c>
      <c r="CU10" s="59">
        <f t="shared" si="7"/>
        <v>0</v>
      </c>
      <c r="CV10" s="59">
        <f t="shared" si="7"/>
        <v>0</v>
      </c>
      <c r="CW10" s="60"/>
      <c r="CX10" s="59">
        <f t="shared" si="8"/>
        <v>0</v>
      </c>
      <c r="CY10" s="59">
        <f t="shared" si="8"/>
        <v>0</v>
      </c>
      <c r="CZ10" s="59">
        <f t="shared" si="8"/>
        <v>0</v>
      </c>
      <c r="DA10" s="59">
        <f t="shared" si="8"/>
        <v>0</v>
      </c>
      <c r="DB10" s="60"/>
      <c r="DC10" s="7"/>
      <c r="DD10" s="6"/>
      <c r="DE10" s="6"/>
      <c r="DF10" s="7"/>
      <c r="DG10" s="14"/>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7"/>
    </row>
    <row r="11" spans="2:152" x14ac:dyDescent="0.2">
      <c r="B11" s="62">
        <f xml:space="preserve"> B10 + 1</f>
        <v>3</v>
      </c>
      <c r="C11" s="63" t="s">
        <v>55</v>
      </c>
      <c r="D11" s="64" t="s">
        <v>56</v>
      </c>
      <c r="E11" s="64" t="s">
        <v>41</v>
      </c>
      <c r="F11" s="65">
        <v>3</v>
      </c>
      <c r="G11" s="66">
        <v>2.5666369216362432</v>
      </c>
      <c r="H11" s="67">
        <v>0</v>
      </c>
      <c r="I11" s="67">
        <v>8.9494961925748434E-2</v>
      </c>
      <c r="J11" s="68">
        <v>1.7845932621826068E-2</v>
      </c>
      <c r="K11" s="69">
        <f t="shared" si="0"/>
        <v>2.6739778161838177</v>
      </c>
      <c r="L11" s="66">
        <v>2.3025014427565549</v>
      </c>
      <c r="M11" s="67">
        <v>0</v>
      </c>
      <c r="N11" s="67">
        <v>0.28250764136559059</v>
      </c>
      <c r="O11" s="68">
        <v>1.8557897866281647E-2</v>
      </c>
      <c r="P11" s="69">
        <f>SUM(L11:O11)</f>
        <v>2.6035669819884273</v>
      </c>
      <c r="Q11" s="66">
        <v>2.3867820559678821</v>
      </c>
      <c r="R11" s="67">
        <v>0</v>
      </c>
      <c r="S11" s="67">
        <v>0.29284853271490174</v>
      </c>
      <c r="T11" s="68">
        <v>1.9237189954025527E-2</v>
      </c>
      <c r="U11" s="69">
        <f>SUM(Q11:T11)</f>
        <v>2.6988677786368092</v>
      </c>
      <c r="V11" s="66">
        <v>2.3053089154711532</v>
      </c>
      <c r="W11" s="67">
        <v>0</v>
      </c>
      <c r="X11" s="67">
        <v>0.2846277609890665</v>
      </c>
      <c r="Y11" s="68">
        <v>1.8602903441613788E-2</v>
      </c>
      <c r="Z11" s="69">
        <f>SUM(V11:Y11)</f>
        <v>2.6085395799018336</v>
      </c>
      <c r="AA11" s="66">
        <v>2.3053089154711532</v>
      </c>
      <c r="AB11" s="67">
        <v>0</v>
      </c>
      <c r="AC11" s="67">
        <v>0.2846277609890665</v>
      </c>
      <c r="AD11" s="68">
        <v>1.8602903441613788E-2</v>
      </c>
      <c r="AE11" s="69">
        <f>SUM(AA11:AD11)</f>
        <v>2.6085395799018336</v>
      </c>
      <c r="AF11" s="66">
        <v>2.3053089154711532</v>
      </c>
      <c r="AG11" s="67">
        <v>0</v>
      </c>
      <c r="AH11" s="67">
        <v>0.2846277609890665</v>
      </c>
      <c r="AI11" s="68">
        <v>1.8602903441613788E-2</v>
      </c>
      <c r="AJ11" s="69">
        <f>SUM(AF11:AI11)</f>
        <v>2.6085395799018336</v>
      </c>
      <c r="AK11" s="66">
        <v>2.3053089154711532</v>
      </c>
      <c r="AL11" s="67">
        <v>0</v>
      </c>
      <c r="AM11" s="67">
        <v>0.2846277609890665</v>
      </c>
      <c r="AN11" s="68">
        <v>1.8602903441613788E-2</v>
      </c>
      <c r="AO11" s="69">
        <f>SUM(AK11:AN11)</f>
        <v>2.6085395799018336</v>
      </c>
      <c r="AP11" s="66">
        <v>2.3053089154711532</v>
      </c>
      <c r="AQ11" s="67">
        <v>0</v>
      </c>
      <c r="AR11" s="67">
        <v>0.2846277609890665</v>
      </c>
      <c r="AS11" s="68">
        <v>1.8602903441613788E-2</v>
      </c>
      <c r="AT11" s="69">
        <f>SUM(AP11:AS11)</f>
        <v>2.6085395799018336</v>
      </c>
      <c r="AU11" s="14"/>
      <c r="AV11" s="70"/>
      <c r="AW11" s="37" t="s">
        <v>57</v>
      </c>
      <c r="AX11" s="71"/>
      <c r="AY11" s="43">
        <f>IF(SUM(BO11:DA11)=0,0,$BO$4)</f>
        <v>0</v>
      </c>
      <c r="AZ11" s="43">
        <f>IF(SUM(DH11:ET11)=0,0,$DH$5)</f>
        <v>0</v>
      </c>
      <c r="BA11" s="6"/>
      <c r="BB11" s="62">
        <f xml:space="preserve"> BB10 + 1</f>
        <v>3</v>
      </c>
      <c r="BC11" s="63" t="s">
        <v>55</v>
      </c>
      <c r="BD11" s="64" t="s">
        <v>41</v>
      </c>
      <c r="BE11" s="65">
        <v>3</v>
      </c>
      <c r="BF11" s="72" t="s">
        <v>58</v>
      </c>
      <c r="BG11" s="73" t="s">
        <v>59</v>
      </c>
      <c r="BH11" s="73" t="s">
        <v>60</v>
      </c>
      <c r="BI11" s="74" t="s">
        <v>61</v>
      </c>
      <c r="BJ11" s="75" t="s">
        <v>62</v>
      </c>
      <c r="BL11" s="7"/>
      <c r="BN11" s="8"/>
      <c r="BO11" s="59">
        <f t="shared" si="1"/>
        <v>0</v>
      </c>
      <c r="BP11" s="59">
        <f t="shared" si="1"/>
        <v>0</v>
      </c>
      <c r="BQ11" s="59">
        <f t="shared" si="1"/>
        <v>0</v>
      </c>
      <c r="BR11" s="59">
        <f t="shared" si="1"/>
        <v>0</v>
      </c>
      <c r="BS11" s="60"/>
      <c r="BT11" s="59">
        <f t="shared" si="2"/>
        <v>0</v>
      </c>
      <c r="BU11" s="59">
        <f t="shared" si="2"/>
        <v>0</v>
      </c>
      <c r="BV11" s="59">
        <f t="shared" si="2"/>
        <v>0</v>
      </c>
      <c r="BW11" s="59">
        <f t="shared" si="2"/>
        <v>0</v>
      </c>
      <c r="BX11" s="60"/>
      <c r="BY11" s="59">
        <f t="shared" si="3"/>
        <v>0</v>
      </c>
      <c r="BZ11" s="59">
        <f t="shared" si="3"/>
        <v>0</v>
      </c>
      <c r="CA11" s="59">
        <f t="shared" si="3"/>
        <v>0</v>
      </c>
      <c r="CB11" s="59">
        <f t="shared" si="3"/>
        <v>0</v>
      </c>
      <c r="CC11" s="60"/>
      <c r="CD11" s="59">
        <f t="shared" si="4"/>
        <v>0</v>
      </c>
      <c r="CE11" s="59">
        <f t="shared" si="4"/>
        <v>0</v>
      </c>
      <c r="CF11" s="59">
        <f t="shared" si="4"/>
        <v>0</v>
      </c>
      <c r="CG11" s="59">
        <f t="shared" si="4"/>
        <v>0</v>
      </c>
      <c r="CH11" s="60"/>
      <c r="CI11" s="59">
        <f t="shared" si="5"/>
        <v>0</v>
      </c>
      <c r="CJ11" s="59">
        <f t="shared" si="5"/>
        <v>0</v>
      </c>
      <c r="CK11" s="59">
        <f t="shared" si="5"/>
        <v>0</v>
      </c>
      <c r="CL11" s="59">
        <f t="shared" si="5"/>
        <v>0</v>
      </c>
      <c r="CM11" s="60"/>
      <c r="CN11" s="59">
        <f t="shared" si="6"/>
        <v>0</v>
      </c>
      <c r="CO11" s="59">
        <f t="shared" si="6"/>
        <v>0</v>
      </c>
      <c r="CP11" s="59">
        <f t="shared" si="6"/>
        <v>0</v>
      </c>
      <c r="CQ11" s="59">
        <f t="shared" si="6"/>
        <v>0</v>
      </c>
      <c r="CR11" s="60"/>
      <c r="CS11" s="59">
        <f t="shared" si="7"/>
        <v>0</v>
      </c>
      <c r="CT11" s="59">
        <f t="shared" si="7"/>
        <v>0</v>
      </c>
      <c r="CU11" s="59">
        <f t="shared" si="7"/>
        <v>0</v>
      </c>
      <c r="CV11" s="59">
        <f t="shared" si="7"/>
        <v>0</v>
      </c>
      <c r="CW11" s="60"/>
      <c r="CX11" s="59">
        <f t="shared" si="8"/>
        <v>0</v>
      </c>
      <c r="CY11" s="59">
        <f t="shared" si="8"/>
        <v>0</v>
      </c>
      <c r="CZ11" s="59">
        <f t="shared" si="8"/>
        <v>0</v>
      </c>
      <c r="DA11" s="59">
        <f t="shared" si="8"/>
        <v>0</v>
      </c>
      <c r="DB11" s="60"/>
      <c r="DC11" s="7"/>
      <c r="DD11" s="6"/>
      <c r="DE11" s="6"/>
      <c r="DF11" s="7"/>
      <c r="DG11" s="14"/>
      <c r="DH11" s="61">
        <f>IF((ROUND(G11,3) = ROUND(SUM([1]WS5!G16:G19),3)), 0, 1)</f>
        <v>0</v>
      </c>
      <c r="DI11" s="61">
        <f>IF((ROUND(H11,3) = ROUND(SUM([1]WS5!H16:H19),3)), 0, 1)</f>
        <v>0</v>
      </c>
      <c r="DJ11" s="61">
        <f>IF((ROUND(I11,3) = ROUND(SUM([1]WS5!I16:I19),3)), 0, 1)</f>
        <v>0</v>
      </c>
      <c r="DK11" s="61">
        <f>IF((ROUND(J11,3) = ROUND(SUM([1]WS5!J16:J19),3)), 0, 1)</f>
        <v>0</v>
      </c>
      <c r="DL11" s="60"/>
      <c r="DM11" s="61">
        <f>IF((ROUND(L11,3) = ROUND(SUM([1]WS5!L16:L19),3)), 0, 1)</f>
        <v>0</v>
      </c>
      <c r="DN11" s="61">
        <f>IF((ROUND(M11,3) = ROUND(SUM([1]WS5!M16:M19),3)), 0, 1)</f>
        <v>0</v>
      </c>
      <c r="DO11" s="61">
        <f>IF((ROUND(N11,3) = ROUND(SUM([1]WS5!N16:N19),3)), 0, 1)</f>
        <v>0</v>
      </c>
      <c r="DP11" s="61">
        <f>IF((ROUND(O11,3) = ROUND(SUM([1]WS5!O16:O19),3)), 0, 1)</f>
        <v>0</v>
      </c>
      <c r="DQ11" s="60"/>
      <c r="DR11" s="61">
        <f>IF((ROUND(Q11,3) = ROUND(SUM([1]WS5!Q16:Q19),3)), 0, 1)</f>
        <v>0</v>
      </c>
      <c r="DS11" s="61">
        <f>IF((ROUND(R11,3) = ROUND(SUM([1]WS5!R16:R19),3)), 0, 1)</f>
        <v>0</v>
      </c>
      <c r="DT11" s="61">
        <f>IF((ROUND(S11,3) = ROUND(SUM([1]WS5!S16:S19),3)), 0, 1)</f>
        <v>0</v>
      </c>
      <c r="DU11" s="61">
        <f>IF((ROUND(T11,3) = ROUND(SUM([1]WS5!T16:T19),3)), 0, 1)</f>
        <v>0</v>
      </c>
      <c r="DV11" s="60"/>
      <c r="DW11" s="61">
        <f>IF((ROUND(V11,3) = ROUND(SUM([1]WS5!V16:V19),3)), 0, 1)</f>
        <v>0</v>
      </c>
      <c r="DX11" s="61">
        <f>IF((ROUND(W11,3) = ROUND(SUM([1]WS5!W16:W19),3)), 0, 1)</f>
        <v>0</v>
      </c>
      <c r="DY11" s="61">
        <f>IF((ROUND(X11,3) = ROUND(SUM([1]WS5!X16:X19),3)), 0, 1)</f>
        <v>0</v>
      </c>
      <c r="DZ11" s="61">
        <f>IF((ROUND(Y11,3) = ROUND(SUM([1]WS5!Y16:Y19),3)), 0, 1)</f>
        <v>0</v>
      </c>
      <c r="EA11" s="60"/>
      <c r="EB11" s="61">
        <f>IF((ROUND(AA11,3) = ROUND(SUM([1]WS5!AA16:AA19),3)), 0, 1)</f>
        <v>0</v>
      </c>
      <c r="EC11" s="61">
        <f>IF((ROUND(AB11,3) = ROUND(SUM([1]WS5!AB16:AB19),3)), 0, 1)</f>
        <v>0</v>
      </c>
      <c r="ED11" s="61">
        <f>IF((ROUND(AC11,3) = ROUND(SUM([1]WS5!AC16:AC19),3)), 0, 1)</f>
        <v>0</v>
      </c>
      <c r="EE11" s="61">
        <f>IF((ROUND(AD11,3) = ROUND(SUM([1]WS5!AD16:AD19),3)), 0, 1)</f>
        <v>0</v>
      </c>
      <c r="EF11" s="60"/>
      <c r="EG11" s="61">
        <f>IF((ROUND(AF11,3) = ROUND(SUM([1]WS5!AF16:AF19),3)), 0, 1)</f>
        <v>0</v>
      </c>
      <c r="EH11" s="61">
        <f>IF((ROUND(AG11,3) = ROUND(SUM([1]WS5!AG16:AG19),3)), 0, 1)</f>
        <v>0</v>
      </c>
      <c r="EI11" s="61">
        <f>IF((ROUND(AH11,3) = ROUND(SUM([1]WS5!AH16:AH19),3)), 0, 1)</f>
        <v>0</v>
      </c>
      <c r="EJ11" s="61">
        <f>IF((ROUND(AI11,3) = ROUND(SUM([1]WS5!AI16:AI19),3)), 0, 1)</f>
        <v>0</v>
      </c>
      <c r="EK11" s="60"/>
      <c r="EL11" s="61">
        <f>IF((ROUND(AK11,3) = ROUND(SUM([1]WS5!AK16:AK19),3)), 0, 1)</f>
        <v>0</v>
      </c>
      <c r="EM11" s="61">
        <f>IF((ROUND(AL11,3) = ROUND(SUM([1]WS5!AL16:AL19),3)), 0, 1)</f>
        <v>0</v>
      </c>
      <c r="EN11" s="61">
        <f>IF((ROUND(AM11,3) = ROUND(SUM([1]WS5!AM16:AM19),3)), 0, 1)</f>
        <v>0</v>
      </c>
      <c r="EO11" s="61">
        <f>IF((ROUND(AN11,3) = ROUND(SUM([1]WS5!AN16:AN19),3)), 0, 1)</f>
        <v>0</v>
      </c>
      <c r="EP11" s="60"/>
      <c r="EQ11" s="61">
        <f>IF((ROUND(AP11,3) = ROUND(SUM([1]WS5!AP16:AP19),3)), 0, 1)</f>
        <v>0</v>
      </c>
      <c r="ER11" s="61">
        <f>IF((ROUND(AQ11,3) = ROUND(SUM([1]WS5!AQ16:AQ19),3)), 0, 1)</f>
        <v>0</v>
      </c>
      <c r="ES11" s="61">
        <f>IF((ROUND(AR11,3) = ROUND(SUM([1]WS5!AR16:AR19),3)), 0, 1)</f>
        <v>0</v>
      </c>
      <c r="ET11" s="61">
        <f>IF((ROUND(AS11,3) = ROUND(SUM([1]WS5!AS16:AS19),3)), 0, 1)</f>
        <v>0</v>
      </c>
      <c r="EU11" s="60"/>
      <c r="EV11" s="7"/>
    </row>
    <row r="12" spans="2:152" ht="15" thickBot="1" x14ac:dyDescent="0.25">
      <c r="B12" s="62">
        <f xml:space="preserve"> B11 + 1</f>
        <v>4</v>
      </c>
      <c r="C12" s="63" t="s">
        <v>63</v>
      </c>
      <c r="D12" s="64" t="s">
        <v>64</v>
      </c>
      <c r="E12" s="64" t="s">
        <v>41</v>
      </c>
      <c r="F12" s="65">
        <v>3</v>
      </c>
      <c r="G12" s="66">
        <v>2.1375314905029073E-5</v>
      </c>
      <c r="H12" s="67">
        <v>0</v>
      </c>
      <c r="I12" s="67">
        <v>1.7058147234348024</v>
      </c>
      <c r="J12" s="68">
        <v>2.712551531389021E-3</v>
      </c>
      <c r="K12" s="69">
        <f t="shared" si="0"/>
        <v>1.7085486502810965</v>
      </c>
      <c r="L12" s="66">
        <v>1.6670746908557099E-7</v>
      </c>
      <c r="M12" s="67">
        <v>0</v>
      </c>
      <c r="N12" s="67">
        <v>1.722795945805935</v>
      </c>
      <c r="O12" s="68">
        <v>3.8221646365549991E-2</v>
      </c>
      <c r="P12" s="69">
        <f>SUM(L12:O12)</f>
        <v>1.7610177588789542</v>
      </c>
      <c r="Q12" s="66">
        <v>1.7114254376171822E-7</v>
      </c>
      <c r="R12" s="67">
        <v>0</v>
      </c>
      <c r="S12" s="67">
        <v>1.7686290972137526</v>
      </c>
      <c r="T12" s="68">
        <v>3.9238492562102191E-2</v>
      </c>
      <c r="U12" s="69">
        <f>SUM(Q12:T12)</f>
        <v>1.8078677609183984</v>
      </c>
      <c r="V12" s="66">
        <v>0</v>
      </c>
      <c r="W12" s="67">
        <v>0</v>
      </c>
      <c r="X12" s="67">
        <v>1.6923972641400002</v>
      </c>
      <c r="Y12" s="68">
        <v>3.7818486090000006E-2</v>
      </c>
      <c r="Z12" s="69">
        <f>SUM(V12:Y12)</f>
        <v>1.7302157502300002</v>
      </c>
      <c r="AA12" s="66">
        <v>0</v>
      </c>
      <c r="AB12" s="67">
        <v>0</v>
      </c>
      <c r="AC12" s="67">
        <v>1.6754732914986001</v>
      </c>
      <c r="AD12" s="68">
        <v>3.7440301229100005E-2</v>
      </c>
      <c r="AE12" s="69">
        <f>SUM(AA12:AD12)</f>
        <v>1.7129135927277002</v>
      </c>
      <c r="AF12" s="66">
        <v>0</v>
      </c>
      <c r="AG12" s="67">
        <v>0</v>
      </c>
      <c r="AH12" s="67">
        <v>1.6587185585836142</v>
      </c>
      <c r="AI12" s="68">
        <v>3.7065898216809008E-2</v>
      </c>
      <c r="AJ12" s="69">
        <f>SUM(AF12:AI12)</f>
        <v>1.6957844568004232</v>
      </c>
      <c r="AK12" s="66">
        <v>0</v>
      </c>
      <c r="AL12" s="67">
        <v>0</v>
      </c>
      <c r="AM12" s="67">
        <v>1.642131372997778</v>
      </c>
      <c r="AN12" s="68">
        <v>3.6695239234640915E-2</v>
      </c>
      <c r="AO12" s="69">
        <f>SUM(AK12:AN12)</f>
        <v>1.6788266122324189</v>
      </c>
      <c r="AP12" s="66">
        <v>0</v>
      </c>
      <c r="AQ12" s="67">
        <v>0</v>
      </c>
      <c r="AR12" s="67">
        <v>1.6257100592678002</v>
      </c>
      <c r="AS12" s="68">
        <v>3.6328286842294506E-2</v>
      </c>
      <c r="AT12" s="69">
        <f>SUM(AP12:AS12)</f>
        <v>1.6620383461100947</v>
      </c>
      <c r="AU12" s="14"/>
      <c r="AV12" s="76"/>
      <c r="AW12" s="77"/>
      <c r="AX12" s="71"/>
      <c r="AY12" s="43">
        <f>IF(SUM(BO12:DA12)=0,0,$BO$4)</f>
        <v>0</v>
      </c>
      <c r="AZ12" s="43"/>
      <c r="BA12" s="6"/>
      <c r="BB12" s="62">
        <f xml:space="preserve"> BB11 + 1</f>
        <v>4</v>
      </c>
      <c r="BC12" s="63" t="s">
        <v>63</v>
      </c>
      <c r="BD12" s="64" t="s">
        <v>41</v>
      </c>
      <c r="BE12" s="65">
        <v>3</v>
      </c>
      <c r="BF12" s="72" t="s">
        <v>65</v>
      </c>
      <c r="BG12" s="73" t="s">
        <v>66</v>
      </c>
      <c r="BH12" s="73" t="s">
        <v>67</v>
      </c>
      <c r="BI12" s="74" t="s">
        <v>68</v>
      </c>
      <c r="BJ12" s="75" t="s">
        <v>69</v>
      </c>
      <c r="BL12" s="7"/>
      <c r="BN12" s="8"/>
      <c r="BO12" s="59">
        <f t="shared" si="1"/>
        <v>0</v>
      </c>
      <c r="BP12" s="59">
        <f t="shared" si="1"/>
        <v>0</v>
      </c>
      <c r="BQ12" s="59">
        <f t="shared" si="1"/>
        <v>0</v>
      </c>
      <c r="BR12" s="59">
        <f t="shared" si="1"/>
        <v>0</v>
      </c>
      <c r="BS12" s="60"/>
      <c r="BT12" s="59">
        <f t="shared" si="2"/>
        <v>0</v>
      </c>
      <c r="BU12" s="59">
        <f t="shared" si="2"/>
        <v>0</v>
      </c>
      <c r="BV12" s="59">
        <f t="shared" si="2"/>
        <v>0</v>
      </c>
      <c r="BW12" s="59">
        <f t="shared" si="2"/>
        <v>0</v>
      </c>
      <c r="BX12" s="60"/>
      <c r="BY12" s="59">
        <f t="shared" si="3"/>
        <v>0</v>
      </c>
      <c r="BZ12" s="59">
        <f t="shared" si="3"/>
        <v>0</v>
      </c>
      <c r="CA12" s="59">
        <f t="shared" si="3"/>
        <v>0</v>
      </c>
      <c r="CB12" s="59">
        <f t="shared" si="3"/>
        <v>0</v>
      </c>
      <c r="CC12" s="60"/>
      <c r="CD12" s="59">
        <f t="shared" si="4"/>
        <v>0</v>
      </c>
      <c r="CE12" s="59">
        <f t="shared" si="4"/>
        <v>0</v>
      </c>
      <c r="CF12" s="59">
        <f t="shared" si="4"/>
        <v>0</v>
      </c>
      <c r="CG12" s="59">
        <f t="shared" si="4"/>
        <v>0</v>
      </c>
      <c r="CH12" s="60"/>
      <c r="CI12" s="59">
        <f t="shared" si="5"/>
        <v>0</v>
      </c>
      <c r="CJ12" s="59">
        <f t="shared" si="5"/>
        <v>0</v>
      </c>
      <c r="CK12" s="59">
        <f t="shared" si="5"/>
        <v>0</v>
      </c>
      <c r="CL12" s="59">
        <f t="shared" si="5"/>
        <v>0</v>
      </c>
      <c r="CM12" s="60"/>
      <c r="CN12" s="59">
        <f t="shared" si="6"/>
        <v>0</v>
      </c>
      <c r="CO12" s="59">
        <f t="shared" si="6"/>
        <v>0</v>
      </c>
      <c r="CP12" s="59">
        <f t="shared" si="6"/>
        <v>0</v>
      </c>
      <c r="CQ12" s="59">
        <f t="shared" si="6"/>
        <v>0</v>
      </c>
      <c r="CR12" s="60"/>
      <c r="CS12" s="59">
        <f t="shared" si="7"/>
        <v>0</v>
      </c>
      <c r="CT12" s="59">
        <f t="shared" si="7"/>
        <v>0</v>
      </c>
      <c r="CU12" s="59">
        <f t="shared" si="7"/>
        <v>0</v>
      </c>
      <c r="CV12" s="59">
        <f t="shared" si="7"/>
        <v>0</v>
      </c>
      <c r="CW12" s="60"/>
      <c r="CX12" s="59">
        <f t="shared" si="8"/>
        <v>0</v>
      </c>
      <c r="CY12" s="59">
        <f t="shared" si="8"/>
        <v>0</v>
      </c>
      <c r="CZ12" s="59">
        <f t="shared" si="8"/>
        <v>0</v>
      </c>
      <c r="DA12" s="59">
        <f t="shared" si="8"/>
        <v>0</v>
      </c>
      <c r="DB12" s="60"/>
      <c r="DC12" s="7"/>
      <c r="DD12" s="6"/>
      <c r="DE12" s="6"/>
      <c r="DF12" s="7"/>
      <c r="DG12" s="14"/>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7"/>
    </row>
    <row r="13" spans="2:152" ht="15" thickBot="1" x14ac:dyDescent="0.25">
      <c r="B13" s="62"/>
      <c r="C13" s="78" t="s">
        <v>70</v>
      </c>
      <c r="D13" s="64"/>
      <c r="E13" s="64"/>
      <c r="F13" s="79"/>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1"/>
      <c r="AU13" s="14"/>
      <c r="AV13" s="71"/>
      <c r="AW13" s="71"/>
      <c r="AX13" s="71"/>
      <c r="AY13" s="43"/>
      <c r="AZ13" s="43"/>
      <c r="BA13" s="6"/>
      <c r="BB13" s="62"/>
      <c r="BC13" s="78" t="s">
        <v>70</v>
      </c>
      <c r="BD13" s="64"/>
      <c r="BE13" s="79"/>
      <c r="BF13" s="82"/>
      <c r="BG13" s="82"/>
      <c r="BH13" s="82"/>
      <c r="BI13" s="82"/>
      <c r="BJ13" s="83"/>
      <c r="BL13" s="7"/>
      <c r="BN13" s="8"/>
      <c r="BO13" s="36"/>
      <c r="BP13" s="36"/>
      <c r="BQ13" s="36"/>
      <c r="BR13" s="36"/>
      <c r="BS13" s="38"/>
      <c r="BT13" s="36"/>
      <c r="BU13" s="36"/>
      <c r="BV13" s="36"/>
      <c r="BW13" s="36"/>
      <c r="BX13" s="38"/>
      <c r="BY13" s="36"/>
      <c r="BZ13" s="36"/>
      <c r="CA13" s="36"/>
      <c r="CB13" s="36"/>
      <c r="CC13" s="38"/>
      <c r="CD13" s="36"/>
      <c r="CE13" s="36"/>
      <c r="CF13" s="36"/>
      <c r="CG13" s="36"/>
      <c r="CH13" s="38"/>
      <c r="CI13" s="36"/>
      <c r="CJ13" s="36"/>
      <c r="CK13" s="36"/>
      <c r="CL13" s="36"/>
      <c r="CM13" s="38"/>
      <c r="CN13" s="36"/>
      <c r="CO13" s="36"/>
      <c r="CP13" s="36"/>
      <c r="CQ13" s="36"/>
      <c r="CR13" s="38"/>
      <c r="CS13" s="36"/>
      <c r="CT13" s="36"/>
      <c r="CU13" s="36"/>
      <c r="CV13" s="36"/>
      <c r="CW13" s="38"/>
      <c r="CX13" s="36"/>
      <c r="CY13" s="36"/>
      <c r="CZ13" s="36"/>
      <c r="DA13" s="36"/>
      <c r="DB13" s="60"/>
      <c r="DC13" s="7"/>
      <c r="DD13" s="6"/>
      <c r="DE13" s="6"/>
      <c r="DF13" s="7"/>
      <c r="DG13" s="14"/>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84"/>
      <c r="EV13" s="7"/>
    </row>
    <row r="14" spans="2:152" x14ac:dyDescent="0.2">
      <c r="B14" s="85">
        <v>5</v>
      </c>
      <c r="C14" s="86" t="s">
        <v>71</v>
      </c>
      <c r="D14" s="87"/>
      <c r="E14" s="88" t="s">
        <v>41</v>
      </c>
      <c r="F14" s="89">
        <v>3</v>
      </c>
      <c r="G14" s="66">
        <v>0.38550558000000001</v>
      </c>
      <c r="H14" s="67">
        <v>1.91701E-3</v>
      </c>
      <c r="I14" s="67">
        <v>-3.2285000000000001E-4</v>
      </c>
      <c r="J14" s="68">
        <v>10.33589448</v>
      </c>
      <c r="K14" s="69">
        <f t="shared" si="0"/>
        <v>10.72299422</v>
      </c>
      <c r="L14" s="66">
        <v>0.41728857917757484</v>
      </c>
      <c r="M14" s="67">
        <v>0</v>
      </c>
      <c r="N14" s="67">
        <v>0</v>
      </c>
      <c r="O14" s="68">
        <v>14.416902060320023</v>
      </c>
      <c r="P14" s="69">
        <f>SUM(L14:O14)</f>
        <v>14.834190639497598</v>
      </c>
      <c r="Q14" s="66">
        <v>5.9723378963491676E-2</v>
      </c>
      <c r="R14" s="67">
        <v>1.3807606879632941</v>
      </c>
      <c r="S14" s="67">
        <v>0</v>
      </c>
      <c r="T14" s="68">
        <v>14.29359057111296</v>
      </c>
      <c r="U14" s="69">
        <f>SUM(Q14:T14)</f>
        <v>15.734074638039745</v>
      </c>
      <c r="V14" s="66">
        <v>0.14601024519230771</v>
      </c>
      <c r="W14" s="67">
        <v>0</v>
      </c>
      <c r="X14" s="67">
        <v>0</v>
      </c>
      <c r="Y14" s="68">
        <v>9.5474745246301786</v>
      </c>
      <c r="Z14" s="69">
        <f>SUM(V14:Y14)</f>
        <v>9.6934847698224864</v>
      </c>
      <c r="AA14" s="66">
        <v>0.14601024519230771</v>
      </c>
      <c r="AB14" s="67">
        <v>0</v>
      </c>
      <c r="AC14" s="67">
        <v>0</v>
      </c>
      <c r="AD14" s="68">
        <v>9.5474745246301786</v>
      </c>
      <c r="AE14" s="69">
        <f>SUM(AA14:AD14)</f>
        <v>9.6934847698224864</v>
      </c>
      <c r="AF14" s="66">
        <v>1.0916653846153848</v>
      </c>
      <c r="AG14" s="67">
        <v>0</v>
      </c>
      <c r="AH14" s="67">
        <v>0</v>
      </c>
      <c r="AI14" s="68">
        <v>9.5474745246301786</v>
      </c>
      <c r="AJ14" s="69">
        <f>SUM(AF14:AI14)</f>
        <v>10.639139909245564</v>
      </c>
      <c r="AK14" s="66">
        <v>0</v>
      </c>
      <c r="AL14" s="67">
        <v>0</v>
      </c>
      <c r="AM14" s="67">
        <v>0</v>
      </c>
      <c r="AN14" s="68">
        <v>9.5474745246301786</v>
      </c>
      <c r="AO14" s="69">
        <f>SUM(AK14:AN14)</f>
        <v>9.5474745246301786</v>
      </c>
      <c r="AP14" s="66">
        <v>0</v>
      </c>
      <c r="AQ14" s="67">
        <v>0</v>
      </c>
      <c r="AR14" s="67">
        <v>9.5520721153846161E-2</v>
      </c>
      <c r="AS14" s="68">
        <v>9.5474745246301786</v>
      </c>
      <c r="AT14" s="69">
        <f>SUM(AP14:AS14)</f>
        <v>9.6429952457840251</v>
      </c>
      <c r="AU14" s="14"/>
      <c r="AV14" s="90"/>
      <c r="AW14" s="39"/>
      <c r="AX14" s="71"/>
      <c r="AY14" s="43">
        <f>IF(SUM(BO14:DA14)=0,0,$BO$4)</f>
        <v>0</v>
      </c>
      <c r="AZ14" s="43"/>
      <c r="BA14" s="6"/>
      <c r="BB14" s="85">
        <v>5</v>
      </c>
      <c r="BC14" s="86" t="s">
        <v>71</v>
      </c>
      <c r="BD14" s="88" t="s">
        <v>41</v>
      </c>
      <c r="BE14" s="89">
        <v>3</v>
      </c>
      <c r="BF14" s="72" t="s">
        <v>72</v>
      </c>
      <c r="BG14" s="73" t="s">
        <v>73</v>
      </c>
      <c r="BH14" s="73" t="s">
        <v>74</v>
      </c>
      <c r="BI14" s="74" t="s">
        <v>75</v>
      </c>
      <c r="BJ14" s="75" t="s">
        <v>76</v>
      </c>
      <c r="BL14" s="7"/>
      <c r="BN14" s="8"/>
      <c r="BO14" s="59">
        <f t="shared" ref="BO14:BR17" si="9">IF(ISNUMBER(G14),0,1)</f>
        <v>0</v>
      </c>
      <c r="BP14" s="59">
        <f t="shared" si="9"/>
        <v>0</v>
      </c>
      <c r="BQ14" s="59">
        <f t="shared" si="9"/>
        <v>0</v>
      </c>
      <c r="BR14" s="59">
        <f t="shared" si="9"/>
        <v>0</v>
      </c>
      <c r="BS14" s="60"/>
      <c r="BT14" s="59">
        <f t="shared" ref="BT14:BW17" si="10">IF(ISNUMBER(L14),0,1)</f>
        <v>0</v>
      </c>
      <c r="BU14" s="59">
        <f t="shared" si="10"/>
        <v>0</v>
      </c>
      <c r="BV14" s="59">
        <f t="shared" si="10"/>
        <v>0</v>
      </c>
      <c r="BW14" s="59">
        <f t="shared" si="10"/>
        <v>0</v>
      </c>
      <c r="BX14" s="60"/>
      <c r="BY14" s="59">
        <f t="shared" ref="BY14:CB17" si="11">IF(ISNUMBER(Q14),0,1)</f>
        <v>0</v>
      </c>
      <c r="BZ14" s="59">
        <f t="shared" si="11"/>
        <v>0</v>
      </c>
      <c r="CA14" s="59">
        <f t="shared" si="11"/>
        <v>0</v>
      </c>
      <c r="CB14" s="59">
        <f t="shared" si="11"/>
        <v>0</v>
      </c>
      <c r="CC14" s="60"/>
      <c r="CD14" s="59">
        <f t="shared" ref="CD14:CG17" si="12">IF(ISNUMBER(V14),0,1)</f>
        <v>0</v>
      </c>
      <c r="CE14" s="59">
        <f t="shared" si="12"/>
        <v>0</v>
      </c>
      <c r="CF14" s="59">
        <f t="shared" si="12"/>
        <v>0</v>
      </c>
      <c r="CG14" s="59">
        <f t="shared" si="12"/>
        <v>0</v>
      </c>
      <c r="CH14" s="60"/>
      <c r="CI14" s="59">
        <f t="shared" ref="CI14:CL17" si="13">IF(ISNUMBER(AA14),0,1)</f>
        <v>0</v>
      </c>
      <c r="CJ14" s="59">
        <f t="shared" si="13"/>
        <v>0</v>
      </c>
      <c r="CK14" s="59">
        <f t="shared" si="13"/>
        <v>0</v>
      </c>
      <c r="CL14" s="59">
        <f t="shared" si="13"/>
        <v>0</v>
      </c>
      <c r="CM14" s="60"/>
      <c r="CN14" s="59">
        <f t="shared" ref="CN14:CQ17" si="14">IF(ISNUMBER(AF14),0,1)</f>
        <v>0</v>
      </c>
      <c r="CO14" s="59">
        <f t="shared" si="14"/>
        <v>0</v>
      </c>
      <c r="CP14" s="59">
        <f t="shared" si="14"/>
        <v>0</v>
      </c>
      <c r="CQ14" s="59">
        <f t="shared" si="14"/>
        <v>0</v>
      </c>
      <c r="CR14" s="60"/>
      <c r="CS14" s="59">
        <f t="shared" ref="CS14:CV17" si="15">IF(ISNUMBER(AK14),0,1)</f>
        <v>0</v>
      </c>
      <c r="CT14" s="59">
        <f t="shared" si="15"/>
        <v>0</v>
      </c>
      <c r="CU14" s="59">
        <f t="shared" si="15"/>
        <v>0</v>
      </c>
      <c r="CV14" s="59">
        <f t="shared" si="15"/>
        <v>0</v>
      </c>
      <c r="CW14" s="60"/>
      <c r="CX14" s="59">
        <f t="shared" ref="CX14:DA17" si="16">IF(ISNUMBER(AP14),0,1)</f>
        <v>0</v>
      </c>
      <c r="CY14" s="59">
        <f t="shared" si="16"/>
        <v>0</v>
      </c>
      <c r="CZ14" s="59">
        <f t="shared" si="16"/>
        <v>0</v>
      </c>
      <c r="DA14" s="59">
        <f t="shared" si="16"/>
        <v>0</v>
      </c>
      <c r="DB14" s="60"/>
      <c r="DC14" s="7"/>
      <c r="DD14" s="6"/>
      <c r="DE14" s="6"/>
      <c r="DF14" s="7"/>
      <c r="DG14" s="14"/>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7"/>
    </row>
    <row r="15" spans="2:152" x14ac:dyDescent="0.2">
      <c r="B15" s="62">
        <f>+B14+1</f>
        <v>6</v>
      </c>
      <c r="C15" s="63" t="s">
        <v>77</v>
      </c>
      <c r="D15" s="87"/>
      <c r="E15" s="64" t="s">
        <v>41</v>
      </c>
      <c r="F15" s="65">
        <v>3</v>
      </c>
      <c r="G15" s="66">
        <v>0</v>
      </c>
      <c r="H15" s="67">
        <v>0</v>
      </c>
      <c r="I15" s="67">
        <v>0</v>
      </c>
      <c r="J15" s="68">
        <v>0</v>
      </c>
      <c r="K15" s="69">
        <f t="shared" si="0"/>
        <v>0</v>
      </c>
      <c r="L15" s="66">
        <v>0</v>
      </c>
      <c r="M15" s="67">
        <v>0</v>
      </c>
      <c r="N15" s="67">
        <v>0</v>
      </c>
      <c r="O15" s="68">
        <v>0</v>
      </c>
      <c r="P15" s="69">
        <f>SUM(L15:O15)</f>
        <v>0</v>
      </c>
      <c r="Q15" s="66">
        <v>0</v>
      </c>
      <c r="R15" s="67">
        <v>0</v>
      </c>
      <c r="S15" s="67">
        <v>0</v>
      </c>
      <c r="T15" s="68">
        <v>0</v>
      </c>
      <c r="U15" s="69">
        <f>SUM(Q15:T15)</f>
        <v>0</v>
      </c>
      <c r="V15" s="66">
        <v>0</v>
      </c>
      <c r="W15" s="67">
        <v>0</v>
      </c>
      <c r="X15" s="67">
        <v>0</v>
      </c>
      <c r="Y15" s="68">
        <v>0</v>
      </c>
      <c r="Z15" s="69">
        <f>SUM(V15:Y15)</f>
        <v>0</v>
      </c>
      <c r="AA15" s="66">
        <v>0</v>
      </c>
      <c r="AB15" s="67">
        <v>0</v>
      </c>
      <c r="AC15" s="67">
        <v>0</v>
      </c>
      <c r="AD15" s="68">
        <v>0</v>
      </c>
      <c r="AE15" s="69">
        <f>SUM(AA15:AD15)</f>
        <v>0</v>
      </c>
      <c r="AF15" s="66">
        <v>0</v>
      </c>
      <c r="AG15" s="67">
        <v>0</v>
      </c>
      <c r="AH15" s="67">
        <v>0</v>
      </c>
      <c r="AI15" s="68">
        <v>0</v>
      </c>
      <c r="AJ15" s="69">
        <f>SUM(AF15:AI15)</f>
        <v>0</v>
      </c>
      <c r="AK15" s="66">
        <v>0</v>
      </c>
      <c r="AL15" s="67">
        <v>0</v>
      </c>
      <c r="AM15" s="67">
        <v>0</v>
      </c>
      <c r="AN15" s="68">
        <v>0</v>
      </c>
      <c r="AO15" s="69">
        <f>SUM(AK15:AN15)</f>
        <v>0</v>
      </c>
      <c r="AP15" s="66">
        <v>0</v>
      </c>
      <c r="AQ15" s="67">
        <v>0</v>
      </c>
      <c r="AR15" s="67">
        <v>0</v>
      </c>
      <c r="AS15" s="68">
        <v>0</v>
      </c>
      <c r="AT15" s="69">
        <f>SUM(AP15:AS15)</f>
        <v>0</v>
      </c>
      <c r="AU15" s="14"/>
      <c r="AV15" s="91"/>
      <c r="AW15" s="37"/>
      <c r="AX15" s="71"/>
      <c r="AY15" s="43">
        <f>IF(SUM(BO15:DA15)=0,0,$BO$4)</f>
        <v>0</v>
      </c>
      <c r="AZ15" s="43"/>
      <c r="BA15" s="6"/>
      <c r="BB15" s="62">
        <f>+BB14+1</f>
        <v>6</v>
      </c>
      <c r="BC15" s="63" t="s">
        <v>77</v>
      </c>
      <c r="BD15" s="64" t="s">
        <v>41</v>
      </c>
      <c r="BE15" s="65">
        <v>3</v>
      </c>
      <c r="BF15" s="72" t="s">
        <v>78</v>
      </c>
      <c r="BG15" s="73" t="s">
        <v>79</v>
      </c>
      <c r="BH15" s="73" t="s">
        <v>80</v>
      </c>
      <c r="BI15" s="74" t="s">
        <v>81</v>
      </c>
      <c r="BJ15" s="75" t="s">
        <v>82</v>
      </c>
      <c r="BL15" s="7"/>
      <c r="BN15" s="8"/>
      <c r="BO15" s="59">
        <f t="shared" si="9"/>
        <v>0</v>
      </c>
      <c r="BP15" s="59">
        <f t="shared" si="9"/>
        <v>0</v>
      </c>
      <c r="BQ15" s="59">
        <f t="shared" si="9"/>
        <v>0</v>
      </c>
      <c r="BR15" s="59">
        <f t="shared" si="9"/>
        <v>0</v>
      </c>
      <c r="BS15" s="60"/>
      <c r="BT15" s="59">
        <f t="shared" si="10"/>
        <v>0</v>
      </c>
      <c r="BU15" s="59">
        <f t="shared" si="10"/>
        <v>0</v>
      </c>
      <c r="BV15" s="59">
        <f t="shared" si="10"/>
        <v>0</v>
      </c>
      <c r="BW15" s="59">
        <f t="shared" si="10"/>
        <v>0</v>
      </c>
      <c r="BX15" s="60"/>
      <c r="BY15" s="59">
        <f t="shared" si="11"/>
        <v>0</v>
      </c>
      <c r="BZ15" s="59">
        <f t="shared" si="11"/>
        <v>0</v>
      </c>
      <c r="CA15" s="59">
        <f t="shared" si="11"/>
        <v>0</v>
      </c>
      <c r="CB15" s="59">
        <f t="shared" si="11"/>
        <v>0</v>
      </c>
      <c r="CC15" s="60"/>
      <c r="CD15" s="59">
        <f t="shared" si="12"/>
        <v>0</v>
      </c>
      <c r="CE15" s="59">
        <f t="shared" si="12"/>
        <v>0</v>
      </c>
      <c r="CF15" s="59">
        <f t="shared" si="12"/>
        <v>0</v>
      </c>
      <c r="CG15" s="59">
        <f t="shared" si="12"/>
        <v>0</v>
      </c>
      <c r="CH15" s="60"/>
      <c r="CI15" s="59">
        <f t="shared" si="13"/>
        <v>0</v>
      </c>
      <c r="CJ15" s="59">
        <f t="shared" si="13"/>
        <v>0</v>
      </c>
      <c r="CK15" s="59">
        <f t="shared" si="13"/>
        <v>0</v>
      </c>
      <c r="CL15" s="59">
        <f t="shared" si="13"/>
        <v>0</v>
      </c>
      <c r="CM15" s="60"/>
      <c r="CN15" s="59">
        <f t="shared" si="14"/>
        <v>0</v>
      </c>
      <c r="CO15" s="59">
        <f t="shared" si="14"/>
        <v>0</v>
      </c>
      <c r="CP15" s="59">
        <f t="shared" si="14"/>
        <v>0</v>
      </c>
      <c r="CQ15" s="59">
        <f t="shared" si="14"/>
        <v>0</v>
      </c>
      <c r="CR15" s="60"/>
      <c r="CS15" s="59">
        <f t="shared" si="15"/>
        <v>0</v>
      </c>
      <c r="CT15" s="59">
        <f t="shared" si="15"/>
        <v>0</v>
      </c>
      <c r="CU15" s="59">
        <f t="shared" si="15"/>
        <v>0</v>
      </c>
      <c r="CV15" s="59">
        <f t="shared" si="15"/>
        <v>0</v>
      </c>
      <c r="CW15" s="60"/>
      <c r="CX15" s="59">
        <f t="shared" si="16"/>
        <v>0</v>
      </c>
      <c r="CY15" s="59">
        <f t="shared" si="16"/>
        <v>0</v>
      </c>
      <c r="CZ15" s="59">
        <f t="shared" si="16"/>
        <v>0</v>
      </c>
      <c r="DA15" s="59">
        <f t="shared" si="16"/>
        <v>0</v>
      </c>
      <c r="DB15" s="60"/>
      <c r="DC15" s="7"/>
      <c r="DD15" s="6"/>
      <c r="DE15" s="6"/>
      <c r="DF15" s="7"/>
      <c r="DG15" s="14"/>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7"/>
    </row>
    <row r="16" spans="2:152" x14ac:dyDescent="0.2">
      <c r="B16" s="62">
        <f>+B15+1</f>
        <v>7</v>
      </c>
      <c r="C16" s="63" t="s">
        <v>83</v>
      </c>
      <c r="D16" s="87"/>
      <c r="E16" s="88" t="s">
        <v>41</v>
      </c>
      <c r="F16" s="65">
        <v>3</v>
      </c>
      <c r="G16" s="66">
        <v>3.3310608069235119</v>
      </c>
      <c r="H16" s="67">
        <v>0</v>
      </c>
      <c r="I16" s="67">
        <v>10.504344702761104</v>
      </c>
      <c r="J16" s="68">
        <v>22.589529800534663</v>
      </c>
      <c r="K16" s="69">
        <f t="shared" si="0"/>
        <v>36.424935310219283</v>
      </c>
      <c r="L16" s="66">
        <v>3.4067043778956512</v>
      </c>
      <c r="M16" s="67">
        <v>0</v>
      </c>
      <c r="N16" s="67">
        <v>10.481116852095825</v>
      </c>
      <c r="O16" s="68">
        <v>19.548812671942855</v>
      </c>
      <c r="P16" s="69">
        <f>SUM(L16:O16)</f>
        <v>33.436633901934329</v>
      </c>
      <c r="Q16" s="66">
        <v>3.5314031636019561</v>
      </c>
      <c r="R16" s="67">
        <v>0</v>
      </c>
      <c r="S16" s="67">
        <v>10.873766972365308</v>
      </c>
      <c r="T16" s="68">
        <v>20.264376140850921</v>
      </c>
      <c r="U16" s="69">
        <f>SUM(Q16:T16)</f>
        <v>34.669546276818181</v>
      </c>
      <c r="V16" s="66">
        <v>4.1256306009847687</v>
      </c>
      <c r="W16" s="67">
        <v>0</v>
      </c>
      <c r="X16" s="67">
        <v>10.552360996762154</v>
      </c>
      <c r="Y16" s="68">
        <v>19.063183408966445</v>
      </c>
      <c r="Z16" s="69">
        <f>SUM(V16:Y16)</f>
        <v>33.74117500671337</v>
      </c>
      <c r="AA16" s="66">
        <v>4.2330261523969526</v>
      </c>
      <c r="AB16" s="67">
        <v>0</v>
      </c>
      <c r="AC16" s="67">
        <v>10.593099748041826</v>
      </c>
      <c r="AD16" s="68">
        <v>19.59822262984266</v>
      </c>
      <c r="AE16" s="69">
        <f>SUM(AA16:AD16)</f>
        <v>34.424348530281435</v>
      </c>
      <c r="AF16" s="66">
        <v>4.2623454102960316</v>
      </c>
      <c r="AG16" s="67">
        <v>0</v>
      </c>
      <c r="AH16" s="67">
        <v>10.634408841839415</v>
      </c>
      <c r="AI16" s="68">
        <v>20.261772208030326</v>
      </c>
      <c r="AJ16" s="69">
        <f>SUM(AF16:AI16)</f>
        <v>35.158526460165774</v>
      </c>
      <c r="AK16" s="66">
        <v>4.292075137805698</v>
      </c>
      <c r="AL16" s="67">
        <v>0</v>
      </c>
      <c r="AM16" s="67">
        <v>10.676296262950167</v>
      </c>
      <c r="AN16" s="68">
        <v>21.146394439216721</v>
      </c>
      <c r="AO16" s="69">
        <f>SUM(AK16:AN16)</f>
        <v>36.114765839972584</v>
      </c>
      <c r="AP16" s="66">
        <v>4.3222210815004996</v>
      </c>
      <c r="AQ16" s="67">
        <v>0</v>
      </c>
      <c r="AR16" s="67">
        <v>10.718770107956473</v>
      </c>
      <c r="AS16" s="68">
        <v>22.101597217256163</v>
      </c>
      <c r="AT16" s="69">
        <f>SUM(AP16:AS16)</f>
        <v>37.142588406713138</v>
      </c>
      <c r="AU16" s="14"/>
      <c r="AV16" s="91"/>
      <c r="AW16" s="37"/>
      <c r="AX16" s="71"/>
      <c r="AY16" s="43">
        <f>IF(SUM(BO16:DA16)=0,0,$BO$4)</f>
        <v>0</v>
      </c>
      <c r="AZ16" s="43"/>
      <c r="BA16" s="6"/>
      <c r="BB16" s="62">
        <f>+BB15+1</f>
        <v>7</v>
      </c>
      <c r="BC16" s="63" t="s">
        <v>83</v>
      </c>
      <c r="BD16" s="88" t="s">
        <v>41</v>
      </c>
      <c r="BE16" s="65">
        <v>3</v>
      </c>
      <c r="BF16" s="72" t="s">
        <v>84</v>
      </c>
      <c r="BG16" s="73" t="s">
        <v>85</v>
      </c>
      <c r="BH16" s="73" t="s">
        <v>86</v>
      </c>
      <c r="BI16" s="74" t="s">
        <v>87</v>
      </c>
      <c r="BJ16" s="75" t="s">
        <v>88</v>
      </c>
      <c r="BL16" s="7"/>
      <c r="BN16" s="8"/>
      <c r="BO16" s="59">
        <f t="shared" si="9"/>
        <v>0</v>
      </c>
      <c r="BP16" s="59">
        <f t="shared" si="9"/>
        <v>0</v>
      </c>
      <c r="BQ16" s="59">
        <f t="shared" si="9"/>
        <v>0</v>
      </c>
      <c r="BR16" s="59">
        <f t="shared" si="9"/>
        <v>0</v>
      </c>
      <c r="BS16" s="60"/>
      <c r="BT16" s="59">
        <f t="shared" si="10"/>
        <v>0</v>
      </c>
      <c r="BU16" s="59">
        <f t="shared" si="10"/>
        <v>0</v>
      </c>
      <c r="BV16" s="59">
        <f t="shared" si="10"/>
        <v>0</v>
      </c>
      <c r="BW16" s="59">
        <f t="shared" si="10"/>
        <v>0</v>
      </c>
      <c r="BX16" s="60"/>
      <c r="BY16" s="59">
        <f t="shared" si="11"/>
        <v>0</v>
      </c>
      <c r="BZ16" s="59">
        <f t="shared" si="11"/>
        <v>0</v>
      </c>
      <c r="CA16" s="59">
        <f t="shared" si="11"/>
        <v>0</v>
      </c>
      <c r="CB16" s="59">
        <f t="shared" si="11"/>
        <v>0</v>
      </c>
      <c r="CC16" s="60"/>
      <c r="CD16" s="59">
        <f t="shared" si="12"/>
        <v>0</v>
      </c>
      <c r="CE16" s="59">
        <f t="shared" si="12"/>
        <v>0</v>
      </c>
      <c r="CF16" s="59">
        <f t="shared" si="12"/>
        <v>0</v>
      </c>
      <c r="CG16" s="59">
        <f t="shared" si="12"/>
        <v>0</v>
      </c>
      <c r="CH16" s="60"/>
      <c r="CI16" s="59">
        <f t="shared" si="13"/>
        <v>0</v>
      </c>
      <c r="CJ16" s="59">
        <f t="shared" si="13"/>
        <v>0</v>
      </c>
      <c r="CK16" s="59">
        <f t="shared" si="13"/>
        <v>0</v>
      </c>
      <c r="CL16" s="59">
        <f t="shared" si="13"/>
        <v>0</v>
      </c>
      <c r="CM16" s="60"/>
      <c r="CN16" s="59">
        <f t="shared" si="14"/>
        <v>0</v>
      </c>
      <c r="CO16" s="59">
        <f t="shared" si="14"/>
        <v>0</v>
      </c>
      <c r="CP16" s="59">
        <f t="shared" si="14"/>
        <v>0</v>
      </c>
      <c r="CQ16" s="59">
        <f t="shared" si="14"/>
        <v>0</v>
      </c>
      <c r="CR16" s="60"/>
      <c r="CS16" s="59">
        <f t="shared" si="15"/>
        <v>0</v>
      </c>
      <c r="CT16" s="59">
        <f t="shared" si="15"/>
        <v>0</v>
      </c>
      <c r="CU16" s="59">
        <f t="shared" si="15"/>
        <v>0</v>
      </c>
      <c r="CV16" s="59">
        <f t="shared" si="15"/>
        <v>0</v>
      </c>
      <c r="CW16" s="60"/>
      <c r="CX16" s="59">
        <f t="shared" si="16"/>
        <v>0</v>
      </c>
      <c r="CY16" s="59">
        <f t="shared" si="16"/>
        <v>0</v>
      </c>
      <c r="CZ16" s="59">
        <f t="shared" si="16"/>
        <v>0</v>
      </c>
      <c r="DA16" s="59">
        <f t="shared" si="16"/>
        <v>0</v>
      </c>
      <c r="DB16" s="60"/>
      <c r="DC16" s="7"/>
      <c r="DD16" s="6"/>
      <c r="DE16" s="6"/>
      <c r="DF16" s="7"/>
      <c r="DG16" s="14"/>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7"/>
    </row>
    <row r="17" spans="2:152" x14ac:dyDescent="0.2">
      <c r="B17" s="62">
        <f>+B16+1</f>
        <v>8</v>
      </c>
      <c r="C17" s="63" t="s">
        <v>89</v>
      </c>
      <c r="D17" s="64"/>
      <c r="E17" s="64" t="s">
        <v>41</v>
      </c>
      <c r="F17" s="65">
        <v>3</v>
      </c>
      <c r="G17" s="66">
        <v>0.74431950534895785</v>
      </c>
      <c r="H17" s="67">
        <v>0</v>
      </c>
      <c r="I17" s="67">
        <v>1.5351726490012561</v>
      </c>
      <c r="J17" s="68">
        <v>14.030828096455641</v>
      </c>
      <c r="K17" s="69">
        <f t="shared" si="0"/>
        <v>16.310320250805855</v>
      </c>
      <c r="L17" s="66">
        <v>0.79675087281828683</v>
      </c>
      <c r="M17" s="67">
        <v>0</v>
      </c>
      <c r="N17" s="67">
        <v>1.6427084211148588</v>
      </c>
      <c r="O17" s="68">
        <v>15.016878047182395</v>
      </c>
      <c r="P17" s="69">
        <f>SUM(L17:O17)</f>
        <v>17.456337341115542</v>
      </c>
      <c r="Q17" s="66">
        <v>0.81794758127182809</v>
      </c>
      <c r="R17" s="67">
        <v>0</v>
      </c>
      <c r="S17" s="67">
        <v>1.6864109292192837</v>
      </c>
      <c r="T17" s="68">
        <v>15.416386095065144</v>
      </c>
      <c r="U17" s="69">
        <f>SUM(Q17:T17)</f>
        <v>17.920744605556255</v>
      </c>
      <c r="V17" s="66">
        <v>0.67400000000000004</v>
      </c>
      <c r="W17" s="67">
        <v>0</v>
      </c>
      <c r="X17" s="67">
        <v>14.093999999999999</v>
      </c>
      <c r="Y17" s="68">
        <v>0</v>
      </c>
      <c r="Z17" s="69">
        <f>SUM(V17:Y17)</f>
        <v>14.767999999999999</v>
      </c>
      <c r="AA17" s="66">
        <v>0.67400000000000004</v>
      </c>
      <c r="AB17" s="67">
        <v>0</v>
      </c>
      <c r="AC17" s="67">
        <v>14.093999999999999</v>
      </c>
      <c r="AD17" s="68">
        <v>0</v>
      </c>
      <c r="AE17" s="69">
        <f>SUM(AA17:AD17)</f>
        <v>14.767999999999999</v>
      </c>
      <c r="AF17" s="66">
        <v>0.67400000000000004</v>
      </c>
      <c r="AG17" s="67">
        <v>0</v>
      </c>
      <c r="AH17" s="67">
        <v>14.093999999999999</v>
      </c>
      <c r="AI17" s="68">
        <v>0</v>
      </c>
      <c r="AJ17" s="69">
        <f>SUM(AF17:AI17)</f>
        <v>14.767999999999999</v>
      </c>
      <c r="AK17" s="66">
        <v>0.67400000000000004</v>
      </c>
      <c r="AL17" s="67">
        <v>0</v>
      </c>
      <c r="AM17" s="67">
        <v>14.093999999999999</v>
      </c>
      <c r="AN17" s="68">
        <v>0</v>
      </c>
      <c r="AO17" s="69">
        <f>SUM(AK17:AN17)</f>
        <v>14.767999999999999</v>
      </c>
      <c r="AP17" s="66">
        <v>0.67400000000000004</v>
      </c>
      <c r="AQ17" s="67">
        <v>0</v>
      </c>
      <c r="AR17" s="67">
        <v>14.093999999999999</v>
      </c>
      <c r="AS17" s="68">
        <v>0</v>
      </c>
      <c r="AT17" s="69">
        <f>SUM(AP17:AS17)</f>
        <v>14.767999999999999</v>
      </c>
      <c r="AU17" s="14"/>
      <c r="AV17" s="92"/>
      <c r="AW17" s="93"/>
      <c r="AX17" s="94"/>
      <c r="AY17" s="43">
        <f>IF(SUM(BO17:DA17)=0,0,$BO$4)</f>
        <v>0</v>
      </c>
      <c r="AZ17" s="43"/>
      <c r="BA17" s="6"/>
      <c r="BB17" s="62">
        <f>+BB16+1</f>
        <v>8</v>
      </c>
      <c r="BC17" s="63" t="s">
        <v>89</v>
      </c>
      <c r="BD17" s="64" t="s">
        <v>41</v>
      </c>
      <c r="BE17" s="65">
        <v>3</v>
      </c>
      <c r="BF17" s="72" t="s">
        <v>90</v>
      </c>
      <c r="BG17" s="73" t="s">
        <v>91</v>
      </c>
      <c r="BH17" s="73" t="s">
        <v>92</v>
      </c>
      <c r="BI17" s="74" t="s">
        <v>93</v>
      </c>
      <c r="BJ17" s="75" t="s">
        <v>94</v>
      </c>
      <c r="BL17" s="7"/>
      <c r="BN17" s="8"/>
      <c r="BO17" s="59">
        <f t="shared" si="9"/>
        <v>0</v>
      </c>
      <c r="BP17" s="59">
        <f t="shared" si="9"/>
        <v>0</v>
      </c>
      <c r="BQ17" s="59">
        <f t="shared" si="9"/>
        <v>0</v>
      </c>
      <c r="BR17" s="59">
        <f t="shared" si="9"/>
        <v>0</v>
      </c>
      <c r="BS17" s="60"/>
      <c r="BT17" s="59">
        <f t="shared" si="10"/>
        <v>0</v>
      </c>
      <c r="BU17" s="59">
        <f t="shared" si="10"/>
        <v>0</v>
      </c>
      <c r="BV17" s="59">
        <f t="shared" si="10"/>
        <v>0</v>
      </c>
      <c r="BW17" s="59">
        <f t="shared" si="10"/>
        <v>0</v>
      </c>
      <c r="BX17" s="60"/>
      <c r="BY17" s="59">
        <f t="shared" si="11"/>
        <v>0</v>
      </c>
      <c r="BZ17" s="59">
        <f t="shared" si="11"/>
        <v>0</v>
      </c>
      <c r="CA17" s="59">
        <f t="shared" si="11"/>
        <v>0</v>
      </c>
      <c r="CB17" s="59">
        <f t="shared" si="11"/>
        <v>0</v>
      </c>
      <c r="CC17" s="60"/>
      <c r="CD17" s="59">
        <f t="shared" si="12"/>
        <v>0</v>
      </c>
      <c r="CE17" s="59">
        <f t="shared" si="12"/>
        <v>0</v>
      </c>
      <c r="CF17" s="59">
        <f t="shared" si="12"/>
        <v>0</v>
      </c>
      <c r="CG17" s="59">
        <f t="shared" si="12"/>
        <v>0</v>
      </c>
      <c r="CH17" s="60"/>
      <c r="CI17" s="59">
        <f t="shared" si="13"/>
        <v>0</v>
      </c>
      <c r="CJ17" s="59">
        <f t="shared" si="13"/>
        <v>0</v>
      </c>
      <c r="CK17" s="59">
        <f t="shared" si="13"/>
        <v>0</v>
      </c>
      <c r="CL17" s="59">
        <f t="shared" si="13"/>
        <v>0</v>
      </c>
      <c r="CM17" s="60"/>
      <c r="CN17" s="59">
        <f t="shared" si="14"/>
        <v>0</v>
      </c>
      <c r="CO17" s="59">
        <f t="shared" si="14"/>
        <v>0</v>
      </c>
      <c r="CP17" s="59">
        <f t="shared" si="14"/>
        <v>0</v>
      </c>
      <c r="CQ17" s="59">
        <f t="shared" si="14"/>
        <v>0</v>
      </c>
      <c r="CR17" s="60"/>
      <c r="CS17" s="59">
        <f t="shared" si="15"/>
        <v>0</v>
      </c>
      <c r="CT17" s="59">
        <f t="shared" si="15"/>
        <v>0</v>
      </c>
      <c r="CU17" s="59">
        <f t="shared" si="15"/>
        <v>0</v>
      </c>
      <c r="CV17" s="59">
        <f t="shared" si="15"/>
        <v>0</v>
      </c>
      <c r="CW17" s="60"/>
      <c r="CX17" s="59">
        <f t="shared" si="16"/>
        <v>0</v>
      </c>
      <c r="CY17" s="59">
        <f t="shared" si="16"/>
        <v>0</v>
      </c>
      <c r="CZ17" s="59">
        <f t="shared" si="16"/>
        <v>0</v>
      </c>
      <c r="DA17" s="59">
        <f t="shared" si="16"/>
        <v>0</v>
      </c>
      <c r="DB17" s="60"/>
      <c r="DC17" s="7"/>
      <c r="DD17" s="6"/>
      <c r="DE17" s="6"/>
      <c r="DF17" s="7"/>
      <c r="DG17" s="14"/>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7"/>
    </row>
    <row r="18" spans="2:152" ht="15" thickBot="1" x14ac:dyDescent="0.25">
      <c r="B18" s="95">
        <f>+B17+1</f>
        <v>9</v>
      </c>
      <c r="C18" s="96" t="s">
        <v>95</v>
      </c>
      <c r="D18" s="97"/>
      <c r="E18" s="97" t="s">
        <v>41</v>
      </c>
      <c r="F18" s="98">
        <v>3</v>
      </c>
      <c r="G18" s="99">
        <f>SUM(G9:G12,G14:G17)</f>
        <v>9.2953858986748266</v>
      </c>
      <c r="H18" s="100">
        <f>SUM(H9:H12,H14:H17)</f>
        <v>1.91701E-3</v>
      </c>
      <c r="I18" s="101">
        <f>SUM(I9:I12,I14:I17)</f>
        <v>18.981888144940228</v>
      </c>
      <c r="J18" s="102">
        <f>SUM(J9:J12,J14:J17)</f>
        <v>48.611069412622534</v>
      </c>
      <c r="K18" s="103">
        <f t="shared" si="0"/>
        <v>76.890260466237592</v>
      </c>
      <c r="L18" s="99">
        <f>SUM(L9:L12,L14:L17)</f>
        <v>9.1920887638013369</v>
      </c>
      <c r="M18" s="100">
        <f>SUM(M9:M12,M14:M17)</f>
        <v>0</v>
      </c>
      <c r="N18" s="101">
        <f>SUM(N9:N12,N14:N17)</f>
        <v>19.832738956333362</v>
      </c>
      <c r="O18" s="102">
        <f>SUM(O9:O12,O14:O17)</f>
        <v>50.917727673702231</v>
      </c>
      <c r="P18" s="103">
        <f>SUM(L18:O18)</f>
        <v>79.942555393836926</v>
      </c>
      <c r="Q18" s="99">
        <f>SUM(Q9:Q12,Q14:Q17)</f>
        <v>9.1931251355179509</v>
      </c>
      <c r="R18" s="100">
        <f>SUM(R9:R12,R14:R17)</f>
        <v>1.3807606879632941</v>
      </c>
      <c r="S18" s="101">
        <f>SUM(S9:S12,S14:S17)</f>
        <v>20.650112402757671</v>
      </c>
      <c r="T18" s="102">
        <f>SUM(T9:T12,T14:T17)</f>
        <v>52.017506143761608</v>
      </c>
      <c r="U18" s="103">
        <f>SUM(Q18:T18)</f>
        <v>83.241504370000527</v>
      </c>
      <c r="V18" s="99">
        <f>SUM(V9:V12,V14:V17)</f>
        <v>9.6036958581089742</v>
      </c>
      <c r="W18" s="100">
        <f>SUM(W9:W12,W14:W17)</f>
        <v>0</v>
      </c>
      <c r="X18" s="101">
        <f>SUM(X9:X12,X14:X17)</f>
        <v>32.399627311701643</v>
      </c>
      <c r="Y18" s="102">
        <f>SUM(Y9:Y12,Y14:Y17)</f>
        <v>30.625167255497601</v>
      </c>
      <c r="Z18" s="103">
        <f>SUM(V18:Y18)</f>
        <v>72.628490425308215</v>
      </c>
      <c r="AA18" s="99">
        <f>SUM(AA9:AA12,AA14:AA17)</f>
        <v>9.7557935853539099</v>
      </c>
      <c r="AB18" s="100">
        <f>SUM(AB9:AB12,AB14:AB17)</f>
        <v>0</v>
      </c>
      <c r="AC18" s="101">
        <f>SUM(AC9:AC12,AC14:AC17)</f>
        <v>32.53319067484631</v>
      </c>
      <c r="AD18" s="102">
        <f>SUM(AD9:AD12,AD14:AD17)</f>
        <v>31.197031962227932</v>
      </c>
      <c r="AE18" s="103">
        <f>SUM(AA18:AD18)</f>
        <v>73.486016222428162</v>
      </c>
      <c r="AF18" s="99">
        <f>SUM(AF9:AF12,AF14:AF17)</f>
        <v>10.776319499849642</v>
      </c>
      <c r="AG18" s="100">
        <f>SUM(AG9:AG12,AG14:AG17)</f>
        <v>0</v>
      </c>
      <c r="AH18" s="101">
        <f>SUM(AH9:AH12,AH14:AH17)</f>
        <v>32.669578843340929</v>
      </c>
      <c r="AI18" s="102">
        <f>SUM(AI9:AI12,AI14:AI17)</f>
        <v>31.898117677861912</v>
      </c>
      <c r="AJ18" s="103">
        <f>SUM(AF18:AI18)</f>
        <v>75.344016021052482</v>
      </c>
      <c r="AK18" s="99">
        <f>SUM(AK9:AK12,AK14:AK17)</f>
        <v>9.7608008387437994</v>
      </c>
      <c r="AL18" s="100">
        <f>SUM(AL9:AL12,AL14:AL17)</f>
        <v>0</v>
      </c>
      <c r="AM18" s="101">
        <f>SUM(AM9:AM12,AM14:AM17)</f>
        <v>32.808837728822496</v>
      </c>
      <c r="AN18" s="102">
        <f>SUM(AN9:AN12,AN14:AN17)</f>
        <v>32.821000090793454</v>
      </c>
      <c r="AO18" s="103">
        <f>SUM(AK18:AN18)</f>
        <v>75.390638658359748</v>
      </c>
      <c r="AP18" s="99">
        <f>SUM(AP9:AP12,AP14:AP17)</f>
        <v>9.8382457013624727</v>
      </c>
      <c r="AQ18" s="100">
        <f>SUM(AQ9:AQ12,AQ14:AQ17)</f>
        <v>0</v>
      </c>
      <c r="AR18" s="101">
        <f>SUM(AR9:AR12,AR14:AR17)</f>
        <v>33.04653484555849</v>
      </c>
      <c r="AS18" s="102">
        <f>SUM(AS9:AS12,AS14:AS17)</f>
        <v>33.815200743141688</v>
      </c>
      <c r="AT18" s="103">
        <f>SUM(AP18:AS18)</f>
        <v>76.699981290062652</v>
      </c>
      <c r="AU18" s="14"/>
      <c r="AV18" s="104" t="s">
        <v>96</v>
      </c>
      <c r="AW18" s="105"/>
      <c r="AX18" s="94"/>
      <c r="AY18" s="43"/>
      <c r="AZ18" s="43"/>
      <c r="BA18" s="6"/>
      <c r="BB18" s="95">
        <f>+BB17+1</f>
        <v>9</v>
      </c>
      <c r="BC18" s="96" t="s">
        <v>95</v>
      </c>
      <c r="BD18" s="97" t="s">
        <v>41</v>
      </c>
      <c r="BE18" s="98">
        <v>3</v>
      </c>
      <c r="BF18" s="106" t="s">
        <v>97</v>
      </c>
      <c r="BG18" s="107" t="s">
        <v>98</v>
      </c>
      <c r="BH18" s="108" t="s">
        <v>99</v>
      </c>
      <c r="BI18" s="109" t="s">
        <v>100</v>
      </c>
      <c r="BJ18" s="110" t="s">
        <v>101</v>
      </c>
      <c r="BL18" s="7"/>
      <c r="BN18" s="8"/>
      <c r="BO18" s="36"/>
      <c r="BP18" s="36"/>
      <c r="BQ18" s="36"/>
      <c r="BR18" s="36"/>
      <c r="BS18" s="38"/>
      <c r="BT18" s="36"/>
      <c r="BU18" s="36"/>
      <c r="BV18" s="36"/>
      <c r="BW18" s="36"/>
      <c r="BX18" s="38"/>
      <c r="BY18" s="36"/>
      <c r="BZ18" s="36"/>
      <c r="CA18" s="36"/>
      <c r="CB18" s="36"/>
      <c r="CC18" s="38"/>
      <c r="CD18" s="36"/>
      <c r="CE18" s="36"/>
      <c r="CF18" s="36"/>
      <c r="CG18" s="36"/>
      <c r="CH18" s="38"/>
      <c r="CI18" s="36"/>
      <c r="CJ18" s="36"/>
      <c r="CK18" s="36"/>
      <c r="CL18" s="36"/>
      <c r="CM18" s="38"/>
      <c r="CN18" s="36"/>
      <c r="CO18" s="36"/>
      <c r="CP18" s="36"/>
      <c r="CQ18" s="36"/>
      <c r="CR18" s="38"/>
      <c r="CS18" s="36"/>
      <c r="CT18" s="36"/>
      <c r="CU18" s="36"/>
      <c r="CV18" s="36"/>
      <c r="CW18" s="38"/>
      <c r="CX18" s="36"/>
      <c r="CY18" s="36"/>
      <c r="CZ18" s="36"/>
      <c r="DA18" s="36"/>
      <c r="DB18" s="60"/>
      <c r="DC18" s="7"/>
      <c r="DD18" s="6"/>
      <c r="DE18" s="6"/>
      <c r="DF18" s="7"/>
      <c r="DG18" s="14"/>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84"/>
      <c r="EV18" s="7"/>
    </row>
    <row r="19" spans="2:152" ht="15" thickBot="1" x14ac:dyDescent="0.25">
      <c r="B19" s="111"/>
      <c r="C19" s="111"/>
      <c r="D19" s="112"/>
      <c r="E19" s="113"/>
      <c r="F19" s="113"/>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4"/>
      <c r="AV19" s="115"/>
      <c r="AW19" s="115"/>
      <c r="AX19" s="115"/>
      <c r="AY19" s="43"/>
      <c r="AZ19" s="43"/>
      <c r="BA19" s="6"/>
      <c r="BB19" s="111"/>
      <c r="BC19" s="111"/>
      <c r="BD19" s="113"/>
      <c r="BE19" s="113"/>
      <c r="BF19" s="116"/>
      <c r="BG19" s="116"/>
      <c r="BH19" s="116"/>
      <c r="BI19" s="116"/>
      <c r="BJ19" s="116"/>
      <c r="BL19" s="7"/>
      <c r="BN19" s="8"/>
      <c r="BO19" s="36"/>
      <c r="BP19" s="36"/>
      <c r="BQ19" s="36"/>
      <c r="BR19" s="36"/>
      <c r="BS19" s="38"/>
      <c r="BT19" s="36"/>
      <c r="BU19" s="36"/>
      <c r="BV19" s="36"/>
      <c r="BW19" s="36"/>
      <c r="BX19" s="38"/>
      <c r="BY19" s="36"/>
      <c r="BZ19" s="36"/>
      <c r="CA19" s="36"/>
      <c r="CB19" s="36"/>
      <c r="CC19" s="38"/>
      <c r="CD19" s="36"/>
      <c r="CE19" s="36"/>
      <c r="CF19" s="36"/>
      <c r="CG19" s="36"/>
      <c r="CH19" s="38"/>
      <c r="CI19" s="36"/>
      <c r="CJ19" s="36"/>
      <c r="CK19" s="36"/>
      <c r="CL19" s="36"/>
      <c r="CM19" s="38"/>
      <c r="CN19" s="36"/>
      <c r="CO19" s="36"/>
      <c r="CP19" s="36"/>
      <c r="CQ19" s="36"/>
      <c r="CR19" s="38"/>
      <c r="CS19" s="36"/>
      <c r="CT19" s="36"/>
      <c r="CU19" s="36"/>
      <c r="CV19" s="36"/>
      <c r="CW19" s="38"/>
      <c r="CX19" s="36"/>
      <c r="CY19" s="36"/>
      <c r="CZ19" s="36"/>
      <c r="DA19" s="36"/>
      <c r="DB19" s="60"/>
      <c r="DC19" s="7"/>
      <c r="DD19" s="6"/>
      <c r="DE19" s="6"/>
      <c r="DF19" s="7"/>
      <c r="DG19" s="14"/>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84"/>
      <c r="EV19" s="7"/>
    </row>
    <row r="20" spans="2:152" x14ac:dyDescent="0.2">
      <c r="B20" s="44">
        <f>+B18+1</f>
        <v>10</v>
      </c>
      <c r="C20" s="45" t="s">
        <v>102</v>
      </c>
      <c r="D20" s="46"/>
      <c r="E20" s="46" t="s">
        <v>41</v>
      </c>
      <c r="F20" s="47">
        <v>3</v>
      </c>
      <c r="G20" s="48">
        <v>0.53605732000000006</v>
      </c>
      <c r="H20" s="49">
        <v>0</v>
      </c>
      <c r="I20" s="49">
        <v>0</v>
      </c>
      <c r="J20" s="117">
        <v>0.41003188000000035</v>
      </c>
      <c r="K20" s="51">
        <f t="shared" si="0"/>
        <v>0.94608920000000041</v>
      </c>
      <c r="L20" s="48">
        <v>0.55185635665095201</v>
      </c>
      <c r="M20" s="49">
        <v>0</v>
      </c>
      <c r="N20" s="49">
        <v>0</v>
      </c>
      <c r="O20" s="117">
        <v>0.50819786526013311</v>
      </c>
      <c r="P20" s="51">
        <f>SUM(L20:O20)</f>
        <v>1.0600542219110851</v>
      </c>
      <c r="Q20" s="48">
        <v>0.57205647087430223</v>
      </c>
      <c r="R20" s="49">
        <v>0</v>
      </c>
      <c r="S20" s="49">
        <v>0</v>
      </c>
      <c r="T20" s="117">
        <v>0.52679990690121625</v>
      </c>
      <c r="U20" s="51">
        <f>SUM(Q20:T20)</f>
        <v>1.0988563777755185</v>
      </c>
      <c r="V20" s="48">
        <v>0.55315236690799996</v>
      </c>
      <c r="W20" s="49">
        <v>0</v>
      </c>
      <c r="X20" s="49">
        <v>0</v>
      </c>
      <c r="Y20" s="117">
        <v>0.51005</v>
      </c>
      <c r="Z20" s="51">
        <f>SUM(V20:Y20)</f>
        <v>1.063202366908</v>
      </c>
      <c r="AA20" s="48">
        <v>0.55315236690799996</v>
      </c>
      <c r="AB20" s="49">
        <v>0</v>
      </c>
      <c r="AC20" s="49">
        <v>0</v>
      </c>
      <c r="AD20" s="117">
        <v>0.51005</v>
      </c>
      <c r="AE20" s="51">
        <f>SUM(AA20:AD20)</f>
        <v>1.063202366908</v>
      </c>
      <c r="AF20" s="48">
        <v>0.55315236690799996</v>
      </c>
      <c r="AG20" s="49">
        <v>0</v>
      </c>
      <c r="AH20" s="49">
        <v>0</v>
      </c>
      <c r="AI20" s="117">
        <v>0.51005</v>
      </c>
      <c r="AJ20" s="51">
        <f>SUM(AF20:AI20)</f>
        <v>1.063202366908</v>
      </c>
      <c r="AK20" s="48">
        <v>0.55315236690799996</v>
      </c>
      <c r="AL20" s="49">
        <v>0</v>
      </c>
      <c r="AM20" s="49">
        <v>0</v>
      </c>
      <c r="AN20" s="117">
        <v>0.51005</v>
      </c>
      <c r="AO20" s="51">
        <f>SUM(AK20:AN20)</f>
        <v>1.063202366908</v>
      </c>
      <c r="AP20" s="48">
        <v>0.55315236690799996</v>
      </c>
      <c r="AQ20" s="49">
        <v>0</v>
      </c>
      <c r="AR20" s="49">
        <v>0</v>
      </c>
      <c r="AS20" s="117">
        <v>0.51005</v>
      </c>
      <c r="AT20" s="51">
        <f>SUM(AP20:AS20)</f>
        <v>1.063202366908</v>
      </c>
      <c r="AU20" s="14"/>
      <c r="AV20" s="90"/>
      <c r="AW20" s="39" t="s">
        <v>103</v>
      </c>
      <c r="AX20" s="71"/>
      <c r="AY20" s="43">
        <f>IF(SUM(BO20:DA20)=0,0,$BO$4)</f>
        <v>0</v>
      </c>
      <c r="AZ20" s="43">
        <f>IF(SUM(DH20:ET20)=0,0,$DH$6)</f>
        <v>0</v>
      </c>
      <c r="BA20" s="6"/>
      <c r="BB20" s="44">
        <f>+BB18+1</f>
        <v>10</v>
      </c>
      <c r="BC20" s="45" t="s">
        <v>102</v>
      </c>
      <c r="BD20" s="46" t="s">
        <v>41</v>
      </c>
      <c r="BE20" s="47">
        <v>3</v>
      </c>
      <c r="BF20" s="55" t="s">
        <v>104</v>
      </c>
      <c r="BG20" s="56" t="s">
        <v>105</v>
      </c>
      <c r="BH20" s="56" t="s">
        <v>106</v>
      </c>
      <c r="BI20" s="118" t="s">
        <v>107</v>
      </c>
      <c r="BJ20" s="58" t="s">
        <v>108</v>
      </c>
      <c r="BL20" s="7"/>
      <c r="BN20" s="8"/>
      <c r="BO20" s="59">
        <f>IF(ISNUMBER(G20),0,1)</f>
        <v>0</v>
      </c>
      <c r="BP20" s="59">
        <f>IF(ISNUMBER(H20),0,1)</f>
        <v>0</v>
      </c>
      <c r="BQ20" s="59">
        <f>IF(ISNUMBER(I20),0,1)</f>
        <v>0</v>
      </c>
      <c r="BR20" s="59">
        <f>IF(ISNUMBER(J20),0,1)</f>
        <v>0</v>
      </c>
      <c r="BS20" s="60"/>
      <c r="BT20" s="59">
        <f>IF(ISNUMBER(L20),0,1)</f>
        <v>0</v>
      </c>
      <c r="BU20" s="59">
        <f>IF(ISNUMBER(M20),0,1)</f>
        <v>0</v>
      </c>
      <c r="BV20" s="59">
        <f>IF(ISNUMBER(N20),0,1)</f>
        <v>0</v>
      </c>
      <c r="BW20" s="59">
        <f>IF(ISNUMBER(O20),0,1)</f>
        <v>0</v>
      </c>
      <c r="BX20" s="60"/>
      <c r="BY20" s="59">
        <f>IF(ISNUMBER(Q20),0,1)</f>
        <v>0</v>
      </c>
      <c r="BZ20" s="59">
        <f>IF(ISNUMBER(R20),0,1)</f>
        <v>0</v>
      </c>
      <c r="CA20" s="59">
        <f>IF(ISNUMBER(S20),0,1)</f>
        <v>0</v>
      </c>
      <c r="CB20" s="59">
        <f>IF(ISNUMBER(T20),0,1)</f>
        <v>0</v>
      </c>
      <c r="CC20" s="60"/>
      <c r="CD20" s="59">
        <f>IF(ISNUMBER(V20),0,1)</f>
        <v>0</v>
      </c>
      <c r="CE20" s="59">
        <f>IF(ISNUMBER(W20),0,1)</f>
        <v>0</v>
      </c>
      <c r="CF20" s="59">
        <f>IF(ISNUMBER(X20),0,1)</f>
        <v>0</v>
      </c>
      <c r="CG20" s="59">
        <f>IF(ISNUMBER(Y20),0,1)</f>
        <v>0</v>
      </c>
      <c r="CH20" s="60"/>
      <c r="CI20" s="59">
        <f>IF(ISNUMBER(AA20),0,1)</f>
        <v>0</v>
      </c>
      <c r="CJ20" s="59">
        <f>IF(ISNUMBER(AB20),0,1)</f>
        <v>0</v>
      </c>
      <c r="CK20" s="59">
        <f>IF(ISNUMBER(AC20),0,1)</f>
        <v>0</v>
      </c>
      <c r="CL20" s="59">
        <f>IF(ISNUMBER(AD20),0,1)</f>
        <v>0</v>
      </c>
      <c r="CM20" s="60"/>
      <c r="CN20" s="59">
        <f>IF(ISNUMBER(AF20),0,1)</f>
        <v>0</v>
      </c>
      <c r="CO20" s="59">
        <f>IF(ISNUMBER(AG20),0,1)</f>
        <v>0</v>
      </c>
      <c r="CP20" s="59">
        <f>IF(ISNUMBER(AH20),0,1)</f>
        <v>0</v>
      </c>
      <c r="CQ20" s="59">
        <f>IF(ISNUMBER(AI20),0,1)</f>
        <v>0</v>
      </c>
      <c r="CR20" s="60"/>
      <c r="CS20" s="59">
        <f>IF(ISNUMBER(AK20),0,1)</f>
        <v>0</v>
      </c>
      <c r="CT20" s="59">
        <f>IF(ISNUMBER(AL20),0,1)</f>
        <v>0</v>
      </c>
      <c r="CU20" s="59">
        <f>IF(ISNUMBER(AM20),0,1)</f>
        <v>0</v>
      </c>
      <c r="CV20" s="59">
        <f>IF(ISNUMBER(AN20),0,1)</f>
        <v>0</v>
      </c>
      <c r="CW20" s="60"/>
      <c r="CX20" s="59">
        <f>IF(ISNUMBER(AP20),0,1)</f>
        <v>0</v>
      </c>
      <c r="CY20" s="59">
        <f>IF(ISNUMBER(AQ20),0,1)</f>
        <v>0</v>
      </c>
      <c r="CZ20" s="59">
        <f>IF(ISNUMBER(AR20),0,1)</f>
        <v>0</v>
      </c>
      <c r="DA20" s="59">
        <f>IF(ISNUMBER(AS20),0,1)</f>
        <v>0</v>
      </c>
      <c r="DB20" s="60"/>
      <c r="DC20" s="7"/>
      <c r="DD20" s="6"/>
      <c r="DE20" s="6"/>
      <c r="DF20" s="7"/>
      <c r="DG20" s="14"/>
      <c r="DH20" s="61">
        <f>IF((ROUND(G20,3) = ROUND(SUM([1]WS8!G13,[1]WS8!G26),3)), 0, 1)</f>
        <v>0</v>
      </c>
      <c r="DI20" s="61">
        <f>IF((ROUND(H20,3) = ROUND(SUM([1]WS8!H13,[1]WS8!H26),3)), 0, 1)</f>
        <v>0</v>
      </c>
      <c r="DJ20" s="61">
        <f>IF((ROUND(I20,3) = ROUND(SUM([1]WS8!I13,[1]WS8!I26),3)), 0, 1)</f>
        <v>0</v>
      </c>
      <c r="DK20" s="61">
        <f>IF((ROUND(J20,3) = ROUND(SUM([1]WS8!J13,[1]WS8!J26),3)), 0, 1)</f>
        <v>0</v>
      </c>
      <c r="DL20" s="60"/>
      <c r="DM20" s="61">
        <f>IF((ROUND(L20,3) = ROUND(SUM([1]WS8!L13,[1]WS8!L26),3)), 0, 1)</f>
        <v>0</v>
      </c>
      <c r="DN20" s="61">
        <f>IF((ROUND(M20,3) = ROUND(SUM([1]WS8!M13,[1]WS8!M26),3)), 0, 1)</f>
        <v>0</v>
      </c>
      <c r="DO20" s="61">
        <f>IF((ROUND(N20,3) = ROUND(SUM([1]WS8!N13,[1]WS8!N26),3)), 0, 1)</f>
        <v>0</v>
      </c>
      <c r="DP20" s="61">
        <f>IF((ROUND(O20,3) = ROUND(SUM([1]WS8!O13,[1]WS8!O26),3)), 0, 1)</f>
        <v>0</v>
      </c>
      <c r="DQ20" s="60"/>
      <c r="DR20" s="61">
        <f>IF((ROUND(Q20,3) = ROUND(SUM([1]WS8!Q13,[1]WS8!Q26),3)), 0, 1)</f>
        <v>0</v>
      </c>
      <c r="DS20" s="61">
        <f>IF((ROUND(R20,3) = ROUND(SUM([1]WS8!R13,[1]WS8!R26),3)), 0, 1)</f>
        <v>0</v>
      </c>
      <c r="DT20" s="61">
        <f>IF((ROUND(S20,3) = ROUND(SUM([1]WS8!S13,[1]WS8!S26),3)), 0, 1)</f>
        <v>0</v>
      </c>
      <c r="DU20" s="61">
        <f>IF((ROUND(T20,3) = ROUND(SUM([1]WS8!T13,[1]WS8!T26),3)), 0, 1)</f>
        <v>0</v>
      </c>
      <c r="DV20" s="60"/>
      <c r="DW20" s="61">
        <f>IF((ROUND(V20,3) = ROUND(SUM([1]WS8!V13,[1]WS8!V26),3)), 0, 1)</f>
        <v>0</v>
      </c>
      <c r="DX20" s="61">
        <f>IF((ROUND(W20,3) = ROUND(SUM([1]WS8!W13,[1]WS8!W26),3)), 0, 1)</f>
        <v>0</v>
      </c>
      <c r="DY20" s="61">
        <f>IF((ROUND(X20,3) = ROUND(SUM([1]WS8!X13,[1]WS8!X26),3)), 0, 1)</f>
        <v>0</v>
      </c>
      <c r="DZ20" s="61">
        <f>IF((ROUND(Y20,3) = ROUND(SUM([1]WS8!Y13,[1]WS8!Y26),3)), 0, 1)</f>
        <v>0</v>
      </c>
      <c r="EA20" s="60"/>
      <c r="EB20" s="61">
        <f>IF((ROUND(AA20,3) = ROUND(SUM([1]WS8!AA13,[1]WS8!AA26),3)), 0, 1)</f>
        <v>0</v>
      </c>
      <c r="EC20" s="61">
        <f>IF((ROUND(AB20,3) = ROUND(SUM([1]WS8!AB13,[1]WS8!AB26),3)), 0, 1)</f>
        <v>0</v>
      </c>
      <c r="ED20" s="61">
        <f>IF((ROUND(AC20,3) = ROUND(SUM([1]WS8!AC13,[1]WS8!AC26),3)), 0, 1)</f>
        <v>0</v>
      </c>
      <c r="EE20" s="61">
        <f>IF((ROUND(AD20,3) = ROUND(SUM([1]WS8!AD13,[1]WS8!AD26),3)), 0, 1)</f>
        <v>0</v>
      </c>
      <c r="EF20" s="60"/>
      <c r="EG20" s="61">
        <f>IF((ROUND(AF20,3) = ROUND(SUM([1]WS8!AF13,[1]WS8!AF26),3)), 0, 1)</f>
        <v>0</v>
      </c>
      <c r="EH20" s="61">
        <f>IF((ROUND(AG20,3) = ROUND(SUM([1]WS8!AG13,[1]WS8!AG26),3)), 0, 1)</f>
        <v>0</v>
      </c>
      <c r="EI20" s="61">
        <f>IF((ROUND(AH20,3) = ROUND(SUM([1]WS8!AH13,[1]WS8!AH26),3)), 0, 1)</f>
        <v>0</v>
      </c>
      <c r="EJ20" s="61">
        <f>IF((ROUND(AI20,3) = ROUND(SUM([1]WS8!AI13,[1]WS8!AI26),3)), 0, 1)</f>
        <v>0</v>
      </c>
      <c r="EK20" s="60"/>
      <c r="EL20" s="61">
        <f>IF((ROUND(AK20,3) = ROUND(SUM([1]WS8!AK13,[1]WS8!AK26),3)), 0, 1)</f>
        <v>0</v>
      </c>
      <c r="EM20" s="61">
        <f>IF((ROUND(AL20,3) = ROUND(SUM([1]WS8!AL13,[1]WS8!AL26),3)), 0, 1)</f>
        <v>0</v>
      </c>
      <c r="EN20" s="61">
        <f>IF((ROUND(AM20,3) = ROUND(SUM([1]WS8!AM13,[1]WS8!AM26),3)), 0, 1)</f>
        <v>0</v>
      </c>
      <c r="EO20" s="61">
        <f>IF((ROUND(AN20,3) = ROUND(SUM([1]WS8!AN13,[1]WS8!AN26),3)), 0, 1)</f>
        <v>0</v>
      </c>
      <c r="EP20" s="60"/>
      <c r="EQ20" s="61">
        <f>IF((ROUND(AP20,3) = ROUND(SUM([1]WS8!AP13,[1]WS8!AP26),3)), 0, 1)</f>
        <v>0</v>
      </c>
      <c r="ER20" s="61">
        <f>IF((ROUND(AQ20,3) = ROUND(SUM([1]WS8!AQ13,[1]WS8!AQ26),3)), 0, 1)</f>
        <v>0</v>
      </c>
      <c r="ES20" s="61">
        <f>IF((ROUND(AR20,3) = ROUND(SUM([1]WS8!AR13,[1]WS8!AR26),3)), 0, 1)</f>
        <v>0</v>
      </c>
      <c r="ET20" s="61">
        <f>IF((ROUND(AS20,3) = ROUND(SUM([1]WS8!AS13,[1]WS8!AS26),3)), 0, 1)</f>
        <v>0</v>
      </c>
      <c r="EU20" s="60"/>
      <c r="EV20" s="7"/>
    </row>
    <row r="21" spans="2:152" ht="15" thickBot="1" x14ac:dyDescent="0.25">
      <c r="B21" s="95">
        <f>+B20+1</f>
        <v>11</v>
      </c>
      <c r="C21" s="96" t="s">
        <v>109</v>
      </c>
      <c r="D21" s="97"/>
      <c r="E21" s="97" t="s">
        <v>41</v>
      </c>
      <c r="F21" s="98">
        <v>3</v>
      </c>
      <c r="G21" s="99">
        <f>G18+G20</f>
        <v>9.831443218674826</v>
      </c>
      <c r="H21" s="101">
        <f>H18+H20</f>
        <v>1.91701E-3</v>
      </c>
      <c r="I21" s="101">
        <f>I18+I20</f>
        <v>18.981888144940228</v>
      </c>
      <c r="J21" s="102">
        <f>J18+J20</f>
        <v>49.021101292622532</v>
      </c>
      <c r="K21" s="103">
        <f t="shared" si="0"/>
        <v>77.836349666237595</v>
      </c>
      <c r="L21" s="99">
        <f>L18+L20</f>
        <v>9.7439451204522882</v>
      </c>
      <c r="M21" s="101">
        <f>M18+M20</f>
        <v>0</v>
      </c>
      <c r="N21" s="101">
        <f>N18+N20</f>
        <v>19.832738956333362</v>
      </c>
      <c r="O21" s="102">
        <f>O18+O20</f>
        <v>51.425925538962368</v>
      </c>
      <c r="P21" s="103">
        <f>SUM(L21:O21)</f>
        <v>81.002609615748014</v>
      </c>
      <c r="Q21" s="99">
        <f>Q18+Q20</f>
        <v>9.7651816063922539</v>
      </c>
      <c r="R21" s="101">
        <f>R18+R20</f>
        <v>1.3807606879632941</v>
      </c>
      <c r="S21" s="101">
        <f>S18+S20</f>
        <v>20.650112402757671</v>
      </c>
      <c r="T21" s="102">
        <f>T18+T20</f>
        <v>52.544306050662826</v>
      </c>
      <c r="U21" s="103">
        <f>SUM(Q21:T21)</f>
        <v>84.340360747776046</v>
      </c>
      <c r="V21" s="99">
        <f>V18+V20</f>
        <v>10.156848225016974</v>
      </c>
      <c r="W21" s="101">
        <f>W18+W20</f>
        <v>0</v>
      </c>
      <c r="X21" s="101">
        <f>X18+X20</f>
        <v>32.399627311701643</v>
      </c>
      <c r="Y21" s="102">
        <f>Y18+Y20</f>
        <v>31.135217255497601</v>
      </c>
      <c r="Z21" s="103">
        <f>SUM(V21:Y21)</f>
        <v>73.691692792216216</v>
      </c>
      <c r="AA21" s="99">
        <f>AA18+AA20</f>
        <v>10.30894595226191</v>
      </c>
      <c r="AB21" s="101">
        <f>AB18+AB20</f>
        <v>0</v>
      </c>
      <c r="AC21" s="101">
        <f>AC18+AC20</f>
        <v>32.53319067484631</v>
      </c>
      <c r="AD21" s="102">
        <f>AD18+AD20</f>
        <v>31.707081962227932</v>
      </c>
      <c r="AE21" s="103">
        <f>SUM(AA21:AD21)</f>
        <v>74.549218589336149</v>
      </c>
      <c r="AF21" s="99">
        <f>AF18+AF20</f>
        <v>11.329471866757642</v>
      </c>
      <c r="AG21" s="101">
        <f>AG18+AG20</f>
        <v>0</v>
      </c>
      <c r="AH21" s="101">
        <f>AH18+AH20</f>
        <v>32.669578843340929</v>
      </c>
      <c r="AI21" s="102">
        <f>AI18+AI20</f>
        <v>32.408167677861911</v>
      </c>
      <c r="AJ21" s="103">
        <f>SUM(AF21:AI21)</f>
        <v>76.407218387960484</v>
      </c>
      <c r="AK21" s="99">
        <f>AK18+AK20</f>
        <v>10.313953205651799</v>
      </c>
      <c r="AL21" s="101">
        <f>AL18+AL20</f>
        <v>0</v>
      </c>
      <c r="AM21" s="101">
        <f>AM18+AM20</f>
        <v>32.808837728822496</v>
      </c>
      <c r="AN21" s="102">
        <f>AN18+AN20</f>
        <v>33.331050090793454</v>
      </c>
      <c r="AO21" s="103">
        <f>SUM(AK21:AN21)</f>
        <v>76.453841025267749</v>
      </c>
      <c r="AP21" s="99">
        <f>AP18+AP20</f>
        <v>10.391398068270473</v>
      </c>
      <c r="AQ21" s="101">
        <f>AQ18+AQ20</f>
        <v>0</v>
      </c>
      <c r="AR21" s="101">
        <f>AR18+AR20</f>
        <v>33.04653484555849</v>
      </c>
      <c r="AS21" s="102">
        <f>AS18+AS20</f>
        <v>34.325250743141687</v>
      </c>
      <c r="AT21" s="103">
        <f>SUM(AP21:AS21)</f>
        <v>77.763183656970654</v>
      </c>
      <c r="AU21" s="14"/>
      <c r="AV21" s="104" t="s">
        <v>110</v>
      </c>
      <c r="AW21" s="105"/>
      <c r="AX21" s="94"/>
      <c r="AY21" s="43"/>
      <c r="AZ21" s="43"/>
      <c r="BA21" s="6"/>
      <c r="BB21" s="95">
        <f>+BB20+1</f>
        <v>11</v>
      </c>
      <c r="BC21" s="96" t="s">
        <v>109</v>
      </c>
      <c r="BD21" s="97" t="s">
        <v>41</v>
      </c>
      <c r="BE21" s="98">
        <v>3</v>
      </c>
      <c r="BF21" s="106" t="s">
        <v>111</v>
      </c>
      <c r="BG21" s="108" t="s">
        <v>112</v>
      </c>
      <c r="BH21" s="108" t="s">
        <v>113</v>
      </c>
      <c r="BI21" s="109" t="s">
        <v>114</v>
      </c>
      <c r="BJ21" s="110" t="s">
        <v>115</v>
      </c>
      <c r="BL21" s="7"/>
      <c r="BN21" s="8"/>
      <c r="BO21" s="36"/>
      <c r="BP21" s="36"/>
      <c r="BQ21" s="36"/>
      <c r="BR21" s="36"/>
      <c r="BS21" s="38"/>
      <c r="BT21" s="36"/>
      <c r="BU21" s="36"/>
      <c r="BV21" s="36"/>
      <c r="BW21" s="36"/>
      <c r="BX21" s="38"/>
      <c r="BY21" s="36"/>
      <c r="BZ21" s="36"/>
      <c r="CA21" s="36"/>
      <c r="CB21" s="36"/>
      <c r="CC21" s="38"/>
      <c r="CD21" s="36"/>
      <c r="CE21" s="36"/>
      <c r="CF21" s="36"/>
      <c r="CG21" s="36"/>
      <c r="CH21" s="38"/>
      <c r="CI21" s="36"/>
      <c r="CJ21" s="36"/>
      <c r="CK21" s="36"/>
      <c r="CL21" s="36"/>
      <c r="CM21" s="38"/>
      <c r="CN21" s="36"/>
      <c r="CO21" s="36"/>
      <c r="CP21" s="36"/>
      <c r="CQ21" s="36"/>
      <c r="CR21" s="38"/>
      <c r="CS21" s="36"/>
      <c r="CT21" s="36"/>
      <c r="CU21" s="36"/>
      <c r="CV21" s="36"/>
      <c r="CW21" s="38"/>
      <c r="CX21" s="36"/>
      <c r="CY21" s="36"/>
      <c r="CZ21" s="36"/>
      <c r="DA21" s="36"/>
      <c r="DB21" s="60"/>
      <c r="DC21" s="7"/>
      <c r="DD21" s="6"/>
      <c r="DE21" s="6"/>
      <c r="DF21" s="7"/>
      <c r="DG21" s="14"/>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84"/>
      <c r="EV21" s="7"/>
    </row>
    <row r="22" spans="2:152" ht="15" thickBot="1" x14ac:dyDescent="0.25">
      <c r="B22" s="111"/>
      <c r="C22" s="111"/>
      <c r="D22" s="33"/>
      <c r="E22" s="33"/>
      <c r="F22" s="33"/>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4"/>
      <c r="AV22" s="120"/>
      <c r="AW22" s="120"/>
      <c r="AX22" s="120"/>
      <c r="AY22" s="43"/>
      <c r="AZ22" s="43"/>
      <c r="BA22" s="6"/>
      <c r="BB22" s="111"/>
      <c r="BC22" s="111"/>
      <c r="BD22" s="33"/>
      <c r="BE22" s="33"/>
      <c r="BF22" s="121"/>
      <c r="BG22" s="121"/>
      <c r="BH22" s="121"/>
      <c r="BI22" s="121"/>
      <c r="BJ22" s="121"/>
      <c r="BL22" s="7"/>
      <c r="BN22" s="8"/>
      <c r="BO22" s="36"/>
      <c r="BP22" s="36"/>
      <c r="BQ22" s="36"/>
      <c r="BR22" s="36"/>
      <c r="BS22" s="38"/>
      <c r="BT22" s="36"/>
      <c r="BU22" s="36"/>
      <c r="BV22" s="36"/>
      <c r="BW22" s="36"/>
      <c r="BX22" s="38"/>
      <c r="BY22" s="36"/>
      <c r="BZ22" s="36"/>
      <c r="CA22" s="36"/>
      <c r="CB22" s="36"/>
      <c r="CC22" s="38"/>
      <c r="CD22" s="36"/>
      <c r="CE22" s="36"/>
      <c r="CF22" s="36"/>
      <c r="CG22" s="36"/>
      <c r="CH22" s="38"/>
      <c r="CI22" s="36"/>
      <c r="CJ22" s="36"/>
      <c r="CK22" s="36"/>
      <c r="CL22" s="36"/>
      <c r="CM22" s="38"/>
      <c r="CN22" s="36"/>
      <c r="CO22" s="36"/>
      <c r="CP22" s="36"/>
      <c r="CQ22" s="36"/>
      <c r="CR22" s="38"/>
      <c r="CS22" s="36"/>
      <c r="CT22" s="36"/>
      <c r="CU22" s="36"/>
      <c r="CV22" s="36"/>
      <c r="CW22" s="38"/>
      <c r="CX22" s="36"/>
      <c r="CY22" s="36"/>
      <c r="CZ22" s="36"/>
      <c r="DA22" s="36"/>
      <c r="DB22" s="60"/>
      <c r="DC22" s="7"/>
      <c r="DD22" s="6"/>
      <c r="DE22" s="6"/>
      <c r="DF22" s="7"/>
      <c r="DG22" s="14"/>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84"/>
      <c r="EV22" s="7"/>
    </row>
    <row r="23" spans="2:152" ht="15" thickBot="1" x14ac:dyDescent="0.25">
      <c r="B23" s="40" t="s">
        <v>116</v>
      </c>
      <c r="C23" s="41" t="s">
        <v>117</v>
      </c>
      <c r="D23" s="33"/>
      <c r="E23" s="42"/>
      <c r="F23" s="4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4"/>
      <c r="AV23" s="115"/>
      <c r="AW23" s="115"/>
      <c r="AX23" s="115"/>
      <c r="AY23" s="43"/>
      <c r="AZ23" s="43"/>
      <c r="BA23" s="6"/>
      <c r="BB23" s="40" t="s">
        <v>116</v>
      </c>
      <c r="BC23" s="41" t="s">
        <v>117</v>
      </c>
      <c r="BD23" s="42"/>
      <c r="BE23" s="42"/>
      <c r="BF23" s="123"/>
      <c r="BG23" s="123"/>
      <c r="BH23" s="123"/>
      <c r="BI23" s="123"/>
      <c r="BJ23" s="123"/>
      <c r="BL23" s="124"/>
      <c r="BM23" s="125"/>
      <c r="BN23" s="125"/>
      <c r="BO23" s="36"/>
      <c r="BP23" s="36"/>
      <c r="BQ23" s="36"/>
      <c r="BR23" s="36"/>
      <c r="BS23" s="38"/>
      <c r="BT23" s="36"/>
      <c r="BU23" s="36"/>
      <c r="BV23" s="36"/>
      <c r="BW23" s="36"/>
      <c r="BX23" s="38"/>
      <c r="BY23" s="36"/>
      <c r="BZ23" s="36"/>
      <c r="CA23" s="36"/>
      <c r="CB23" s="36"/>
      <c r="CC23" s="38"/>
      <c r="CD23" s="36"/>
      <c r="CE23" s="36"/>
      <c r="CF23" s="36"/>
      <c r="CG23" s="36"/>
      <c r="CH23" s="38"/>
      <c r="CI23" s="36"/>
      <c r="CJ23" s="36"/>
      <c r="CK23" s="36"/>
      <c r="CL23" s="36"/>
      <c r="CM23" s="38"/>
      <c r="CN23" s="36"/>
      <c r="CO23" s="36"/>
      <c r="CP23" s="36"/>
      <c r="CQ23" s="36"/>
      <c r="CR23" s="38"/>
      <c r="CS23" s="36"/>
      <c r="CT23" s="36"/>
      <c r="CU23" s="36"/>
      <c r="CV23" s="36"/>
      <c r="CW23" s="38"/>
      <c r="CX23" s="36"/>
      <c r="CY23" s="36"/>
      <c r="CZ23" s="36"/>
      <c r="DA23" s="36"/>
      <c r="DB23" s="60"/>
      <c r="DC23" s="124"/>
      <c r="DD23" s="6"/>
      <c r="DE23" s="6"/>
      <c r="DF23" s="124"/>
      <c r="DG23" s="14"/>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84"/>
      <c r="EV23" s="124"/>
    </row>
    <row r="24" spans="2:152" x14ac:dyDescent="0.2">
      <c r="B24" s="44">
        <f>+B21+1</f>
        <v>12</v>
      </c>
      <c r="C24" s="45" t="s">
        <v>118</v>
      </c>
      <c r="D24" s="46"/>
      <c r="E24" s="46" t="s">
        <v>41</v>
      </c>
      <c r="F24" s="47">
        <v>3</v>
      </c>
      <c r="G24" s="48">
        <v>0.43501775760964778</v>
      </c>
      <c r="H24" s="49">
        <v>2.163225308507604E-3</v>
      </c>
      <c r="I24" s="49">
        <v>-3.6431236961406309E-4</v>
      </c>
      <c r="J24" s="50">
        <v>11.663378803225068</v>
      </c>
      <c r="K24" s="126">
        <f t="shared" ref="K24:K31" si="17">SUM(G24:J24)</f>
        <v>12.10019547377361</v>
      </c>
      <c r="L24" s="48">
        <v>0.38984600337092573</v>
      </c>
      <c r="M24" s="49">
        <v>0</v>
      </c>
      <c r="N24" s="49">
        <v>0</v>
      </c>
      <c r="O24" s="50">
        <v>13.468788578596847</v>
      </c>
      <c r="P24" s="126">
        <f t="shared" ref="P24:P31" si="18">SUM(L24:O24)</f>
        <v>13.858634581967772</v>
      </c>
      <c r="Q24" s="48">
        <v>5.5795729283107311E-2</v>
      </c>
      <c r="R24" s="49">
        <v>1.2899563100314715</v>
      </c>
      <c r="S24" s="49">
        <v>0</v>
      </c>
      <c r="T24" s="50">
        <v>13.35358654902816</v>
      </c>
      <c r="U24" s="126">
        <f t="shared" ref="U24:U31" si="19">SUM(Q24:T24)</f>
        <v>14.699338588342739</v>
      </c>
      <c r="V24" s="48">
        <v>0.13640802403846153</v>
      </c>
      <c r="W24" s="49">
        <v>0</v>
      </c>
      <c r="X24" s="49">
        <v>0</v>
      </c>
      <c r="Y24" s="50">
        <v>8.919594188387574</v>
      </c>
      <c r="Z24" s="126">
        <f t="shared" ref="Z24:Z31" si="20">SUM(V24:Y24)</f>
        <v>9.0560022124260353</v>
      </c>
      <c r="AA24" s="48">
        <v>0.13640802403846153</v>
      </c>
      <c r="AB24" s="49">
        <v>0</v>
      </c>
      <c r="AC24" s="49">
        <v>0</v>
      </c>
      <c r="AD24" s="50">
        <v>8.919594188387574</v>
      </c>
      <c r="AE24" s="126">
        <f t="shared" ref="AE24:AE31" si="21">SUM(AA24:AD24)</f>
        <v>9.0560022124260353</v>
      </c>
      <c r="AF24" s="48">
        <v>1.0198730769230768</v>
      </c>
      <c r="AG24" s="49">
        <v>0</v>
      </c>
      <c r="AH24" s="49">
        <v>0</v>
      </c>
      <c r="AI24" s="50">
        <v>8.919594188387574</v>
      </c>
      <c r="AJ24" s="126">
        <f t="shared" ref="AJ24:AJ31" si="22">SUM(AF24:AI24)</f>
        <v>9.9394672653106504</v>
      </c>
      <c r="AK24" s="48">
        <v>0</v>
      </c>
      <c r="AL24" s="49">
        <v>0</v>
      </c>
      <c r="AM24" s="49">
        <v>0</v>
      </c>
      <c r="AN24" s="50">
        <v>8.919594188387574</v>
      </c>
      <c r="AO24" s="126">
        <f t="shared" ref="AO24:AO31" si="23">SUM(AK24:AN24)</f>
        <v>8.919594188387574</v>
      </c>
      <c r="AP24" s="48">
        <v>0</v>
      </c>
      <c r="AQ24" s="49">
        <v>0</v>
      </c>
      <c r="AR24" s="49">
        <v>8.9238894230769222E-2</v>
      </c>
      <c r="AS24" s="50">
        <v>8.919594188387574</v>
      </c>
      <c r="AT24" s="126">
        <f t="shared" ref="AT24:AT31" si="24">SUM(AP24:AS24)</f>
        <v>9.0088330826183434</v>
      </c>
      <c r="AU24" s="111"/>
      <c r="AV24" s="90"/>
      <c r="AW24" s="39"/>
      <c r="AX24" s="71"/>
      <c r="AY24" s="43">
        <f>IF(SUM(BO24:DA24)=0,0,$BO$4)</f>
        <v>0</v>
      </c>
      <c r="AZ24" s="43"/>
      <c r="BA24" s="6"/>
      <c r="BB24" s="44">
        <f>+BB21+1</f>
        <v>12</v>
      </c>
      <c r="BC24" s="45" t="s">
        <v>118</v>
      </c>
      <c r="BD24" s="46" t="s">
        <v>41</v>
      </c>
      <c r="BE24" s="47">
        <v>3</v>
      </c>
      <c r="BF24" s="55" t="s">
        <v>119</v>
      </c>
      <c r="BG24" s="56" t="s">
        <v>120</v>
      </c>
      <c r="BH24" s="56" t="s">
        <v>121</v>
      </c>
      <c r="BI24" s="57" t="s">
        <v>122</v>
      </c>
      <c r="BJ24" s="127" t="s">
        <v>123</v>
      </c>
      <c r="BL24" s="124"/>
      <c r="BM24" s="125"/>
      <c r="BN24" s="125"/>
      <c r="BO24" s="59">
        <f t="shared" ref="BO24:BR28" si="25">IF(ISNUMBER(G24),0,1)</f>
        <v>0</v>
      </c>
      <c r="BP24" s="59">
        <f t="shared" si="25"/>
        <v>0</v>
      </c>
      <c r="BQ24" s="59">
        <f t="shared" si="25"/>
        <v>0</v>
      </c>
      <c r="BR24" s="59">
        <f t="shared" si="25"/>
        <v>0</v>
      </c>
      <c r="BS24" s="60"/>
      <c r="BT24" s="59">
        <f t="shared" ref="BT24:BW28" si="26">IF(ISNUMBER(L24),0,1)</f>
        <v>0</v>
      </c>
      <c r="BU24" s="59">
        <f t="shared" si="26"/>
        <v>0</v>
      </c>
      <c r="BV24" s="59">
        <f t="shared" si="26"/>
        <v>0</v>
      </c>
      <c r="BW24" s="59">
        <f t="shared" si="26"/>
        <v>0</v>
      </c>
      <c r="BX24" s="60"/>
      <c r="BY24" s="59">
        <f t="shared" ref="BY24:CB28" si="27">IF(ISNUMBER(Q24),0,1)</f>
        <v>0</v>
      </c>
      <c r="BZ24" s="59">
        <f t="shared" si="27"/>
        <v>0</v>
      </c>
      <c r="CA24" s="59">
        <f t="shared" si="27"/>
        <v>0</v>
      </c>
      <c r="CB24" s="59">
        <f t="shared" si="27"/>
        <v>0</v>
      </c>
      <c r="CC24" s="60"/>
      <c r="CD24" s="59">
        <f t="shared" ref="CD24:CG28" si="28">IF(ISNUMBER(V24),0,1)</f>
        <v>0</v>
      </c>
      <c r="CE24" s="59">
        <f t="shared" si="28"/>
        <v>0</v>
      </c>
      <c r="CF24" s="59">
        <f t="shared" si="28"/>
        <v>0</v>
      </c>
      <c r="CG24" s="59">
        <f t="shared" si="28"/>
        <v>0</v>
      </c>
      <c r="CH24" s="60"/>
      <c r="CI24" s="59">
        <f t="shared" ref="CI24:CL28" si="29">IF(ISNUMBER(AA24),0,1)</f>
        <v>0</v>
      </c>
      <c r="CJ24" s="59">
        <f t="shared" si="29"/>
        <v>0</v>
      </c>
      <c r="CK24" s="59">
        <f t="shared" si="29"/>
        <v>0</v>
      </c>
      <c r="CL24" s="59">
        <f t="shared" si="29"/>
        <v>0</v>
      </c>
      <c r="CM24" s="60"/>
      <c r="CN24" s="59">
        <f t="shared" ref="CN24:CQ28" si="30">IF(ISNUMBER(AF24),0,1)</f>
        <v>0</v>
      </c>
      <c r="CO24" s="59">
        <f t="shared" si="30"/>
        <v>0</v>
      </c>
      <c r="CP24" s="59">
        <f t="shared" si="30"/>
        <v>0</v>
      </c>
      <c r="CQ24" s="59">
        <f t="shared" si="30"/>
        <v>0</v>
      </c>
      <c r="CR24" s="60"/>
      <c r="CS24" s="59">
        <f t="shared" ref="CS24:CV28" si="31">IF(ISNUMBER(AK24),0,1)</f>
        <v>0</v>
      </c>
      <c r="CT24" s="59">
        <f t="shared" si="31"/>
        <v>0</v>
      </c>
      <c r="CU24" s="59">
        <f t="shared" si="31"/>
        <v>0</v>
      </c>
      <c r="CV24" s="59">
        <f t="shared" si="31"/>
        <v>0</v>
      </c>
      <c r="CW24" s="60"/>
      <c r="CX24" s="59">
        <f t="shared" ref="CX24:DA28" si="32">IF(ISNUMBER(AP24),0,1)</f>
        <v>0</v>
      </c>
      <c r="CY24" s="59">
        <f t="shared" si="32"/>
        <v>0</v>
      </c>
      <c r="CZ24" s="59">
        <f t="shared" si="32"/>
        <v>0</v>
      </c>
      <c r="DA24" s="59">
        <f t="shared" si="32"/>
        <v>0</v>
      </c>
      <c r="DB24" s="60"/>
      <c r="DC24" s="124"/>
      <c r="DD24" s="6"/>
      <c r="DE24" s="6"/>
      <c r="DF24" s="124"/>
      <c r="DG24" s="14"/>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124"/>
    </row>
    <row r="25" spans="2:152" x14ac:dyDescent="0.2">
      <c r="B25" s="62">
        <f t="shared" ref="B25:B31" si="33">+B24+1</f>
        <v>13</v>
      </c>
      <c r="C25" s="63" t="s">
        <v>124</v>
      </c>
      <c r="D25" s="64"/>
      <c r="E25" s="64" t="s">
        <v>41</v>
      </c>
      <c r="F25" s="65">
        <v>3</v>
      </c>
      <c r="G25" s="66">
        <v>1.4113150724651256</v>
      </c>
      <c r="H25" s="67">
        <v>0</v>
      </c>
      <c r="I25" s="67">
        <v>20.198405102244795</v>
      </c>
      <c r="J25" s="68">
        <v>11.903734574596498</v>
      </c>
      <c r="K25" s="128">
        <f t="shared" si="17"/>
        <v>33.513454749306419</v>
      </c>
      <c r="L25" s="66">
        <v>1.4594107674211225</v>
      </c>
      <c r="M25" s="67">
        <v>0</v>
      </c>
      <c r="N25" s="67">
        <v>22.458160888038961</v>
      </c>
      <c r="O25" s="68">
        <v>8.3682213316263176</v>
      </c>
      <c r="P25" s="128">
        <f t="shared" si="18"/>
        <v>32.285792987086403</v>
      </c>
      <c r="Q25" s="66">
        <v>0.87752948605502068</v>
      </c>
      <c r="R25" s="67">
        <v>0</v>
      </c>
      <c r="S25" s="67">
        <v>34.635498468844688</v>
      </c>
      <c r="T25" s="68">
        <v>10.74772312383147</v>
      </c>
      <c r="U25" s="128">
        <f t="shared" si="19"/>
        <v>46.260751078731175</v>
      </c>
      <c r="V25" s="66">
        <v>2.7209801898995001</v>
      </c>
      <c r="W25" s="67">
        <v>0</v>
      </c>
      <c r="X25" s="67">
        <v>10.489144251391036</v>
      </c>
      <c r="Y25" s="68">
        <v>9.4343941684800914</v>
      </c>
      <c r="Z25" s="128">
        <f t="shared" si="20"/>
        <v>22.644518609770628</v>
      </c>
      <c r="AA25" s="66">
        <v>4.1145955745148832</v>
      </c>
      <c r="AB25" s="67">
        <v>0</v>
      </c>
      <c r="AC25" s="67">
        <v>9.1984663667756497</v>
      </c>
      <c r="AD25" s="68">
        <v>6.820544989633941</v>
      </c>
      <c r="AE25" s="128">
        <f t="shared" si="21"/>
        <v>20.133606930924472</v>
      </c>
      <c r="AF25" s="66">
        <v>2.3855095168225766</v>
      </c>
      <c r="AG25" s="67">
        <v>0</v>
      </c>
      <c r="AH25" s="67">
        <v>23.50175995100642</v>
      </c>
      <c r="AI25" s="68">
        <v>9.7359155261724037</v>
      </c>
      <c r="AJ25" s="128">
        <f t="shared" si="22"/>
        <v>35.623184994001399</v>
      </c>
      <c r="AK25" s="66">
        <v>2.1094258629764226</v>
      </c>
      <c r="AL25" s="67">
        <v>0</v>
      </c>
      <c r="AM25" s="67">
        <v>11.746980744852575</v>
      </c>
      <c r="AN25" s="68">
        <v>7.3294954396339378</v>
      </c>
      <c r="AO25" s="128">
        <f t="shared" si="23"/>
        <v>21.185902047462935</v>
      </c>
      <c r="AP25" s="66">
        <v>2.0962287475918071</v>
      </c>
      <c r="AQ25" s="67">
        <v>0</v>
      </c>
      <c r="AR25" s="67">
        <v>7.6321201679294957</v>
      </c>
      <c r="AS25" s="68">
        <v>6.7571428800185576</v>
      </c>
      <c r="AT25" s="128">
        <f t="shared" si="24"/>
        <v>16.485491795539858</v>
      </c>
      <c r="AU25" s="111"/>
      <c r="AV25" s="91"/>
      <c r="AW25" s="37"/>
      <c r="AX25" s="71"/>
      <c r="AY25" s="43">
        <f>IF(SUM(BO25:DA25)=0,0,$BO$4)</f>
        <v>0</v>
      </c>
      <c r="AZ25" s="43"/>
      <c r="BA25" s="6"/>
      <c r="BB25" s="62">
        <f t="shared" ref="BB25:BB31" si="34">+BB24+1</f>
        <v>13</v>
      </c>
      <c r="BC25" s="63" t="s">
        <v>124</v>
      </c>
      <c r="BD25" s="64" t="s">
        <v>41</v>
      </c>
      <c r="BE25" s="65">
        <v>3</v>
      </c>
      <c r="BF25" s="72" t="s">
        <v>125</v>
      </c>
      <c r="BG25" s="73" t="s">
        <v>126</v>
      </c>
      <c r="BH25" s="73" t="s">
        <v>127</v>
      </c>
      <c r="BI25" s="74" t="s">
        <v>128</v>
      </c>
      <c r="BJ25" s="129" t="s">
        <v>129</v>
      </c>
      <c r="BL25" s="124"/>
      <c r="BM25" s="125"/>
      <c r="BN25" s="125"/>
      <c r="BO25" s="59">
        <f t="shared" si="25"/>
        <v>0</v>
      </c>
      <c r="BP25" s="59">
        <f t="shared" si="25"/>
        <v>0</v>
      </c>
      <c r="BQ25" s="59">
        <f t="shared" si="25"/>
        <v>0</v>
      </c>
      <c r="BR25" s="59">
        <f t="shared" si="25"/>
        <v>0</v>
      </c>
      <c r="BS25" s="60"/>
      <c r="BT25" s="59">
        <f t="shared" si="26"/>
        <v>0</v>
      </c>
      <c r="BU25" s="59">
        <f t="shared" si="26"/>
        <v>0</v>
      </c>
      <c r="BV25" s="59">
        <f t="shared" si="26"/>
        <v>0</v>
      </c>
      <c r="BW25" s="59">
        <f t="shared" si="26"/>
        <v>0</v>
      </c>
      <c r="BX25" s="60"/>
      <c r="BY25" s="59">
        <f t="shared" si="27"/>
        <v>0</v>
      </c>
      <c r="BZ25" s="59">
        <f t="shared" si="27"/>
        <v>0</v>
      </c>
      <c r="CA25" s="59">
        <f t="shared" si="27"/>
        <v>0</v>
      </c>
      <c r="CB25" s="59">
        <f t="shared" si="27"/>
        <v>0</v>
      </c>
      <c r="CC25" s="60"/>
      <c r="CD25" s="59">
        <f t="shared" si="28"/>
        <v>0</v>
      </c>
      <c r="CE25" s="59">
        <f t="shared" si="28"/>
        <v>0</v>
      </c>
      <c r="CF25" s="59">
        <f t="shared" si="28"/>
        <v>0</v>
      </c>
      <c r="CG25" s="59">
        <f t="shared" si="28"/>
        <v>0</v>
      </c>
      <c r="CH25" s="60"/>
      <c r="CI25" s="59">
        <f t="shared" si="29"/>
        <v>0</v>
      </c>
      <c r="CJ25" s="59">
        <f t="shared" si="29"/>
        <v>0</v>
      </c>
      <c r="CK25" s="59">
        <f t="shared" si="29"/>
        <v>0</v>
      </c>
      <c r="CL25" s="59">
        <f t="shared" si="29"/>
        <v>0</v>
      </c>
      <c r="CM25" s="60"/>
      <c r="CN25" s="59">
        <f t="shared" si="30"/>
        <v>0</v>
      </c>
      <c r="CO25" s="59">
        <f t="shared" si="30"/>
        <v>0</v>
      </c>
      <c r="CP25" s="59">
        <f t="shared" si="30"/>
        <v>0</v>
      </c>
      <c r="CQ25" s="59">
        <f t="shared" si="30"/>
        <v>0</v>
      </c>
      <c r="CR25" s="60"/>
      <c r="CS25" s="59">
        <f t="shared" si="31"/>
        <v>0</v>
      </c>
      <c r="CT25" s="59">
        <f t="shared" si="31"/>
        <v>0</v>
      </c>
      <c r="CU25" s="59">
        <f t="shared" si="31"/>
        <v>0</v>
      </c>
      <c r="CV25" s="59">
        <f t="shared" si="31"/>
        <v>0</v>
      </c>
      <c r="CW25" s="60"/>
      <c r="CX25" s="59">
        <f t="shared" si="32"/>
        <v>0</v>
      </c>
      <c r="CY25" s="59">
        <f t="shared" si="32"/>
        <v>0</v>
      </c>
      <c r="CZ25" s="59">
        <f t="shared" si="32"/>
        <v>0</v>
      </c>
      <c r="DA25" s="59">
        <f t="shared" si="32"/>
        <v>0</v>
      </c>
      <c r="DB25" s="60"/>
      <c r="DC25" s="124"/>
      <c r="DD25" s="6"/>
      <c r="DE25" s="6"/>
      <c r="DF25" s="124"/>
      <c r="DG25" s="14"/>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124"/>
    </row>
    <row r="26" spans="2:152" x14ac:dyDescent="0.2">
      <c r="B26" s="62">
        <f t="shared" si="33"/>
        <v>14</v>
      </c>
      <c r="C26" s="63" t="s">
        <v>130</v>
      </c>
      <c r="D26" s="64"/>
      <c r="E26" s="64" t="s">
        <v>41</v>
      </c>
      <c r="F26" s="65">
        <v>3</v>
      </c>
      <c r="G26" s="66">
        <v>1.3013100385000003</v>
      </c>
      <c r="H26" s="67">
        <v>0</v>
      </c>
      <c r="I26" s="67">
        <v>0</v>
      </c>
      <c r="J26" s="68">
        <v>13.771861940099996</v>
      </c>
      <c r="K26" s="128">
        <f t="shared" si="17"/>
        <v>15.073171978599996</v>
      </c>
      <c r="L26" s="66">
        <v>0.2526682171456176</v>
      </c>
      <c r="M26" s="67">
        <v>0</v>
      </c>
      <c r="N26" s="67">
        <v>0</v>
      </c>
      <c r="O26" s="68">
        <v>5.8925712316366123</v>
      </c>
      <c r="P26" s="128">
        <f t="shared" si="18"/>
        <v>6.1452394487822302</v>
      </c>
      <c r="Q26" s="66">
        <v>0</v>
      </c>
      <c r="R26" s="67">
        <v>0</v>
      </c>
      <c r="S26" s="67">
        <v>0</v>
      </c>
      <c r="T26" s="68">
        <v>2.7280301846350885</v>
      </c>
      <c r="U26" s="128">
        <f t="shared" si="19"/>
        <v>2.7280301846350885</v>
      </c>
      <c r="V26" s="66">
        <v>0.55883976923076939</v>
      </c>
      <c r="W26" s="67">
        <v>0</v>
      </c>
      <c r="X26" s="67">
        <v>0</v>
      </c>
      <c r="Y26" s="68">
        <v>5.2197230769230769</v>
      </c>
      <c r="Z26" s="128">
        <f t="shared" si="20"/>
        <v>5.7785628461538465</v>
      </c>
      <c r="AA26" s="66">
        <v>0.18826476923076924</v>
      </c>
      <c r="AB26" s="67">
        <v>0</v>
      </c>
      <c r="AC26" s="67">
        <v>0</v>
      </c>
      <c r="AD26" s="68">
        <v>5.3812557692307692</v>
      </c>
      <c r="AE26" s="128">
        <f t="shared" si="21"/>
        <v>5.5695205384615383</v>
      </c>
      <c r="AF26" s="66">
        <v>0</v>
      </c>
      <c r="AG26" s="67">
        <v>0</v>
      </c>
      <c r="AH26" s="67">
        <v>0</v>
      </c>
      <c r="AI26" s="68">
        <v>5.770834615384616</v>
      </c>
      <c r="AJ26" s="128">
        <f t="shared" si="22"/>
        <v>5.770834615384616</v>
      </c>
      <c r="AK26" s="66">
        <v>0</v>
      </c>
      <c r="AL26" s="67">
        <v>0</v>
      </c>
      <c r="AM26" s="67">
        <v>0</v>
      </c>
      <c r="AN26" s="68">
        <v>5.9006942307692309</v>
      </c>
      <c r="AO26" s="128">
        <f t="shared" si="23"/>
        <v>5.9006942307692309</v>
      </c>
      <c r="AP26" s="66">
        <v>0</v>
      </c>
      <c r="AQ26" s="67">
        <v>0</v>
      </c>
      <c r="AR26" s="67">
        <v>0</v>
      </c>
      <c r="AS26" s="68">
        <v>5.9006942307692309</v>
      </c>
      <c r="AT26" s="128">
        <f t="shared" si="24"/>
        <v>5.9006942307692309</v>
      </c>
      <c r="AU26" s="111"/>
      <c r="AV26" s="91"/>
      <c r="AW26" s="37" t="s">
        <v>35</v>
      </c>
      <c r="AX26" s="71"/>
      <c r="AY26" s="43">
        <f>IF(SUM(BO26:DA26)=0,0,$BO$4)</f>
        <v>0</v>
      </c>
      <c r="AZ26" s="43" t="str">
        <f>IF(SUM(DH26:ET26)=0,0,$DH$7)</f>
        <v>Sum of lines 14-16 should equal line 39 in WS2 (Total water enhancement capital expenditure )</v>
      </c>
      <c r="BA26" s="6"/>
      <c r="BB26" s="62">
        <f t="shared" si="34"/>
        <v>14</v>
      </c>
      <c r="BC26" s="63" t="s">
        <v>130</v>
      </c>
      <c r="BD26" s="64" t="s">
        <v>41</v>
      </c>
      <c r="BE26" s="65">
        <v>3</v>
      </c>
      <c r="BF26" s="72" t="s">
        <v>131</v>
      </c>
      <c r="BG26" s="73" t="s">
        <v>132</v>
      </c>
      <c r="BH26" s="73" t="s">
        <v>133</v>
      </c>
      <c r="BI26" s="74" t="s">
        <v>134</v>
      </c>
      <c r="BJ26" s="129" t="s">
        <v>135</v>
      </c>
      <c r="BL26" s="7"/>
      <c r="BN26" s="8"/>
      <c r="BO26" s="59">
        <f t="shared" si="25"/>
        <v>0</v>
      </c>
      <c r="BP26" s="59">
        <f t="shared" si="25"/>
        <v>0</v>
      </c>
      <c r="BQ26" s="59">
        <f t="shared" si="25"/>
        <v>0</v>
      </c>
      <c r="BR26" s="59">
        <f t="shared" si="25"/>
        <v>0</v>
      </c>
      <c r="BS26" s="60"/>
      <c r="BT26" s="59">
        <f t="shared" si="26"/>
        <v>0</v>
      </c>
      <c r="BU26" s="59">
        <f t="shared" si="26"/>
        <v>0</v>
      </c>
      <c r="BV26" s="59">
        <f t="shared" si="26"/>
        <v>0</v>
      </c>
      <c r="BW26" s="59">
        <f t="shared" si="26"/>
        <v>0</v>
      </c>
      <c r="BX26" s="60"/>
      <c r="BY26" s="59">
        <f t="shared" si="27"/>
        <v>0</v>
      </c>
      <c r="BZ26" s="59">
        <f t="shared" si="27"/>
        <v>0</v>
      </c>
      <c r="CA26" s="59">
        <f t="shared" si="27"/>
        <v>0</v>
      </c>
      <c r="CB26" s="59">
        <f t="shared" si="27"/>
        <v>0</v>
      </c>
      <c r="CC26" s="60"/>
      <c r="CD26" s="59">
        <f t="shared" si="28"/>
        <v>0</v>
      </c>
      <c r="CE26" s="59">
        <f t="shared" si="28"/>
        <v>0</v>
      </c>
      <c r="CF26" s="59">
        <f t="shared" si="28"/>
        <v>0</v>
      </c>
      <c r="CG26" s="59">
        <f t="shared" si="28"/>
        <v>0</v>
      </c>
      <c r="CH26" s="60"/>
      <c r="CI26" s="59">
        <f t="shared" si="29"/>
        <v>0</v>
      </c>
      <c r="CJ26" s="59">
        <f t="shared" si="29"/>
        <v>0</v>
      </c>
      <c r="CK26" s="59">
        <f t="shared" si="29"/>
        <v>0</v>
      </c>
      <c r="CL26" s="59">
        <f t="shared" si="29"/>
        <v>0</v>
      </c>
      <c r="CM26" s="60"/>
      <c r="CN26" s="59">
        <f t="shared" si="30"/>
        <v>0</v>
      </c>
      <c r="CO26" s="59">
        <f t="shared" si="30"/>
        <v>0</v>
      </c>
      <c r="CP26" s="59">
        <f t="shared" si="30"/>
        <v>0</v>
      </c>
      <c r="CQ26" s="59">
        <f t="shared" si="30"/>
        <v>0</v>
      </c>
      <c r="CR26" s="60"/>
      <c r="CS26" s="59">
        <f t="shared" si="31"/>
        <v>0</v>
      </c>
      <c r="CT26" s="59">
        <f t="shared" si="31"/>
        <v>0</v>
      </c>
      <c r="CU26" s="59">
        <f t="shared" si="31"/>
        <v>0</v>
      </c>
      <c r="CV26" s="59">
        <f t="shared" si="31"/>
        <v>0</v>
      </c>
      <c r="CW26" s="60"/>
      <c r="CX26" s="59">
        <f t="shared" si="32"/>
        <v>0</v>
      </c>
      <c r="CY26" s="59">
        <f t="shared" si="32"/>
        <v>0</v>
      </c>
      <c r="CZ26" s="59">
        <f t="shared" si="32"/>
        <v>0</v>
      </c>
      <c r="DA26" s="59">
        <f t="shared" si="32"/>
        <v>0</v>
      </c>
      <c r="DB26" s="60"/>
      <c r="DC26" s="7"/>
      <c r="DD26" s="6"/>
      <c r="DE26" s="6"/>
      <c r="DF26" s="7"/>
      <c r="DG26" s="14"/>
      <c r="DH26" s="61">
        <f>IF((ROUND(SUM(G$26:G$28),3) = ROUND([1]WS2!G$47,3)), 0, 1)</f>
        <v>0</v>
      </c>
      <c r="DI26" s="61">
        <f>IF((ROUND(SUM(H$26:H$28),3) = ROUND([1]WS2!H$47,3)), 0, 1)</f>
        <v>0</v>
      </c>
      <c r="DJ26" s="61">
        <f>IF((ROUND(SUM(I$26:I$28),3) = ROUND([1]WS2!I$47,3)), 0, 1)</f>
        <v>0</v>
      </c>
      <c r="DK26" s="61">
        <f>IF((ROUND(SUM(J$26:J$28),3) = ROUND([1]WS2!J$47,3)), 0, 1)</f>
        <v>0</v>
      </c>
      <c r="DL26" s="60"/>
      <c r="DM26" s="61">
        <f>IF((ROUND(SUM(L$26:L$28),3) = ROUND([1]WS2!L$47,3)), 0, 1)</f>
        <v>0</v>
      </c>
      <c r="DN26" s="61">
        <f>IF((ROUND(SUM(M$26:M$28),3) = ROUND([1]WS2!M$47,3)), 0, 1)</f>
        <v>0</v>
      </c>
      <c r="DO26" s="61">
        <f>IF((ROUND(SUM(N$26:N$28),3) = ROUND([1]WS2!N$47,3)), 0, 1)</f>
        <v>0</v>
      </c>
      <c r="DP26" s="61">
        <f>IF((ROUND(SUM(O$26:O$28),3) = ROUND([1]WS2!O$47,3)), 0, 1)</f>
        <v>0</v>
      </c>
      <c r="DQ26" s="60"/>
      <c r="DR26" s="61">
        <f>IF((ROUND(SUM(Q$26:Q$28),3) = ROUND([1]WS2!Q$47,3)), 0, 1)</f>
        <v>0</v>
      </c>
      <c r="DS26" s="61">
        <f>IF((ROUND(SUM(R$26:R$28),3) = ROUND([1]WS2!R$47,3)), 0, 1)</f>
        <v>0</v>
      </c>
      <c r="DT26" s="61">
        <f>IF((ROUND(SUM(S$26:S$28),3) = ROUND([1]WS2!S$47,3)), 0, 1)</f>
        <v>0</v>
      </c>
      <c r="DU26" s="61">
        <f>IF((ROUND(SUM(T$26:T$28),3) = ROUND([1]WS2!T$47,3)), 0, 1)</f>
        <v>0</v>
      </c>
      <c r="DV26" s="60"/>
      <c r="DW26" s="61">
        <f>IF((ROUND(SUM(V$26:V$28),3) = ROUND([1]WS2!V$47,3)), 0, 1)</f>
        <v>1</v>
      </c>
      <c r="DX26" s="61">
        <f>IF((ROUND(SUM(W$26:W$28),3) = ROUND([1]WS2!W$47,3)), 0, 1)</f>
        <v>0</v>
      </c>
      <c r="DY26" s="61">
        <f>IF((ROUND(SUM(X$26:X$28),3) = ROUND([1]WS2!X$47,3)), 0, 1)</f>
        <v>0</v>
      </c>
      <c r="DZ26" s="61">
        <f>IF((ROUND(SUM(Y$26:Y$28),3) = ROUND([1]WS2!Y$47,3)), 0, 1)</f>
        <v>0</v>
      </c>
      <c r="EA26" s="60"/>
      <c r="EB26" s="61">
        <f>IF((ROUND(SUM(AA$26:AA$28),3) = ROUND([1]WS2!AA$47,3)), 0, 1)</f>
        <v>1</v>
      </c>
      <c r="EC26" s="61">
        <f>IF((ROUND(SUM(AB$26:AB$28),3) = ROUND([1]WS2!AB$47,3)), 0, 1)</f>
        <v>0</v>
      </c>
      <c r="ED26" s="61">
        <f>IF((ROUND(SUM(AC$26:AC$28),3) = ROUND([1]WS2!AC$47,3)), 0, 1)</f>
        <v>0</v>
      </c>
      <c r="EE26" s="61">
        <f>IF((ROUND(SUM(AD$26:AD$28),3) = ROUND([1]WS2!AD$47,3)), 0, 1)</f>
        <v>0</v>
      </c>
      <c r="EF26" s="60"/>
      <c r="EG26" s="61">
        <f>IF((ROUND(SUM(AF$26:AF$28),3) = ROUND([1]WS2!AF$47,3)), 0, 1)</f>
        <v>1</v>
      </c>
      <c r="EH26" s="61">
        <f>IF((ROUND(SUM(AG$26:AG$28),3) = ROUND([1]WS2!AG$47,3)), 0, 1)</f>
        <v>0</v>
      </c>
      <c r="EI26" s="61">
        <f>IF((ROUND(SUM(AH$26:AH$28),3) = ROUND([1]WS2!AH$47,3)), 0, 1)</f>
        <v>0</v>
      </c>
      <c r="EJ26" s="61">
        <f>IF((ROUND(SUM(AI$26:AI$28),3) = ROUND([1]WS2!AI$47,3)), 0, 1)</f>
        <v>0</v>
      </c>
      <c r="EK26" s="60"/>
      <c r="EL26" s="61">
        <f>IF((ROUND(SUM(AK$26:AK$28),3) = ROUND([1]WS2!AK$47,3)), 0, 1)</f>
        <v>1</v>
      </c>
      <c r="EM26" s="61">
        <f>IF((ROUND(SUM(AL$26:AL$28),3) = ROUND([1]WS2!AL$47,3)), 0, 1)</f>
        <v>0</v>
      </c>
      <c r="EN26" s="61">
        <f>IF((ROUND(SUM(AM$26:AM$28),3) = ROUND([1]WS2!AM$47,3)), 0, 1)</f>
        <v>0</v>
      </c>
      <c r="EO26" s="61">
        <f>IF((ROUND(SUM(AN$26:AN$28),3) = ROUND([1]WS2!AN$47,3)), 0, 1)</f>
        <v>0</v>
      </c>
      <c r="EP26" s="60"/>
      <c r="EQ26" s="61">
        <f>IF((ROUND(SUM(AP$26:AP$28),3) = ROUND([1]WS2!AP$47,3)), 0, 1)</f>
        <v>1</v>
      </c>
      <c r="ER26" s="61">
        <f>IF((ROUND(SUM(AQ$26:AQ$28),3) = ROUND([1]WS2!AQ$47,3)), 0, 1)</f>
        <v>0</v>
      </c>
      <c r="ES26" s="61">
        <f>IF((ROUND(SUM(AR$26:AR$28),3) = ROUND([1]WS2!AR$47,3)), 0, 1)</f>
        <v>0</v>
      </c>
      <c r="ET26" s="61">
        <f>IF((ROUND(SUM(AS$26:AS$28),3) = ROUND([1]WS2!AS$47,3)), 0, 1)</f>
        <v>0</v>
      </c>
      <c r="EU26" s="60"/>
      <c r="EV26" s="7"/>
    </row>
    <row r="27" spans="2:152" x14ac:dyDescent="0.2">
      <c r="B27" s="62">
        <f t="shared" si="33"/>
        <v>15</v>
      </c>
      <c r="C27" s="63" t="s">
        <v>136</v>
      </c>
      <c r="D27" s="64"/>
      <c r="E27" s="64" t="s">
        <v>41</v>
      </c>
      <c r="F27" s="65">
        <v>3</v>
      </c>
      <c r="G27" s="66">
        <v>1.2185528415000004</v>
      </c>
      <c r="H27" s="67">
        <v>0</v>
      </c>
      <c r="I27" s="67">
        <v>6.278790089300001</v>
      </c>
      <c r="J27" s="68">
        <v>3.8930352599000013</v>
      </c>
      <c r="K27" s="128">
        <f t="shared" si="17"/>
        <v>11.390378190700002</v>
      </c>
      <c r="L27" s="66">
        <v>0.87242847367956511</v>
      </c>
      <c r="M27" s="67">
        <v>0</v>
      </c>
      <c r="N27" s="67">
        <v>1.2016628172329455</v>
      </c>
      <c r="O27" s="68">
        <v>3.7219644781551406</v>
      </c>
      <c r="P27" s="128">
        <f t="shared" si="18"/>
        <v>5.7960557690676513</v>
      </c>
      <c r="Q27" s="66">
        <v>0.61468883287181109</v>
      </c>
      <c r="R27" s="67">
        <v>0</v>
      </c>
      <c r="S27" s="67">
        <v>0.5913730495559838</v>
      </c>
      <c r="T27" s="68">
        <v>3.1847240392755047</v>
      </c>
      <c r="U27" s="128">
        <f t="shared" si="19"/>
        <v>4.3907859217032996</v>
      </c>
      <c r="V27" s="234">
        <v>11.968355824450514</v>
      </c>
      <c r="W27" s="67">
        <v>0</v>
      </c>
      <c r="X27" s="67">
        <v>3.2804861538461538</v>
      </c>
      <c r="Y27" s="68">
        <v>7.9077115384615393</v>
      </c>
      <c r="Z27" s="128">
        <f t="shared" si="20"/>
        <v>23.156553516758208</v>
      </c>
      <c r="AA27" s="234">
        <v>3.1219841544642941</v>
      </c>
      <c r="AB27" s="67">
        <v>0</v>
      </c>
      <c r="AC27" s="67">
        <v>5.5200894230769233</v>
      </c>
      <c r="AD27" s="68">
        <v>7.9077115384615393</v>
      </c>
      <c r="AE27" s="128">
        <f t="shared" si="21"/>
        <v>16.549785116002759</v>
      </c>
      <c r="AF27" s="234">
        <v>3.6151128467719866</v>
      </c>
      <c r="AG27" s="67">
        <v>0</v>
      </c>
      <c r="AH27" s="67">
        <v>6.1203998076923076</v>
      </c>
      <c r="AI27" s="68">
        <v>7.9077115384615393</v>
      </c>
      <c r="AJ27" s="128">
        <f t="shared" si="22"/>
        <v>17.643224192925835</v>
      </c>
      <c r="AK27" s="234">
        <v>2.4051590775412173</v>
      </c>
      <c r="AL27" s="67">
        <v>0</v>
      </c>
      <c r="AM27" s="67">
        <v>3.4388515384615386</v>
      </c>
      <c r="AN27" s="68">
        <v>7.9077115384615393</v>
      </c>
      <c r="AO27" s="128">
        <f t="shared" si="23"/>
        <v>13.751722154464295</v>
      </c>
      <c r="AP27" s="234">
        <v>1.3665566544642949</v>
      </c>
      <c r="AQ27" s="67">
        <v>0</v>
      </c>
      <c r="AR27" s="67">
        <v>2.1326538461538465</v>
      </c>
      <c r="AS27" s="68">
        <v>7.9077115384615393</v>
      </c>
      <c r="AT27" s="128">
        <f t="shared" si="24"/>
        <v>11.406922039079681</v>
      </c>
      <c r="AU27" s="111"/>
      <c r="AV27" s="92"/>
      <c r="AW27" s="37" t="s">
        <v>35</v>
      </c>
      <c r="AX27" s="94"/>
      <c r="AY27" s="43">
        <f>IF(SUM(BO27:DA27)=0,0,$BO$4)</f>
        <v>0</v>
      </c>
      <c r="AZ27" s="43" t="str">
        <f>IF(SUM(DH27:ET27)=0,0,$DH$7)</f>
        <v>Sum of lines 14-16 should equal line 39 in WS2 (Total water enhancement capital expenditure )</v>
      </c>
      <c r="BA27" s="6"/>
      <c r="BB27" s="62">
        <f t="shared" si="34"/>
        <v>15</v>
      </c>
      <c r="BC27" s="63" t="s">
        <v>136</v>
      </c>
      <c r="BD27" s="64" t="s">
        <v>41</v>
      </c>
      <c r="BE27" s="65">
        <v>3</v>
      </c>
      <c r="BF27" s="72" t="s">
        <v>137</v>
      </c>
      <c r="BG27" s="73" t="s">
        <v>138</v>
      </c>
      <c r="BH27" s="73" t="s">
        <v>139</v>
      </c>
      <c r="BI27" s="74" t="s">
        <v>140</v>
      </c>
      <c r="BJ27" s="129" t="s">
        <v>141</v>
      </c>
      <c r="BL27" s="7"/>
      <c r="BN27" s="8"/>
      <c r="BO27" s="59">
        <f t="shared" si="25"/>
        <v>0</v>
      </c>
      <c r="BP27" s="59">
        <f t="shared" si="25"/>
        <v>0</v>
      </c>
      <c r="BQ27" s="59">
        <f t="shared" si="25"/>
        <v>0</v>
      </c>
      <c r="BR27" s="59">
        <f t="shared" si="25"/>
        <v>0</v>
      </c>
      <c r="BS27" s="60"/>
      <c r="BT27" s="59">
        <f t="shared" si="26"/>
        <v>0</v>
      </c>
      <c r="BU27" s="59">
        <f t="shared" si="26"/>
        <v>0</v>
      </c>
      <c r="BV27" s="59">
        <f t="shared" si="26"/>
        <v>0</v>
      </c>
      <c r="BW27" s="59">
        <f t="shared" si="26"/>
        <v>0</v>
      </c>
      <c r="BX27" s="60"/>
      <c r="BY27" s="59">
        <f t="shared" si="27"/>
        <v>0</v>
      </c>
      <c r="BZ27" s="59">
        <f t="shared" si="27"/>
        <v>0</v>
      </c>
      <c r="CA27" s="59">
        <f t="shared" si="27"/>
        <v>0</v>
      </c>
      <c r="CB27" s="59">
        <f t="shared" si="27"/>
        <v>0</v>
      </c>
      <c r="CC27" s="60"/>
      <c r="CD27" s="59">
        <f t="shared" si="28"/>
        <v>0</v>
      </c>
      <c r="CE27" s="59">
        <f t="shared" si="28"/>
        <v>0</v>
      </c>
      <c r="CF27" s="59">
        <f t="shared" si="28"/>
        <v>0</v>
      </c>
      <c r="CG27" s="59">
        <f t="shared" si="28"/>
        <v>0</v>
      </c>
      <c r="CH27" s="60"/>
      <c r="CI27" s="59">
        <f t="shared" si="29"/>
        <v>0</v>
      </c>
      <c r="CJ27" s="59">
        <f t="shared" si="29"/>
        <v>0</v>
      </c>
      <c r="CK27" s="59">
        <f t="shared" si="29"/>
        <v>0</v>
      </c>
      <c r="CL27" s="59">
        <f t="shared" si="29"/>
        <v>0</v>
      </c>
      <c r="CM27" s="60"/>
      <c r="CN27" s="59">
        <f t="shared" si="30"/>
        <v>0</v>
      </c>
      <c r="CO27" s="59">
        <f t="shared" si="30"/>
        <v>0</v>
      </c>
      <c r="CP27" s="59">
        <f t="shared" si="30"/>
        <v>0</v>
      </c>
      <c r="CQ27" s="59">
        <f t="shared" si="30"/>
        <v>0</v>
      </c>
      <c r="CR27" s="60"/>
      <c r="CS27" s="59">
        <f t="shared" si="31"/>
        <v>0</v>
      </c>
      <c r="CT27" s="59">
        <f t="shared" si="31"/>
        <v>0</v>
      </c>
      <c r="CU27" s="59">
        <f t="shared" si="31"/>
        <v>0</v>
      </c>
      <c r="CV27" s="59">
        <f t="shared" si="31"/>
        <v>0</v>
      </c>
      <c r="CW27" s="60"/>
      <c r="CX27" s="59">
        <f t="shared" si="32"/>
        <v>0</v>
      </c>
      <c r="CY27" s="59">
        <f t="shared" si="32"/>
        <v>0</v>
      </c>
      <c r="CZ27" s="59">
        <f t="shared" si="32"/>
        <v>0</v>
      </c>
      <c r="DA27" s="59">
        <f t="shared" si="32"/>
        <v>0</v>
      </c>
      <c r="DB27" s="60"/>
      <c r="DC27" s="7"/>
      <c r="DD27" s="6"/>
      <c r="DE27" s="6"/>
      <c r="DF27" s="7"/>
      <c r="DG27" s="14"/>
      <c r="DH27" s="61">
        <f>IF((ROUND(SUM(G$26:G$28),3) = ROUND([1]WS2!G$47,3)), 0, 1)</f>
        <v>0</v>
      </c>
      <c r="DI27" s="61">
        <f>IF((ROUND(SUM(H$26:H$28),3) = ROUND([1]WS2!H$47,3)), 0, 1)</f>
        <v>0</v>
      </c>
      <c r="DJ27" s="61">
        <f>IF((ROUND(SUM(I$26:I$28),3) = ROUND([1]WS2!I$47,3)), 0, 1)</f>
        <v>0</v>
      </c>
      <c r="DK27" s="61">
        <f>IF((ROUND(SUM(J$26:J$28),3) = ROUND([1]WS2!J$47,3)), 0, 1)</f>
        <v>0</v>
      </c>
      <c r="DL27" s="60"/>
      <c r="DM27" s="61">
        <f>IF((ROUND(SUM(L$26:L$28),3) = ROUND([1]WS2!L$47,3)), 0, 1)</f>
        <v>0</v>
      </c>
      <c r="DN27" s="61">
        <f>IF((ROUND(SUM(M$26:M$28),3) = ROUND([1]WS2!M$47,3)), 0, 1)</f>
        <v>0</v>
      </c>
      <c r="DO27" s="61">
        <f>IF((ROUND(SUM(N$26:N$28),3) = ROUND([1]WS2!N$47,3)), 0, 1)</f>
        <v>0</v>
      </c>
      <c r="DP27" s="61">
        <f>IF((ROUND(SUM(O$26:O$28),3) = ROUND([1]WS2!O$47,3)), 0, 1)</f>
        <v>0</v>
      </c>
      <c r="DQ27" s="60"/>
      <c r="DR27" s="61">
        <f>IF((ROUND(SUM(Q$26:Q$28),3) = ROUND([1]WS2!Q$47,3)), 0, 1)</f>
        <v>0</v>
      </c>
      <c r="DS27" s="61">
        <f>IF((ROUND(SUM(R$26:R$28),3) = ROUND([1]WS2!R$47,3)), 0, 1)</f>
        <v>0</v>
      </c>
      <c r="DT27" s="61">
        <f>IF((ROUND(SUM(S$26:S$28),3) = ROUND([1]WS2!S$47,3)), 0, 1)</f>
        <v>0</v>
      </c>
      <c r="DU27" s="61">
        <f>IF((ROUND(SUM(T$26:T$28),3) = ROUND([1]WS2!T$47,3)), 0, 1)</f>
        <v>0</v>
      </c>
      <c r="DV27" s="60"/>
      <c r="DW27" s="61">
        <f>IF((ROUND(SUM(V$26:V$28),3) = ROUND([1]WS2!V$47,3)), 0, 1)</f>
        <v>1</v>
      </c>
      <c r="DX27" s="61">
        <f>IF((ROUND(SUM(W$26:W$28),3) = ROUND([1]WS2!W$47,3)), 0, 1)</f>
        <v>0</v>
      </c>
      <c r="DY27" s="61">
        <f>IF((ROUND(SUM(X$26:X$28),3) = ROUND([1]WS2!X$47,3)), 0, 1)</f>
        <v>0</v>
      </c>
      <c r="DZ27" s="61">
        <f>IF((ROUND(SUM(Y$26:Y$28),3) = ROUND([1]WS2!Y$47,3)), 0, 1)</f>
        <v>0</v>
      </c>
      <c r="EA27" s="60"/>
      <c r="EB27" s="61">
        <f>IF((ROUND(SUM(AA$26:AA$28),3) = ROUND([1]WS2!AA$47,3)), 0, 1)</f>
        <v>1</v>
      </c>
      <c r="EC27" s="61">
        <f>IF((ROUND(SUM(AB$26:AB$28),3) = ROUND([1]WS2!AB$47,3)), 0, 1)</f>
        <v>0</v>
      </c>
      <c r="ED27" s="61">
        <f>IF((ROUND(SUM(AC$26:AC$28),3) = ROUND([1]WS2!AC$47,3)), 0, 1)</f>
        <v>0</v>
      </c>
      <c r="EE27" s="61">
        <f>IF((ROUND(SUM(AD$26:AD$28),3) = ROUND([1]WS2!AD$47,3)), 0, 1)</f>
        <v>0</v>
      </c>
      <c r="EF27" s="60"/>
      <c r="EG27" s="61">
        <f>IF((ROUND(SUM(AF$26:AF$28),3) = ROUND([1]WS2!AF$47,3)), 0, 1)</f>
        <v>1</v>
      </c>
      <c r="EH27" s="61">
        <f>IF((ROUND(SUM(AG$26:AG$28),3) = ROUND([1]WS2!AG$47,3)), 0, 1)</f>
        <v>0</v>
      </c>
      <c r="EI27" s="61">
        <f>IF((ROUND(SUM(AH$26:AH$28),3) = ROUND([1]WS2!AH$47,3)), 0, 1)</f>
        <v>0</v>
      </c>
      <c r="EJ27" s="61">
        <f>IF((ROUND(SUM(AI$26:AI$28),3) = ROUND([1]WS2!AI$47,3)), 0, 1)</f>
        <v>0</v>
      </c>
      <c r="EK27" s="60"/>
      <c r="EL27" s="61">
        <f>IF((ROUND(SUM(AK$26:AK$28),3) = ROUND([1]WS2!AK$47,3)), 0, 1)</f>
        <v>1</v>
      </c>
      <c r="EM27" s="61">
        <f>IF((ROUND(SUM(AL$26:AL$28),3) = ROUND([1]WS2!AL$47,3)), 0, 1)</f>
        <v>0</v>
      </c>
      <c r="EN27" s="61">
        <f>IF((ROUND(SUM(AM$26:AM$28),3) = ROUND([1]WS2!AM$47,3)), 0, 1)</f>
        <v>0</v>
      </c>
      <c r="EO27" s="61">
        <f>IF((ROUND(SUM(AN$26:AN$28),3) = ROUND([1]WS2!AN$47,3)), 0, 1)</f>
        <v>0</v>
      </c>
      <c r="EP27" s="60"/>
      <c r="EQ27" s="61">
        <f>IF((ROUND(SUM(AP$26:AP$28),3) = ROUND([1]WS2!AP$47,3)), 0, 1)</f>
        <v>1</v>
      </c>
      <c r="ER27" s="61">
        <f>IF((ROUND(SUM(AQ$26:AQ$28),3) = ROUND([1]WS2!AQ$47,3)), 0, 1)</f>
        <v>0</v>
      </c>
      <c r="ES27" s="61">
        <f>IF((ROUND(SUM(AR$26:AR$28),3) = ROUND([1]WS2!AR$47,3)), 0, 1)</f>
        <v>0</v>
      </c>
      <c r="ET27" s="61">
        <f>IF((ROUND(SUM(AS$26:AS$28),3) = ROUND([1]WS2!AS$47,3)), 0, 1)</f>
        <v>0</v>
      </c>
      <c r="EU27" s="60"/>
      <c r="EV27" s="7"/>
    </row>
    <row r="28" spans="2:152" x14ac:dyDescent="0.2">
      <c r="B28" s="62">
        <f t="shared" si="33"/>
        <v>16</v>
      </c>
      <c r="C28" s="63" t="s">
        <v>142</v>
      </c>
      <c r="D28" s="64"/>
      <c r="E28" s="64" t="s">
        <v>41</v>
      </c>
      <c r="F28" s="65">
        <v>3</v>
      </c>
      <c r="G28" s="66">
        <v>0</v>
      </c>
      <c r="H28" s="67">
        <v>0</v>
      </c>
      <c r="I28" s="67">
        <v>0</v>
      </c>
      <c r="J28" s="68">
        <v>0.18547252999999997</v>
      </c>
      <c r="K28" s="128">
        <f t="shared" si="17"/>
        <v>0.18547252999999997</v>
      </c>
      <c r="L28" s="66">
        <v>0</v>
      </c>
      <c r="M28" s="67">
        <v>0</v>
      </c>
      <c r="N28" s="67">
        <v>0</v>
      </c>
      <c r="O28" s="68">
        <v>0.51558818132421214</v>
      </c>
      <c r="P28" s="128">
        <f t="shared" si="18"/>
        <v>0.51558818132421214</v>
      </c>
      <c r="Q28" s="66">
        <v>0</v>
      </c>
      <c r="R28" s="67">
        <v>0</v>
      </c>
      <c r="S28" s="67">
        <v>0</v>
      </c>
      <c r="T28" s="68">
        <v>0.27196926227911083</v>
      </c>
      <c r="U28" s="128">
        <f t="shared" si="19"/>
        <v>0.27196926227911083</v>
      </c>
      <c r="V28" s="66">
        <v>0</v>
      </c>
      <c r="W28" s="67">
        <v>0</v>
      </c>
      <c r="X28" s="67">
        <v>0</v>
      </c>
      <c r="Y28" s="68">
        <v>0.84461538461538477</v>
      </c>
      <c r="Z28" s="128">
        <f t="shared" si="20"/>
        <v>0.84461538461538477</v>
      </c>
      <c r="AA28" s="66">
        <v>0</v>
      </c>
      <c r="AB28" s="67">
        <v>0</v>
      </c>
      <c r="AC28" s="67">
        <v>0</v>
      </c>
      <c r="AD28" s="68">
        <v>0.84461538461538477</v>
      </c>
      <c r="AE28" s="128">
        <f t="shared" si="21"/>
        <v>0.84461538461538477</v>
      </c>
      <c r="AF28" s="66">
        <v>0</v>
      </c>
      <c r="AG28" s="67">
        <v>0</v>
      </c>
      <c r="AH28" s="67">
        <v>0</v>
      </c>
      <c r="AI28" s="68">
        <v>0.84461538461538477</v>
      </c>
      <c r="AJ28" s="128">
        <f t="shared" si="22"/>
        <v>0.84461538461538477</v>
      </c>
      <c r="AK28" s="66">
        <v>0</v>
      </c>
      <c r="AL28" s="67">
        <v>0</v>
      </c>
      <c r="AM28" s="67">
        <v>0</v>
      </c>
      <c r="AN28" s="68">
        <v>0.84461538461538477</v>
      </c>
      <c r="AO28" s="128">
        <f t="shared" si="23"/>
        <v>0.84461538461538477</v>
      </c>
      <c r="AP28" s="66">
        <v>0</v>
      </c>
      <c r="AQ28" s="67">
        <v>0</v>
      </c>
      <c r="AR28" s="67">
        <v>0</v>
      </c>
      <c r="AS28" s="68">
        <v>0.84461538461538477</v>
      </c>
      <c r="AT28" s="128">
        <f t="shared" si="24"/>
        <v>0.84461538461538477</v>
      </c>
      <c r="AU28" s="111"/>
      <c r="AV28" s="92"/>
      <c r="AW28" s="37" t="s">
        <v>35</v>
      </c>
      <c r="AX28" s="94"/>
      <c r="AY28" s="43">
        <f>IF(SUM(BO28:DA28)=0,0,$BO$4)</f>
        <v>0</v>
      </c>
      <c r="AZ28" s="43" t="str">
        <f>IF(SUM(DH28:ET28)=0,0,$DH$7)</f>
        <v>Sum of lines 14-16 should equal line 39 in WS2 (Total water enhancement capital expenditure )</v>
      </c>
      <c r="BA28" s="6"/>
      <c r="BB28" s="62">
        <f t="shared" si="34"/>
        <v>16</v>
      </c>
      <c r="BC28" s="63" t="s">
        <v>142</v>
      </c>
      <c r="BD28" s="64" t="s">
        <v>41</v>
      </c>
      <c r="BE28" s="65">
        <v>3</v>
      </c>
      <c r="BF28" s="72" t="s">
        <v>143</v>
      </c>
      <c r="BG28" s="73" t="s">
        <v>144</v>
      </c>
      <c r="BH28" s="73" t="s">
        <v>145</v>
      </c>
      <c r="BI28" s="74" t="s">
        <v>146</v>
      </c>
      <c r="BJ28" s="129" t="s">
        <v>147</v>
      </c>
      <c r="BL28" s="7"/>
      <c r="BN28" s="8"/>
      <c r="BO28" s="59">
        <f t="shared" si="25"/>
        <v>0</v>
      </c>
      <c r="BP28" s="59">
        <f t="shared" si="25"/>
        <v>0</v>
      </c>
      <c r="BQ28" s="59">
        <f t="shared" si="25"/>
        <v>0</v>
      </c>
      <c r="BR28" s="59">
        <f t="shared" si="25"/>
        <v>0</v>
      </c>
      <c r="BS28" s="60"/>
      <c r="BT28" s="59">
        <f t="shared" si="26"/>
        <v>0</v>
      </c>
      <c r="BU28" s="59">
        <f t="shared" si="26"/>
        <v>0</v>
      </c>
      <c r="BV28" s="59">
        <f t="shared" si="26"/>
        <v>0</v>
      </c>
      <c r="BW28" s="59">
        <f t="shared" si="26"/>
        <v>0</v>
      </c>
      <c r="BX28" s="60"/>
      <c r="BY28" s="59">
        <f t="shared" si="27"/>
        <v>0</v>
      </c>
      <c r="BZ28" s="59">
        <f t="shared" si="27"/>
        <v>0</v>
      </c>
      <c r="CA28" s="59">
        <f t="shared" si="27"/>
        <v>0</v>
      </c>
      <c r="CB28" s="59">
        <f t="shared" si="27"/>
        <v>0</v>
      </c>
      <c r="CC28" s="60"/>
      <c r="CD28" s="59">
        <f t="shared" si="28"/>
        <v>0</v>
      </c>
      <c r="CE28" s="59">
        <f t="shared" si="28"/>
        <v>0</v>
      </c>
      <c r="CF28" s="59">
        <f t="shared" si="28"/>
        <v>0</v>
      </c>
      <c r="CG28" s="59">
        <f t="shared" si="28"/>
        <v>0</v>
      </c>
      <c r="CH28" s="60"/>
      <c r="CI28" s="59">
        <f t="shared" si="29"/>
        <v>0</v>
      </c>
      <c r="CJ28" s="59">
        <f t="shared" si="29"/>
        <v>0</v>
      </c>
      <c r="CK28" s="59">
        <f t="shared" si="29"/>
        <v>0</v>
      </c>
      <c r="CL28" s="59">
        <f t="shared" si="29"/>
        <v>0</v>
      </c>
      <c r="CM28" s="60"/>
      <c r="CN28" s="59">
        <f t="shared" si="30"/>
        <v>0</v>
      </c>
      <c r="CO28" s="59">
        <f t="shared" si="30"/>
        <v>0</v>
      </c>
      <c r="CP28" s="59">
        <f t="shared" si="30"/>
        <v>0</v>
      </c>
      <c r="CQ28" s="59">
        <f t="shared" si="30"/>
        <v>0</v>
      </c>
      <c r="CR28" s="60"/>
      <c r="CS28" s="59">
        <f t="shared" si="31"/>
        <v>0</v>
      </c>
      <c r="CT28" s="59">
        <f t="shared" si="31"/>
        <v>0</v>
      </c>
      <c r="CU28" s="59">
        <f t="shared" si="31"/>
        <v>0</v>
      </c>
      <c r="CV28" s="59">
        <f t="shared" si="31"/>
        <v>0</v>
      </c>
      <c r="CW28" s="60"/>
      <c r="CX28" s="59">
        <f t="shared" si="32"/>
        <v>0</v>
      </c>
      <c r="CY28" s="59">
        <f t="shared" si="32"/>
        <v>0</v>
      </c>
      <c r="CZ28" s="59">
        <f t="shared" si="32"/>
        <v>0</v>
      </c>
      <c r="DA28" s="59">
        <f t="shared" si="32"/>
        <v>0</v>
      </c>
      <c r="DB28" s="60"/>
      <c r="DC28" s="7"/>
      <c r="DD28" s="6"/>
      <c r="DE28" s="6"/>
      <c r="DF28" s="7"/>
      <c r="DG28" s="14"/>
      <c r="DH28" s="61">
        <f>IF((ROUND(SUM(G$26:G$28),3) = ROUND([1]WS2!G$47,3)), 0, 1)</f>
        <v>0</v>
      </c>
      <c r="DI28" s="61">
        <f>IF((ROUND(SUM(H$26:H$28),3) = ROUND([1]WS2!H$47,3)), 0, 1)</f>
        <v>0</v>
      </c>
      <c r="DJ28" s="61">
        <f>IF((ROUND(SUM(I$26:I$28),3) = ROUND([1]WS2!I$47,3)), 0, 1)</f>
        <v>0</v>
      </c>
      <c r="DK28" s="61">
        <f>IF((ROUND(SUM(J$26:J$28),3) = ROUND([1]WS2!J$47,3)), 0, 1)</f>
        <v>0</v>
      </c>
      <c r="DL28" s="60"/>
      <c r="DM28" s="61">
        <f>IF((ROUND(SUM(L$26:L$28),3) = ROUND([1]WS2!L$47,3)), 0, 1)</f>
        <v>0</v>
      </c>
      <c r="DN28" s="61">
        <f>IF((ROUND(SUM(M$26:M$28),3) = ROUND([1]WS2!M$47,3)), 0, 1)</f>
        <v>0</v>
      </c>
      <c r="DO28" s="61">
        <f>IF((ROUND(SUM(N$26:N$28),3) = ROUND([1]WS2!N$47,3)), 0, 1)</f>
        <v>0</v>
      </c>
      <c r="DP28" s="61">
        <f>IF((ROUND(SUM(O$26:O$28),3) = ROUND([1]WS2!O$47,3)), 0, 1)</f>
        <v>0</v>
      </c>
      <c r="DQ28" s="60"/>
      <c r="DR28" s="61">
        <f>IF((ROUND(SUM(Q$26:Q$28),3) = ROUND([1]WS2!Q$47,3)), 0, 1)</f>
        <v>0</v>
      </c>
      <c r="DS28" s="61">
        <f>IF((ROUND(SUM(R$26:R$28),3) = ROUND([1]WS2!R$47,3)), 0, 1)</f>
        <v>0</v>
      </c>
      <c r="DT28" s="61">
        <f>IF((ROUND(SUM(S$26:S$28),3) = ROUND([1]WS2!S$47,3)), 0, 1)</f>
        <v>0</v>
      </c>
      <c r="DU28" s="61">
        <f>IF((ROUND(SUM(T$26:T$28),3) = ROUND([1]WS2!T$47,3)), 0, 1)</f>
        <v>0</v>
      </c>
      <c r="DV28" s="60"/>
      <c r="DW28" s="61">
        <f>IF((ROUND(SUM(V$26:V$28),3) = ROUND([1]WS2!V$47,3)), 0, 1)</f>
        <v>1</v>
      </c>
      <c r="DX28" s="61">
        <f>IF((ROUND(SUM(W$26:W$28),3) = ROUND([1]WS2!W$47,3)), 0, 1)</f>
        <v>0</v>
      </c>
      <c r="DY28" s="61">
        <f>IF((ROUND(SUM(X$26:X$28),3) = ROUND([1]WS2!X$47,3)), 0, 1)</f>
        <v>0</v>
      </c>
      <c r="DZ28" s="61">
        <f>IF((ROUND(SUM(Y$26:Y$28),3) = ROUND([1]WS2!Y$47,3)), 0, 1)</f>
        <v>0</v>
      </c>
      <c r="EA28" s="60"/>
      <c r="EB28" s="61">
        <f>IF((ROUND(SUM(AA$26:AA$28),3) = ROUND([1]WS2!AA$47,3)), 0, 1)</f>
        <v>1</v>
      </c>
      <c r="EC28" s="61">
        <f>IF((ROUND(SUM(AB$26:AB$28),3) = ROUND([1]WS2!AB$47,3)), 0, 1)</f>
        <v>0</v>
      </c>
      <c r="ED28" s="61">
        <f>IF((ROUND(SUM(AC$26:AC$28),3) = ROUND([1]WS2!AC$47,3)), 0, 1)</f>
        <v>0</v>
      </c>
      <c r="EE28" s="61">
        <f>IF((ROUND(SUM(AD$26:AD$28),3) = ROUND([1]WS2!AD$47,3)), 0, 1)</f>
        <v>0</v>
      </c>
      <c r="EF28" s="60"/>
      <c r="EG28" s="61">
        <f>IF((ROUND(SUM(AF$26:AF$28),3) = ROUND([1]WS2!AF$47,3)), 0, 1)</f>
        <v>1</v>
      </c>
      <c r="EH28" s="61">
        <f>IF((ROUND(SUM(AG$26:AG$28),3) = ROUND([1]WS2!AG$47,3)), 0, 1)</f>
        <v>0</v>
      </c>
      <c r="EI28" s="61">
        <f>IF((ROUND(SUM(AH$26:AH$28),3) = ROUND([1]WS2!AH$47,3)), 0, 1)</f>
        <v>0</v>
      </c>
      <c r="EJ28" s="61">
        <f>IF((ROUND(SUM(AI$26:AI$28),3) = ROUND([1]WS2!AI$47,3)), 0, 1)</f>
        <v>0</v>
      </c>
      <c r="EK28" s="60"/>
      <c r="EL28" s="61">
        <f>IF((ROUND(SUM(AK$26:AK$28),3) = ROUND([1]WS2!AK$47,3)), 0, 1)</f>
        <v>1</v>
      </c>
      <c r="EM28" s="61">
        <f>IF((ROUND(SUM(AL$26:AL$28),3) = ROUND([1]WS2!AL$47,3)), 0, 1)</f>
        <v>0</v>
      </c>
      <c r="EN28" s="61">
        <f>IF((ROUND(SUM(AM$26:AM$28),3) = ROUND([1]WS2!AM$47,3)), 0, 1)</f>
        <v>0</v>
      </c>
      <c r="EO28" s="61">
        <f>IF((ROUND(SUM(AN$26:AN$28),3) = ROUND([1]WS2!AN$47,3)), 0, 1)</f>
        <v>0</v>
      </c>
      <c r="EP28" s="60"/>
      <c r="EQ28" s="61">
        <f>IF((ROUND(SUM(AP$26:AP$28),3) = ROUND([1]WS2!AP$47,3)), 0, 1)</f>
        <v>1</v>
      </c>
      <c r="ER28" s="61">
        <f>IF((ROUND(SUM(AQ$26:AQ$28),3) = ROUND([1]WS2!AQ$47,3)), 0, 1)</f>
        <v>0</v>
      </c>
      <c r="ES28" s="61">
        <f>IF((ROUND(SUM(AR$26:AR$28),3) = ROUND([1]WS2!AR$47,3)), 0, 1)</f>
        <v>0</v>
      </c>
      <c r="ET28" s="61">
        <f>IF((ROUND(SUM(AS$26:AS$28),3) = ROUND([1]WS2!AS$47,3)), 0, 1)</f>
        <v>0</v>
      </c>
      <c r="EU28" s="60"/>
      <c r="EV28" s="7"/>
    </row>
    <row r="29" spans="2:152" x14ac:dyDescent="0.2">
      <c r="B29" s="62">
        <f t="shared" si="33"/>
        <v>17</v>
      </c>
      <c r="C29" s="63" t="s">
        <v>148</v>
      </c>
      <c r="D29" s="64"/>
      <c r="E29" s="64" t="s">
        <v>41</v>
      </c>
      <c r="F29" s="65">
        <v>3</v>
      </c>
      <c r="G29" s="130">
        <f>SUM(G24:G28)</f>
        <v>4.3661957100747735</v>
      </c>
      <c r="H29" s="131">
        <f>SUM(H24:H28)</f>
        <v>2.163225308507604E-3</v>
      </c>
      <c r="I29" s="131">
        <f>SUM(I24:I28)</f>
        <v>26.476830879175182</v>
      </c>
      <c r="J29" s="132">
        <f>SUM(J24:J28)</f>
        <v>41.417483107821568</v>
      </c>
      <c r="K29" s="128">
        <f t="shared" si="17"/>
        <v>72.262672922380034</v>
      </c>
      <c r="L29" s="130">
        <f>SUM(L24:L28)</f>
        <v>2.9743534616172309</v>
      </c>
      <c r="M29" s="131">
        <f>SUM(M24:M28)</f>
        <v>0</v>
      </c>
      <c r="N29" s="131">
        <f>SUM(N24:N28)</f>
        <v>23.659823705271908</v>
      </c>
      <c r="O29" s="132">
        <f>SUM(O24:O28)</f>
        <v>31.967133801339131</v>
      </c>
      <c r="P29" s="128">
        <f t="shared" si="18"/>
        <v>58.601310968228269</v>
      </c>
      <c r="Q29" s="130">
        <f>SUM(Q24:Q28)</f>
        <v>1.5480140482099389</v>
      </c>
      <c r="R29" s="131">
        <f>SUM(R24:R28)</f>
        <v>1.2899563100314715</v>
      </c>
      <c r="S29" s="131">
        <f>SUM(S24:S28)</f>
        <v>35.226871518400671</v>
      </c>
      <c r="T29" s="132">
        <f>SUM(T24:T28)</f>
        <v>30.286033159049332</v>
      </c>
      <c r="U29" s="128">
        <f t="shared" si="19"/>
        <v>68.350875035691416</v>
      </c>
      <c r="V29" s="130">
        <f>SUM(V24:V28)</f>
        <v>15.384583807619245</v>
      </c>
      <c r="W29" s="131">
        <f>SUM(W24:W28)</f>
        <v>0</v>
      </c>
      <c r="X29" s="131">
        <f>SUM(X24:X28)</f>
        <v>13.769630405237189</v>
      </c>
      <c r="Y29" s="132">
        <f>SUM(Y24:Y28)</f>
        <v>32.32603835686767</v>
      </c>
      <c r="Z29" s="128">
        <f t="shared" si="20"/>
        <v>61.480252569724101</v>
      </c>
      <c r="AA29" s="130">
        <f>SUM(AA24:AA28)</f>
        <v>7.5612525222484077</v>
      </c>
      <c r="AB29" s="131">
        <f>SUM(AB24:AB28)</f>
        <v>0</v>
      </c>
      <c r="AC29" s="131">
        <f>SUM(AC24:AC28)</f>
        <v>14.718555789852573</v>
      </c>
      <c r="AD29" s="132">
        <f>SUM(AD24:AD28)</f>
        <v>29.873721870329209</v>
      </c>
      <c r="AE29" s="128">
        <f t="shared" si="21"/>
        <v>52.153530182430188</v>
      </c>
      <c r="AF29" s="130">
        <f>SUM(AF24:AF28)</f>
        <v>7.0204954405176405</v>
      </c>
      <c r="AG29" s="131">
        <f>SUM(AG24:AG28)</f>
        <v>0</v>
      </c>
      <c r="AH29" s="131">
        <f>SUM(AH24:AH28)</f>
        <v>29.622159758698729</v>
      </c>
      <c r="AI29" s="132">
        <f>SUM(AI24:AI28)</f>
        <v>33.17867125302152</v>
      </c>
      <c r="AJ29" s="128">
        <f t="shared" si="22"/>
        <v>69.821326452237884</v>
      </c>
      <c r="AK29" s="130">
        <f>SUM(AK24:AK28)</f>
        <v>4.5145849405176399</v>
      </c>
      <c r="AL29" s="131">
        <f>SUM(AL24:AL28)</f>
        <v>0</v>
      </c>
      <c r="AM29" s="131">
        <f>SUM(AM24:AM28)</f>
        <v>15.185832283314113</v>
      </c>
      <c r="AN29" s="132">
        <f>SUM(AN24:AN28)</f>
        <v>30.902110781867666</v>
      </c>
      <c r="AO29" s="128">
        <f t="shared" si="23"/>
        <v>50.602528005699419</v>
      </c>
      <c r="AP29" s="130">
        <f>SUM(AP24:AP28)</f>
        <v>3.462785402056102</v>
      </c>
      <c r="AQ29" s="131">
        <f>SUM(AQ24:AQ28)</f>
        <v>0</v>
      </c>
      <c r="AR29" s="131">
        <f>SUM(AR24:AR28)</f>
        <v>9.854012908314111</v>
      </c>
      <c r="AS29" s="132">
        <f>SUM(AS24:AS28)</f>
        <v>30.329758222252284</v>
      </c>
      <c r="AT29" s="128">
        <f t="shared" si="24"/>
        <v>43.646556532622498</v>
      </c>
      <c r="AU29" s="111"/>
      <c r="AV29" s="133" t="s">
        <v>149</v>
      </c>
      <c r="AW29" s="134"/>
      <c r="AX29" s="135"/>
      <c r="AY29" s="43"/>
      <c r="AZ29" s="43"/>
      <c r="BA29" s="6"/>
      <c r="BB29" s="62">
        <f t="shared" si="34"/>
        <v>17</v>
      </c>
      <c r="BC29" s="63" t="s">
        <v>148</v>
      </c>
      <c r="BD29" s="64" t="s">
        <v>41</v>
      </c>
      <c r="BE29" s="65">
        <v>3</v>
      </c>
      <c r="BF29" s="136" t="s">
        <v>150</v>
      </c>
      <c r="BG29" s="137" t="s">
        <v>151</v>
      </c>
      <c r="BH29" s="137" t="s">
        <v>152</v>
      </c>
      <c r="BI29" s="138" t="s">
        <v>153</v>
      </c>
      <c r="BJ29" s="129" t="s">
        <v>154</v>
      </c>
      <c r="BL29" s="7"/>
      <c r="BN29" s="8"/>
      <c r="BO29" s="36"/>
      <c r="BP29" s="36"/>
      <c r="BQ29" s="36"/>
      <c r="BR29" s="36"/>
      <c r="BS29" s="38"/>
      <c r="BT29" s="36"/>
      <c r="BU29" s="36"/>
      <c r="BV29" s="36"/>
      <c r="BW29" s="36"/>
      <c r="BX29" s="38"/>
      <c r="BY29" s="36"/>
      <c r="BZ29" s="36"/>
      <c r="CA29" s="36"/>
      <c r="CB29" s="36"/>
      <c r="CC29" s="38"/>
      <c r="CD29" s="36"/>
      <c r="CE29" s="36"/>
      <c r="CF29" s="36"/>
      <c r="CG29" s="36"/>
      <c r="CH29" s="38"/>
      <c r="CI29" s="36"/>
      <c r="CJ29" s="36"/>
      <c r="CK29" s="36"/>
      <c r="CL29" s="36"/>
      <c r="CM29" s="38"/>
      <c r="CN29" s="36"/>
      <c r="CO29" s="36"/>
      <c r="CP29" s="36"/>
      <c r="CQ29" s="36"/>
      <c r="CR29" s="38"/>
      <c r="CS29" s="36"/>
      <c r="CT29" s="36"/>
      <c r="CU29" s="36"/>
      <c r="CV29" s="36"/>
      <c r="CW29" s="38"/>
      <c r="CX29" s="36"/>
      <c r="CY29" s="36"/>
      <c r="CZ29" s="36"/>
      <c r="DA29" s="36"/>
      <c r="DB29" s="60"/>
      <c r="DC29" s="7"/>
      <c r="DD29" s="6"/>
      <c r="DE29" s="6"/>
      <c r="DF29" s="7"/>
      <c r="DG29" s="14"/>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84"/>
      <c r="EV29" s="7"/>
    </row>
    <row r="30" spans="2:152" x14ac:dyDescent="0.2">
      <c r="B30" s="62">
        <f t="shared" si="33"/>
        <v>18</v>
      </c>
      <c r="C30" s="63" t="s">
        <v>102</v>
      </c>
      <c r="D30" s="64"/>
      <c r="E30" s="64" t="s">
        <v>41</v>
      </c>
      <c r="F30" s="65">
        <v>3</v>
      </c>
      <c r="G30" s="66">
        <v>0</v>
      </c>
      <c r="H30" s="67">
        <v>0</v>
      </c>
      <c r="I30" s="67">
        <v>0</v>
      </c>
      <c r="J30" s="68">
        <v>0</v>
      </c>
      <c r="K30" s="128">
        <f t="shared" si="17"/>
        <v>0</v>
      </c>
      <c r="L30" s="66">
        <v>0</v>
      </c>
      <c r="M30" s="67">
        <v>0</v>
      </c>
      <c r="N30" s="67">
        <v>0</v>
      </c>
      <c r="O30" s="68">
        <v>0</v>
      </c>
      <c r="P30" s="128">
        <f t="shared" si="18"/>
        <v>0</v>
      </c>
      <c r="Q30" s="66">
        <v>0</v>
      </c>
      <c r="R30" s="67">
        <v>0</v>
      </c>
      <c r="S30" s="67">
        <v>0</v>
      </c>
      <c r="T30" s="68">
        <v>0</v>
      </c>
      <c r="U30" s="128">
        <f t="shared" si="19"/>
        <v>0</v>
      </c>
      <c r="V30" s="66">
        <v>0</v>
      </c>
      <c r="W30" s="67">
        <v>0</v>
      </c>
      <c r="X30" s="67">
        <v>0</v>
      </c>
      <c r="Y30" s="68">
        <v>0</v>
      </c>
      <c r="Z30" s="128">
        <f t="shared" si="20"/>
        <v>0</v>
      </c>
      <c r="AA30" s="66">
        <v>0</v>
      </c>
      <c r="AB30" s="67">
        <v>0</v>
      </c>
      <c r="AC30" s="67">
        <v>0</v>
      </c>
      <c r="AD30" s="68">
        <v>0</v>
      </c>
      <c r="AE30" s="128">
        <f t="shared" si="21"/>
        <v>0</v>
      </c>
      <c r="AF30" s="66">
        <v>0</v>
      </c>
      <c r="AG30" s="67">
        <v>0</v>
      </c>
      <c r="AH30" s="67">
        <v>0</v>
      </c>
      <c r="AI30" s="68">
        <v>0</v>
      </c>
      <c r="AJ30" s="128">
        <f t="shared" si="22"/>
        <v>0</v>
      </c>
      <c r="AK30" s="66">
        <v>0</v>
      </c>
      <c r="AL30" s="67">
        <v>0</v>
      </c>
      <c r="AM30" s="67">
        <v>0</v>
      </c>
      <c r="AN30" s="68">
        <v>0</v>
      </c>
      <c r="AO30" s="128">
        <f t="shared" si="23"/>
        <v>0</v>
      </c>
      <c r="AP30" s="66">
        <v>0</v>
      </c>
      <c r="AQ30" s="67">
        <v>0</v>
      </c>
      <c r="AR30" s="67">
        <v>0</v>
      </c>
      <c r="AS30" s="68">
        <v>0</v>
      </c>
      <c r="AT30" s="128">
        <f t="shared" si="24"/>
        <v>0</v>
      </c>
      <c r="AU30" s="111"/>
      <c r="AV30" s="91"/>
      <c r="AW30" s="37"/>
      <c r="AX30" s="71"/>
      <c r="AY30" s="43">
        <f>IF(SUM(BO30:DA30)=0,0,$BO$4)</f>
        <v>0</v>
      </c>
      <c r="AZ30" s="43"/>
      <c r="BA30" s="6"/>
      <c r="BB30" s="62">
        <f t="shared" si="34"/>
        <v>18</v>
      </c>
      <c r="BC30" s="63" t="s">
        <v>102</v>
      </c>
      <c r="BD30" s="64" t="s">
        <v>41</v>
      </c>
      <c r="BE30" s="65">
        <v>3</v>
      </c>
      <c r="BF30" s="72" t="s">
        <v>155</v>
      </c>
      <c r="BG30" s="73" t="s">
        <v>156</v>
      </c>
      <c r="BH30" s="73" t="s">
        <v>157</v>
      </c>
      <c r="BI30" s="74" t="s">
        <v>158</v>
      </c>
      <c r="BJ30" s="129" t="s">
        <v>159</v>
      </c>
      <c r="BL30" s="124"/>
      <c r="BM30" s="125"/>
      <c r="BN30" s="125"/>
      <c r="BO30" s="59">
        <f>IF(ISNUMBER(G30),0,1)</f>
        <v>0</v>
      </c>
      <c r="BP30" s="59">
        <f>IF(ISNUMBER(H30),0,1)</f>
        <v>0</v>
      </c>
      <c r="BQ30" s="59">
        <f>IF(ISNUMBER(I30),0,1)</f>
        <v>0</v>
      </c>
      <c r="BR30" s="59">
        <f>IF(ISNUMBER(J30),0,1)</f>
        <v>0</v>
      </c>
      <c r="BS30" s="60"/>
      <c r="BT30" s="59">
        <f>IF(ISNUMBER(L30),0,1)</f>
        <v>0</v>
      </c>
      <c r="BU30" s="59">
        <f>IF(ISNUMBER(M30),0,1)</f>
        <v>0</v>
      </c>
      <c r="BV30" s="59">
        <f>IF(ISNUMBER(N30),0,1)</f>
        <v>0</v>
      </c>
      <c r="BW30" s="59">
        <f>IF(ISNUMBER(O30),0,1)</f>
        <v>0</v>
      </c>
      <c r="BX30" s="60"/>
      <c r="BY30" s="59">
        <f>IF(ISNUMBER(Q30),0,1)</f>
        <v>0</v>
      </c>
      <c r="BZ30" s="59">
        <f>IF(ISNUMBER(R30),0,1)</f>
        <v>0</v>
      </c>
      <c r="CA30" s="59">
        <f>IF(ISNUMBER(S30),0,1)</f>
        <v>0</v>
      </c>
      <c r="CB30" s="59">
        <f>IF(ISNUMBER(T30),0,1)</f>
        <v>0</v>
      </c>
      <c r="CC30" s="60"/>
      <c r="CD30" s="59">
        <f>IF(ISNUMBER(V30),0,1)</f>
        <v>0</v>
      </c>
      <c r="CE30" s="59">
        <f>IF(ISNUMBER(W30),0,1)</f>
        <v>0</v>
      </c>
      <c r="CF30" s="59">
        <f>IF(ISNUMBER(X30),0,1)</f>
        <v>0</v>
      </c>
      <c r="CG30" s="59">
        <f>IF(ISNUMBER(Y30),0,1)</f>
        <v>0</v>
      </c>
      <c r="CH30" s="60"/>
      <c r="CI30" s="59">
        <f>IF(ISNUMBER(AA30),0,1)</f>
        <v>0</v>
      </c>
      <c r="CJ30" s="59">
        <f>IF(ISNUMBER(AB30),0,1)</f>
        <v>0</v>
      </c>
      <c r="CK30" s="59">
        <f>IF(ISNUMBER(AC30),0,1)</f>
        <v>0</v>
      </c>
      <c r="CL30" s="59">
        <f>IF(ISNUMBER(AD30),0,1)</f>
        <v>0</v>
      </c>
      <c r="CM30" s="60"/>
      <c r="CN30" s="59">
        <f>IF(ISNUMBER(AF30),0,1)</f>
        <v>0</v>
      </c>
      <c r="CO30" s="59">
        <f>IF(ISNUMBER(AG30),0,1)</f>
        <v>0</v>
      </c>
      <c r="CP30" s="59">
        <f>IF(ISNUMBER(AH30),0,1)</f>
        <v>0</v>
      </c>
      <c r="CQ30" s="59">
        <f>IF(ISNUMBER(AI30),0,1)</f>
        <v>0</v>
      </c>
      <c r="CR30" s="60"/>
      <c r="CS30" s="59">
        <f>IF(ISNUMBER(AK30),0,1)</f>
        <v>0</v>
      </c>
      <c r="CT30" s="59">
        <f>IF(ISNUMBER(AL30),0,1)</f>
        <v>0</v>
      </c>
      <c r="CU30" s="59">
        <f>IF(ISNUMBER(AM30),0,1)</f>
        <v>0</v>
      </c>
      <c r="CV30" s="59">
        <f>IF(ISNUMBER(AN30),0,1)</f>
        <v>0</v>
      </c>
      <c r="CW30" s="60"/>
      <c r="CX30" s="59">
        <f>IF(ISNUMBER(AP30),0,1)</f>
        <v>0</v>
      </c>
      <c r="CY30" s="59">
        <f>IF(ISNUMBER(AQ30),0,1)</f>
        <v>0</v>
      </c>
      <c r="CZ30" s="59">
        <f>IF(ISNUMBER(AR30),0,1)</f>
        <v>0</v>
      </c>
      <c r="DA30" s="59">
        <f>IF(ISNUMBER(AS30),0,1)</f>
        <v>0</v>
      </c>
      <c r="DB30" s="60"/>
      <c r="DC30" s="124"/>
      <c r="DD30" s="6"/>
      <c r="DE30" s="6"/>
      <c r="DF30" s="124"/>
      <c r="DG30" s="14"/>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124"/>
    </row>
    <row r="31" spans="2:152" x14ac:dyDescent="0.2">
      <c r="B31" s="62">
        <f t="shared" si="33"/>
        <v>19</v>
      </c>
      <c r="C31" s="63" t="s">
        <v>160</v>
      </c>
      <c r="D31" s="64"/>
      <c r="E31" s="64" t="s">
        <v>41</v>
      </c>
      <c r="F31" s="65">
        <v>3</v>
      </c>
      <c r="G31" s="130">
        <f>SUM(G29:G30)</f>
        <v>4.3661957100747735</v>
      </c>
      <c r="H31" s="131">
        <f>SUM(H29:H30)</f>
        <v>2.163225308507604E-3</v>
      </c>
      <c r="I31" s="131">
        <f>SUM(I29:I30)</f>
        <v>26.476830879175182</v>
      </c>
      <c r="J31" s="132">
        <f>SUM(J29:J30)</f>
        <v>41.417483107821568</v>
      </c>
      <c r="K31" s="128">
        <f t="shared" si="17"/>
        <v>72.262672922380034</v>
      </c>
      <c r="L31" s="130">
        <f>SUM(L29:L30)</f>
        <v>2.9743534616172309</v>
      </c>
      <c r="M31" s="131">
        <f>SUM(M29:M30)</f>
        <v>0</v>
      </c>
      <c r="N31" s="131">
        <f>SUM(N29:N30)</f>
        <v>23.659823705271908</v>
      </c>
      <c r="O31" s="132">
        <f>SUM(O29:O30)</f>
        <v>31.967133801339131</v>
      </c>
      <c r="P31" s="128">
        <f t="shared" si="18"/>
        <v>58.601310968228269</v>
      </c>
      <c r="Q31" s="130">
        <f>SUM(Q29:Q30)</f>
        <v>1.5480140482099389</v>
      </c>
      <c r="R31" s="131">
        <f>SUM(R29:R30)</f>
        <v>1.2899563100314715</v>
      </c>
      <c r="S31" s="131">
        <f>SUM(S29:S30)</f>
        <v>35.226871518400671</v>
      </c>
      <c r="T31" s="132">
        <f>SUM(T29:T30)</f>
        <v>30.286033159049332</v>
      </c>
      <c r="U31" s="128">
        <f t="shared" si="19"/>
        <v>68.350875035691416</v>
      </c>
      <c r="V31" s="130">
        <f>SUM(V29:V30)</f>
        <v>15.384583807619245</v>
      </c>
      <c r="W31" s="131">
        <f>SUM(W29:W30)</f>
        <v>0</v>
      </c>
      <c r="X31" s="131">
        <f>SUM(X29:X30)</f>
        <v>13.769630405237189</v>
      </c>
      <c r="Y31" s="132">
        <f>SUM(Y29:Y30)</f>
        <v>32.32603835686767</v>
      </c>
      <c r="Z31" s="128">
        <f t="shared" si="20"/>
        <v>61.480252569724101</v>
      </c>
      <c r="AA31" s="130">
        <f>SUM(AA29:AA30)</f>
        <v>7.5612525222484077</v>
      </c>
      <c r="AB31" s="131">
        <f>SUM(AB29:AB30)</f>
        <v>0</v>
      </c>
      <c r="AC31" s="131">
        <f>SUM(AC29:AC30)</f>
        <v>14.718555789852573</v>
      </c>
      <c r="AD31" s="132">
        <f>SUM(AD29:AD30)</f>
        <v>29.873721870329209</v>
      </c>
      <c r="AE31" s="128">
        <f t="shared" si="21"/>
        <v>52.153530182430188</v>
      </c>
      <c r="AF31" s="130">
        <f>SUM(AF29:AF30)</f>
        <v>7.0204954405176405</v>
      </c>
      <c r="AG31" s="131">
        <f>SUM(AG29:AG30)</f>
        <v>0</v>
      </c>
      <c r="AH31" s="131">
        <f>SUM(AH29:AH30)</f>
        <v>29.622159758698729</v>
      </c>
      <c r="AI31" s="132">
        <f>SUM(AI29:AI30)</f>
        <v>33.17867125302152</v>
      </c>
      <c r="AJ31" s="128">
        <f t="shared" si="22"/>
        <v>69.821326452237884</v>
      </c>
      <c r="AK31" s="130">
        <f>SUM(AK29:AK30)</f>
        <v>4.5145849405176399</v>
      </c>
      <c r="AL31" s="131">
        <f>SUM(AL29:AL30)</f>
        <v>0</v>
      </c>
      <c r="AM31" s="131">
        <f>SUM(AM29:AM30)</f>
        <v>15.185832283314113</v>
      </c>
      <c r="AN31" s="132">
        <f>SUM(AN29:AN30)</f>
        <v>30.902110781867666</v>
      </c>
      <c r="AO31" s="128">
        <f t="shared" si="23"/>
        <v>50.602528005699419</v>
      </c>
      <c r="AP31" s="130">
        <f>SUM(AP29:AP30)</f>
        <v>3.462785402056102</v>
      </c>
      <c r="AQ31" s="131">
        <f>SUM(AQ29:AQ30)</f>
        <v>0</v>
      </c>
      <c r="AR31" s="131">
        <f>SUM(AR29:AR30)</f>
        <v>9.854012908314111</v>
      </c>
      <c r="AS31" s="132">
        <f>SUM(AS29:AS30)</f>
        <v>30.329758222252284</v>
      </c>
      <c r="AT31" s="128">
        <f t="shared" si="24"/>
        <v>43.646556532622498</v>
      </c>
      <c r="AU31" s="111"/>
      <c r="AV31" s="133" t="s">
        <v>161</v>
      </c>
      <c r="AW31" s="134"/>
      <c r="AX31" s="135"/>
      <c r="AY31" s="43"/>
      <c r="AZ31" s="43"/>
      <c r="BA31" s="6"/>
      <c r="BB31" s="62">
        <f t="shared" si="34"/>
        <v>19</v>
      </c>
      <c r="BC31" s="63" t="s">
        <v>160</v>
      </c>
      <c r="BD31" s="64" t="s">
        <v>41</v>
      </c>
      <c r="BE31" s="65">
        <v>3</v>
      </c>
      <c r="BF31" s="136" t="s">
        <v>162</v>
      </c>
      <c r="BG31" s="137" t="s">
        <v>163</v>
      </c>
      <c r="BH31" s="137" t="s">
        <v>164</v>
      </c>
      <c r="BI31" s="138" t="s">
        <v>165</v>
      </c>
      <c r="BJ31" s="129" t="s">
        <v>166</v>
      </c>
      <c r="BL31" s="124"/>
      <c r="BM31" s="125"/>
      <c r="BN31" s="125"/>
      <c r="BO31" s="36"/>
      <c r="BP31" s="36"/>
      <c r="BQ31" s="36"/>
      <c r="BR31" s="36"/>
      <c r="BS31" s="38"/>
      <c r="BT31" s="36"/>
      <c r="BU31" s="36"/>
      <c r="BV31" s="36"/>
      <c r="BW31" s="36"/>
      <c r="BX31" s="38"/>
      <c r="BY31" s="36"/>
      <c r="BZ31" s="36"/>
      <c r="CA31" s="36"/>
      <c r="CB31" s="36"/>
      <c r="CC31" s="38"/>
      <c r="CD31" s="36"/>
      <c r="CE31" s="36"/>
      <c r="CF31" s="36"/>
      <c r="CG31" s="36"/>
      <c r="CH31" s="38"/>
      <c r="CI31" s="36"/>
      <c r="CJ31" s="36"/>
      <c r="CK31" s="36"/>
      <c r="CL31" s="36"/>
      <c r="CM31" s="38"/>
      <c r="CN31" s="36"/>
      <c r="CO31" s="36"/>
      <c r="CP31" s="36"/>
      <c r="CQ31" s="36"/>
      <c r="CR31" s="38"/>
      <c r="CS31" s="36"/>
      <c r="CT31" s="36"/>
      <c r="CU31" s="36"/>
      <c r="CV31" s="36"/>
      <c r="CW31" s="38"/>
      <c r="CX31" s="36"/>
      <c r="CY31" s="36"/>
      <c r="CZ31" s="36"/>
      <c r="DA31" s="36"/>
      <c r="DB31" s="60"/>
      <c r="DC31" s="124"/>
      <c r="DD31" s="6"/>
      <c r="DE31" s="6"/>
      <c r="DF31" s="124"/>
      <c r="DG31" s="14"/>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84"/>
      <c r="EV31" s="124"/>
    </row>
    <row r="32" spans="2:152" ht="15" thickBot="1" x14ac:dyDescent="0.25">
      <c r="B32" s="111"/>
      <c r="C32" s="111"/>
      <c r="D32" s="33"/>
      <c r="E32" s="33"/>
      <c r="F32" s="33"/>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4"/>
      <c r="AV32" s="120"/>
      <c r="AW32" s="120"/>
      <c r="AX32" s="120"/>
      <c r="AY32" s="43"/>
      <c r="AZ32" s="43"/>
      <c r="BA32" s="6"/>
      <c r="BB32" s="111"/>
      <c r="BC32" s="111"/>
      <c r="BD32" s="33"/>
      <c r="BE32" s="33"/>
      <c r="BF32" s="121"/>
      <c r="BG32" s="121"/>
      <c r="BH32" s="121"/>
      <c r="BI32" s="121"/>
      <c r="BJ32" s="121"/>
      <c r="BL32" s="7"/>
      <c r="BN32" s="8"/>
      <c r="BO32" s="36"/>
      <c r="BP32" s="36"/>
      <c r="BQ32" s="36"/>
      <c r="BR32" s="36"/>
      <c r="BS32" s="38"/>
      <c r="BT32" s="36"/>
      <c r="BU32" s="36"/>
      <c r="BV32" s="36"/>
      <c r="BW32" s="36"/>
      <c r="BX32" s="38"/>
      <c r="BY32" s="36"/>
      <c r="BZ32" s="36"/>
      <c r="CA32" s="36"/>
      <c r="CB32" s="36"/>
      <c r="CC32" s="38"/>
      <c r="CD32" s="36"/>
      <c r="CE32" s="36"/>
      <c r="CF32" s="36"/>
      <c r="CG32" s="36"/>
      <c r="CH32" s="38"/>
      <c r="CI32" s="36"/>
      <c r="CJ32" s="36"/>
      <c r="CK32" s="36"/>
      <c r="CL32" s="36"/>
      <c r="CM32" s="38"/>
      <c r="CN32" s="36"/>
      <c r="CO32" s="36"/>
      <c r="CP32" s="36"/>
      <c r="CQ32" s="36"/>
      <c r="CR32" s="38"/>
      <c r="CS32" s="36"/>
      <c r="CT32" s="36"/>
      <c r="CU32" s="36"/>
      <c r="CV32" s="36"/>
      <c r="CW32" s="38"/>
      <c r="CX32" s="36"/>
      <c r="CY32" s="36"/>
      <c r="CZ32" s="36"/>
      <c r="DA32" s="36"/>
      <c r="DB32" s="60"/>
      <c r="DC32" s="7"/>
      <c r="DD32" s="6"/>
      <c r="DE32" s="6"/>
      <c r="DF32" s="7"/>
      <c r="DG32" s="14"/>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84"/>
      <c r="EV32" s="7"/>
    </row>
    <row r="33" spans="2:152" ht="15" thickBot="1" x14ac:dyDescent="0.25">
      <c r="B33" s="40" t="s">
        <v>167</v>
      </c>
      <c r="C33" s="41" t="s">
        <v>168</v>
      </c>
      <c r="D33" s="33"/>
      <c r="E33" s="42"/>
      <c r="F33" s="4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4"/>
      <c r="AV33" s="115"/>
      <c r="AW33" s="115"/>
      <c r="AX33" s="115"/>
      <c r="AY33" s="43"/>
      <c r="AZ33" s="43"/>
      <c r="BA33" s="6"/>
      <c r="BB33" s="40" t="s">
        <v>167</v>
      </c>
      <c r="BC33" s="41" t="s">
        <v>168</v>
      </c>
      <c r="BD33" s="42"/>
      <c r="BE33" s="42"/>
      <c r="BF33" s="123"/>
      <c r="BG33" s="123"/>
      <c r="BH33" s="123"/>
      <c r="BI33" s="123"/>
      <c r="BJ33" s="123"/>
      <c r="BL33" s="124"/>
      <c r="BM33" s="125"/>
      <c r="BN33" s="125"/>
      <c r="BO33" s="36"/>
      <c r="BP33" s="36"/>
      <c r="BQ33" s="36"/>
      <c r="BR33" s="36"/>
      <c r="BS33" s="38"/>
      <c r="BT33" s="36"/>
      <c r="BU33" s="36"/>
      <c r="BV33" s="36"/>
      <c r="BW33" s="36"/>
      <c r="BX33" s="38"/>
      <c r="BY33" s="36"/>
      <c r="BZ33" s="36"/>
      <c r="CA33" s="36"/>
      <c r="CB33" s="36"/>
      <c r="CC33" s="38"/>
      <c r="CD33" s="36"/>
      <c r="CE33" s="36"/>
      <c r="CF33" s="36"/>
      <c r="CG33" s="36"/>
      <c r="CH33" s="38"/>
      <c r="CI33" s="36"/>
      <c r="CJ33" s="36"/>
      <c r="CK33" s="36"/>
      <c r="CL33" s="36"/>
      <c r="CM33" s="38"/>
      <c r="CN33" s="36"/>
      <c r="CO33" s="36"/>
      <c r="CP33" s="36"/>
      <c r="CQ33" s="36"/>
      <c r="CR33" s="38"/>
      <c r="CS33" s="36"/>
      <c r="CT33" s="36"/>
      <c r="CU33" s="36"/>
      <c r="CV33" s="36"/>
      <c r="CW33" s="38"/>
      <c r="CX33" s="36"/>
      <c r="CY33" s="36"/>
      <c r="CZ33" s="36"/>
      <c r="DA33" s="36"/>
      <c r="DB33" s="60"/>
      <c r="DC33" s="124"/>
      <c r="DD33" s="6"/>
      <c r="DE33" s="6"/>
      <c r="DF33" s="124"/>
      <c r="DG33" s="14"/>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84"/>
      <c r="EV33" s="124"/>
    </row>
    <row r="34" spans="2:152" x14ac:dyDescent="0.2">
      <c r="B34" s="44">
        <f>+B31+1</f>
        <v>20</v>
      </c>
      <c r="C34" s="45" t="s">
        <v>169</v>
      </c>
      <c r="D34" s="46"/>
      <c r="E34" s="46" t="s">
        <v>41</v>
      </c>
      <c r="F34" s="47">
        <v>3</v>
      </c>
      <c r="G34" s="48">
        <v>0</v>
      </c>
      <c r="H34" s="49">
        <v>0</v>
      </c>
      <c r="I34" s="49">
        <v>0</v>
      </c>
      <c r="J34" s="50">
        <v>3.5</v>
      </c>
      <c r="K34" s="126">
        <f>SUM(G34:J34)</f>
        <v>3.5</v>
      </c>
      <c r="L34" s="48">
        <v>0</v>
      </c>
      <c r="M34" s="49">
        <v>0</v>
      </c>
      <c r="N34" s="49">
        <v>0</v>
      </c>
      <c r="O34" s="50">
        <v>2.5117606197544888</v>
      </c>
      <c r="P34" s="126">
        <f>SUM(L34:O34)</f>
        <v>2.5117606197544888</v>
      </c>
      <c r="Q34" s="48">
        <v>0</v>
      </c>
      <c r="R34" s="49">
        <v>0</v>
      </c>
      <c r="S34" s="49">
        <v>0</v>
      </c>
      <c r="T34" s="50">
        <v>2.4740777107588729</v>
      </c>
      <c r="U34" s="126">
        <f>SUM(Q34:T34)</f>
        <v>2.4740777107588729</v>
      </c>
      <c r="V34" s="48">
        <v>0</v>
      </c>
      <c r="W34" s="49">
        <v>0</v>
      </c>
      <c r="X34" s="49">
        <v>0</v>
      </c>
      <c r="Y34" s="50">
        <v>2.458339178005331</v>
      </c>
      <c r="Z34" s="126">
        <f>SUM(V34:Y34)</f>
        <v>2.458339178005331</v>
      </c>
      <c r="AA34" s="48">
        <v>0</v>
      </c>
      <c r="AB34" s="49">
        <v>0</v>
      </c>
      <c r="AC34" s="49">
        <v>0</v>
      </c>
      <c r="AD34" s="50">
        <v>2.3092860148688463</v>
      </c>
      <c r="AE34" s="126">
        <f>SUM(AA34:AD34)</f>
        <v>2.3092860148688463</v>
      </c>
      <c r="AF34" s="48">
        <v>0</v>
      </c>
      <c r="AG34" s="49">
        <v>0</v>
      </c>
      <c r="AH34" s="49">
        <v>0</v>
      </c>
      <c r="AI34" s="50">
        <v>2.226890166923833</v>
      </c>
      <c r="AJ34" s="126">
        <f>SUM(AF34:AI34)</f>
        <v>2.226890166923833</v>
      </c>
      <c r="AK34" s="48">
        <v>0</v>
      </c>
      <c r="AL34" s="49">
        <v>0</v>
      </c>
      <c r="AM34" s="49">
        <v>0</v>
      </c>
      <c r="AN34" s="50">
        <v>2.1747369897601354</v>
      </c>
      <c r="AO34" s="126">
        <f>SUM(AK34:AN34)</f>
        <v>2.1747369897601354</v>
      </c>
      <c r="AP34" s="48">
        <v>0</v>
      </c>
      <c r="AQ34" s="49">
        <v>0</v>
      </c>
      <c r="AR34" s="49">
        <v>0</v>
      </c>
      <c r="AS34" s="50">
        <v>2.0907981484079121</v>
      </c>
      <c r="AT34" s="126">
        <f>SUM(AP34:AS34)</f>
        <v>2.0907981484079121</v>
      </c>
      <c r="AU34" s="111"/>
      <c r="AV34" s="90"/>
      <c r="AW34" s="39"/>
      <c r="AX34" s="71"/>
      <c r="AY34" s="43">
        <f>IF(SUM(BO34:DA34)=0,0,$BO$4)</f>
        <v>0</v>
      </c>
      <c r="AZ34" s="43"/>
      <c r="BA34" s="6"/>
      <c r="BB34" s="44">
        <v>20</v>
      </c>
      <c r="BC34" s="45" t="s">
        <v>169</v>
      </c>
      <c r="BD34" s="46" t="s">
        <v>41</v>
      </c>
      <c r="BE34" s="47">
        <v>3</v>
      </c>
      <c r="BF34" s="55" t="s">
        <v>170</v>
      </c>
      <c r="BG34" s="56" t="s">
        <v>171</v>
      </c>
      <c r="BH34" s="56" t="s">
        <v>172</v>
      </c>
      <c r="BI34" s="57" t="s">
        <v>173</v>
      </c>
      <c r="BJ34" s="127" t="s">
        <v>174</v>
      </c>
      <c r="BL34" s="124"/>
      <c r="BM34" s="125"/>
      <c r="BN34" s="125"/>
      <c r="BO34" s="59">
        <f t="shared" ref="BO34:BR35" si="35">IF(ISNUMBER(G34),0,1)</f>
        <v>0</v>
      </c>
      <c r="BP34" s="59">
        <f t="shared" si="35"/>
        <v>0</v>
      </c>
      <c r="BQ34" s="59">
        <f t="shared" si="35"/>
        <v>0</v>
      </c>
      <c r="BR34" s="59">
        <f t="shared" si="35"/>
        <v>0</v>
      </c>
      <c r="BS34" s="60"/>
      <c r="BT34" s="59">
        <f t="shared" ref="BT34:BW35" si="36">IF(ISNUMBER(L34),0,1)</f>
        <v>0</v>
      </c>
      <c r="BU34" s="59">
        <f t="shared" si="36"/>
        <v>0</v>
      </c>
      <c r="BV34" s="59">
        <f t="shared" si="36"/>
        <v>0</v>
      </c>
      <c r="BW34" s="59">
        <f t="shared" si="36"/>
        <v>0</v>
      </c>
      <c r="BX34" s="60"/>
      <c r="BY34" s="59">
        <f t="shared" ref="BY34:CB35" si="37">IF(ISNUMBER(Q34),0,1)</f>
        <v>0</v>
      </c>
      <c r="BZ34" s="59">
        <f t="shared" si="37"/>
        <v>0</v>
      </c>
      <c r="CA34" s="59">
        <f t="shared" si="37"/>
        <v>0</v>
      </c>
      <c r="CB34" s="59">
        <f t="shared" si="37"/>
        <v>0</v>
      </c>
      <c r="CC34" s="60"/>
      <c r="CD34" s="59">
        <f t="shared" ref="CD34:CG35" si="38">IF(ISNUMBER(V34),0,1)</f>
        <v>0</v>
      </c>
      <c r="CE34" s="59">
        <f t="shared" si="38"/>
        <v>0</v>
      </c>
      <c r="CF34" s="59">
        <f t="shared" si="38"/>
        <v>0</v>
      </c>
      <c r="CG34" s="59">
        <f t="shared" si="38"/>
        <v>0</v>
      </c>
      <c r="CH34" s="60"/>
      <c r="CI34" s="59">
        <f t="shared" ref="CI34:CL35" si="39">IF(ISNUMBER(AA34),0,1)</f>
        <v>0</v>
      </c>
      <c r="CJ34" s="59">
        <f t="shared" si="39"/>
        <v>0</v>
      </c>
      <c r="CK34" s="59">
        <f t="shared" si="39"/>
        <v>0</v>
      </c>
      <c r="CL34" s="59">
        <f t="shared" si="39"/>
        <v>0</v>
      </c>
      <c r="CM34" s="60"/>
      <c r="CN34" s="59">
        <f t="shared" ref="CN34:CQ35" si="40">IF(ISNUMBER(AF34),0,1)</f>
        <v>0</v>
      </c>
      <c r="CO34" s="59">
        <f t="shared" si="40"/>
        <v>0</v>
      </c>
      <c r="CP34" s="59">
        <f t="shared" si="40"/>
        <v>0</v>
      </c>
      <c r="CQ34" s="59">
        <f t="shared" si="40"/>
        <v>0</v>
      </c>
      <c r="CR34" s="60"/>
      <c r="CS34" s="59">
        <f t="shared" ref="CS34:CV35" si="41">IF(ISNUMBER(AK34),0,1)</f>
        <v>0</v>
      </c>
      <c r="CT34" s="59">
        <f t="shared" si="41"/>
        <v>0</v>
      </c>
      <c r="CU34" s="59">
        <f t="shared" si="41"/>
        <v>0</v>
      </c>
      <c r="CV34" s="59">
        <f t="shared" si="41"/>
        <v>0</v>
      </c>
      <c r="CW34" s="60"/>
      <c r="CX34" s="59">
        <f t="shared" ref="CX34:DA35" si="42">IF(ISNUMBER(AP34),0,1)</f>
        <v>0</v>
      </c>
      <c r="CY34" s="59">
        <f t="shared" si="42"/>
        <v>0</v>
      </c>
      <c r="CZ34" s="59">
        <f t="shared" si="42"/>
        <v>0</v>
      </c>
      <c r="DA34" s="59">
        <f t="shared" si="42"/>
        <v>0</v>
      </c>
      <c r="DB34" s="60"/>
      <c r="DC34" s="124"/>
      <c r="DD34" s="6"/>
      <c r="DE34" s="6"/>
      <c r="DF34" s="124"/>
      <c r="DG34" s="14"/>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124"/>
    </row>
    <row r="35" spans="2:152" x14ac:dyDescent="0.2">
      <c r="B35" s="62">
        <f>+B34+1</f>
        <v>21</v>
      </c>
      <c r="C35" s="63" t="s">
        <v>175</v>
      </c>
      <c r="D35" s="64"/>
      <c r="E35" s="64" t="s">
        <v>41</v>
      </c>
      <c r="F35" s="65">
        <v>3</v>
      </c>
      <c r="G35" s="66">
        <v>0</v>
      </c>
      <c r="H35" s="67">
        <v>0</v>
      </c>
      <c r="I35" s="67">
        <v>0</v>
      </c>
      <c r="J35" s="68">
        <v>3.8</v>
      </c>
      <c r="K35" s="128">
        <f>SUM(G35:J35)</f>
        <v>3.8</v>
      </c>
      <c r="L35" s="66">
        <v>0</v>
      </c>
      <c r="M35" s="67">
        <v>0</v>
      </c>
      <c r="N35" s="67">
        <v>0</v>
      </c>
      <c r="O35" s="68">
        <v>3.036</v>
      </c>
      <c r="P35" s="128">
        <f>SUM(L35:O35)</f>
        <v>3.036</v>
      </c>
      <c r="Q35" s="66">
        <v>0</v>
      </c>
      <c r="R35" s="67">
        <v>0</v>
      </c>
      <c r="S35" s="67">
        <v>0</v>
      </c>
      <c r="T35" s="68">
        <v>3.036</v>
      </c>
      <c r="U35" s="128">
        <f>SUM(Q35:T35)</f>
        <v>3.036</v>
      </c>
      <c r="V35" s="66">
        <v>0</v>
      </c>
      <c r="W35" s="67">
        <v>0</v>
      </c>
      <c r="X35" s="67">
        <v>0</v>
      </c>
      <c r="Y35" s="68">
        <v>2.2900454373792845</v>
      </c>
      <c r="Z35" s="128">
        <f>SUM(V35:Y35)</f>
        <v>2.2900454373792845</v>
      </c>
      <c r="AA35" s="66">
        <v>0</v>
      </c>
      <c r="AB35" s="67">
        <v>0</v>
      </c>
      <c r="AC35" s="67">
        <v>0</v>
      </c>
      <c r="AD35" s="68">
        <v>2.4390986005157695</v>
      </c>
      <c r="AE35" s="128">
        <f>SUM(AA35:AD35)</f>
        <v>2.4390986005157695</v>
      </c>
      <c r="AF35" s="66">
        <v>0</v>
      </c>
      <c r="AG35" s="67">
        <v>0</v>
      </c>
      <c r="AH35" s="67">
        <v>0</v>
      </c>
      <c r="AI35" s="68">
        <v>2.5214944484607829</v>
      </c>
      <c r="AJ35" s="128">
        <f>SUM(AF35:AI35)</f>
        <v>2.5214944484607829</v>
      </c>
      <c r="AK35" s="66">
        <v>0</v>
      </c>
      <c r="AL35" s="67">
        <v>0</v>
      </c>
      <c r="AM35" s="67">
        <v>0</v>
      </c>
      <c r="AN35" s="68">
        <v>2.5736476256244805</v>
      </c>
      <c r="AO35" s="128">
        <f>SUM(AK35:AN35)</f>
        <v>2.5736476256244805</v>
      </c>
      <c r="AP35" s="66">
        <v>0</v>
      </c>
      <c r="AQ35" s="67">
        <v>0</v>
      </c>
      <c r="AR35" s="67">
        <v>0</v>
      </c>
      <c r="AS35" s="68">
        <v>2.6575864669767038</v>
      </c>
      <c r="AT35" s="128">
        <f>SUM(AP35:AS35)</f>
        <v>2.6575864669767038</v>
      </c>
      <c r="AU35" s="111"/>
      <c r="AV35" s="92"/>
      <c r="AW35" s="93"/>
      <c r="AX35" s="94"/>
      <c r="AY35" s="43">
        <f>IF(SUM(BO35:DA35)=0,0,$BO$4)</f>
        <v>0</v>
      </c>
      <c r="AZ35" s="43"/>
      <c r="BA35" s="6"/>
      <c r="BB35" s="62">
        <v>21</v>
      </c>
      <c r="BC35" s="63" t="s">
        <v>175</v>
      </c>
      <c r="BD35" s="64" t="s">
        <v>41</v>
      </c>
      <c r="BE35" s="65">
        <v>3</v>
      </c>
      <c r="BF35" s="72" t="s">
        <v>176</v>
      </c>
      <c r="BG35" s="73" t="s">
        <v>177</v>
      </c>
      <c r="BH35" s="73" t="s">
        <v>178</v>
      </c>
      <c r="BI35" s="74" t="s">
        <v>179</v>
      </c>
      <c r="BJ35" s="129" t="s">
        <v>180</v>
      </c>
      <c r="BL35" s="124"/>
      <c r="BM35" s="125"/>
      <c r="BN35" s="125"/>
      <c r="BO35" s="59">
        <f t="shared" si="35"/>
        <v>0</v>
      </c>
      <c r="BP35" s="59">
        <f t="shared" si="35"/>
        <v>0</v>
      </c>
      <c r="BQ35" s="59">
        <f t="shared" si="35"/>
        <v>0</v>
      </c>
      <c r="BR35" s="59">
        <f t="shared" si="35"/>
        <v>0</v>
      </c>
      <c r="BS35" s="60"/>
      <c r="BT35" s="59">
        <f t="shared" si="36"/>
        <v>0</v>
      </c>
      <c r="BU35" s="59">
        <f t="shared" si="36"/>
        <v>0</v>
      </c>
      <c r="BV35" s="59">
        <f t="shared" si="36"/>
        <v>0</v>
      </c>
      <c r="BW35" s="59">
        <f t="shared" si="36"/>
        <v>0</v>
      </c>
      <c r="BX35" s="60"/>
      <c r="BY35" s="59">
        <f t="shared" si="37"/>
        <v>0</v>
      </c>
      <c r="BZ35" s="59">
        <f t="shared" si="37"/>
        <v>0</v>
      </c>
      <c r="CA35" s="59">
        <f t="shared" si="37"/>
        <v>0</v>
      </c>
      <c r="CB35" s="59">
        <f t="shared" si="37"/>
        <v>0</v>
      </c>
      <c r="CC35" s="60"/>
      <c r="CD35" s="59">
        <f t="shared" si="38"/>
        <v>0</v>
      </c>
      <c r="CE35" s="59">
        <f t="shared" si="38"/>
        <v>0</v>
      </c>
      <c r="CF35" s="59">
        <f t="shared" si="38"/>
        <v>0</v>
      </c>
      <c r="CG35" s="59">
        <f t="shared" si="38"/>
        <v>0</v>
      </c>
      <c r="CH35" s="60"/>
      <c r="CI35" s="59">
        <f t="shared" si="39"/>
        <v>0</v>
      </c>
      <c r="CJ35" s="59">
        <f t="shared" si="39"/>
        <v>0</v>
      </c>
      <c r="CK35" s="59">
        <f t="shared" si="39"/>
        <v>0</v>
      </c>
      <c r="CL35" s="59">
        <f t="shared" si="39"/>
        <v>0</v>
      </c>
      <c r="CM35" s="60"/>
      <c r="CN35" s="59">
        <f t="shared" si="40"/>
        <v>0</v>
      </c>
      <c r="CO35" s="59">
        <f t="shared" si="40"/>
        <v>0</v>
      </c>
      <c r="CP35" s="59">
        <f t="shared" si="40"/>
        <v>0</v>
      </c>
      <c r="CQ35" s="59">
        <f t="shared" si="40"/>
        <v>0</v>
      </c>
      <c r="CR35" s="60"/>
      <c r="CS35" s="59">
        <f t="shared" si="41"/>
        <v>0</v>
      </c>
      <c r="CT35" s="59">
        <f t="shared" si="41"/>
        <v>0</v>
      </c>
      <c r="CU35" s="59">
        <f t="shared" si="41"/>
        <v>0</v>
      </c>
      <c r="CV35" s="59">
        <f t="shared" si="41"/>
        <v>0</v>
      </c>
      <c r="CW35" s="60"/>
      <c r="CX35" s="59">
        <f t="shared" si="42"/>
        <v>0</v>
      </c>
      <c r="CY35" s="59">
        <f t="shared" si="42"/>
        <v>0</v>
      </c>
      <c r="CZ35" s="59">
        <f t="shared" si="42"/>
        <v>0</v>
      </c>
      <c r="DA35" s="59">
        <f t="shared" si="42"/>
        <v>0</v>
      </c>
      <c r="DB35" s="60"/>
      <c r="DC35" s="124"/>
      <c r="DD35" s="6"/>
      <c r="DE35" s="6"/>
      <c r="DF35" s="124"/>
      <c r="DG35" s="14"/>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124"/>
    </row>
    <row r="36" spans="2:152" ht="15" thickBot="1" x14ac:dyDescent="0.25">
      <c r="B36" s="95">
        <f>+B35+1</f>
        <v>22</v>
      </c>
      <c r="C36" s="96" t="s">
        <v>168</v>
      </c>
      <c r="D36" s="97"/>
      <c r="E36" s="97" t="s">
        <v>41</v>
      </c>
      <c r="F36" s="98">
        <v>3</v>
      </c>
      <c r="G36" s="99">
        <f>G21+G31-SUM(G34:G35)</f>
        <v>14.197638928749599</v>
      </c>
      <c r="H36" s="101">
        <f>H21+H31-SUM(H34:H35)</f>
        <v>4.0802353085076038E-3</v>
      </c>
      <c r="I36" s="101">
        <f>I21+I31-SUM(I34:I35)</f>
        <v>45.45871902411541</v>
      </c>
      <c r="J36" s="139">
        <f>J21+J31-SUM(J34:J35)</f>
        <v>83.138584400444103</v>
      </c>
      <c r="K36" s="140">
        <f>SUM(G36:J36)</f>
        <v>142.79902258861762</v>
      </c>
      <c r="L36" s="99">
        <f>L21+L31-SUM(L34:L35)</f>
        <v>12.718298582069519</v>
      </c>
      <c r="M36" s="101">
        <f>M21+M31-SUM(M34:M35)</f>
        <v>0</v>
      </c>
      <c r="N36" s="101">
        <f>N21+N31-SUM(N34:N35)</f>
        <v>43.49256266160527</v>
      </c>
      <c r="O36" s="139">
        <f>O21+O31-SUM(O34:O35)</f>
        <v>77.845298720547021</v>
      </c>
      <c r="P36" s="140">
        <f>SUM(L36:O36)</f>
        <v>134.05615996422182</v>
      </c>
      <c r="Q36" s="99">
        <f>Q21+Q31-SUM(Q34:Q35)</f>
        <v>11.313195654602193</v>
      </c>
      <c r="R36" s="101">
        <f>R21+R31-SUM(R34:R35)</f>
        <v>2.6707169979947656</v>
      </c>
      <c r="S36" s="101">
        <f>S21+S31-SUM(S34:S35)</f>
        <v>55.876983921158342</v>
      </c>
      <c r="T36" s="139">
        <f>T21+T31-SUM(T34:T35)</f>
        <v>77.320261498953272</v>
      </c>
      <c r="U36" s="140">
        <f>SUM(Q36:T36)</f>
        <v>147.18115807270857</v>
      </c>
      <c r="V36" s="99">
        <f>V21+V31-SUM(V34:V35)</f>
        <v>25.541432032636219</v>
      </c>
      <c r="W36" s="101">
        <f>W21+W31-SUM(W34:W35)</f>
        <v>0</v>
      </c>
      <c r="X36" s="101">
        <f>X21+X31-SUM(X34:X35)</f>
        <v>46.16925771693883</v>
      </c>
      <c r="Y36" s="139">
        <f>Y21+Y31-SUM(Y34:Y35)</f>
        <v>58.712870996980655</v>
      </c>
      <c r="Z36" s="140">
        <f>SUM(V36:Y36)</f>
        <v>130.42356074655572</v>
      </c>
      <c r="AA36" s="99">
        <f>AA21+AA31-SUM(AA34:AA35)</f>
        <v>17.870198474510318</v>
      </c>
      <c r="AB36" s="101">
        <f>AB21+AB31-SUM(AB34:AB35)</f>
        <v>0</v>
      </c>
      <c r="AC36" s="101">
        <f>AC21+AC31-SUM(AC34:AC35)</f>
        <v>47.251746464698883</v>
      </c>
      <c r="AD36" s="139">
        <f>AD21+AD31-SUM(AD34:AD35)</f>
        <v>56.832419217172522</v>
      </c>
      <c r="AE36" s="140">
        <f>SUM(AA36:AD36)</f>
        <v>121.95436415638173</v>
      </c>
      <c r="AF36" s="99">
        <f>AF21+AF31-SUM(AF34:AF35)</f>
        <v>18.349967307275282</v>
      </c>
      <c r="AG36" s="101">
        <f>AG21+AG31-SUM(AG34:AG35)</f>
        <v>0</v>
      </c>
      <c r="AH36" s="101">
        <f>AH21+AH31-SUM(AH34:AH35)</f>
        <v>62.291738602039658</v>
      </c>
      <c r="AI36" s="139">
        <f>AI21+AI31-SUM(AI34:AI35)</f>
        <v>60.838454315498815</v>
      </c>
      <c r="AJ36" s="140">
        <f>SUM(AF36:AI36)</f>
        <v>141.48016022481374</v>
      </c>
      <c r="AK36" s="99">
        <f>AK21+AK31-SUM(AK34:AK35)</f>
        <v>14.828538146169439</v>
      </c>
      <c r="AL36" s="101">
        <f>AL21+AL31-SUM(AL34:AL35)</f>
        <v>0</v>
      </c>
      <c r="AM36" s="101">
        <f>AM21+AM31-SUM(AM34:AM35)</f>
        <v>47.994670012136609</v>
      </c>
      <c r="AN36" s="139">
        <f>AN21+AN31-SUM(AN34:AN35)</f>
        <v>59.484776257276501</v>
      </c>
      <c r="AO36" s="140">
        <f>SUM(AK36:AN36)</f>
        <v>122.30798441558255</v>
      </c>
      <c r="AP36" s="99">
        <f>AP21+AP31-SUM(AP34:AP35)</f>
        <v>13.854183470326575</v>
      </c>
      <c r="AQ36" s="101">
        <f>AQ21+AQ31-SUM(AQ34:AQ35)</f>
        <v>0</v>
      </c>
      <c r="AR36" s="101">
        <f>AR21+AR31-SUM(AR34:AR35)</f>
        <v>42.900547753872601</v>
      </c>
      <c r="AS36" s="139">
        <f>AS21+AS31-SUM(AS34:AS35)</f>
        <v>59.906624350009359</v>
      </c>
      <c r="AT36" s="140">
        <f>SUM(AP36:AS36)</f>
        <v>116.66135557420853</v>
      </c>
      <c r="AU36" s="111"/>
      <c r="AV36" s="141" t="s">
        <v>181</v>
      </c>
      <c r="AW36" s="142"/>
      <c r="AX36" s="135"/>
      <c r="AY36" s="43"/>
      <c r="AZ36" s="43"/>
      <c r="BA36" s="6"/>
      <c r="BB36" s="95">
        <v>22</v>
      </c>
      <c r="BC36" s="96" t="s">
        <v>168</v>
      </c>
      <c r="BD36" s="97" t="s">
        <v>41</v>
      </c>
      <c r="BE36" s="98">
        <v>3</v>
      </c>
      <c r="BF36" s="106" t="s">
        <v>182</v>
      </c>
      <c r="BG36" s="108" t="s">
        <v>183</v>
      </c>
      <c r="BH36" s="108" t="s">
        <v>184</v>
      </c>
      <c r="BI36" s="143" t="s">
        <v>185</v>
      </c>
      <c r="BJ36" s="144" t="s">
        <v>186</v>
      </c>
      <c r="BL36" s="7"/>
      <c r="BN36" s="8"/>
      <c r="BO36" s="36"/>
      <c r="BP36" s="36"/>
      <c r="BQ36" s="36"/>
      <c r="BR36" s="36"/>
      <c r="BS36" s="38"/>
      <c r="BT36" s="36"/>
      <c r="BU36" s="36"/>
      <c r="BV36" s="36"/>
      <c r="BW36" s="36"/>
      <c r="BX36" s="38"/>
      <c r="BY36" s="36"/>
      <c r="BZ36" s="36"/>
      <c r="CA36" s="36"/>
      <c r="CB36" s="36"/>
      <c r="CC36" s="38"/>
      <c r="CD36" s="36"/>
      <c r="CE36" s="36"/>
      <c r="CF36" s="36"/>
      <c r="CG36" s="36"/>
      <c r="CH36" s="38"/>
      <c r="CI36" s="36"/>
      <c r="CJ36" s="36"/>
      <c r="CK36" s="36"/>
      <c r="CL36" s="36"/>
      <c r="CM36" s="38"/>
      <c r="CN36" s="36"/>
      <c r="CO36" s="36"/>
      <c r="CP36" s="36"/>
      <c r="CQ36" s="36"/>
      <c r="CR36" s="38"/>
      <c r="CS36" s="36"/>
      <c r="CT36" s="36"/>
      <c r="CU36" s="36"/>
      <c r="CV36" s="36"/>
      <c r="CW36" s="38"/>
      <c r="CX36" s="36"/>
      <c r="CY36" s="36"/>
      <c r="CZ36" s="36"/>
      <c r="DA36" s="36"/>
      <c r="DB36" s="60"/>
      <c r="DC36" s="7"/>
      <c r="DD36" s="6"/>
      <c r="DE36" s="6"/>
      <c r="DF36" s="7"/>
      <c r="DG36" s="14"/>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84"/>
      <c r="EV36" s="7"/>
    </row>
    <row r="37" spans="2:152" ht="15" thickBot="1" x14ac:dyDescent="0.25">
      <c r="B37" s="111"/>
      <c r="C37" s="111"/>
      <c r="D37" s="33"/>
      <c r="E37" s="33"/>
      <c r="F37" s="33"/>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4"/>
      <c r="AV37" s="120"/>
      <c r="AW37" s="120"/>
      <c r="AX37" s="120"/>
      <c r="AY37" s="43"/>
      <c r="AZ37" s="43"/>
      <c r="BA37" s="6"/>
      <c r="BB37" s="111"/>
      <c r="BC37" s="111"/>
      <c r="BD37" s="33"/>
      <c r="BE37" s="33"/>
      <c r="BF37" s="145"/>
      <c r="BG37" s="145"/>
      <c r="BH37" s="145"/>
      <c r="BI37" s="145"/>
      <c r="BJ37" s="145"/>
      <c r="BL37" s="7"/>
      <c r="BN37" s="8"/>
      <c r="BO37" s="36"/>
      <c r="BP37" s="36"/>
      <c r="BQ37" s="36"/>
      <c r="BR37" s="36"/>
      <c r="BS37" s="38"/>
      <c r="BT37" s="36"/>
      <c r="BU37" s="36"/>
      <c r="BV37" s="36"/>
      <c r="BW37" s="36"/>
      <c r="BX37" s="38"/>
      <c r="BY37" s="36"/>
      <c r="BZ37" s="36"/>
      <c r="CA37" s="36"/>
      <c r="CB37" s="36"/>
      <c r="CC37" s="38"/>
      <c r="CD37" s="36"/>
      <c r="CE37" s="36"/>
      <c r="CF37" s="36"/>
      <c r="CG37" s="36"/>
      <c r="CH37" s="38"/>
      <c r="CI37" s="36"/>
      <c r="CJ37" s="36"/>
      <c r="CK37" s="36"/>
      <c r="CL37" s="36"/>
      <c r="CM37" s="38"/>
      <c r="CN37" s="36"/>
      <c r="CO37" s="36"/>
      <c r="CP37" s="36"/>
      <c r="CQ37" s="36"/>
      <c r="CR37" s="38"/>
      <c r="CS37" s="36"/>
      <c r="CT37" s="36"/>
      <c r="CU37" s="36"/>
      <c r="CV37" s="36"/>
      <c r="CW37" s="38"/>
      <c r="CX37" s="36"/>
      <c r="CY37" s="36"/>
      <c r="CZ37" s="36"/>
      <c r="DA37" s="36"/>
      <c r="DB37" s="60"/>
      <c r="DC37" s="7"/>
      <c r="DD37" s="6"/>
      <c r="DE37" s="6"/>
      <c r="DF37" s="7"/>
      <c r="DG37" s="14"/>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84"/>
      <c r="EV37" s="7"/>
    </row>
    <row r="38" spans="2:152" ht="15" thickBot="1" x14ac:dyDescent="0.25">
      <c r="B38" s="40" t="s">
        <v>187</v>
      </c>
      <c r="C38" s="41" t="s">
        <v>188</v>
      </c>
      <c r="D38" s="33"/>
      <c r="E38" s="42"/>
      <c r="F38" s="4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4"/>
      <c r="AV38" s="115"/>
      <c r="AW38" s="115"/>
      <c r="AX38" s="115"/>
      <c r="AY38" s="43"/>
      <c r="AZ38" s="43"/>
      <c r="BA38" s="6"/>
      <c r="BB38" s="40" t="s">
        <v>187</v>
      </c>
      <c r="BC38" s="41" t="s">
        <v>188</v>
      </c>
      <c r="BD38" s="42"/>
      <c r="BE38" s="42"/>
      <c r="BF38" s="146"/>
      <c r="BG38" s="146"/>
      <c r="BH38" s="146"/>
      <c r="BI38" s="146"/>
      <c r="BJ38" s="146"/>
      <c r="BL38" s="7"/>
      <c r="BN38" s="8"/>
      <c r="BO38" s="36"/>
      <c r="BP38" s="36"/>
      <c r="BQ38" s="36"/>
      <c r="BR38" s="36"/>
      <c r="BS38" s="38"/>
      <c r="BT38" s="36"/>
      <c r="BU38" s="36"/>
      <c r="BV38" s="36"/>
      <c r="BW38" s="36"/>
      <c r="BX38" s="38"/>
      <c r="BY38" s="36"/>
      <c r="BZ38" s="36"/>
      <c r="CA38" s="36"/>
      <c r="CB38" s="36"/>
      <c r="CC38" s="38"/>
      <c r="CD38" s="36"/>
      <c r="CE38" s="36"/>
      <c r="CF38" s="36"/>
      <c r="CG38" s="36"/>
      <c r="CH38" s="38"/>
      <c r="CI38" s="36"/>
      <c r="CJ38" s="36"/>
      <c r="CK38" s="36"/>
      <c r="CL38" s="36"/>
      <c r="CM38" s="38"/>
      <c r="CN38" s="36"/>
      <c r="CO38" s="36"/>
      <c r="CP38" s="36"/>
      <c r="CQ38" s="36"/>
      <c r="CR38" s="38"/>
      <c r="CS38" s="36"/>
      <c r="CT38" s="36"/>
      <c r="CU38" s="36"/>
      <c r="CV38" s="36"/>
      <c r="CW38" s="38"/>
      <c r="CX38" s="36"/>
      <c r="CY38" s="36"/>
      <c r="CZ38" s="36"/>
      <c r="DA38" s="36"/>
      <c r="DB38" s="60"/>
      <c r="DC38" s="7"/>
      <c r="DD38" s="6"/>
      <c r="DE38" s="6"/>
      <c r="DF38" s="7"/>
      <c r="DG38" s="14"/>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84"/>
      <c r="EV38" s="7"/>
    </row>
    <row r="39" spans="2:152" x14ac:dyDescent="0.2">
      <c r="B39" s="44">
        <f>+B36+1</f>
        <v>23</v>
      </c>
      <c r="C39" s="45" t="s">
        <v>189</v>
      </c>
      <c r="D39" s="46"/>
      <c r="E39" s="46" t="s">
        <v>41</v>
      </c>
      <c r="F39" s="47">
        <v>3</v>
      </c>
      <c r="G39" s="48">
        <v>0.48899999999999999</v>
      </c>
      <c r="H39" s="49">
        <v>0</v>
      </c>
      <c r="I39" s="49">
        <v>1.1839266547406084</v>
      </c>
      <c r="J39" s="50">
        <v>2.4618157423971381</v>
      </c>
      <c r="K39" s="126">
        <f>SUM(G39:J39)</f>
        <v>4.1347423971377459</v>
      </c>
      <c r="L39" s="48">
        <v>0.50600000000000001</v>
      </c>
      <c r="M39" s="49">
        <v>0</v>
      </c>
      <c r="N39" s="49">
        <v>1.2249278350515465</v>
      </c>
      <c r="O39" s="50">
        <v>2.5470721649484536</v>
      </c>
      <c r="P39" s="126">
        <f>SUM(L39:O39)</f>
        <v>4.2780000000000005</v>
      </c>
      <c r="Q39" s="48">
        <v>0.52300000000000002</v>
      </c>
      <c r="R39" s="49">
        <v>0</v>
      </c>
      <c r="S39" s="49">
        <v>1.2668195876288659</v>
      </c>
      <c r="T39" s="50">
        <v>2.6341804123711339</v>
      </c>
      <c r="U39" s="126">
        <f>SUM(Q39:T39)</f>
        <v>4.4239999999999995</v>
      </c>
      <c r="V39" s="48">
        <v>0.504</v>
      </c>
      <c r="W39" s="49">
        <v>0</v>
      </c>
      <c r="X39" s="49">
        <v>1.2213556701030928</v>
      </c>
      <c r="Y39" s="50">
        <v>2.5396443298969076</v>
      </c>
      <c r="Z39" s="126">
        <f>SUM(V39:Y39)</f>
        <v>4.2650000000000006</v>
      </c>
      <c r="AA39" s="48">
        <v>0.50600000000000001</v>
      </c>
      <c r="AB39" s="49">
        <v>0</v>
      </c>
      <c r="AC39" s="49">
        <v>1.2252525773195877</v>
      </c>
      <c r="AD39" s="50">
        <v>2.5477474226804127</v>
      </c>
      <c r="AE39" s="126">
        <f>SUM(AA39:AD39)</f>
        <v>4.2789999999999999</v>
      </c>
      <c r="AF39" s="48">
        <v>0.50700000000000001</v>
      </c>
      <c r="AG39" s="49">
        <v>0</v>
      </c>
      <c r="AH39" s="49">
        <v>1.2284999999999999</v>
      </c>
      <c r="AI39" s="50">
        <v>2.5545</v>
      </c>
      <c r="AJ39" s="126">
        <f>SUM(AF39:AI39)</f>
        <v>4.29</v>
      </c>
      <c r="AK39" s="48">
        <v>0.50900000000000001</v>
      </c>
      <c r="AL39" s="49">
        <v>0</v>
      </c>
      <c r="AM39" s="49">
        <v>1.2330463917525774</v>
      </c>
      <c r="AN39" s="50">
        <v>2.5639536082474228</v>
      </c>
      <c r="AO39" s="126">
        <f>SUM(AK39:AN39)</f>
        <v>4.306</v>
      </c>
      <c r="AP39" s="48">
        <v>0.51</v>
      </c>
      <c r="AQ39" s="49">
        <v>0</v>
      </c>
      <c r="AR39" s="49">
        <v>1.2359690721649486</v>
      </c>
      <c r="AS39" s="50">
        <v>2.5700309278350519</v>
      </c>
      <c r="AT39" s="126">
        <f>SUM(AP39:AS39)</f>
        <v>4.3160000000000007</v>
      </c>
      <c r="AU39" s="111"/>
      <c r="AV39" s="90"/>
      <c r="AW39" s="39"/>
      <c r="AX39" s="71"/>
      <c r="AY39" s="43">
        <f>IF(SUM(BO39:DA39)=0,0,$BO$4)</f>
        <v>0</v>
      </c>
      <c r="AZ39" s="43"/>
      <c r="BA39" s="6"/>
      <c r="BB39" s="44">
        <f>+BB36+1</f>
        <v>23</v>
      </c>
      <c r="BC39" s="45" t="s">
        <v>189</v>
      </c>
      <c r="BD39" s="46" t="s">
        <v>41</v>
      </c>
      <c r="BE39" s="47">
        <v>3</v>
      </c>
      <c r="BF39" s="55" t="s">
        <v>190</v>
      </c>
      <c r="BG39" s="56" t="s">
        <v>191</v>
      </c>
      <c r="BH39" s="56" t="s">
        <v>192</v>
      </c>
      <c r="BI39" s="57" t="s">
        <v>193</v>
      </c>
      <c r="BJ39" s="127" t="s">
        <v>194</v>
      </c>
      <c r="BL39" s="7"/>
      <c r="BN39" s="8"/>
      <c r="BO39" s="59">
        <f t="shared" ref="BO39:BR40" si="43">IF(ISNUMBER(G39),0,1)</f>
        <v>0</v>
      </c>
      <c r="BP39" s="59">
        <f t="shared" si="43"/>
        <v>0</v>
      </c>
      <c r="BQ39" s="59">
        <f t="shared" si="43"/>
        <v>0</v>
      </c>
      <c r="BR39" s="59">
        <f t="shared" si="43"/>
        <v>0</v>
      </c>
      <c r="BS39" s="60"/>
      <c r="BT39" s="59">
        <f t="shared" ref="BT39:BW40" si="44">IF(ISNUMBER(L39),0,1)</f>
        <v>0</v>
      </c>
      <c r="BU39" s="59">
        <f t="shared" si="44"/>
        <v>0</v>
      </c>
      <c r="BV39" s="59">
        <f t="shared" si="44"/>
        <v>0</v>
      </c>
      <c r="BW39" s="59">
        <f t="shared" si="44"/>
        <v>0</v>
      </c>
      <c r="BX39" s="60"/>
      <c r="BY39" s="59">
        <f t="shared" ref="BY39:CB40" si="45">IF(ISNUMBER(Q39),0,1)</f>
        <v>0</v>
      </c>
      <c r="BZ39" s="59">
        <f t="shared" si="45"/>
        <v>0</v>
      </c>
      <c r="CA39" s="59">
        <f t="shared" si="45"/>
        <v>0</v>
      </c>
      <c r="CB39" s="59">
        <f t="shared" si="45"/>
        <v>0</v>
      </c>
      <c r="CC39" s="60"/>
      <c r="CD39" s="59">
        <f t="shared" ref="CD39:CG40" si="46">IF(ISNUMBER(V39),0,1)</f>
        <v>0</v>
      </c>
      <c r="CE39" s="59">
        <f t="shared" si="46"/>
        <v>0</v>
      </c>
      <c r="CF39" s="59">
        <f t="shared" si="46"/>
        <v>0</v>
      </c>
      <c r="CG39" s="59">
        <f t="shared" si="46"/>
        <v>0</v>
      </c>
      <c r="CH39" s="60"/>
      <c r="CI39" s="59">
        <f t="shared" ref="CI39:CL40" si="47">IF(ISNUMBER(AA39),0,1)</f>
        <v>0</v>
      </c>
      <c r="CJ39" s="59">
        <f t="shared" si="47"/>
        <v>0</v>
      </c>
      <c r="CK39" s="59">
        <f t="shared" si="47"/>
        <v>0</v>
      </c>
      <c r="CL39" s="59">
        <f t="shared" si="47"/>
        <v>0</v>
      </c>
      <c r="CM39" s="60"/>
      <c r="CN39" s="59">
        <f t="shared" ref="CN39:CQ40" si="48">IF(ISNUMBER(AF39),0,1)</f>
        <v>0</v>
      </c>
      <c r="CO39" s="59">
        <f t="shared" si="48"/>
        <v>0</v>
      </c>
      <c r="CP39" s="59">
        <f t="shared" si="48"/>
        <v>0</v>
      </c>
      <c r="CQ39" s="59">
        <f t="shared" si="48"/>
        <v>0</v>
      </c>
      <c r="CR39" s="60"/>
      <c r="CS39" s="59">
        <f t="shared" ref="CS39:CV40" si="49">IF(ISNUMBER(AK39),0,1)</f>
        <v>0</v>
      </c>
      <c r="CT39" s="59">
        <f t="shared" si="49"/>
        <v>0</v>
      </c>
      <c r="CU39" s="59">
        <f t="shared" si="49"/>
        <v>0</v>
      </c>
      <c r="CV39" s="59">
        <f t="shared" si="49"/>
        <v>0</v>
      </c>
      <c r="CW39" s="60"/>
      <c r="CX39" s="59">
        <f t="shared" ref="CX39:DA40" si="50">IF(ISNUMBER(AP39),0,1)</f>
        <v>0</v>
      </c>
      <c r="CY39" s="59">
        <f t="shared" si="50"/>
        <v>0</v>
      </c>
      <c r="CZ39" s="59">
        <f t="shared" si="50"/>
        <v>0</v>
      </c>
      <c r="DA39" s="59">
        <f t="shared" si="50"/>
        <v>0</v>
      </c>
      <c r="DB39" s="60"/>
      <c r="DC39" s="7"/>
      <c r="DD39" s="6"/>
      <c r="DE39" s="6"/>
      <c r="DF39" s="7"/>
      <c r="DG39" s="14"/>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7"/>
    </row>
    <row r="40" spans="2:152" x14ac:dyDescent="0.2">
      <c r="B40" s="62">
        <f>+B39+1</f>
        <v>24</v>
      </c>
      <c r="C40" s="63" t="s">
        <v>195</v>
      </c>
      <c r="D40" s="64"/>
      <c r="E40" s="64" t="s">
        <v>41</v>
      </c>
      <c r="F40" s="65">
        <v>3</v>
      </c>
      <c r="G40" s="66">
        <v>0</v>
      </c>
      <c r="H40" s="67">
        <v>0</v>
      </c>
      <c r="I40" s="67">
        <v>0</v>
      </c>
      <c r="J40" s="68">
        <v>0</v>
      </c>
      <c r="K40" s="128">
        <f>SUM(G40:J40)</f>
        <v>0</v>
      </c>
      <c r="L40" s="66">
        <v>0</v>
      </c>
      <c r="M40" s="67">
        <v>0</v>
      </c>
      <c r="N40" s="67">
        <v>0</v>
      </c>
      <c r="O40" s="68">
        <v>0</v>
      </c>
      <c r="P40" s="128">
        <f>SUM(L40:O40)</f>
        <v>0</v>
      </c>
      <c r="Q40" s="66">
        <v>0</v>
      </c>
      <c r="R40" s="67">
        <v>0</v>
      </c>
      <c r="S40" s="67">
        <v>0</v>
      </c>
      <c r="T40" s="68">
        <v>0</v>
      </c>
      <c r="U40" s="128">
        <f>SUM(Q40:T40)</f>
        <v>0</v>
      </c>
      <c r="V40" s="66">
        <v>0</v>
      </c>
      <c r="W40" s="67">
        <v>0</v>
      </c>
      <c r="X40" s="67">
        <v>0</v>
      </c>
      <c r="Y40" s="68">
        <v>0</v>
      </c>
      <c r="Z40" s="128">
        <f>SUM(V40:Y40)</f>
        <v>0</v>
      </c>
      <c r="AA40" s="66">
        <v>0</v>
      </c>
      <c r="AB40" s="67">
        <v>0</v>
      </c>
      <c r="AC40" s="67">
        <v>0</v>
      </c>
      <c r="AD40" s="68">
        <v>0</v>
      </c>
      <c r="AE40" s="128">
        <f>SUM(AA40:AD40)</f>
        <v>0</v>
      </c>
      <c r="AF40" s="66">
        <v>0</v>
      </c>
      <c r="AG40" s="67">
        <v>0</v>
      </c>
      <c r="AH40" s="67">
        <v>0</v>
      </c>
      <c r="AI40" s="68">
        <v>0</v>
      </c>
      <c r="AJ40" s="128">
        <f>SUM(AF40:AI40)</f>
        <v>0</v>
      </c>
      <c r="AK40" s="66">
        <v>0</v>
      </c>
      <c r="AL40" s="67">
        <v>0</v>
      </c>
      <c r="AM40" s="67">
        <v>0</v>
      </c>
      <c r="AN40" s="68">
        <v>0</v>
      </c>
      <c r="AO40" s="128">
        <f>SUM(AK40:AN40)</f>
        <v>0</v>
      </c>
      <c r="AP40" s="66">
        <v>0</v>
      </c>
      <c r="AQ40" s="67">
        <v>0</v>
      </c>
      <c r="AR40" s="67">
        <v>0</v>
      </c>
      <c r="AS40" s="68">
        <v>0</v>
      </c>
      <c r="AT40" s="128">
        <f>SUM(AP40:AS40)</f>
        <v>0</v>
      </c>
      <c r="AU40" s="111"/>
      <c r="AV40" s="91"/>
      <c r="AW40" s="37"/>
      <c r="AX40" s="71"/>
      <c r="AY40" s="43">
        <f>IF(SUM(BO40:DA40)=0,0,$BO$4)</f>
        <v>0</v>
      </c>
      <c r="AZ40" s="43"/>
      <c r="BA40" s="6"/>
      <c r="BB40" s="62">
        <f>+BB39+1</f>
        <v>24</v>
      </c>
      <c r="BC40" s="63" t="s">
        <v>195</v>
      </c>
      <c r="BD40" s="64" t="s">
        <v>41</v>
      </c>
      <c r="BE40" s="65">
        <v>3</v>
      </c>
      <c r="BF40" s="72" t="s">
        <v>196</v>
      </c>
      <c r="BG40" s="73" t="s">
        <v>197</v>
      </c>
      <c r="BH40" s="73" t="s">
        <v>198</v>
      </c>
      <c r="BI40" s="74" t="s">
        <v>199</v>
      </c>
      <c r="BJ40" s="129" t="s">
        <v>200</v>
      </c>
      <c r="BL40" s="124"/>
      <c r="BM40" s="125"/>
      <c r="BN40" s="125"/>
      <c r="BO40" s="59">
        <f t="shared" si="43"/>
        <v>0</v>
      </c>
      <c r="BP40" s="59">
        <f t="shared" si="43"/>
        <v>0</v>
      </c>
      <c r="BQ40" s="59">
        <f t="shared" si="43"/>
        <v>0</v>
      </c>
      <c r="BR40" s="59">
        <f t="shared" si="43"/>
        <v>0</v>
      </c>
      <c r="BS40" s="60"/>
      <c r="BT40" s="59">
        <f t="shared" si="44"/>
        <v>0</v>
      </c>
      <c r="BU40" s="59">
        <f t="shared" si="44"/>
        <v>0</v>
      </c>
      <c r="BV40" s="59">
        <f t="shared" si="44"/>
        <v>0</v>
      </c>
      <c r="BW40" s="59">
        <f t="shared" si="44"/>
        <v>0</v>
      </c>
      <c r="BX40" s="60"/>
      <c r="BY40" s="59">
        <f t="shared" si="45"/>
        <v>0</v>
      </c>
      <c r="BZ40" s="59">
        <f t="shared" si="45"/>
        <v>0</v>
      </c>
      <c r="CA40" s="59">
        <f t="shared" si="45"/>
        <v>0</v>
      </c>
      <c r="CB40" s="59">
        <f t="shared" si="45"/>
        <v>0</v>
      </c>
      <c r="CC40" s="60"/>
      <c r="CD40" s="59">
        <f t="shared" si="46"/>
        <v>0</v>
      </c>
      <c r="CE40" s="59">
        <f t="shared" si="46"/>
        <v>0</v>
      </c>
      <c r="CF40" s="59">
        <f t="shared" si="46"/>
        <v>0</v>
      </c>
      <c r="CG40" s="59">
        <f t="shared" si="46"/>
        <v>0</v>
      </c>
      <c r="CH40" s="60"/>
      <c r="CI40" s="59">
        <f t="shared" si="47"/>
        <v>0</v>
      </c>
      <c r="CJ40" s="59">
        <f t="shared" si="47"/>
        <v>0</v>
      </c>
      <c r="CK40" s="59">
        <f t="shared" si="47"/>
        <v>0</v>
      </c>
      <c r="CL40" s="59">
        <f t="shared" si="47"/>
        <v>0</v>
      </c>
      <c r="CM40" s="60"/>
      <c r="CN40" s="59">
        <f t="shared" si="48"/>
        <v>0</v>
      </c>
      <c r="CO40" s="59">
        <f t="shared" si="48"/>
        <v>0</v>
      </c>
      <c r="CP40" s="59">
        <f t="shared" si="48"/>
        <v>0</v>
      </c>
      <c r="CQ40" s="59">
        <f t="shared" si="48"/>
        <v>0</v>
      </c>
      <c r="CR40" s="60"/>
      <c r="CS40" s="59">
        <f t="shared" si="49"/>
        <v>0</v>
      </c>
      <c r="CT40" s="59">
        <f t="shared" si="49"/>
        <v>0</v>
      </c>
      <c r="CU40" s="59">
        <f t="shared" si="49"/>
        <v>0</v>
      </c>
      <c r="CV40" s="59">
        <f t="shared" si="49"/>
        <v>0</v>
      </c>
      <c r="CW40" s="60"/>
      <c r="CX40" s="59">
        <f t="shared" si="50"/>
        <v>0</v>
      </c>
      <c r="CY40" s="59">
        <f t="shared" si="50"/>
        <v>0</v>
      </c>
      <c r="CZ40" s="59">
        <f t="shared" si="50"/>
        <v>0</v>
      </c>
      <c r="DA40" s="59">
        <f t="shared" si="50"/>
        <v>0</v>
      </c>
      <c r="DB40" s="60"/>
      <c r="DC40" s="124"/>
      <c r="DD40" s="6"/>
      <c r="DE40" s="6"/>
      <c r="DF40" s="124"/>
      <c r="DG40" s="14"/>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124"/>
    </row>
    <row r="41" spans="2:152" ht="15" thickBot="1" x14ac:dyDescent="0.25">
      <c r="B41" s="95">
        <f>+B40+1</f>
        <v>25</v>
      </c>
      <c r="C41" s="96" t="s">
        <v>201</v>
      </c>
      <c r="D41" s="97"/>
      <c r="E41" s="97" t="s">
        <v>41</v>
      </c>
      <c r="F41" s="98">
        <v>3</v>
      </c>
      <c r="G41" s="99">
        <f>G36+G39+G40</f>
        <v>14.6866389287496</v>
      </c>
      <c r="H41" s="101">
        <f>H36+H39+H40</f>
        <v>4.0802353085076038E-3</v>
      </c>
      <c r="I41" s="101">
        <f>I36+I39+I40</f>
        <v>46.64264567885602</v>
      </c>
      <c r="J41" s="139">
        <f>J36+J39+J40</f>
        <v>85.600400142841238</v>
      </c>
      <c r="K41" s="140">
        <f>SUM(G41:J41)</f>
        <v>146.93376498575537</v>
      </c>
      <c r="L41" s="99">
        <f>L36+L39+L40</f>
        <v>13.224298582069519</v>
      </c>
      <c r="M41" s="101">
        <f>M36+M39+M40</f>
        <v>0</v>
      </c>
      <c r="N41" s="101">
        <f>N36+N39+N40</f>
        <v>44.717490496656815</v>
      </c>
      <c r="O41" s="139">
        <f>O36+O39+O40</f>
        <v>80.392370885495481</v>
      </c>
      <c r="P41" s="140">
        <f>SUM(L41:O41)</f>
        <v>138.33415996422181</v>
      </c>
      <c r="Q41" s="99">
        <f>Q36+Q39+Q40</f>
        <v>11.836195654602193</v>
      </c>
      <c r="R41" s="101">
        <f>R36+R39+R40</f>
        <v>2.6707169979947656</v>
      </c>
      <c r="S41" s="101">
        <f>S36+S39+S40</f>
        <v>57.143803508787208</v>
      </c>
      <c r="T41" s="139">
        <f>T36+T39+T40</f>
        <v>79.954441911324409</v>
      </c>
      <c r="U41" s="140">
        <f>SUM(Q41:T41)</f>
        <v>151.60515807270858</v>
      </c>
      <c r="V41" s="99">
        <f>V36+V39+V40</f>
        <v>26.045432032636221</v>
      </c>
      <c r="W41" s="101">
        <f>W36+W39+W40</f>
        <v>0</v>
      </c>
      <c r="X41" s="101">
        <f>X36+X39+X40</f>
        <v>47.390613387041924</v>
      </c>
      <c r="Y41" s="139">
        <f>Y36+Y39+Y40</f>
        <v>61.252515326877564</v>
      </c>
      <c r="Z41" s="140">
        <f>SUM(V41:Y41)</f>
        <v>134.68856074655571</v>
      </c>
      <c r="AA41" s="99">
        <f>AA36+AA39+AA40</f>
        <v>18.376198474510318</v>
      </c>
      <c r="AB41" s="101">
        <f>AB36+AB39+AB40</f>
        <v>0</v>
      </c>
      <c r="AC41" s="101">
        <f>AC36+AC39+AC40</f>
        <v>48.47699904201847</v>
      </c>
      <c r="AD41" s="139">
        <f>AD36+AD39+AD40</f>
        <v>59.380166639852931</v>
      </c>
      <c r="AE41" s="140">
        <f>SUM(AA41:AD41)</f>
        <v>126.23336415638171</v>
      </c>
      <c r="AF41" s="99">
        <f>AF36+AF39+AF40</f>
        <v>18.856967307275283</v>
      </c>
      <c r="AG41" s="101">
        <f>AG36+AG39+AG40</f>
        <v>0</v>
      </c>
      <c r="AH41" s="101">
        <f>AH36+AH39+AH40</f>
        <v>63.520238602039655</v>
      </c>
      <c r="AI41" s="139">
        <f>AI36+AI39+AI40</f>
        <v>63.392954315498812</v>
      </c>
      <c r="AJ41" s="140">
        <f>SUM(AF41:AI41)</f>
        <v>145.77016022481376</v>
      </c>
      <c r="AK41" s="99">
        <f>AK36+AK39+AK40</f>
        <v>15.33753814616944</v>
      </c>
      <c r="AL41" s="101">
        <f>AL36+AL39+AL40</f>
        <v>0</v>
      </c>
      <c r="AM41" s="101">
        <f>AM36+AM39+AM40</f>
        <v>49.22771640388919</v>
      </c>
      <c r="AN41" s="139">
        <f>AN36+AN39+AN40</f>
        <v>62.048729865523924</v>
      </c>
      <c r="AO41" s="140">
        <f>SUM(AK41:AN41)</f>
        <v>126.61398441558255</v>
      </c>
      <c r="AP41" s="99">
        <f>AP36+AP39+AP40</f>
        <v>14.364183470326575</v>
      </c>
      <c r="AQ41" s="101">
        <f>AQ36+AQ39+AQ40</f>
        <v>0</v>
      </c>
      <c r="AR41" s="101">
        <f>AR36+AR39+AR40</f>
        <v>44.13651682603755</v>
      </c>
      <c r="AS41" s="139">
        <f>AS36+AS39+AS40</f>
        <v>62.476655277844408</v>
      </c>
      <c r="AT41" s="140">
        <f>SUM(AP41:AS41)</f>
        <v>120.97735557420853</v>
      </c>
      <c r="AU41" s="111"/>
      <c r="AV41" s="141" t="s">
        <v>202</v>
      </c>
      <c r="AW41" s="142"/>
      <c r="AX41" s="135"/>
      <c r="AY41" s="43"/>
      <c r="AZ41" s="43"/>
      <c r="BA41" s="6"/>
      <c r="BB41" s="95">
        <f>+BB40+1</f>
        <v>25</v>
      </c>
      <c r="BC41" s="96" t="s">
        <v>201</v>
      </c>
      <c r="BD41" s="97" t="s">
        <v>41</v>
      </c>
      <c r="BE41" s="98">
        <v>3</v>
      </c>
      <c r="BF41" s="106" t="s">
        <v>203</v>
      </c>
      <c r="BG41" s="108" t="s">
        <v>204</v>
      </c>
      <c r="BH41" s="108" t="s">
        <v>205</v>
      </c>
      <c r="BI41" s="143" t="s">
        <v>206</v>
      </c>
      <c r="BJ41" s="144" t="s">
        <v>207</v>
      </c>
      <c r="BL41" s="147"/>
      <c r="BM41" s="148"/>
      <c r="BN41" s="148"/>
      <c r="BO41" s="36"/>
      <c r="BP41" s="36"/>
      <c r="BQ41" s="36"/>
      <c r="BR41" s="36"/>
      <c r="BS41" s="38"/>
      <c r="BT41" s="36"/>
      <c r="BU41" s="36"/>
      <c r="BV41" s="36"/>
      <c r="BW41" s="36"/>
      <c r="BX41" s="38"/>
      <c r="BY41" s="36"/>
      <c r="BZ41" s="36"/>
      <c r="CA41" s="36"/>
      <c r="CB41" s="36"/>
      <c r="CC41" s="38"/>
      <c r="CD41" s="36"/>
      <c r="CE41" s="36"/>
      <c r="CF41" s="36"/>
      <c r="CG41" s="36"/>
      <c r="CH41" s="38"/>
      <c r="CI41" s="36"/>
      <c r="CJ41" s="36"/>
      <c r="CK41" s="36"/>
      <c r="CL41" s="36"/>
      <c r="CM41" s="38"/>
      <c r="CN41" s="36"/>
      <c r="CO41" s="36"/>
      <c r="CP41" s="36"/>
      <c r="CQ41" s="36"/>
      <c r="CR41" s="38"/>
      <c r="CS41" s="36"/>
      <c r="CT41" s="36"/>
      <c r="CU41" s="36"/>
      <c r="CV41" s="36"/>
      <c r="CW41" s="38"/>
      <c r="CX41" s="36"/>
      <c r="CY41" s="36"/>
      <c r="CZ41" s="36"/>
      <c r="DA41" s="36"/>
      <c r="DB41" s="38"/>
      <c r="DC41" s="147"/>
      <c r="DD41" s="6"/>
      <c r="DE41" s="6"/>
      <c r="DF41" s="147"/>
      <c r="DG41" s="14"/>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84"/>
      <c r="EV41" s="147"/>
    </row>
    <row r="42" spans="2:152" ht="15" thickBot="1" x14ac:dyDescent="0.25">
      <c r="B42" s="149"/>
      <c r="C42" s="150"/>
      <c r="D42" s="33"/>
      <c r="E42" s="33"/>
      <c r="F42" s="33"/>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4"/>
      <c r="AV42" s="120"/>
      <c r="AW42" s="120"/>
      <c r="AX42" s="120"/>
      <c r="AY42" s="43"/>
      <c r="AZ42" s="43"/>
      <c r="BA42" s="6"/>
      <c r="BB42" s="149"/>
      <c r="BC42" s="150"/>
      <c r="BD42" s="33"/>
      <c r="BE42" s="33"/>
      <c r="BF42" s="151"/>
      <c r="BG42" s="151"/>
      <c r="BH42" s="151"/>
      <c r="BI42" s="151"/>
      <c r="BJ42" s="151"/>
      <c r="BL42" s="147"/>
      <c r="BM42" s="148"/>
      <c r="BN42" s="148"/>
      <c r="BO42" s="36"/>
      <c r="BP42" s="36"/>
      <c r="BQ42" s="36"/>
      <c r="BR42" s="36"/>
      <c r="BS42" s="38"/>
      <c r="BT42" s="36"/>
      <c r="BU42" s="36"/>
      <c r="BV42" s="36"/>
      <c r="BW42" s="36"/>
      <c r="BX42" s="38"/>
      <c r="BY42" s="36"/>
      <c r="BZ42" s="36"/>
      <c r="CA42" s="36"/>
      <c r="CB42" s="36"/>
      <c r="CC42" s="38"/>
      <c r="CD42" s="36"/>
      <c r="CE42" s="36"/>
      <c r="CF42" s="36"/>
      <c r="CG42" s="36"/>
      <c r="CH42" s="38"/>
      <c r="CI42" s="36"/>
      <c r="CJ42" s="36"/>
      <c r="CK42" s="36"/>
      <c r="CL42" s="36"/>
      <c r="CM42" s="38"/>
      <c r="CN42" s="36"/>
      <c r="CO42" s="36"/>
      <c r="CP42" s="36"/>
      <c r="CQ42" s="36"/>
      <c r="CR42" s="38"/>
      <c r="CS42" s="36"/>
      <c r="CT42" s="36"/>
      <c r="CU42" s="36"/>
      <c r="CV42" s="36"/>
      <c r="CW42" s="38"/>
      <c r="CX42" s="36"/>
      <c r="CY42" s="36"/>
      <c r="CZ42" s="36"/>
      <c r="DA42" s="36"/>
      <c r="DB42" s="38"/>
      <c r="DC42" s="147"/>
      <c r="DD42" s="6"/>
      <c r="DE42" s="6"/>
      <c r="DF42" s="147"/>
      <c r="DG42" s="14"/>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152"/>
      <c r="EV42" s="147"/>
    </row>
    <row r="43" spans="2:152" ht="15" thickBot="1" x14ac:dyDescent="0.25">
      <c r="B43" s="40" t="s">
        <v>208</v>
      </c>
      <c r="C43" s="153" t="s">
        <v>209</v>
      </c>
      <c r="D43" s="33"/>
      <c r="E43" s="42"/>
      <c r="F43" s="4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4"/>
      <c r="AV43" s="115"/>
      <c r="AW43" s="115"/>
      <c r="AX43" s="115"/>
      <c r="AY43" s="43"/>
      <c r="AZ43" s="43"/>
      <c r="BA43" s="6"/>
      <c r="BB43" s="40" t="s">
        <v>208</v>
      </c>
      <c r="BC43" s="153" t="s">
        <v>209</v>
      </c>
      <c r="BD43" s="42"/>
      <c r="BE43" s="42"/>
      <c r="BF43" s="154"/>
      <c r="BG43" s="154"/>
      <c r="BH43" s="154"/>
      <c r="BI43" s="154"/>
      <c r="BJ43" s="154"/>
      <c r="BL43" s="147"/>
      <c r="BM43" s="148"/>
      <c r="BN43" s="148"/>
      <c r="BO43" s="36"/>
      <c r="BP43" s="36"/>
      <c r="BQ43" s="36"/>
      <c r="BR43" s="36"/>
      <c r="BS43" s="38"/>
      <c r="BT43" s="36"/>
      <c r="BU43" s="36"/>
      <c r="BV43" s="36"/>
      <c r="BW43" s="36"/>
      <c r="BX43" s="38"/>
      <c r="BY43" s="36"/>
      <c r="BZ43" s="36"/>
      <c r="CA43" s="36"/>
      <c r="CB43" s="36"/>
      <c r="CC43" s="38"/>
      <c r="CD43" s="36"/>
      <c r="CE43" s="36"/>
      <c r="CF43" s="36"/>
      <c r="CG43" s="36"/>
      <c r="CH43" s="38"/>
      <c r="CI43" s="36"/>
      <c r="CJ43" s="36"/>
      <c r="CK43" s="36"/>
      <c r="CL43" s="36"/>
      <c r="CM43" s="38"/>
      <c r="CN43" s="36"/>
      <c r="CO43" s="36"/>
      <c r="CP43" s="36"/>
      <c r="CQ43" s="36"/>
      <c r="CR43" s="38"/>
      <c r="CS43" s="36"/>
      <c r="CT43" s="36"/>
      <c r="CU43" s="36"/>
      <c r="CV43" s="36"/>
      <c r="CW43" s="38"/>
      <c r="CX43" s="36"/>
      <c r="CY43" s="36"/>
      <c r="CZ43" s="36"/>
      <c r="DA43" s="36"/>
      <c r="DB43" s="152"/>
      <c r="DC43" s="147"/>
      <c r="DD43" s="6"/>
      <c r="DE43" s="6"/>
      <c r="DF43" s="147"/>
      <c r="DG43" s="155"/>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152"/>
      <c r="EV43" s="147"/>
    </row>
    <row r="44" spans="2:152" x14ac:dyDescent="0.2">
      <c r="B44" s="44">
        <f>+B41+1</f>
        <v>26</v>
      </c>
      <c r="C44" s="156" t="s">
        <v>210</v>
      </c>
      <c r="D44" s="157"/>
      <c r="E44" s="46" t="s">
        <v>41</v>
      </c>
      <c r="F44" s="47">
        <v>3</v>
      </c>
      <c r="G44" s="48">
        <v>-1.8696327330985891</v>
      </c>
      <c r="H44" s="49">
        <v>0</v>
      </c>
      <c r="I44" s="49">
        <v>-4.6220054410428428</v>
      </c>
      <c r="J44" s="50">
        <v>-5.2596247006961931</v>
      </c>
      <c r="K44" s="158">
        <f t="shared" ref="K44:K54" si="51">SUM(G44:J44)</f>
        <v>-11.751262874837625</v>
      </c>
      <c r="L44" s="48">
        <v>0</v>
      </c>
      <c r="M44" s="49">
        <v>0</v>
      </c>
      <c r="N44" s="49">
        <v>0</v>
      </c>
      <c r="O44" s="50">
        <v>0</v>
      </c>
      <c r="P44" s="158">
        <f t="shared" ref="P44:P54" si="52">SUM(L44:O44)</f>
        <v>0</v>
      </c>
      <c r="Q44" s="48">
        <v>0</v>
      </c>
      <c r="R44" s="49">
        <v>0</v>
      </c>
      <c r="S44" s="49">
        <v>0</v>
      </c>
      <c r="T44" s="50">
        <v>0</v>
      </c>
      <c r="U44" s="158">
        <f t="shared" ref="U44:U54" si="53">SUM(Q44:T44)</f>
        <v>0</v>
      </c>
      <c r="V44" s="48">
        <v>0</v>
      </c>
      <c r="W44" s="49">
        <v>0</v>
      </c>
      <c r="X44" s="49">
        <v>0</v>
      </c>
      <c r="Y44" s="50">
        <v>0</v>
      </c>
      <c r="Z44" s="158">
        <f t="shared" ref="Z44:Z54" si="54">SUM(V44:Y44)</f>
        <v>0</v>
      </c>
      <c r="AA44" s="48">
        <v>0</v>
      </c>
      <c r="AB44" s="49">
        <v>0</v>
      </c>
      <c r="AC44" s="49">
        <v>0</v>
      </c>
      <c r="AD44" s="50">
        <v>0</v>
      </c>
      <c r="AE44" s="158">
        <f t="shared" ref="AE44:AE54" si="55">SUM(AA44:AD44)</f>
        <v>0</v>
      </c>
      <c r="AF44" s="48">
        <v>0</v>
      </c>
      <c r="AG44" s="49">
        <v>0</v>
      </c>
      <c r="AH44" s="49">
        <v>0</v>
      </c>
      <c r="AI44" s="50">
        <v>0</v>
      </c>
      <c r="AJ44" s="158">
        <f t="shared" ref="AJ44:AJ54" si="56">SUM(AF44:AI44)</f>
        <v>0</v>
      </c>
      <c r="AK44" s="48">
        <v>0</v>
      </c>
      <c r="AL44" s="49">
        <v>0</v>
      </c>
      <c r="AM44" s="49">
        <v>0</v>
      </c>
      <c r="AN44" s="50">
        <v>0</v>
      </c>
      <c r="AO44" s="158">
        <f t="shared" ref="AO44:AO54" si="57">SUM(AK44:AN44)</f>
        <v>0</v>
      </c>
      <c r="AP44" s="48">
        <v>0</v>
      </c>
      <c r="AQ44" s="49">
        <v>0</v>
      </c>
      <c r="AR44" s="49">
        <v>0</v>
      </c>
      <c r="AS44" s="50">
        <v>0</v>
      </c>
      <c r="AT44" s="158">
        <f t="shared" ref="AT44:AT54" si="58">SUM(AP44:AS44)</f>
        <v>0</v>
      </c>
      <c r="AU44" s="111"/>
      <c r="AV44" s="90"/>
      <c r="AW44" s="39" t="s">
        <v>211</v>
      </c>
      <c r="AX44" s="71"/>
      <c r="AY44" s="43">
        <f>(IF(SUM(BO44:DA44)=0,IF(BM44=1,$BM$4,0),$BO$4))</f>
        <v>0</v>
      </c>
      <c r="AZ44" s="43"/>
      <c r="BA44" s="6"/>
      <c r="BB44" s="44">
        <f>+BB41+1</f>
        <v>26</v>
      </c>
      <c r="BC44" s="159" t="s">
        <v>212</v>
      </c>
      <c r="BD44" s="46" t="s">
        <v>41</v>
      </c>
      <c r="BE44" s="47">
        <v>3</v>
      </c>
      <c r="BF44" s="160" t="s">
        <v>213</v>
      </c>
      <c r="BG44" s="161" t="s">
        <v>214</v>
      </c>
      <c r="BH44" s="161" t="s">
        <v>215</v>
      </c>
      <c r="BI44" s="162" t="s">
        <v>216</v>
      </c>
      <c r="BJ44" s="163" t="s">
        <v>217</v>
      </c>
      <c r="BL44" s="147"/>
      <c r="BM44" s="164">
        <f xml:space="preserve"> IF( AND( OR( C44 = DB44, C44=""), SUM(G44:AT44) &lt;&gt; 0), 1, 0 )</f>
        <v>0</v>
      </c>
      <c r="BO44" s="61">
        <f xml:space="preserve"> IF( OR( $C$44 = $DB$44, $C$44 =""), 0, IF( ISNUMBER( G44 ), 0, 1 ))</f>
        <v>0</v>
      </c>
      <c r="BP44" s="61">
        <f xml:space="preserve"> IF( OR( $C$44 = $DB$44, $C$44 =""), 0, IF( ISNUMBER( H44 ), 0, 1 ))</f>
        <v>0</v>
      </c>
      <c r="BQ44" s="61">
        <f xml:space="preserve"> IF( OR( $C$44 = $DB$44, $C$44 =""), 0, IF( ISNUMBER( I44 ), 0, 1 ))</f>
        <v>0</v>
      </c>
      <c r="BR44" s="61">
        <f xml:space="preserve"> IF( OR( $C$44 = $DB$44, $C$44 =""), 0, IF( ISNUMBER( J44 ), 0, 1 ))</f>
        <v>0</v>
      </c>
      <c r="BS44" s="60"/>
      <c r="BT44" s="61">
        <f xml:space="preserve"> IF( OR( $C$44 = $DB$44, $C$44 =""), 0, IF( ISNUMBER( L44 ), 0, 1 ))</f>
        <v>0</v>
      </c>
      <c r="BU44" s="61">
        <f xml:space="preserve"> IF( OR( $C$44 = $DB$44, $C$44 =""), 0, IF( ISNUMBER( M44 ), 0, 1 ))</f>
        <v>0</v>
      </c>
      <c r="BV44" s="61">
        <f xml:space="preserve"> IF( OR( $C$44 = $DB$44, $C$44 =""), 0, IF( ISNUMBER( N44 ), 0, 1 ))</f>
        <v>0</v>
      </c>
      <c r="BW44" s="61">
        <f xml:space="preserve"> IF( OR( $C$44 = $DB$44, $C$44 =""), 0, IF( ISNUMBER( O44 ), 0, 1 ))</f>
        <v>0</v>
      </c>
      <c r="BX44" s="60"/>
      <c r="BY44" s="61">
        <f xml:space="preserve"> IF( OR( $C$44 = $DB$44, $C$44 =""), 0, IF( ISNUMBER( Q44 ), 0, 1 ))</f>
        <v>0</v>
      </c>
      <c r="BZ44" s="61">
        <f xml:space="preserve"> IF( OR( $C$44 = $DB$44, $C$44 =""), 0, IF( ISNUMBER( R44 ), 0, 1 ))</f>
        <v>0</v>
      </c>
      <c r="CA44" s="61">
        <f xml:space="preserve"> IF( OR( $C$44 = $DB$44, $C$44 =""), 0, IF( ISNUMBER( S44 ), 0, 1 ))</f>
        <v>0</v>
      </c>
      <c r="CB44" s="61">
        <f xml:space="preserve"> IF( OR( $C$44 = $DB$44, $C$44 =""), 0, IF( ISNUMBER( T44 ), 0, 1 ))</f>
        <v>0</v>
      </c>
      <c r="CC44" s="60"/>
      <c r="CD44" s="61">
        <f xml:space="preserve"> IF( OR( $C$44 = $DB$44, $C$44 =""), 0, IF( ISNUMBER( V44 ), 0, 1 ))</f>
        <v>0</v>
      </c>
      <c r="CE44" s="61">
        <f xml:space="preserve"> IF( OR( $C$44 = $DB$44, $C$44 =""), 0, IF( ISNUMBER( W44 ), 0, 1 ))</f>
        <v>0</v>
      </c>
      <c r="CF44" s="61">
        <f xml:space="preserve"> IF( OR( $C$44 = $DB$44, $C$44 =""), 0, IF( ISNUMBER( X44 ), 0, 1 ))</f>
        <v>0</v>
      </c>
      <c r="CG44" s="61">
        <f xml:space="preserve"> IF( OR( $C$44 = $DB$44, $C$44 =""), 0, IF( ISNUMBER( Y44 ), 0, 1 ))</f>
        <v>0</v>
      </c>
      <c r="CH44" s="60"/>
      <c r="CI44" s="61">
        <f xml:space="preserve"> IF( OR( $C$44 = $DB$44, $C$44 =""), 0, IF( ISNUMBER( AA44 ), 0, 1 ))</f>
        <v>0</v>
      </c>
      <c r="CJ44" s="61">
        <f xml:space="preserve"> IF( OR( $C$44 = $DB$44, $C$44 =""), 0, IF( ISNUMBER( AB44 ), 0, 1 ))</f>
        <v>0</v>
      </c>
      <c r="CK44" s="61">
        <f xml:space="preserve"> IF( OR( $C$44 = $DB$44, $C$44 =""), 0, IF( ISNUMBER( AC44 ), 0, 1 ))</f>
        <v>0</v>
      </c>
      <c r="CL44" s="61">
        <f xml:space="preserve"> IF( OR( $C$44 = $DB$44, $C$44 =""), 0, IF( ISNUMBER( AD44 ), 0, 1 ))</f>
        <v>0</v>
      </c>
      <c r="CM44" s="60"/>
      <c r="CN44" s="61">
        <f xml:space="preserve"> IF( OR( $C$44 = $DB$44, $C$44 =""), 0, IF( ISNUMBER( AF44 ), 0, 1 ))</f>
        <v>0</v>
      </c>
      <c r="CO44" s="61">
        <f xml:space="preserve"> IF( OR( $C$44 = $DB$44, $C$44 =""), 0, IF( ISNUMBER( AG44 ), 0, 1 ))</f>
        <v>0</v>
      </c>
      <c r="CP44" s="61">
        <f xml:space="preserve"> IF( OR( $C$44 = $DB$44, $C$44 =""), 0, IF( ISNUMBER( AH44 ), 0, 1 ))</f>
        <v>0</v>
      </c>
      <c r="CQ44" s="61">
        <f xml:space="preserve"> IF( OR( $C$44 = $DB$44, $C$44 =""), 0, IF( ISNUMBER( AI44 ), 0, 1 ))</f>
        <v>0</v>
      </c>
      <c r="CR44" s="60"/>
      <c r="CS44" s="61">
        <f xml:space="preserve"> IF( OR( $C$44 = $DB$44, $C$44 =""), 0, IF( ISNUMBER( AK44 ), 0, 1 ))</f>
        <v>0</v>
      </c>
      <c r="CT44" s="61">
        <f xml:space="preserve"> IF( OR( $C$44 = $DB$44, $C$44 =""), 0, IF( ISNUMBER( AL44 ), 0, 1 ))</f>
        <v>0</v>
      </c>
      <c r="CU44" s="61">
        <f xml:space="preserve"> IF( OR( $C$44 = $DB$44, $C$44 =""), 0, IF( ISNUMBER( AM44 ), 0, 1 ))</f>
        <v>0</v>
      </c>
      <c r="CV44" s="61">
        <f xml:space="preserve"> IF( OR( $C$44 = $DB$44, $C$44 =""), 0, IF( ISNUMBER( AN44 ), 0, 1 ))</f>
        <v>0</v>
      </c>
      <c r="CW44" s="60"/>
      <c r="CX44" s="61">
        <f xml:space="preserve"> IF( OR( $C$44 = $DB$44, $C$44 =""), 0, IF( ISNUMBER( AP44 ), 0, 1 ))</f>
        <v>0</v>
      </c>
      <c r="CY44" s="61">
        <f xml:space="preserve"> IF( OR( $C$44 = $DB$44, $C$44 =""), 0, IF( ISNUMBER( AQ44 ), 0, 1 ))</f>
        <v>0</v>
      </c>
      <c r="CZ44" s="61">
        <f xml:space="preserve"> IF( OR( $C$44 = $DB$44, $C$44 =""), 0, IF( ISNUMBER( AR44 ), 0, 1 ))</f>
        <v>0</v>
      </c>
      <c r="DA44" s="61">
        <f xml:space="preserve"> IF( OR( $C$44 = $DB$44, $C$44 =""), 0, IF( ISNUMBER( AS44 ), 0, 1 ))</f>
        <v>0</v>
      </c>
      <c r="DB44" s="165" t="s">
        <v>218</v>
      </c>
      <c r="DC44" s="147"/>
      <c r="DD44" s="6"/>
      <c r="DE44" s="6"/>
      <c r="DF44" s="147"/>
      <c r="DG44" s="166"/>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152"/>
      <c r="EV44" s="147"/>
    </row>
    <row r="45" spans="2:152" x14ac:dyDescent="0.2">
      <c r="B45" s="62">
        <f>+B44+1</f>
        <v>27</v>
      </c>
      <c r="C45" s="156" t="s">
        <v>219</v>
      </c>
      <c r="D45" s="167"/>
      <c r="E45" s="64" t="s">
        <v>41</v>
      </c>
      <c r="F45" s="65">
        <v>3</v>
      </c>
      <c r="G45" s="66"/>
      <c r="H45" s="67"/>
      <c r="I45" s="67"/>
      <c r="J45" s="68"/>
      <c r="K45" s="168">
        <f t="shared" si="51"/>
        <v>0</v>
      </c>
      <c r="L45" s="66"/>
      <c r="M45" s="67"/>
      <c r="N45" s="67"/>
      <c r="O45" s="68"/>
      <c r="P45" s="168">
        <f t="shared" si="52"/>
        <v>0</v>
      </c>
      <c r="Q45" s="66"/>
      <c r="R45" s="67"/>
      <c r="S45" s="67"/>
      <c r="T45" s="68"/>
      <c r="U45" s="168">
        <f t="shared" si="53"/>
        <v>0</v>
      </c>
      <c r="V45" s="66"/>
      <c r="W45" s="67"/>
      <c r="X45" s="67"/>
      <c r="Y45" s="68"/>
      <c r="Z45" s="168">
        <f t="shared" si="54"/>
        <v>0</v>
      </c>
      <c r="AA45" s="66"/>
      <c r="AB45" s="67"/>
      <c r="AC45" s="67"/>
      <c r="AD45" s="68"/>
      <c r="AE45" s="168">
        <f t="shared" si="55"/>
        <v>0</v>
      </c>
      <c r="AF45" s="66"/>
      <c r="AG45" s="67"/>
      <c r="AH45" s="67"/>
      <c r="AI45" s="68"/>
      <c r="AJ45" s="168">
        <f t="shared" si="56"/>
        <v>0</v>
      </c>
      <c r="AK45" s="66"/>
      <c r="AL45" s="67"/>
      <c r="AM45" s="67"/>
      <c r="AN45" s="68"/>
      <c r="AO45" s="168">
        <f t="shared" si="57"/>
        <v>0</v>
      </c>
      <c r="AP45" s="66"/>
      <c r="AQ45" s="67"/>
      <c r="AR45" s="67"/>
      <c r="AS45" s="68"/>
      <c r="AT45" s="168">
        <f t="shared" si="58"/>
        <v>0</v>
      </c>
      <c r="AU45" s="111"/>
      <c r="AV45" s="91"/>
      <c r="AW45" s="37" t="s">
        <v>211</v>
      </c>
      <c r="AX45" s="71"/>
      <c r="AY45" s="43">
        <f t="shared" ref="AY45:AY52" si="59">(IF(SUM(BO45:DA45)=0,IF(BM45=1,$BM$4,0),$BO$4))</f>
        <v>0</v>
      </c>
      <c r="AZ45" s="43"/>
      <c r="BA45" s="6"/>
      <c r="BB45" s="62">
        <f t="shared" ref="BB45:BB53" si="60">+BB44+1</f>
        <v>27</v>
      </c>
      <c r="BC45" s="169" t="s">
        <v>220</v>
      </c>
      <c r="BD45" s="64" t="s">
        <v>41</v>
      </c>
      <c r="BE45" s="65">
        <v>3</v>
      </c>
      <c r="BF45" s="170" t="s">
        <v>221</v>
      </c>
      <c r="BG45" s="171" t="s">
        <v>222</v>
      </c>
      <c r="BH45" s="171" t="s">
        <v>223</v>
      </c>
      <c r="BI45" s="172" t="s">
        <v>224</v>
      </c>
      <c r="BJ45" s="173" t="s">
        <v>225</v>
      </c>
      <c r="BL45" s="147"/>
      <c r="BM45" s="164">
        <f t="shared" ref="BM45:BM53" si="61" xml:space="preserve"> IF( AND( OR( C45 = DB45, C45=""), SUM(G45:AT45) &lt;&gt; 0), 1, 0 )</f>
        <v>0</v>
      </c>
      <c r="BO45" s="61">
        <f xml:space="preserve"> IF( OR( $C$45 = $DB$45, $C$45 =""), 0, IF( ISNUMBER( G45 ), 0, 1 ))</f>
        <v>0</v>
      </c>
      <c r="BP45" s="61">
        <f xml:space="preserve"> IF( OR( $C$45 = $DB$45, $C$45 =""), 0, IF( ISNUMBER( H45 ), 0, 1 ))</f>
        <v>0</v>
      </c>
      <c r="BQ45" s="61">
        <f xml:space="preserve"> IF( OR( $C$45 = $DB$45, $C$45 =""), 0, IF( ISNUMBER( I45 ), 0, 1 ))</f>
        <v>0</v>
      </c>
      <c r="BR45" s="61">
        <f xml:space="preserve"> IF( OR( $C$45 = $DB$45, $C$45 =""), 0, IF( ISNUMBER( J45 ), 0, 1 ))</f>
        <v>0</v>
      </c>
      <c r="BS45" s="60"/>
      <c r="BT45" s="61">
        <f xml:space="preserve"> IF( OR( $C$45 = $DB$45, $C$45 =""), 0, IF( ISNUMBER( L45 ), 0, 1 ))</f>
        <v>0</v>
      </c>
      <c r="BU45" s="61">
        <f xml:space="preserve"> IF( OR( $C$45 = $DB$45, $C$45 =""), 0, IF( ISNUMBER( M45 ), 0, 1 ))</f>
        <v>0</v>
      </c>
      <c r="BV45" s="61">
        <f xml:space="preserve"> IF( OR( $C$45 = $DB$45, $C$45 =""), 0, IF( ISNUMBER( N45 ), 0, 1 ))</f>
        <v>0</v>
      </c>
      <c r="BW45" s="61">
        <f xml:space="preserve"> IF( OR( $C$45 = $DB$45, $C$45 =""), 0, IF( ISNUMBER( O45 ), 0, 1 ))</f>
        <v>0</v>
      </c>
      <c r="BX45" s="60"/>
      <c r="BY45" s="61">
        <f xml:space="preserve"> IF( OR( $C$45 = $DB$45, $C$45 =""), 0, IF( ISNUMBER( Q45 ), 0, 1 ))</f>
        <v>0</v>
      </c>
      <c r="BZ45" s="61">
        <f xml:space="preserve"> IF( OR( $C$45 = $DB$45, $C$45 =""), 0, IF( ISNUMBER( R45 ), 0, 1 ))</f>
        <v>0</v>
      </c>
      <c r="CA45" s="61">
        <f xml:space="preserve"> IF( OR( $C$45 = $DB$45, $C$45 =""), 0, IF( ISNUMBER( S45 ), 0, 1 ))</f>
        <v>0</v>
      </c>
      <c r="CB45" s="61">
        <f xml:space="preserve"> IF( OR( $C$45 = $DB$45, $C$45 =""), 0, IF( ISNUMBER( T45 ), 0, 1 ))</f>
        <v>0</v>
      </c>
      <c r="CC45" s="60"/>
      <c r="CD45" s="61">
        <f xml:space="preserve"> IF( OR( $C$45 = $DB$45, $C$45 =""), 0, IF( ISNUMBER( V45 ), 0, 1 ))</f>
        <v>0</v>
      </c>
      <c r="CE45" s="61">
        <f xml:space="preserve"> IF( OR( $C$45 = $DB$45, $C$45 =""), 0, IF( ISNUMBER( W45 ), 0, 1 ))</f>
        <v>0</v>
      </c>
      <c r="CF45" s="61">
        <f xml:space="preserve"> IF( OR( $C$45 = $DB$45, $C$45 =""), 0, IF( ISNUMBER( X45 ), 0, 1 ))</f>
        <v>0</v>
      </c>
      <c r="CG45" s="61">
        <f xml:space="preserve"> IF( OR( $C$45 = $DB$45, $C$45 =""), 0, IF( ISNUMBER( Y45 ), 0, 1 ))</f>
        <v>0</v>
      </c>
      <c r="CH45" s="36"/>
      <c r="CI45" s="61">
        <f xml:space="preserve"> IF( OR( $C$45 = $DB$45, $C$45 =""), 0, IF( ISNUMBER( AA45 ), 0, 1 ))</f>
        <v>0</v>
      </c>
      <c r="CJ45" s="61">
        <f xml:space="preserve"> IF( OR( $C$45 = $DB$45, $C$45 =""), 0, IF( ISNUMBER( AB45 ), 0, 1 ))</f>
        <v>0</v>
      </c>
      <c r="CK45" s="61">
        <f xml:space="preserve"> IF( OR( $C$45 = $DB$45, $C$45 =""), 0, IF( ISNUMBER( AC45 ), 0, 1 ))</f>
        <v>0</v>
      </c>
      <c r="CL45" s="61">
        <f xml:space="preserve"> IF( OR( $C$45 = $DB$45, $C$45 =""), 0, IF( ISNUMBER( AD45 ), 0, 1 ))</f>
        <v>0</v>
      </c>
      <c r="CM45" s="60"/>
      <c r="CN45" s="61">
        <f xml:space="preserve"> IF( OR( $C$45 = $DB$45, $C$45 =""), 0, IF( ISNUMBER( AF45 ), 0, 1 ))</f>
        <v>0</v>
      </c>
      <c r="CO45" s="61">
        <f xml:space="preserve"> IF( OR( $C$45 = $DB$45, $C$45 =""), 0, IF( ISNUMBER( AG45 ), 0, 1 ))</f>
        <v>0</v>
      </c>
      <c r="CP45" s="61">
        <f xml:space="preserve"> IF( OR( $C$45 = $DB$45, $C$45 =""), 0, IF( ISNUMBER( AH45 ), 0, 1 ))</f>
        <v>0</v>
      </c>
      <c r="CQ45" s="61">
        <f xml:space="preserve"> IF( OR( $C$45 = $DB$45, $C$45 =""), 0, IF( ISNUMBER( AI45 ), 0, 1 ))</f>
        <v>0</v>
      </c>
      <c r="CR45" s="60"/>
      <c r="CS45" s="61">
        <f xml:space="preserve"> IF( OR( $C$45 = $DB$45, $C$45 =""), 0, IF( ISNUMBER( AK45 ), 0, 1 ))</f>
        <v>0</v>
      </c>
      <c r="CT45" s="61">
        <f xml:space="preserve"> IF( OR( $C$45 = $DB$45, $C$45 =""), 0, IF( ISNUMBER( AL45 ), 0, 1 ))</f>
        <v>0</v>
      </c>
      <c r="CU45" s="61">
        <f xml:space="preserve"> IF( OR( $C$45 = $DB$45, $C$45 =""), 0, IF( ISNUMBER( AM45 ), 0, 1 ))</f>
        <v>0</v>
      </c>
      <c r="CV45" s="61">
        <f xml:space="preserve"> IF( OR( $C$45 = $DB$45, $C$45 =""), 0, IF( ISNUMBER( AN45 ), 0, 1 ))</f>
        <v>0</v>
      </c>
      <c r="CW45" s="60"/>
      <c r="CX45" s="61">
        <f xml:space="preserve"> IF( OR( $C$45 = $DB$45, $C$45 =""), 0, IF( ISNUMBER( AP45 ), 0, 1 ))</f>
        <v>0</v>
      </c>
      <c r="CY45" s="61">
        <f xml:space="preserve"> IF( OR( $C$45 = $DB$45, $C$45 =""), 0, IF( ISNUMBER( AQ45 ), 0, 1 ))</f>
        <v>0</v>
      </c>
      <c r="CZ45" s="61">
        <f xml:space="preserve"> IF( OR( $C$45 = $DB$45, $C$45 =""), 0, IF( ISNUMBER( AR45 ), 0, 1 ))</f>
        <v>0</v>
      </c>
      <c r="DA45" s="61">
        <f xml:space="preserve"> IF( OR( $C$45 = $DB$45, $C$45 =""), 0, IF( ISNUMBER( AS45 ), 0, 1 ))</f>
        <v>0</v>
      </c>
      <c r="DB45" s="165" t="s">
        <v>219</v>
      </c>
      <c r="DC45" s="147"/>
      <c r="DD45" s="6"/>
      <c r="DE45" s="6"/>
      <c r="DF45" s="147"/>
      <c r="DG45" s="166"/>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152"/>
      <c r="EV45" s="147"/>
    </row>
    <row r="46" spans="2:152" x14ac:dyDescent="0.2">
      <c r="B46" s="62">
        <f>+B45+1</f>
        <v>28</v>
      </c>
      <c r="C46" s="156" t="s">
        <v>226</v>
      </c>
      <c r="D46" s="167"/>
      <c r="E46" s="64" t="s">
        <v>41</v>
      </c>
      <c r="F46" s="65">
        <v>3</v>
      </c>
      <c r="G46" s="66"/>
      <c r="H46" s="67"/>
      <c r="I46" s="67"/>
      <c r="J46" s="68"/>
      <c r="K46" s="168">
        <f t="shared" si="51"/>
        <v>0</v>
      </c>
      <c r="L46" s="66"/>
      <c r="M46" s="67"/>
      <c r="N46" s="67"/>
      <c r="O46" s="68"/>
      <c r="P46" s="168">
        <f t="shared" si="52"/>
        <v>0</v>
      </c>
      <c r="Q46" s="66"/>
      <c r="R46" s="67"/>
      <c r="S46" s="67"/>
      <c r="T46" s="68"/>
      <c r="U46" s="168">
        <f t="shared" si="53"/>
        <v>0</v>
      </c>
      <c r="V46" s="66"/>
      <c r="W46" s="67"/>
      <c r="X46" s="67"/>
      <c r="Y46" s="68"/>
      <c r="Z46" s="168">
        <f t="shared" si="54"/>
        <v>0</v>
      </c>
      <c r="AA46" s="66"/>
      <c r="AB46" s="67"/>
      <c r="AC46" s="67"/>
      <c r="AD46" s="68"/>
      <c r="AE46" s="168">
        <f t="shared" si="55"/>
        <v>0</v>
      </c>
      <c r="AF46" s="66"/>
      <c r="AG46" s="67"/>
      <c r="AH46" s="67"/>
      <c r="AI46" s="68"/>
      <c r="AJ46" s="168">
        <f t="shared" si="56"/>
        <v>0</v>
      </c>
      <c r="AK46" s="66"/>
      <c r="AL46" s="67"/>
      <c r="AM46" s="67"/>
      <c r="AN46" s="68"/>
      <c r="AO46" s="168">
        <f t="shared" si="57"/>
        <v>0</v>
      </c>
      <c r="AP46" s="66"/>
      <c r="AQ46" s="67"/>
      <c r="AR46" s="67"/>
      <c r="AS46" s="68"/>
      <c r="AT46" s="168">
        <f t="shared" si="58"/>
        <v>0</v>
      </c>
      <c r="AU46" s="111"/>
      <c r="AV46" s="91"/>
      <c r="AW46" s="37" t="s">
        <v>211</v>
      </c>
      <c r="AX46" s="71"/>
      <c r="AY46" s="43">
        <f t="shared" si="59"/>
        <v>0</v>
      </c>
      <c r="AZ46" s="43"/>
      <c r="BA46" s="6"/>
      <c r="BB46" s="62">
        <f t="shared" si="60"/>
        <v>28</v>
      </c>
      <c r="BC46" s="169" t="s">
        <v>227</v>
      </c>
      <c r="BD46" s="64" t="s">
        <v>41</v>
      </c>
      <c r="BE46" s="65">
        <v>3</v>
      </c>
      <c r="BF46" s="170" t="s">
        <v>228</v>
      </c>
      <c r="BG46" s="171" t="s">
        <v>229</v>
      </c>
      <c r="BH46" s="171" t="s">
        <v>230</v>
      </c>
      <c r="BI46" s="172" t="s">
        <v>231</v>
      </c>
      <c r="BJ46" s="173" t="s">
        <v>232</v>
      </c>
      <c r="BL46" s="147"/>
      <c r="BM46" s="164">
        <f t="shared" si="61"/>
        <v>0</v>
      </c>
      <c r="BO46" s="61">
        <f xml:space="preserve"> IF( OR( $C$46 = $DB$46, $C$46 =""), 0, IF( ISNUMBER( G46 ), 0, 1 ))</f>
        <v>0</v>
      </c>
      <c r="BP46" s="61">
        <f xml:space="preserve"> IF( OR( $C$46 = $DB$46, $C$46 =""), 0, IF( ISNUMBER( H46 ), 0, 1 ))</f>
        <v>0</v>
      </c>
      <c r="BQ46" s="61">
        <f xml:space="preserve"> IF( OR( $C$46 = $DB$46, $C$46 =""), 0, IF( ISNUMBER( I46 ), 0, 1 ))</f>
        <v>0</v>
      </c>
      <c r="BR46" s="61">
        <f xml:space="preserve"> IF( OR( $C$46 = $DB$46, $C$46 =""), 0, IF( ISNUMBER( J46 ), 0, 1 ))</f>
        <v>0</v>
      </c>
      <c r="BS46" s="60"/>
      <c r="BT46" s="61">
        <f xml:space="preserve"> IF( OR( $C$46 = $DB$46, $C$46 =""), 0, IF( ISNUMBER( L46 ), 0, 1 ))</f>
        <v>0</v>
      </c>
      <c r="BU46" s="61">
        <f xml:space="preserve"> IF( OR( $C$46 = $DB$46, $C$46 =""), 0, IF( ISNUMBER( M46 ), 0, 1 ))</f>
        <v>0</v>
      </c>
      <c r="BV46" s="61">
        <f xml:space="preserve"> IF( OR( $C$46 = $DB$46, $C$46 =""), 0, IF( ISNUMBER( N46 ), 0, 1 ))</f>
        <v>0</v>
      </c>
      <c r="BW46" s="61">
        <f xml:space="preserve"> IF( OR( $C$46 = $DB$46, $C$46 =""), 0, IF( ISNUMBER( O46 ), 0, 1 ))</f>
        <v>0</v>
      </c>
      <c r="BX46" s="60"/>
      <c r="BY46" s="61">
        <f xml:space="preserve"> IF( OR( $C$46 = $DB$46, $C$46 =""), 0, IF( ISNUMBER( Q46 ), 0, 1 ))</f>
        <v>0</v>
      </c>
      <c r="BZ46" s="61">
        <f xml:space="preserve"> IF( OR( $C$46 = $DB$46, $C$46 =""), 0, IF( ISNUMBER( R46 ), 0, 1 ))</f>
        <v>0</v>
      </c>
      <c r="CA46" s="61">
        <f xml:space="preserve"> IF( OR( $C$46 = $DB$46, $C$46 =""), 0, IF( ISNUMBER( S46 ), 0, 1 ))</f>
        <v>0</v>
      </c>
      <c r="CB46" s="61">
        <f xml:space="preserve"> IF( OR( $C$46 = $DB$46, $C$46 =""), 0, IF( ISNUMBER( T46 ), 0, 1 ))</f>
        <v>0</v>
      </c>
      <c r="CC46" s="60"/>
      <c r="CD46" s="61">
        <f xml:space="preserve"> IF( OR( $C$46 = $DB$46, $C$46 =""), 0, IF( ISNUMBER( V46 ), 0, 1 ))</f>
        <v>0</v>
      </c>
      <c r="CE46" s="61">
        <f xml:space="preserve"> IF( OR( $C$46 = $DB$46, $C$46 =""), 0, IF( ISNUMBER( W46 ), 0, 1 ))</f>
        <v>0</v>
      </c>
      <c r="CF46" s="61">
        <f xml:space="preserve"> IF( OR( $C$46 = $DB$46, $C$46 =""), 0, IF( ISNUMBER( X46 ), 0, 1 ))</f>
        <v>0</v>
      </c>
      <c r="CG46" s="61">
        <f xml:space="preserve"> IF( OR( $C$46 = $DB$46, $C$46 =""), 0, IF( ISNUMBER( Y46 ), 0, 1 ))</f>
        <v>0</v>
      </c>
      <c r="CH46" s="36"/>
      <c r="CI46" s="61">
        <f xml:space="preserve"> IF( OR( $C$46 = $DB$46, $C$46 =""), 0, IF( ISNUMBER( AA46 ), 0, 1 ))</f>
        <v>0</v>
      </c>
      <c r="CJ46" s="61">
        <f xml:space="preserve"> IF( OR( $C$46 = $DB$46, $C$46 =""), 0, IF( ISNUMBER( AB46 ), 0, 1 ))</f>
        <v>0</v>
      </c>
      <c r="CK46" s="61">
        <f xml:space="preserve"> IF( OR( $C$46 = $DB$46, $C$46 =""), 0, IF( ISNUMBER( AC46 ), 0, 1 ))</f>
        <v>0</v>
      </c>
      <c r="CL46" s="61">
        <f xml:space="preserve"> IF( OR( $C$46 = $DB$46, $C$46 =""), 0, IF( ISNUMBER( AD46 ), 0, 1 ))</f>
        <v>0</v>
      </c>
      <c r="CM46" s="60"/>
      <c r="CN46" s="61">
        <f xml:space="preserve"> IF( OR( $C$46 = $DB$46, $C$46 =""), 0, IF( ISNUMBER( AF46 ), 0, 1 ))</f>
        <v>0</v>
      </c>
      <c r="CO46" s="61">
        <f xml:space="preserve"> IF( OR( $C$46 = $DB$46, $C$46 =""), 0, IF( ISNUMBER( AG46 ), 0, 1 ))</f>
        <v>0</v>
      </c>
      <c r="CP46" s="61">
        <f xml:space="preserve"> IF( OR( $C$46 = $DB$46, $C$46 =""), 0, IF( ISNUMBER( AH46 ), 0, 1 ))</f>
        <v>0</v>
      </c>
      <c r="CQ46" s="61">
        <f xml:space="preserve"> IF( OR( $C$46 = $DB$46, $C$46 =""), 0, IF( ISNUMBER( AI46 ), 0, 1 ))</f>
        <v>0</v>
      </c>
      <c r="CR46" s="60"/>
      <c r="CS46" s="61">
        <f xml:space="preserve"> IF( OR( $C$46 = $DB$46, $C$46 =""), 0, IF( ISNUMBER( AK46 ), 0, 1 ))</f>
        <v>0</v>
      </c>
      <c r="CT46" s="61">
        <f xml:space="preserve"> IF( OR( $C$46 = $DB$46, $C$46 =""), 0, IF( ISNUMBER( AL46 ), 0, 1 ))</f>
        <v>0</v>
      </c>
      <c r="CU46" s="61">
        <f xml:space="preserve"> IF( OR( $C$46 = $DB$46, $C$46 =""), 0, IF( ISNUMBER( AM46 ), 0, 1 ))</f>
        <v>0</v>
      </c>
      <c r="CV46" s="61">
        <f xml:space="preserve"> IF( OR( $C$46 = $DB$46, $C$46 =""), 0, IF( ISNUMBER( AN46 ), 0, 1 ))</f>
        <v>0</v>
      </c>
      <c r="CW46" s="60"/>
      <c r="CX46" s="61">
        <f xml:space="preserve"> IF( OR( $C$46 = $DB$46, $C$46 =""), 0, IF( ISNUMBER( AP46 ), 0, 1 ))</f>
        <v>0</v>
      </c>
      <c r="CY46" s="61">
        <f xml:space="preserve"> IF( OR( $C$46 = $DB$46, $C$46 =""), 0, IF( ISNUMBER( AQ46 ), 0, 1 ))</f>
        <v>0</v>
      </c>
      <c r="CZ46" s="61">
        <f xml:space="preserve"> IF( OR( $C$46 = $DB$46, $C$46 =""), 0, IF( ISNUMBER( AR46 ), 0, 1 ))</f>
        <v>0</v>
      </c>
      <c r="DA46" s="61">
        <f xml:space="preserve"> IF( OR( $C$46 = $DB$46, $C$46 =""), 0, IF( ISNUMBER( AS46 ), 0, 1 ))</f>
        <v>0</v>
      </c>
      <c r="DB46" s="165" t="s">
        <v>226</v>
      </c>
      <c r="DC46" s="147"/>
      <c r="DD46" s="6"/>
      <c r="DE46" s="6"/>
      <c r="DF46" s="147"/>
      <c r="DG46" s="166"/>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152"/>
      <c r="EV46" s="147"/>
    </row>
    <row r="47" spans="2:152" x14ac:dyDescent="0.2">
      <c r="B47" s="174">
        <f>+B46+1</f>
        <v>29</v>
      </c>
      <c r="C47" s="156" t="s">
        <v>233</v>
      </c>
      <c r="D47" s="167"/>
      <c r="E47" s="64" t="s">
        <v>41</v>
      </c>
      <c r="F47" s="65">
        <v>3</v>
      </c>
      <c r="G47" s="66"/>
      <c r="H47" s="67"/>
      <c r="I47" s="67"/>
      <c r="J47" s="68"/>
      <c r="K47" s="168">
        <f t="shared" si="51"/>
        <v>0</v>
      </c>
      <c r="L47" s="66"/>
      <c r="M47" s="67"/>
      <c r="N47" s="67"/>
      <c r="O47" s="68"/>
      <c r="P47" s="168">
        <f t="shared" si="52"/>
        <v>0</v>
      </c>
      <c r="Q47" s="66"/>
      <c r="R47" s="67"/>
      <c r="S47" s="67"/>
      <c r="T47" s="68"/>
      <c r="U47" s="168">
        <f t="shared" si="53"/>
        <v>0</v>
      </c>
      <c r="V47" s="66"/>
      <c r="W47" s="67"/>
      <c r="X47" s="67"/>
      <c r="Y47" s="68"/>
      <c r="Z47" s="168">
        <f t="shared" si="54"/>
        <v>0</v>
      </c>
      <c r="AA47" s="66"/>
      <c r="AB47" s="67"/>
      <c r="AC47" s="67"/>
      <c r="AD47" s="68"/>
      <c r="AE47" s="168">
        <f t="shared" si="55"/>
        <v>0</v>
      </c>
      <c r="AF47" s="66"/>
      <c r="AG47" s="67"/>
      <c r="AH47" s="67"/>
      <c r="AI47" s="68"/>
      <c r="AJ47" s="168">
        <f t="shared" si="56"/>
        <v>0</v>
      </c>
      <c r="AK47" s="66"/>
      <c r="AL47" s="67"/>
      <c r="AM47" s="67"/>
      <c r="AN47" s="68"/>
      <c r="AO47" s="168">
        <f t="shared" si="57"/>
        <v>0</v>
      </c>
      <c r="AP47" s="66"/>
      <c r="AQ47" s="67"/>
      <c r="AR47" s="67"/>
      <c r="AS47" s="68"/>
      <c r="AT47" s="168">
        <f t="shared" si="58"/>
        <v>0</v>
      </c>
      <c r="AU47" s="111"/>
      <c r="AV47" s="91"/>
      <c r="AW47" s="37" t="s">
        <v>211</v>
      </c>
      <c r="AX47" s="71"/>
      <c r="AY47" s="43">
        <f t="shared" si="59"/>
        <v>0</v>
      </c>
      <c r="AZ47" s="43"/>
      <c r="BA47" s="6"/>
      <c r="BB47" s="174">
        <f t="shared" si="60"/>
        <v>29</v>
      </c>
      <c r="BC47" s="169" t="s">
        <v>234</v>
      </c>
      <c r="BD47" s="64" t="s">
        <v>41</v>
      </c>
      <c r="BE47" s="65">
        <v>3</v>
      </c>
      <c r="BF47" s="170" t="s">
        <v>235</v>
      </c>
      <c r="BG47" s="171" t="s">
        <v>236</v>
      </c>
      <c r="BH47" s="171" t="s">
        <v>237</v>
      </c>
      <c r="BI47" s="172" t="s">
        <v>238</v>
      </c>
      <c r="BJ47" s="173" t="s">
        <v>239</v>
      </c>
      <c r="BL47" s="147"/>
      <c r="BM47" s="164">
        <f t="shared" si="61"/>
        <v>0</v>
      </c>
      <c r="BO47" s="61">
        <f xml:space="preserve"> IF( OR( $C$47 = $DB$47, $C$47 =""), 0, IF( ISNUMBER( G47 ), 0, 1 ))</f>
        <v>0</v>
      </c>
      <c r="BP47" s="61">
        <f xml:space="preserve"> IF( OR( $C$47 = $DB$47, $C$47 =""), 0, IF( ISNUMBER( H47 ), 0, 1 ))</f>
        <v>0</v>
      </c>
      <c r="BQ47" s="61">
        <f xml:space="preserve"> IF( OR( $C$47 = $DB$47, $C$47 =""), 0, IF( ISNUMBER( I47 ), 0, 1 ))</f>
        <v>0</v>
      </c>
      <c r="BR47" s="61">
        <f xml:space="preserve"> IF( OR( $C$47 = $DB$47, $C$47 =""), 0, IF( ISNUMBER( J47 ), 0, 1 ))</f>
        <v>0</v>
      </c>
      <c r="BS47" s="60"/>
      <c r="BT47" s="61">
        <f xml:space="preserve"> IF( OR( $C$47 = $DB$47, $C$47 =""), 0, IF( ISNUMBER( L47 ), 0, 1 ))</f>
        <v>0</v>
      </c>
      <c r="BU47" s="61">
        <f xml:space="preserve"> IF( OR( $C$47 = $DB$47, $C$47 =""), 0, IF( ISNUMBER( M47 ), 0, 1 ))</f>
        <v>0</v>
      </c>
      <c r="BV47" s="61">
        <f xml:space="preserve"> IF( OR( $C$47 = $DB$47, $C$47 =""), 0, IF( ISNUMBER( N47 ), 0, 1 ))</f>
        <v>0</v>
      </c>
      <c r="BW47" s="61">
        <f xml:space="preserve"> IF( OR( $C$47 = $DB$47, $C$47 =""), 0, IF( ISNUMBER( O47 ), 0, 1 ))</f>
        <v>0</v>
      </c>
      <c r="BX47" s="60"/>
      <c r="BY47" s="61">
        <f xml:space="preserve"> IF( OR( $C$47 = $DB$47, $C$47 =""), 0, IF( ISNUMBER( Q47 ), 0, 1 ))</f>
        <v>0</v>
      </c>
      <c r="BZ47" s="61">
        <f xml:space="preserve"> IF( OR( $C$47 = $DB$47, $C$47 =""), 0, IF( ISNUMBER( R47 ), 0, 1 ))</f>
        <v>0</v>
      </c>
      <c r="CA47" s="61">
        <f xml:space="preserve"> IF( OR( $C$47 = $DB$47, $C$47 =""), 0, IF( ISNUMBER( S47 ), 0, 1 ))</f>
        <v>0</v>
      </c>
      <c r="CB47" s="61">
        <f xml:space="preserve"> IF( OR( $C$47 = $DB$47, $C$47 =""), 0, IF( ISNUMBER( T47 ), 0, 1 ))</f>
        <v>0</v>
      </c>
      <c r="CC47" s="60"/>
      <c r="CD47" s="61">
        <f xml:space="preserve"> IF( OR( $C$47 = $DB$47, $C$47 =""), 0, IF( ISNUMBER( V47 ), 0, 1 ))</f>
        <v>0</v>
      </c>
      <c r="CE47" s="61">
        <f xml:space="preserve"> IF( OR( $C$47 = $DB$47, $C$47 =""), 0, IF( ISNUMBER( W47 ), 0, 1 ))</f>
        <v>0</v>
      </c>
      <c r="CF47" s="61">
        <f xml:space="preserve"> IF( OR( $C$47 = $DB$47, $C$47 =""), 0, IF( ISNUMBER( X47 ), 0, 1 ))</f>
        <v>0</v>
      </c>
      <c r="CG47" s="61">
        <f xml:space="preserve"> IF( OR( $C$47 = $DB$47, $C$47 =""), 0, IF( ISNUMBER( Y47 ), 0, 1 ))</f>
        <v>0</v>
      </c>
      <c r="CH47" s="60"/>
      <c r="CI47" s="61">
        <f xml:space="preserve"> IF( OR( $C$47 = $DB$47, $C$47 =""), 0, IF( ISNUMBER( AA47 ), 0, 1 ))</f>
        <v>0</v>
      </c>
      <c r="CJ47" s="61">
        <f xml:space="preserve"> IF( OR( $C$47 = $DB$47, $C$47 =""), 0, IF( ISNUMBER( AB47 ), 0, 1 ))</f>
        <v>0</v>
      </c>
      <c r="CK47" s="61">
        <f xml:space="preserve"> IF( OR( $C$47 = $DB$47, $C$47 =""), 0, IF( ISNUMBER( AC47 ), 0, 1 ))</f>
        <v>0</v>
      </c>
      <c r="CL47" s="61">
        <f xml:space="preserve"> IF( OR( $C$47 = $DB$47, $C$47 =""), 0, IF( ISNUMBER( AD47 ), 0, 1 ))</f>
        <v>0</v>
      </c>
      <c r="CM47" s="60"/>
      <c r="CN47" s="61">
        <f xml:space="preserve"> IF( OR( $C$47 = $DB$47, $C$47 =""), 0, IF( ISNUMBER( AF47 ), 0, 1 ))</f>
        <v>0</v>
      </c>
      <c r="CO47" s="61">
        <f xml:space="preserve"> IF( OR( $C$47 = $DB$47, $C$47 =""), 0, IF( ISNUMBER( AG47 ), 0, 1 ))</f>
        <v>0</v>
      </c>
      <c r="CP47" s="61">
        <f xml:space="preserve"> IF( OR( $C$47 = $DB$47, $C$47 =""), 0, IF( ISNUMBER( AH47 ), 0, 1 ))</f>
        <v>0</v>
      </c>
      <c r="CQ47" s="61">
        <f xml:space="preserve"> IF( OR( $C$47 = $DB$47, $C$47 =""), 0, IF( ISNUMBER( AI47 ), 0, 1 ))</f>
        <v>0</v>
      </c>
      <c r="CR47" s="60"/>
      <c r="CS47" s="61">
        <f xml:space="preserve"> IF( OR( $C$47 = $DB$47, $C$47 =""), 0, IF( ISNUMBER( AK47 ), 0, 1 ))</f>
        <v>0</v>
      </c>
      <c r="CT47" s="61">
        <f xml:space="preserve"> IF( OR( $C$47 = $DB$47, $C$47 =""), 0, IF( ISNUMBER( AL47 ), 0, 1 ))</f>
        <v>0</v>
      </c>
      <c r="CU47" s="61">
        <f xml:space="preserve"> IF( OR( $C$47 = $DB$47, $C$47 =""), 0, IF( ISNUMBER( AM47 ), 0, 1 ))</f>
        <v>0</v>
      </c>
      <c r="CV47" s="61">
        <f xml:space="preserve"> IF( OR( $C$47 = $DB$47, $C$47 =""), 0, IF( ISNUMBER( AN47 ), 0, 1 ))</f>
        <v>0</v>
      </c>
      <c r="CW47" s="60"/>
      <c r="CX47" s="61">
        <f xml:space="preserve"> IF( OR( $C$47 = $DB$47, $C$47 =""), 0, IF( ISNUMBER( AP47 ), 0, 1 ))</f>
        <v>0</v>
      </c>
      <c r="CY47" s="61">
        <f xml:space="preserve"> IF( OR( $C$47 = $DB$47, $C$47 =""), 0, IF( ISNUMBER( AQ47 ), 0, 1 ))</f>
        <v>0</v>
      </c>
      <c r="CZ47" s="61">
        <f xml:space="preserve"> IF( OR( $C$47 = $DB$47, $C$47 =""), 0, IF( ISNUMBER( AR47 ), 0, 1 ))</f>
        <v>0</v>
      </c>
      <c r="DA47" s="61">
        <f xml:space="preserve"> IF( OR( $C$47 = $DB$47, $C$47 =""), 0, IF( ISNUMBER( AS47 ), 0, 1 ))</f>
        <v>0</v>
      </c>
      <c r="DB47" s="165" t="s">
        <v>233</v>
      </c>
      <c r="DC47" s="147"/>
      <c r="DD47" s="6"/>
      <c r="DE47" s="6"/>
      <c r="DF47" s="147"/>
      <c r="DG47" s="166"/>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152"/>
      <c r="EV47" s="147"/>
    </row>
    <row r="48" spans="2:152" x14ac:dyDescent="0.2">
      <c r="B48" s="62">
        <f>+B47+1</f>
        <v>30</v>
      </c>
      <c r="C48" s="156" t="s">
        <v>240</v>
      </c>
      <c r="D48" s="167"/>
      <c r="E48" s="64" t="s">
        <v>41</v>
      </c>
      <c r="F48" s="65">
        <v>3</v>
      </c>
      <c r="G48" s="66"/>
      <c r="H48" s="67"/>
      <c r="I48" s="67"/>
      <c r="J48" s="68"/>
      <c r="K48" s="168">
        <f t="shared" si="51"/>
        <v>0</v>
      </c>
      <c r="L48" s="66"/>
      <c r="M48" s="67"/>
      <c r="N48" s="67"/>
      <c r="O48" s="68"/>
      <c r="P48" s="168">
        <f t="shared" si="52"/>
        <v>0</v>
      </c>
      <c r="Q48" s="66"/>
      <c r="R48" s="67"/>
      <c r="S48" s="67"/>
      <c r="T48" s="68"/>
      <c r="U48" s="168">
        <f t="shared" si="53"/>
        <v>0</v>
      </c>
      <c r="V48" s="66"/>
      <c r="W48" s="67"/>
      <c r="X48" s="67"/>
      <c r="Y48" s="68"/>
      <c r="Z48" s="168">
        <f t="shared" si="54"/>
        <v>0</v>
      </c>
      <c r="AA48" s="66"/>
      <c r="AB48" s="67"/>
      <c r="AC48" s="67"/>
      <c r="AD48" s="68"/>
      <c r="AE48" s="168">
        <f t="shared" si="55"/>
        <v>0</v>
      </c>
      <c r="AF48" s="66"/>
      <c r="AG48" s="67"/>
      <c r="AH48" s="67"/>
      <c r="AI48" s="68"/>
      <c r="AJ48" s="168">
        <f t="shared" si="56"/>
        <v>0</v>
      </c>
      <c r="AK48" s="66"/>
      <c r="AL48" s="67"/>
      <c r="AM48" s="67"/>
      <c r="AN48" s="68"/>
      <c r="AO48" s="168">
        <f t="shared" si="57"/>
        <v>0</v>
      </c>
      <c r="AP48" s="66"/>
      <c r="AQ48" s="67"/>
      <c r="AR48" s="67"/>
      <c r="AS48" s="68"/>
      <c r="AT48" s="168">
        <f t="shared" si="58"/>
        <v>0</v>
      </c>
      <c r="AU48" s="111"/>
      <c r="AV48" s="91"/>
      <c r="AW48" s="37" t="s">
        <v>211</v>
      </c>
      <c r="AX48" s="71"/>
      <c r="AY48" s="43">
        <f t="shared" si="59"/>
        <v>0</v>
      </c>
      <c r="AZ48" s="43"/>
      <c r="BA48" s="6"/>
      <c r="BB48" s="62">
        <f t="shared" si="60"/>
        <v>30</v>
      </c>
      <c r="BC48" s="169" t="s">
        <v>241</v>
      </c>
      <c r="BD48" s="64" t="s">
        <v>41</v>
      </c>
      <c r="BE48" s="65">
        <v>3</v>
      </c>
      <c r="BF48" s="170" t="s">
        <v>242</v>
      </c>
      <c r="BG48" s="171" t="s">
        <v>243</v>
      </c>
      <c r="BH48" s="171" t="s">
        <v>244</v>
      </c>
      <c r="BI48" s="172" t="s">
        <v>245</v>
      </c>
      <c r="BJ48" s="173" t="s">
        <v>246</v>
      </c>
      <c r="BL48" s="147"/>
      <c r="BM48" s="164">
        <f t="shared" si="61"/>
        <v>0</v>
      </c>
      <c r="BO48" s="61">
        <f xml:space="preserve"> IF( OR( $C$48 = $DB$48, $C$48 =""), 0, IF( ISNUMBER( G48 ), 0, 1 ))</f>
        <v>0</v>
      </c>
      <c r="BP48" s="61">
        <f xml:space="preserve"> IF( OR( $C$48 = $DB$48, $C$48 =""), 0, IF( ISNUMBER( H48 ), 0, 1 ))</f>
        <v>0</v>
      </c>
      <c r="BQ48" s="61">
        <f xml:space="preserve"> IF( OR( $C$48 = $DB$48, $C$48 =""), 0, IF( ISNUMBER( I48 ), 0, 1 ))</f>
        <v>0</v>
      </c>
      <c r="BR48" s="61">
        <f xml:space="preserve"> IF( OR( $C$48 = $DB$48, $C$48 =""), 0, IF( ISNUMBER( J48 ), 0, 1 ))</f>
        <v>0</v>
      </c>
      <c r="BS48" s="60"/>
      <c r="BT48" s="61">
        <f xml:space="preserve"> IF( OR( $C$48 = $DB$48, $C$48 =""), 0, IF( ISNUMBER( L48 ), 0, 1 ))</f>
        <v>0</v>
      </c>
      <c r="BU48" s="61">
        <f xml:space="preserve"> IF( OR( $C$48 = $DB$48, $C$48 =""), 0, IF( ISNUMBER( M48 ), 0, 1 ))</f>
        <v>0</v>
      </c>
      <c r="BV48" s="61">
        <f xml:space="preserve"> IF( OR( $C$48 = $DB$48, $C$48 =""), 0, IF( ISNUMBER( N48 ), 0, 1 ))</f>
        <v>0</v>
      </c>
      <c r="BW48" s="61">
        <f xml:space="preserve"> IF( OR( $C$48 = $DB$48, $C$48 =""), 0, IF( ISNUMBER( O48 ), 0, 1 ))</f>
        <v>0</v>
      </c>
      <c r="BX48" s="60"/>
      <c r="BY48" s="61">
        <f xml:space="preserve"> IF( OR( $C$48 = $DB$48, $C$48 =""), 0, IF( ISNUMBER( Q48 ), 0, 1 ))</f>
        <v>0</v>
      </c>
      <c r="BZ48" s="61">
        <f xml:space="preserve"> IF( OR( $C$48 = $DB$48, $C$48 =""), 0, IF( ISNUMBER( R48 ), 0, 1 ))</f>
        <v>0</v>
      </c>
      <c r="CA48" s="61">
        <f xml:space="preserve"> IF( OR( $C$48 = $DB$48, $C$48 =""), 0, IF( ISNUMBER( S48 ), 0, 1 ))</f>
        <v>0</v>
      </c>
      <c r="CB48" s="61">
        <f xml:space="preserve"> IF( OR( $C$48 = $DB$48, $C$48 =""), 0, IF( ISNUMBER( T48 ), 0, 1 ))</f>
        <v>0</v>
      </c>
      <c r="CC48" s="60"/>
      <c r="CD48" s="61">
        <f xml:space="preserve"> IF( OR( $C$48 = $DB$48, $C$48 =""), 0, IF( ISNUMBER( V48 ), 0, 1 ))</f>
        <v>0</v>
      </c>
      <c r="CE48" s="61">
        <f xml:space="preserve"> IF( OR( $C$48 = $DB$48, $C$48 =""), 0, IF( ISNUMBER( W48 ), 0, 1 ))</f>
        <v>0</v>
      </c>
      <c r="CF48" s="61">
        <f xml:space="preserve"> IF( OR( $C$48 = $DB$48, $C$48 =""), 0, IF( ISNUMBER( X48 ), 0, 1 ))</f>
        <v>0</v>
      </c>
      <c r="CG48" s="61">
        <f xml:space="preserve"> IF( OR( $C$48 = $DB$48, $C$48 =""), 0, IF( ISNUMBER( Y48 ), 0, 1 ))</f>
        <v>0</v>
      </c>
      <c r="CH48" s="60"/>
      <c r="CI48" s="61">
        <f xml:space="preserve"> IF( OR( $C$48 = $DB$48, $C$48 =""), 0, IF( ISNUMBER( AA48 ), 0, 1 ))</f>
        <v>0</v>
      </c>
      <c r="CJ48" s="61">
        <f xml:space="preserve"> IF( OR( $C$48 = $DB$48, $C$48 =""), 0, IF( ISNUMBER( AB48 ), 0, 1 ))</f>
        <v>0</v>
      </c>
      <c r="CK48" s="61">
        <f xml:space="preserve"> IF( OR( $C$48 = $DB$48, $C$48 =""), 0, IF( ISNUMBER( AC48 ), 0, 1 ))</f>
        <v>0</v>
      </c>
      <c r="CL48" s="61">
        <f xml:space="preserve"> IF( OR( $C$48 = $DB$48, $C$48 =""), 0, IF( ISNUMBER( AD48 ), 0, 1 ))</f>
        <v>0</v>
      </c>
      <c r="CM48" s="60"/>
      <c r="CN48" s="61">
        <f xml:space="preserve"> IF( OR( $C$48 = $DB$48, $C$48 =""), 0, IF( ISNUMBER( AF48 ), 0, 1 ))</f>
        <v>0</v>
      </c>
      <c r="CO48" s="61">
        <f xml:space="preserve"> IF( OR( $C$48 = $DB$48, $C$48 =""), 0, IF( ISNUMBER( AG48 ), 0, 1 ))</f>
        <v>0</v>
      </c>
      <c r="CP48" s="61">
        <f xml:space="preserve"> IF( OR( $C$48 = $DB$48, $C$48 =""), 0, IF( ISNUMBER( AH48 ), 0, 1 ))</f>
        <v>0</v>
      </c>
      <c r="CQ48" s="61">
        <f xml:space="preserve"> IF( OR( $C$48 = $DB$48, $C$48 =""), 0, IF( ISNUMBER( AI48 ), 0, 1 ))</f>
        <v>0</v>
      </c>
      <c r="CR48" s="60"/>
      <c r="CS48" s="61">
        <f xml:space="preserve"> IF( OR( $C$48 = $DB$48, $C$48 =""), 0, IF( ISNUMBER( AK48 ), 0, 1 ))</f>
        <v>0</v>
      </c>
      <c r="CT48" s="61">
        <f xml:space="preserve"> IF( OR( $C$48 = $DB$48, $C$48 =""), 0, IF( ISNUMBER( AL48 ), 0, 1 ))</f>
        <v>0</v>
      </c>
      <c r="CU48" s="61">
        <f xml:space="preserve"> IF( OR( $C$48 = $DB$48, $C$48 =""), 0, IF( ISNUMBER( AM48 ), 0, 1 ))</f>
        <v>0</v>
      </c>
      <c r="CV48" s="61">
        <f xml:space="preserve"> IF( OR( $C$48 = $DB$48, $C$48 =""), 0, IF( ISNUMBER( AN48 ), 0, 1 ))</f>
        <v>0</v>
      </c>
      <c r="CW48" s="60"/>
      <c r="CX48" s="61">
        <f xml:space="preserve"> IF( OR( $C$48 = $DB$48, $C$48 =""), 0, IF( ISNUMBER( AP48 ), 0, 1 ))</f>
        <v>0</v>
      </c>
      <c r="CY48" s="61">
        <f xml:space="preserve"> IF( OR( $C$48 = $DB$48, $C$48 =""), 0, IF( ISNUMBER( AQ48 ), 0, 1 ))</f>
        <v>0</v>
      </c>
      <c r="CZ48" s="61">
        <f xml:space="preserve"> IF( OR( $C$48 = $DB$48, $C$48 =""), 0, IF( ISNUMBER( AR48 ), 0, 1 ))</f>
        <v>0</v>
      </c>
      <c r="DA48" s="61">
        <f xml:space="preserve"> IF( OR( $C$48 = $DB$48, $C$48 =""), 0, IF( ISNUMBER( AS48 ), 0, 1 ))</f>
        <v>0</v>
      </c>
      <c r="DB48" s="165" t="s">
        <v>240</v>
      </c>
      <c r="DC48" s="147"/>
      <c r="DD48" s="6"/>
      <c r="DE48" s="6"/>
      <c r="DF48" s="147"/>
      <c r="DG48" s="166"/>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152"/>
      <c r="EV48" s="147"/>
    </row>
    <row r="49" spans="2:152" x14ac:dyDescent="0.2">
      <c r="B49" s="175">
        <f t="shared" ref="B49:B54" si="62">+B48+1</f>
        <v>31</v>
      </c>
      <c r="C49" s="156" t="s">
        <v>247</v>
      </c>
      <c r="D49" s="176"/>
      <c r="E49" s="64" t="s">
        <v>41</v>
      </c>
      <c r="F49" s="65">
        <v>3</v>
      </c>
      <c r="G49" s="66"/>
      <c r="H49" s="67"/>
      <c r="I49" s="67"/>
      <c r="J49" s="68"/>
      <c r="K49" s="168">
        <f>SUM(G49:J49)</f>
        <v>0</v>
      </c>
      <c r="L49" s="66"/>
      <c r="M49" s="67"/>
      <c r="N49" s="67"/>
      <c r="O49" s="68"/>
      <c r="P49" s="168">
        <f>SUM(L49:O49)</f>
        <v>0</v>
      </c>
      <c r="Q49" s="66"/>
      <c r="R49" s="67"/>
      <c r="S49" s="67"/>
      <c r="T49" s="68"/>
      <c r="U49" s="168">
        <f>SUM(Q49:T49)</f>
        <v>0</v>
      </c>
      <c r="V49" s="66"/>
      <c r="W49" s="67"/>
      <c r="X49" s="67"/>
      <c r="Y49" s="68"/>
      <c r="Z49" s="168">
        <f>SUM(V49:Y49)</f>
        <v>0</v>
      </c>
      <c r="AA49" s="66"/>
      <c r="AB49" s="67"/>
      <c r="AC49" s="67"/>
      <c r="AD49" s="68"/>
      <c r="AE49" s="168">
        <f>SUM(AA49:AD49)</f>
        <v>0</v>
      </c>
      <c r="AF49" s="66"/>
      <c r="AG49" s="67"/>
      <c r="AH49" s="67"/>
      <c r="AI49" s="68"/>
      <c r="AJ49" s="168">
        <f>SUM(AF49:AI49)</f>
        <v>0</v>
      </c>
      <c r="AK49" s="66"/>
      <c r="AL49" s="67"/>
      <c r="AM49" s="67"/>
      <c r="AN49" s="68"/>
      <c r="AO49" s="168">
        <f>SUM(AK49:AN49)</f>
        <v>0</v>
      </c>
      <c r="AP49" s="66"/>
      <c r="AQ49" s="67"/>
      <c r="AR49" s="67"/>
      <c r="AS49" s="68"/>
      <c r="AT49" s="168">
        <f>SUM(AP49:AS49)</f>
        <v>0</v>
      </c>
      <c r="AU49" s="111"/>
      <c r="AV49" s="91"/>
      <c r="AW49" s="37" t="s">
        <v>211</v>
      </c>
      <c r="AX49" s="71"/>
      <c r="AY49" s="43">
        <f t="shared" si="59"/>
        <v>0</v>
      </c>
      <c r="AZ49" s="43"/>
      <c r="BA49" s="6"/>
      <c r="BB49" s="62">
        <f t="shared" si="60"/>
        <v>31</v>
      </c>
      <c r="BC49" s="169" t="s">
        <v>248</v>
      </c>
      <c r="BD49" s="64" t="s">
        <v>41</v>
      </c>
      <c r="BE49" s="65">
        <v>4</v>
      </c>
      <c r="BF49" s="170" t="s">
        <v>249</v>
      </c>
      <c r="BG49" s="171" t="s">
        <v>250</v>
      </c>
      <c r="BH49" s="171" t="s">
        <v>251</v>
      </c>
      <c r="BI49" s="172" t="s">
        <v>252</v>
      </c>
      <c r="BJ49" s="173" t="s">
        <v>253</v>
      </c>
      <c r="BL49" s="147"/>
      <c r="BM49" s="164">
        <f t="shared" si="61"/>
        <v>0</v>
      </c>
      <c r="BN49" s="6"/>
      <c r="BO49" s="61">
        <f xml:space="preserve"> IF( OR( $C$49 = $DB$49, $C$49 =""), 0, IF( ISNUMBER( G49 ), 0, 1 ))</f>
        <v>0</v>
      </c>
      <c r="BP49" s="61">
        <f xml:space="preserve"> IF( OR( $C$49 = $DB$49, $C$49 =""), 0, IF( ISNUMBER( H49 ), 0, 1 ))</f>
        <v>0</v>
      </c>
      <c r="BQ49" s="61">
        <f xml:space="preserve"> IF( OR( $C$49 = $DB$49, $C$49 =""), 0, IF( ISNUMBER( I49 ), 0, 1 ))</f>
        <v>0</v>
      </c>
      <c r="BR49" s="61">
        <f xml:space="preserve"> IF( OR( $C$49 = $DB$49, $C$49 =""), 0, IF( ISNUMBER( J49 ), 0, 1 ))</f>
        <v>0</v>
      </c>
      <c r="BS49" s="60"/>
      <c r="BT49" s="61">
        <f xml:space="preserve"> IF( OR( $C$49 = $DB$49, $C$49 =""), 0, IF( ISNUMBER( L49 ), 0, 1 ))</f>
        <v>0</v>
      </c>
      <c r="BU49" s="61">
        <f xml:space="preserve"> IF( OR( $C$49 = $DB$49, $C$49 =""), 0, IF( ISNUMBER( M49 ), 0, 1 ))</f>
        <v>0</v>
      </c>
      <c r="BV49" s="61">
        <f xml:space="preserve"> IF( OR( $C$49 = $DB$49, $C$49 =""), 0, IF( ISNUMBER( N49 ), 0, 1 ))</f>
        <v>0</v>
      </c>
      <c r="BW49" s="61">
        <f xml:space="preserve"> IF( OR( $C$49 = $DB$49, $C$49 =""), 0, IF( ISNUMBER( O49 ), 0, 1 ))</f>
        <v>0</v>
      </c>
      <c r="BX49" s="60"/>
      <c r="BY49" s="61">
        <f xml:space="preserve"> IF( OR( $C$49 = $DB$49, $C$49 =""), 0, IF( ISNUMBER( Q49 ), 0, 1 ))</f>
        <v>0</v>
      </c>
      <c r="BZ49" s="61">
        <f xml:space="preserve"> IF( OR( $C$49 = $DB$49, $C$49 =""), 0, IF( ISNUMBER( R49 ), 0, 1 ))</f>
        <v>0</v>
      </c>
      <c r="CA49" s="61">
        <f xml:space="preserve"> IF( OR( $C$49 = $DB$49, $C$49 =""), 0, IF( ISNUMBER( S49 ), 0, 1 ))</f>
        <v>0</v>
      </c>
      <c r="CB49" s="61">
        <f xml:space="preserve"> IF( OR( $C$49 = $DB$49, $C$49 =""), 0, IF( ISNUMBER( T49 ), 0, 1 ))</f>
        <v>0</v>
      </c>
      <c r="CC49" s="60"/>
      <c r="CD49" s="61">
        <f xml:space="preserve"> IF( OR( $C$49 = $DB$49, $C$49 =""), 0, IF( ISNUMBER( V49 ), 0, 1 ))</f>
        <v>0</v>
      </c>
      <c r="CE49" s="61">
        <f xml:space="preserve"> IF( OR( $C$49 = $DB$49, $C$49 =""), 0, IF( ISNUMBER( W49 ), 0, 1 ))</f>
        <v>0</v>
      </c>
      <c r="CF49" s="61">
        <f xml:space="preserve"> IF( OR( $C$49 = $DB$49, $C$49 =""), 0, IF( ISNUMBER( X49 ), 0, 1 ))</f>
        <v>0</v>
      </c>
      <c r="CG49" s="61">
        <f xml:space="preserve"> IF( OR( $C$49 = $DB$49, $C$49 =""), 0, IF( ISNUMBER( Y49 ), 0, 1 ))</f>
        <v>0</v>
      </c>
      <c r="CH49" s="60"/>
      <c r="CI49" s="61">
        <f xml:space="preserve"> IF( OR( $C$49 = $DB$49, $C$49 =""), 0, IF( ISNUMBER( AA49 ), 0, 1 ))</f>
        <v>0</v>
      </c>
      <c r="CJ49" s="61">
        <f xml:space="preserve"> IF( OR( $C$49 = $DB$49, $C$49 =""), 0, IF( ISNUMBER( AB49 ), 0, 1 ))</f>
        <v>0</v>
      </c>
      <c r="CK49" s="61">
        <f xml:space="preserve"> IF( OR( $C$49 = $DB$49, $C$49 =""), 0, IF( ISNUMBER( AC49 ), 0, 1 ))</f>
        <v>0</v>
      </c>
      <c r="CL49" s="61">
        <f xml:space="preserve"> IF( OR( $C$49 = $DB$49, $C$49 =""), 0, IF( ISNUMBER( AD49 ), 0, 1 ))</f>
        <v>0</v>
      </c>
      <c r="CM49" s="60"/>
      <c r="CN49" s="61">
        <f xml:space="preserve"> IF( OR( $C$49 = $DB$49, $C$49 =""), 0, IF( ISNUMBER( AF49 ), 0, 1 ))</f>
        <v>0</v>
      </c>
      <c r="CO49" s="61">
        <f xml:space="preserve"> IF( OR( $C$49 = $DB$49, $C$49 =""), 0, IF( ISNUMBER( AG49 ), 0, 1 ))</f>
        <v>0</v>
      </c>
      <c r="CP49" s="61">
        <f xml:space="preserve"> IF( OR( $C$49 = $DB$49, $C$49 =""), 0, IF( ISNUMBER( AH49 ), 0, 1 ))</f>
        <v>0</v>
      </c>
      <c r="CQ49" s="61">
        <f xml:space="preserve"> IF( OR( $C$49 = $DB$49, $C$49 =""), 0, IF( ISNUMBER( AI49 ), 0, 1 ))</f>
        <v>0</v>
      </c>
      <c r="CR49" s="60"/>
      <c r="CS49" s="61">
        <f xml:space="preserve"> IF( OR( $C$49 = $DB$49, $C$49 =""), 0, IF( ISNUMBER( AK49 ), 0, 1 ))</f>
        <v>0</v>
      </c>
      <c r="CT49" s="61">
        <f xml:space="preserve"> IF( OR( $C$49 = $DB$49, $C$49 =""), 0, IF( ISNUMBER( AL49 ), 0, 1 ))</f>
        <v>0</v>
      </c>
      <c r="CU49" s="61">
        <f xml:space="preserve"> IF( OR( $C$49 = $DB$49, $C$49 =""), 0, IF( ISNUMBER( AM49 ), 0, 1 ))</f>
        <v>0</v>
      </c>
      <c r="CV49" s="61">
        <f xml:space="preserve"> IF( OR( $C$49 = $DB$49, $C$49 =""), 0, IF( ISNUMBER( AN49 ), 0, 1 ))</f>
        <v>0</v>
      </c>
      <c r="CW49" s="60"/>
      <c r="CX49" s="61">
        <f xml:space="preserve"> IF( OR( $C$49 = $DB$49, $C$49 =""), 0, IF( ISNUMBER( AP49 ), 0, 1 ))</f>
        <v>0</v>
      </c>
      <c r="CY49" s="61">
        <f xml:space="preserve"> IF( OR( $C$49 = $DB$49, $C$49 =""), 0, IF( ISNUMBER( AQ49 ), 0, 1 ))</f>
        <v>0</v>
      </c>
      <c r="CZ49" s="61">
        <f xml:space="preserve"> IF( OR( $C$49 = $DB$49, $C$49 =""), 0, IF( ISNUMBER( AR49 ), 0, 1 ))</f>
        <v>0</v>
      </c>
      <c r="DA49" s="61">
        <f xml:space="preserve"> IF( OR( $C$49 = $DB$49, $C$49 =""), 0, IF( ISNUMBER( AS49 ), 0, 1 ))</f>
        <v>0</v>
      </c>
      <c r="DB49" s="165" t="s">
        <v>247</v>
      </c>
      <c r="DC49" s="147"/>
      <c r="DD49" s="6"/>
      <c r="DE49" s="6"/>
      <c r="DF49" s="147"/>
      <c r="DG49" s="166"/>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152"/>
      <c r="EV49" s="147"/>
    </row>
    <row r="50" spans="2:152" x14ac:dyDescent="0.2">
      <c r="B50" s="175">
        <f t="shared" si="62"/>
        <v>32</v>
      </c>
      <c r="C50" s="156" t="s">
        <v>254</v>
      </c>
      <c r="D50" s="176"/>
      <c r="E50" s="64" t="s">
        <v>41</v>
      </c>
      <c r="F50" s="65">
        <v>3</v>
      </c>
      <c r="G50" s="66"/>
      <c r="H50" s="67"/>
      <c r="I50" s="67"/>
      <c r="J50" s="68"/>
      <c r="K50" s="168">
        <f>SUM(G50:J50)</f>
        <v>0</v>
      </c>
      <c r="L50" s="66"/>
      <c r="M50" s="67"/>
      <c r="N50" s="67"/>
      <c r="O50" s="68"/>
      <c r="P50" s="168">
        <f>SUM(L50:O50)</f>
        <v>0</v>
      </c>
      <c r="Q50" s="66"/>
      <c r="R50" s="67"/>
      <c r="S50" s="67"/>
      <c r="T50" s="68"/>
      <c r="U50" s="168">
        <f>SUM(Q50:T50)</f>
        <v>0</v>
      </c>
      <c r="V50" s="66"/>
      <c r="W50" s="67"/>
      <c r="X50" s="67"/>
      <c r="Y50" s="68"/>
      <c r="Z50" s="168">
        <f>SUM(V50:Y50)</f>
        <v>0</v>
      </c>
      <c r="AA50" s="66"/>
      <c r="AB50" s="67"/>
      <c r="AC50" s="67"/>
      <c r="AD50" s="68"/>
      <c r="AE50" s="168">
        <f>SUM(AA50:AD50)</f>
        <v>0</v>
      </c>
      <c r="AF50" s="66"/>
      <c r="AG50" s="67"/>
      <c r="AH50" s="67"/>
      <c r="AI50" s="68"/>
      <c r="AJ50" s="168">
        <f>SUM(AF50:AI50)</f>
        <v>0</v>
      </c>
      <c r="AK50" s="66"/>
      <c r="AL50" s="67"/>
      <c r="AM50" s="67"/>
      <c r="AN50" s="68"/>
      <c r="AO50" s="168">
        <f>SUM(AK50:AN50)</f>
        <v>0</v>
      </c>
      <c r="AP50" s="66"/>
      <c r="AQ50" s="67"/>
      <c r="AR50" s="67"/>
      <c r="AS50" s="68"/>
      <c r="AT50" s="168">
        <f>SUM(AP50:AS50)</f>
        <v>0</v>
      </c>
      <c r="AU50" s="111"/>
      <c r="AV50" s="91"/>
      <c r="AW50" s="37" t="s">
        <v>211</v>
      </c>
      <c r="AX50" s="71"/>
      <c r="AY50" s="43">
        <f t="shared" si="59"/>
        <v>0</v>
      </c>
      <c r="AZ50" s="43"/>
      <c r="BA50" s="6"/>
      <c r="BB50" s="62">
        <f t="shared" si="60"/>
        <v>32</v>
      </c>
      <c r="BC50" s="169" t="s">
        <v>255</v>
      </c>
      <c r="BD50" s="64" t="s">
        <v>41</v>
      </c>
      <c r="BE50" s="65">
        <v>5</v>
      </c>
      <c r="BF50" s="170" t="s">
        <v>256</v>
      </c>
      <c r="BG50" s="171" t="s">
        <v>257</v>
      </c>
      <c r="BH50" s="171" t="s">
        <v>258</v>
      </c>
      <c r="BI50" s="172" t="s">
        <v>259</v>
      </c>
      <c r="BJ50" s="173" t="s">
        <v>260</v>
      </c>
      <c r="BL50" s="147"/>
      <c r="BM50" s="164">
        <f t="shared" si="61"/>
        <v>0</v>
      </c>
      <c r="BN50" s="6"/>
      <c r="BO50" s="61">
        <f xml:space="preserve"> IF( OR( $C$50 = $DB$50, $C$50 =""), 0, IF( ISNUMBER( G50 ), 0, 1 ))</f>
        <v>0</v>
      </c>
      <c r="BP50" s="61">
        <f xml:space="preserve"> IF( OR( $C$50 = $DB$50, $C$50 =""), 0, IF( ISNUMBER( H50 ), 0, 1 ))</f>
        <v>0</v>
      </c>
      <c r="BQ50" s="61">
        <f xml:space="preserve"> IF( OR( $C$50 = $DB$50, $C$50 =""), 0, IF( ISNUMBER( I50 ), 0, 1 ))</f>
        <v>0</v>
      </c>
      <c r="BR50" s="61">
        <f xml:space="preserve"> IF( OR( $C$50 = $DB$50, $C$50 =""), 0, IF( ISNUMBER( J50 ), 0, 1 ))</f>
        <v>0</v>
      </c>
      <c r="BS50" s="60"/>
      <c r="BT50" s="61">
        <f xml:space="preserve"> IF( OR( $C$50 = $DB$50, $C$50 =""), 0, IF( ISNUMBER( L50 ), 0, 1 ))</f>
        <v>0</v>
      </c>
      <c r="BU50" s="61">
        <f xml:space="preserve"> IF( OR( $C$50 = $DB$50, $C$50 =""), 0, IF( ISNUMBER( M50 ), 0, 1 ))</f>
        <v>0</v>
      </c>
      <c r="BV50" s="61">
        <f xml:space="preserve"> IF( OR( $C$50 = $DB$50, $C$50 =""), 0, IF( ISNUMBER( N50 ), 0, 1 ))</f>
        <v>0</v>
      </c>
      <c r="BW50" s="61">
        <f xml:space="preserve"> IF( OR( $C$50 = $DB$50, $C$50 =""), 0, IF( ISNUMBER( O50 ), 0, 1 ))</f>
        <v>0</v>
      </c>
      <c r="BX50" s="60"/>
      <c r="BY50" s="61">
        <f xml:space="preserve"> IF( OR( $C$50 = $DB$50, $C$50 =""), 0, IF( ISNUMBER( Q50 ), 0, 1 ))</f>
        <v>0</v>
      </c>
      <c r="BZ50" s="61">
        <f xml:space="preserve"> IF( OR( $C$50 = $DB$50, $C$50 =""), 0, IF( ISNUMBER( R50 ), 0, 1 ))</f>
        <v>0</v>
      </c>
      <c r="CA50" s="61">
        <f xml:space="preserve"> IF( OR( $C$50 = $DB$50, $C$50 =""), 0, IF( ISNUMBER( S50 ), 0, 1 ))</f>
        <v>0</v>
      </c>
      <c r="CB50" s="61">
        <f xml:space="preserve"> IF( OR( $C$50 = $DB$50, $C$50 =""), 0, IF( ISNUMBER( T50 ), 0, 1 ))</f>
        <v>0</v>
      </c>
      <c r="CC50" s="60"/>
      <c r="CD50" s="61">
        <f xml:space="preserve"> IF( OR( $C$50 = $DB$50, $C$50 =""), 0, IF( ISNUMBER( V50 ), 0, 1 ))</f>
        <v>0</v>
      </c>
      <c r="CE50" s="61">
        <f xml:space="preserve"> IF( OR( $C$50 = $DB$50, $C$50 =""), 0, IF( ISNUMBER( W50 ), 0, 1 ))</f>
        <v>0</v>
      </c>
      <c r="CF50" s="61">
        <f xml:space="preserve"> IF( OR( $C$50 = $DB$50, $C$50 =""), 0, IF( ISNUMBER( X50 ), 0, 1 ))</f>
        <v>0</v>
      </c>
      <c r="CG50" s="61">
        <f xml:space="preserve"> IF( OR( $C$50 = $DB$50, $C$50 =""), 0, IF( ISNUMBER( Y50 ), 0, 1 ))</f>
        <v>0</v>
      </c>
      <c r="CH50" s="60"/>
      <c r="CI50" s="61">
        <f xml:space="preserve"> IF( OR( $C$50 = $DB$50, $C$50 =""), 0, IF( ISNUMBER( AA50 ), 0, 1 ))</f>
        <v>0</v>
      </c>
      <c r="CJ50" s="61">
        <f xml:space="preserve"> IF( OR( $C$50 = $DB$50, $C$50 =""), 0, IF( ISNUMBER( AB50 ), 0, 1 ))</f>
        <v>0</v>
      </c>
      <c r="CK50" s="61">
        <f xml:space="preserve"> IF( OR( $C$50 = $DB$50, $C$50 =""), 0, IF( ISNUMBER( AC50 ), 0, 1 ))</f>
        <v>0</v>
      </c>
      <c r="CL50" s="61">
        <f xml:space="preserve"> IF( OR( $C$50 = $DB$50, $C$50 =""), 0, IF( ISNUMBER( AD50 ), 0, 1 ))</f>
        <v>0</v>
      </c>
      <c r="CM50" s="60"/>
      <c r="CN50" s="61">
        <f xml:space="preserve"> IF( OR( $C$50 = $DB$50, $C$50 =""), 0, IF( ISNUMBER( AF50 ), 0, 1 ))</f>
        <v>0</v>
      </c>
      <c r="CO50" s="61">
        <f xml:space="preserve"> IF( OR( $C$50 = $DB$50, $C$50 =""), 0, IF( ISNUMBER( AG50 ), 0, 1 ))</f>
        <v>0</v>
      </c>
      <c r="CP50" s="61">
        <f xml:space="preserve"> IF( OR( $C$50 = $DB$50, $C$50 =""), 0, IF( ISNUMBER( AH50 ), 0, 1 ))</f>
        <v>0</v>
      </c>
      <c r="CQ50" s="61">
        <f xml:space="preserve"> IF( OR( $C$50 = $DB$50, $C$50 =""), 0, IF( ISNUMBER( AI50 ), 0, 1 ))</f>
        <v>0</v>
      </c>
      <c r="CR50" s="60"/>
      <c r="CS50" s="61">
        <f xml:space="preserve"> IF( OR( $C$50 = $DB$50, $C$50 =""), 0, IF( ISNUMBER( AK50 ), 0, 1 ))</f>
        <v>0</v>
      </c>
      <c r="CT50" s="61">
        <f xml:space="preserve"> IF( OR( $C$50 = $DB$50, $C$50 =""), 0, IF( ISNUMBER( AL50 ), 0, 1 ))</f>
        <v>0</v>
      </c>
      <c r="CU50" s="61">
        <f xml:space="preserve"> IF( OR( $C$50 = $DB$50, $C$50 =""), 0, IF( ISNUMBER( AM50 ), 0, 1 ))</f>
        <v>0</v>
      </c>
      <c r="CV50" s="61">
        <f xml:space="preserve"> IF( OR( $C$50 = $DB$50, $C$50 =""), 0, IF( ISNUMBER( AN50 ), 0, 1 ))</f>
        <v>0</v>
      </c>
      <c r="CW50" s="60"/>
      <c r="CX50" s="61">
        <f xml:space="preserve"> IF( OR( $C$50 = $DB$50, $C$50 =""), 0, IF( ISNUMBER( AP50 ), 0, 1 ))</f>
        <v>0</v>
      </c>
      <c r="CY50" s="61">
        <f xml:space="preserve"> IF( OR( $C$50 = $DB$50, $C$50 =""), 0, IF( ISNUMBER( AQ50 ), 0, 1 ))</f>
        <v>0</v>
      </c>
      <c r="CZ50" s="61">
        <f xml:space="preserve"> IF( OR( $C$50 = $DB$50, $C$50 =""), 0, IF( ISNUMBER( AR50 ), 0, 1 ))</f>
        <v>0</v>
      </c>
      <c r="DA50" s="61">
        <f xml:space="preserve"> IF( OR( $C$50 = $DB$50, $C$50 =""), 0, IF( ISNUMBER( AS50 ), 0, 1 ))</f>
        <v>0</v>
      </c>
      <c r="DB50" s="165" t="s">
        <v>254</v>
      </c>
      <c r="DC50" s="147"/>
      <c r="DD50" s="6"/>
      <c r="DE50" s="6"/>
      <c r="DF50" s="147"/>
      <c r="DG50" s="166"/>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152"/>
      <c r="EV50" s="147"/>
    </row>
    <row r="51" spans="2:152" x14ac:dyDescent="0.2">
      <c r="B51" s="175">
        <f t="shared" si="62"/>
        <v>33</v>
      </c>
      <c r="C51" s="156" t="s">
        <v>261</v>
      </c>
      <c r="D51" s="176"/>
      <c r="E51" s="64" t="s">
        <v>41</v>
      </c>
      <c r="F51" s="65">
        <v>3</v>
      </c>
      <c r="G51" s="66"/>
      <c r="H51" s="67"/>
      <c r="I51" s="67"/>
      <c r="J51" s="68"/>
      <c r="K51" s="168">
        <f>SUM(G51:J51)</f>
        <v>0</v>
      </c>
      <c r="L51" s="66"/>
      <c r="M51" s="67"/>
      <c r="N51" s="67"/>
      <c r="O51" s="68"/>
      <c r="P51" s="168">
        <f>SUM(L51:O51)</f>
        <v>0</v>
      </c>
      <c r="Q51" s="66"/>
      <c r="R51" s="67"/>
      <c r="S51" s="67"/>
      <c r="T51" s="68"/>
      <c r="U51" s="168">
        <f>SUM(Q51:T51)</f>
        <v>0</v>
      </c>
      <c r="V51" s="66"/>
      <c r="W51" s="67"/>
      <c r="X51" s="67"/>
      <c r="Y51" s="68"/>
      <c r="Z51" s="168">
        <f>SUM(V51:Y51)</f>
        <v>0</v>
      </c>
      <c r="AA51" s="66"/>
      <c r="AB51" s="67"/>
      <c r="AC51" s="67"/>
      <c r="AD51" s="68"/>
      <c r="AE51" s="168">
        <f>SUM(AA51:AD51)</f>
        <v>0</v>
      </c>
      <c r="AF51" s="66"/>
      <c r="AG51" s="67"/>
      <c r="AH51" s="67"/>
      <c r="AI51" s="68"/>
      <c r="AJ51" s="168">
        <f>SUM(AF51:AI51)</f>
        <v>0</v>
      </c>
      <c r="AK51" s="66"/>
      <c r="AL51" s="67"/>
      <c r="AM51" s="67"/>
      <c r="AN51" s="68"/>
      <c r="AO51" s="168">
        <f>SUM(AK51:AN51)</f>
        <v>0</v>
      </c>
      <c r="AP51" s="66"/>
      <c r="AQ51" s="67"/>
      <c r="AR51" s="67"/>
      <c r="AS51" s="68"/>
      <c r="AT51" s="168">
        <f>SUM(AP51:AS51)</f>
        <v>0</v>
      </c>
      <c r="AU51" s="111"/>
      <c r="AV51" s="91"/>
      <c r="AW51" s="37" t="s">
        <v>211</v>
      </c>
      <c r="AX51" s="71"/>
      <c r="AY51" s="43">
        <f t="shared" si="59"/>
        <v>0</v>
      </c>
      <c r="AZ51" s="43"/>
      <c r="BA51" s="6"/>
      <c r="BB51" s="62">
        <f t="shared" si="60"/>
        <v>33</v>
      </c>
      <c r="BC51" s="169" t="s">
        <v>262</v>
      </c>
      <c r="BD51" s="64" t="s">
        <v>41</v>
      </c>
      <c r="BE51" s="65">
        <v>6</v>
      </c>
      <c r="BF51" s="170" t="s">
        <v>263</v>
      </c>
      <c r="BG51" s="171" t="s">
        <v>264</v>
      </c>
      <c r="BH51" s="171" t="s">
        <v>265</v>
      </c>
      <c r="BI51" s="172" t="s">
        <v>266</v>
      </c>
      <c r="BJ51" s="173" t="s">
        <v>267</v>
      </c>
      <c r="BL51" s="147"/>
      <c r="BM51" s="164">
        <f t="shared" si="61"/>
        <v>0</v>
      </c>
      <c r="BN51" s="6"/>
      <c r="BO51" s="61">
        <f xml:space="preserve"> IF( OR( $C$51 = $DB$51, $C$51 =""), 0, IF( ISNUMBER( G51 ), 0, 1 ))</f>
        <v>0</v>
      </c>
      <c r="BP51" s="61">
        <f xml:space="preserve"> IF( OR( $C$51 = $DB$51, $C$51 =""), 0, IF( ISNUMBER( H51 ), 0, 1 ))</f>
        <v>0</v>
      </c>
      <c r="BQ51" s="61">
        <f xml:space="preserve"> IF( OR( $C$51 = $DB$51, $C$51 =""), 0, IF( ISNUMBER( I51 ), 0, 1 ))</f>
        <v>0</v>
      </c>
      <c r="BR51" s="61">
        <f xml:space="preserve"> IF( OR( $C$51 = $DB$51, $C$51 =""), 0, IF( ISNUMBER( J51 ), 0, 1 ))</f>
        <v>0</v>
      </c>
      <c r="BS51" s="60"/>
      <c r="BT51" s="61">
        <f xml:space="preserve"> IF( OR( $C$51 = $DB$51, $C$51 =""), 0, IF( ISNUMBER( L51 ), 0, 1 ))</f>
        <v>0</v>
      </c>
      <c r="BU51" s="61">
        <f xml:space="preserve"> IF( OR( $C$51 = $DB$51, $C$51 =""), 0, IF( ISNUMBER( M51 ), 0, 1 ))</f>
        <v>0</v>
      </c>
      <c r="BV51" s="61">
        <f xml:space="preserve"> IF( OR( $C$51 = $DB$51, $C$51 =""), 0, IF( ISNUMBER( N51 ), 0, 1 ))</f>
        <v>0</v>
      </c>
      <c r="BW51" s="61">
        <f xml:space="preserve"> IF( OR( $C$51 = $DB$51, $C$51 =""), 0, IF( ISNUMBER( O51 ), 0, 1 ))</f>
        <v>0</v>
      </c>
      <c r="BX51" s="60"/>
      <c r="BY51" s="61">
        <f xml:space="preserve"> IF( OR( $C$51 = $DB$51, $C$51 =""), 0, IF( ISNUMBER( Q51 ), 0, 1 ))</f>
        <v>0</v>
      </c>
      <c r="BZ51" s="61">
        <f xml:space="preserve"> IF( OR( $C$51 = $DB$51, $C$51 =""), 0, IF( ISNUMBER( R51 ), 0, 1 ))</f>
        <v>0</v>
      </c>
      <c r="CA51" s="61">
        <f xml:space="preserve"> IF( OR( $C$51 = $DB$51, $C$51 =""), 0, IF( ISNUMBER( S51 ), 0, 1 ))</f>
        <v>0</v>
      </c>
      <c r="CB51" s="61">
        <f xml:space="preserve"> IF( OR( $C$51 = $DB$51, $C$51 =""), 0, IF( ISNUMBER( T51 ), 0, 1 ))</f>
        <v>0</v>
      </c>
      <c r="CC51" s="60"/>
      <c r="CD51" s="61">
        <f xml:space="preserve"> IF( OR( $C$51 = $DB$51, $C$51 =""), 0, IF( ISNUMBER( V51 ), 0, 1 ))</f>
        <v>0</v>
      </c>
      <c r="CE51" s="61">
        <f xml:space="preserve"> IF( OR( $C$51 = $DB$51, $C$51 =""), 0, IF( ISNUMBER( W51 ), 0, 1 ))</f>
        <v>0</v>
      </c>
      <c r="CF51" s="61">
        <f xml:space="preserve"> IF( OR( $C$51 = $DB$51, $C$51 =""), 0, IF( ISNUMBER( X51 ), 0, 1 ))</f>
        <v>0</v>
      </c>
      <c r="CG51" s="61">
        <f xml:space="preserve"> IF( OR( $C$51 = $DB$51, $C$51 =""), 0, IF( ISNUMBER( Y51 ), 0, 1 ))</f>
        <v>0</v>
      </c>
      <c r="CH51" s="60"/>
      <c r="CI51" s="61">
        <f xml:space="preserve"> IF( OR( $C$51 = $DB$51, $C$51 =""), 0, IF( ISNUMBER( AA51 ), 0, 1 ))</f>
        <v>0</v>
      </c>
      <c r="CJ51" s="61">
        <f xml:space="preserve"> IF( OR( $C$51 = $DB$51, $C$51 =""), 0, IF( ISNUMBER( AB51 ), 0, 1 ))</f>
        <v>0</v>
      </c>
      <c r="CK51" s="61">
        <f xml:space="preserve"> IF( OR( $C$51 = $DB$51, $C$51 =""), 0, IF( ISNUMBER( AC51 ), 0, 1 ))</f>
        <v>0</v>
      </c>
      <c r="CL51" s="61">
        <f xml:space="preserve"> IF( OR( $C$51 = $DB$51, $C$51 =""), 0, IF( ISNUMBER( AD51 ), 0, 1 ))</f>
        <v>0</v>
      </c>
      <c r="CM51" s="60"/>
      <c r="CN51" s="61">
        <f xml:space="preserve"> IF( OR( $C$51 = $DB$51, $C$51 =""), 0, IF( ISNUMBER( AF51 ), 0, 1 ))</f>
        <v>0</v>
      </c>
      <c r="CO51" s="61">
        <f xml:space="preserve"> IF( OR( $C$51 = $DB$51, $C$51 =""), 0, IF( ISNUMBER( AG51 ), 0, 1 ))</f>
        <v>0</v>
      </c>
      <c r="CP51" s="61">
        <f xml:space="preserve"> IF( OR( $C$51 = $DB$51, $C$51 =""), 0, IF( ISNUMBER( AH51 ), 0, 1 ))</f>
        <v>0</v>
      </c>
      <c r="CQ51" s="61">
        <f xml:space="preserve"> IF( OR( $C$51 = $DB$51, $C$51 =""), 0, IF( ISNUMBER( AI51 ), 0, 1 ))</f>
        <v>0</v>
      </c>
      <c r="CR51" s="60"/>
      <c r="CS51" s="61">
        <f xml:space="preserve"> IF( OR( $C$51 = $DB$51, $C$51 =""), 0, IF( ISNUMBER( AK51 ), 0, 1 ))</f>
        <v>0</v>
      </c>
      <c r="CT51" s="61">
        <f xml:space="preserve"> IF( OR( $C$51 = $DB$51, $C$51 =""), 0, IF( ISNUMBER( AL51 ), 0, 1 ))</f>
        <v>0</v>
      </c>
      <c r="CU51" s="61">
        <f xml:space="preserve"> IF( OR( $C$51 = $DB$51, $C$51 =""), 0, IF( ISNUMBER( AM51 ), 0, 1 ))</f>
        <v>0</v>
      </c>
      <c r="CV51" s="61">
        <f xml:space="preserve"> IF( OR( $C$51 = $DB$51, $C$51 =""), 0, IF( ISNUMBER( AN51 ), 0, 1 ))</f>
        <v>0</v>
      </c>
      <c r="CW51" s="60"/>
      <c r="CX51" s="61">
        <f xml:space="preserve"> IF( OR( $C$51 = $DB$51, $C$51 =""), 0, IF( ISNUMBER( AP51 ), 0, 1 ))</f>
        <v>0</v>
      </c>
      <c r="CY51" s="61">
        <f xml:space="preserve"> IF( OR( $C$51 = $DB$51, $C$51 =""), 0, IF( ISNUMBER( AQ51 ), 0, 1 ))</f>
        <v>0</v>
      </c>
      <c r="CZ51" s="61">
        <f xml:space="preserve"> IF( OR( $C$51 = $DB$51, $C$51 =""), 0, IF( ISNUMBER( AR51 ), 0, 1 ))</f>
        <v>0</v>
      </c>
      <c r="DA51" s="61">
        <f xml:space="preserve"> IF( OR( $C$51 = $DB$51, $C$51 =""), 0, IF( ISNUMBER( AS51 ), 0, 1 ))</f>
        <v>0</v>
      </c>
      <c r="DB51" s="165" t="s">
        <v>261</v>
      </c>
      <c r="DC51" s="147"/>
      <c r="DD51" s="6"/>
      <c r="DE51" s="6"/>
      <c r="DF51" s="147"/>
      <c r="DG51" s="166"/>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152"/>
      <c r="EV51" s="147"/>
    </row>
    <row r="52" spans="2:152" x14ac:dyDescent="0.2">
      <c r="B52" s="175">
        <f t="shared" si="62"/>
        <v>34</v>
      </c>
      <c r="C52" s="156" t="s">
        <v>268</v>
      </c>
      <c r="D52" s="176"/>
      <c r="E52" s="64" t="s">
        <v>41</v>
      </c>
      <c r="F52" s="65">
        <v>3</v>
      </c>
      <c r="G52" s="66"/>
      <c r="H52" s="67"/>
      <c r="I52" s="67"/>
      <c r="J52" s="68"/>
      <c r="K52" s="168">
        <f>SUM(G52:J52)</f>
        <v>0</v>
      </c>
      <c r="L52" s="66"/>
      <c r="M52" s="67"/>
      <c r="N52" s="67"/>
      <c r="O52" s="68"/>
      <c r="P52" s="168">
        <f>SUM(L52:O52)</f>
        <v>0</v>
      </c>
      <c r="Q52" s="66"/>
      <c r="R52" s="67"/>
      <c r="S52" s="67"/>
      <c r="T52" s="68"/>
      <c r="U52" s="168">
        <f>SUM(Q52:T52)</f>
        <v>0</v>
      </c>
      <c r="V52" s="66"/>
      <c r="W52" s="67"/>
      <c r="X52" s="67"/>
      <c r="Y52" s="68"/>
      <c r="Z52" s="168">
        <f>SUM(V52:Y52)</f>
        <v>0</v>
      </c>
      <c r="AA52" s="66"/>
      <c r="AB52" s="67"/>
      <c r="AC52" s="67"/>
      <c r="AD52" s="68"/>
      <c r="AE52" s="168">
        <f>SUM(AA52:AD52)</f>
        <v>0</v>
      </c>
      <c r="AF52" s="66"/>
      <c r="AG52" s="67"/>
      <c r="AH52" s="67"/>
      <c r="AI52" s="68"/>
      <c r="AJ52" s="168">
        <f>SUM(AF52:AI52)</f>
        <v>0</v>
      </c>
      <c r="AK52" s="66"/>
      <c r="AL52" s="67"/>
      <c r="AM52" s="67"/>
      <c r="AN52" s="68"/>
      <c r="AO52" s="168">
        <f>SUM(AK52:AN52)</f>
        <v>0</v>
      </c>
      <c r="AP52" s="66"/>
      <c r="AQ52" s="67"/>
      <c r="AR52" s="67"/>
      <c r="AS52" s="68"/>
      <c r="AT52" s="168">
        <f>SUM(AP52:AS52)</f>
        <v>0</v>
      </c>
      <c r="AU52" s="111"/>
      <c r="AV52" s="91"/>
      <c r="AW52" s="37" t="s">
        <v>211</v>
      </c>
      <c r="AX52" s="71"/>
      <c r="AY52" s="43">
        <f t="shared" si="59"/>
        <v>0</v>
      </c>
      <c r="AZ52" s="43"/>
      <c r="BA52" s="6"/>
      <c r="BB52" s="62">
        <f t="shared" si="60"/>
        <v>34</v>
      </c>
      <c r="BC52" s="169" t="s">
        <v>269</v>
      </c>
      <c r="BD52" s="64" t="s">
        <v>41</v>
      </c>
      <c r="BE52" s="65">
        <v>7</v>
      </c>
      <c r="BF52" s="170" t="s">
        <v>270</v>
      </c>
      <c r="BG52" s="171" t="s">
        <v>271</v>
      </c>
      <c r="BH52" s="171" t="s">
        <v>272</v>
      </c>
      <c r="BI52" s="172" t="s">
        <v>273</v>
      </c>
      <c r="BJ52" s="173" t="s">
        <v>274</v>
      </c>
      <c r="BL52" s="147"/>
      <c r="BM52" s="164">
        <f t="shared" si="61"/>
        <v>0</v>
      </c>
      <c r="BN52" s="6"/>
      <c r="BO52" s="61">
        <f xml:space="preserve"> IF( OR( $C$52 = $DB$52, $C$52 =""), 0, IF( ISNUMBER( G52 ), 0, 1 ))</f>
        <v>0</v>
      </c>
      <c r="BP52" s="61">
        <f xml:space="preserve"> IF( OR( $C$52 = $DB$52, $C$52 =""), 0, IF( ISNUMBER( H52 ), 0, 1 ))</f>
        <v>0</v>
      </c>
      <c r="BQ52" s="61">
        <f xml:space="preserve"> IF( OR( $C$52 = $DB$52, $C$52 =""), 0, IF( ISNUMBER( I52 ), 0, 1 ))</f>
        <v>0</v>
      </c>
      <c r="BR52" s="61">
        <f xml:space="preserve"> IF( OR( $C$52 = $DB$52, $C$52 =""), 0, IF( ISNUMBER( J52 ), 0, 1 ))</f>
        <v>0</v>
      </c>
      <c r="BS52" s="60"/>
      <c r="BT52" s="61">
        <f xml:space="preserve"> IF( OR( $C$52 = $DB$52, $C$52 =""), 0, IF( ISNUMBER( L52 ), 0, 1 ))</f>
        <v>0</v>
      </c>
      <c r="BU52" s="61">
        <f xml:space="preserve"> IF( OR( $C$52 = $DB$52, $C$52 =""), 0, IF( ISNUMBER( M52 ), 0, 1 ))</f>
        <v>0</v>
      </c>
      <c r="BV52" s="61">
        <f xml:space="preserve"> IF( OR( $C$52 = $DB$52, $C$52 =""), 0, IF( ISNUMBER( N52 ), 0, 1 ))</f>
        <v>0</v>
      </c>
      <c r="BW52" s="61">
        <f xml:space="preserve"> IF( OR( $C$52 = $DB$52, $C$52 =""), 0, IF( ISNUMBER( O52 ), 0, 1 ))</f>
        <v>0</v>
      </c>
      <c r="BX52" s="60"/>
      <c r="BY52" s="61">
        <f xml:space="preserve"> IF( OR( $C$52 = $DB$52, $C$52 =""), 0, IF( ISNUMBER( Q52 ), 0, 1 ))</f>
        <v>0</v>
      </c>
      <c r="BZ52" s="61">
        <f xml:space="preserve"> IF( OR( $C$52 = $DB$52, $C$52 =""), 0, IF( ISNUMBER( R52 ), 0, 1 ))</f>
        <v>0</v>
      </c>
      <c r="CA52" s="61">
        <f xml:space="preserve"> IF( OR( $C$52 = $DB$52, $C$52 =""), 0, IF( ISNUMBER( S52 ), 0, 1 ))</f>
        <v>0</v>
      </c>
      <c r="CB52" s="61">
        <f xml:space="preserve"> IF( OR( $C$52 = $DB$52, $C$52 =""), 0, IF( ISNUMBER( T52 ), 0, 1 ))</f>
        <v>0</v>
      </c>
      <c r="CC52" s="60"/>
      <c r="CD52" s="61">
        <f xml:space="preserve"> IF( OR( $C$52 = $DB$52, $C$52 =""), 0, IF( ISNUMBER( V52 ), 0, 1 ))</f>
        <v>0</v>
      </c>
      <c r="CE52" s="61">
        <f xml:space="preserve"> IF( OR( $C$52 = $DB$52, $C$52 =""), 0, IF( ISNUMBER( W52 ), 0, 1 ))</f>
        <v>0</v>
      </c>
      <c r="CF52" s="61">
        <f xml:space="preserve"> IF( OR( $C$52 = $DB$52, $C$52 =""), 0, IF( ISNUMBER( X52 ), 0, 1 ))</f>
        <v>0</v>
      </c>
      <c r="CG52" s="61">
        <f xml:space="preserve"> IF( OR( $C$52 = $DB$52, $C$52 =""), 0, IF( ISNUMBER( Y52 ), 0, 1 ))</f>
        <v>0</v>
      </c>
      <c r="CH52" s="60"/>
      <c r="CI52" s="61">
        <f xml:space="preserve"> IF( OR( $C$52 = $DB$52, $C$52 =""), 0, IF( ISNUMBER( AA52 ), 0, 1 ))</f>
        <v>0</v>
      </c>
      <c r="CJ52" s="61">
        <f xml:space="preserve"> IF( OR( $C$52 = $DB$52, $C$52 =""), 0, IF( ISNUMBER( AB52 ), 0, 1 ))</f>
        <v>0</v>
      </c>
      <c r="CK52" s="61">
        <f xml:space="preserve"> IF( OR( $C$52 = $DB$52, $C$52 =""), 0, IF( ISNUMBER( AC52 ), 0, 1 ))</f>
        <v>0</v>
      </c>
      <c r="CL52" s="61">
        <f xml:space="preserve"> IF( OR( $C$52 = $DB$52, $C$52 =""), 0, IF( ISNUMBER( AD52 ), 0, 1 ))</f>
        <v>0</v>
      </c>
      <c r="CM52" s="60"/>
      <c r="CN52" s="61">
        <f xml:space="preserve"> IF( OR( $C$52 = $DB$52, $C$52 =""), 0, IF( ISNUMBER( AF52 ), 0, 1 ))</f>
        <v>0</v>
      </c>
      <c r="CO52" s="61">
        <f xml:space="preserve"> IF( OR( $C$52 = $DB$52, $C$52 =""), 0, IF( ISNUMBER( AG52 ), 0, 1 ))</f>
        <v>0</v>
      </c>
      <c r="CP52" s="61">
        <f xml:space="preserve"> IF( OR( $C$52 = $DB$52, $C$52 =""), 0, IF( ISNUMBER( AH52 ), 0, 1 ))</f>
        <v>0</v>
      </c>
      <c r="CQ52" s="61">
        <f xml:space="preserve"> IF( OR( $C$52 = $DB$52, $C$52 =""), 0, IF( ISNUMBER( AI52 ), 0, 1 ))</f>
        <v>0</v>
      </c>
      <c r="CR52" s="60"/>
      <c r="CS52" s="61">
        <f xml:space="preserve"> IF( OR( $C$52 = $DB$52, $C$52 =""), 0, IF( ISNUMBER( AK52 ), 0, 1 ))</f>
        <v>0</v>
      </c>
      <c r="CT52" s="61">
        <f xml:space="preserve"> IF( OR( $C$52 = $DB$52, $C$52 =""), 0, IF( ISNUMBER( AL52 ), 0, 1 ))</f>
        <v>0</v>
      </c>
      <c r="CU52" s="61">
        <f xml:space="preserve"> IF( OR( $C$52 = $DB$52, $C$52 =""), 0, IF( ISNUMBER( AM52 ), 0, 1 ))</f>
        <v>0</v>
      </c>
      <c r="CV52" s="61">
        <f xml:space="preserve"> IF( OR( $C$52 = $DB$52, $C$52 =""), 0, IF( ISNUMBER( AN52 ), 0, 1 ))</f>
        <v>0</v>
      </c>
      <c r="CW52" s="60"/>
      <c r="CX52" s="61">
        <f xml:space="preserve"> IF( OR( $C$52 = $DB$52, $C$52 =""), 0, IF( ISNUMBER( AP52 ), 0, 1 ))</f>
        <v>0</v>
      </c>
      <c r="CY52" s="61">
        <f xml:space="preserve"> IF( OR( $C$52 = $DB$52, $C$52 =""), 0, IF( ISNUMBER( AQ52 ), 0, 1 ))</f>
        <v>0</v>
      </c>
      <c r="CZ52" s="61">
        <f xml:space="preserve"> IF( OR( $C$52 = $DB$52, $C$52 =""), 0, IF( ISNUMBER( AR52 ), 0, 1 ))</f>
        <v>0</v>
      </c>
      <c r="DA52" s="61">
        <f xml:space="preserve"> IF( OR( $C$52 = $DB$52, $C$52 =""), 0, IF( ISNUMBER( AS52 ), 0, 1 ))</f>
        <v>0</v>
      </c>
      <c r="DB52" s="165" t="s">
        <v>268</v>
      </c>
      <c r="DC52" s="147"/>
      <c r="DD52" s="6"/>
      <c r="DE52" s="6"/>
      <c r="DF52" s="147"/>
      <c r="DG52" s="166"/>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152"/>
      <c r="EV52" s="147"/>
    </row>
    <row r="53" spans="2:152" x14ac:dyDescent="0.2">
      <c r="B53" s="175">
        <f t="shared" si="62"/>
        <v>35</v>
      </c>
      <c r="C53" s="156" t="s">
        <v>275</v>
      </c>
      <c r="D53" s="176"/>
      <c r="E53" s="64" t="s">
        <v>41</v>
      </c>
      <c r="F53" s="65">
        <v>3</v>
      </c>
      <c r="G53" s="66"/>
      <c r="H53" s="67"/>
      <c r="I53" s="67"/>
      <c r="J53" s="68"/>
      <c r="K53" s="168">
        <f>SUM(G53:J53)</f>
        <v>0</v>
      </c>
      <c r="L53" s="66"/>
      <c r="M53" s="67"/>
      <c r="N53" s="67"/>
      <c r="O53" s="68"/>
      <c r="P53" s="168">
        <f>SUM(L53:O53)</f>
        <v>0</v>
      </c>
      <c r="Q53" s="66"/>
      <c r="R53" s="67"/>
      <c r="S53" s="67"/>
      <c r="T53" s="68"/>
      <c r="U53" s="168">
        <f>SUM(Q53:T53)</f>
        <v>0</v>
      </c>
      <c r="V53" s="66"/>
      <c r="W53" s="67"/>
      <c r="X53" s="67"/>
      <c r="Y53" s="68"/>
      <c r="Z53" s="168">
        <f>SUM(V53:Y53)</f>
        <v>0</v>
      </c>
      <c r="AA53" s="66"/>
      <c r="AB53" s="67"/>
      <c r="AC53" s="67"/>
      <c r="AD53" s="68"/>
      <c r="AE53" s="168">
        <f>SUM(AA53:AD53)</f>
        <v>0</v>
      </c>
      <c r="AF53" s="66"/>
      <c r="AG53" s="67"/>
      <c r="AH53" s="67"/>
      <c r="AI53" s="68"/>
      <c r="AJ53" s="168">
        <f>SUM(AF53:AI53)</f>
        <v>0</v>
      </c>
      <c r="AK53" s="66"/>
      <c r="AL53" s="67"/>
      <c r="AM53" s="67"/>
      <c r="AN53" s="68"/>
      <c r="AO53" s="168">
        <f>SUM(AK53:AN53)</f>
        <v>0</v>
      </c>
      <c r="AP53" s="66"/>
      <c r="AQ53" s="67"/>
      <c r="AR53" s="67"/>
      <c r="AS53" s="68"/>
      <c r="AT53" s="168">
        <f>SUM(AP53:AS53)</f>
        <v>0</v>
      </c>
      <c r="AU53" s="111"/>
      <c r="AV53" s="91"/>
      <c r="AW53" s="37" t="s">
        <v>211</v>
      </c>
      <c r="AX53" s="71"/>
      <c r="AY53" s="43">
        <f>(IF(SUM(BO53:DA53)=0,IF(BM53=1,$BM$4,0),$BO$4))</f>
        <v>0</v>
      </c>
      <c r="AZ53" s="43"/>
      <c r="BA53" s="6"/>
      <c r="BB53" s="62">
        <f t="shared" si="60"/>
        <v>35</v>
      </c>
      <c r="BC53" s="169" t="s">
        <v>276</v>
      </c>
      <c r="BD53" s="64" t="s">
        <v>41</v>
      </c>
      <c r="BE53" s="65">
        <v>8</v>
      </c>
      <c r="BF53" s="170" t="s">
        <v>277</v>
      </c>
      <c r="BG53" s="171" t="s">
        <v>278</v>
      </c>
      <c r="BH53" s="171" t="s">
        <v>279</v>
      </c>
      <c r="BI53" s="172" t="s">
        <v>280</v>
      </c>
      <c r="BJ53" s="173" t="s">
        <v>281</v>
      </c>
      <c r="BL53" s="7"/>
      <c r="BM53" s="164">
        <f t="shared" si="61"/>
        <v>0</v>
      </c>
      <c r="BN53" s="6"/>
      <c r="BO53" s="61">
        <f xml:space="preserve"> IF( OR( $C$53 = $DB$53, $C$53 =""), 0, IF( ISNUMBER( G53 ), 0, 1 ))</f>
        <v>0</v>
      </c>
      <c r="BP53" s="61">
        <f xml:space="preserve"> IF( OR( $C$53 = $DB$53, $C$53 =""), 0, IF( ISNUMBER( H53 ), 0, 1 ))</f>
        <v>0</v>
      </c>
      <c r="BQ53" s="61">
        <f xml:space="preserve"> IF( OR( $C$53 = $DB$53, $C$53 =""), 0, IF( ISNUMBER( I53 ), 0, 1 ))</f>
        <v>0</v>
      </c>
      <c r="BR53" s="61">
        <f xml:space="preserve"> IF( OR( $C$53 = $DB$53, $C$53 =""), 0, IF( ISNUMBER( J53 ), 0, 1 ))</f>
        <v>0</v>
      </c>
      <c r="BS53" s="60"/>
      <c r="BT53" s="61">
        <f xml:space="preserve"> IF( OR( $C$53 = $DB$53, $C$53 =""), 0, IF( ISNUMBER( L53 ), 0, 1 ))</f>
        <v>0</v>
      </c>
      <c r="BU53" s="61">
        <f xml:space="preserve"> IF( OR( $C$53 = $DB$53, $C$53 =""), 0, IF( ISNUMBER( M53 ), 0, 1 ))</f>
        <v>0</v>
      </c>
      <c r="BV53" s="61">
        <f xml:space="preserve"> IF( OR( $C$53 = $DB$53, $C$53 =""), 0, IF( ISNUMBER( N53 ), 0, 1 ))</f>
        <v>0</v>
      </c>
      <c r="BW53" s="61">
        <f xml:space="preserve"> IF( OR( $C$53 = $DB$53, $C$53 =""), 0, IF( ISNUMBER( O53 ), 0, 1 ))</f>
        <v>0</v>
      </c>
      <c r="BX53" s="60"/>
      <c r="BY53" s="61">
        <f xml:space="preserve"> IF( OR( $C$53 = $DB$53, $C$53 =""), 0, IF( ISNUMBER( Q53 ), 0, 1 ))</f>
        <v>0</v>
      </c>
      <c r="BZ53" s="61">
        <f xml:space="preserve"> IF( OR( $C$53 = $DB$53, $C$53 =""), 0, IF( ISNUMBER( R53 ), 0, 1 ))</f>
        <v>0</v>
      </c>
      <c r="CA53" s="61">
        <f xml:space="preserve"> IF( OR( $C$53 = $DB$53, $C$53 =""), 0, IF( ISNUMBER( S53 ), 0, 1 ))</f>
        <v>0</v>
      </c>
      <c r="CB53" s="61">
        <f xml:space="preserve"> IF( OR( $C$53 = $DB$53, $C$53 =""), 0, IF( ISNUMBER( T53 ), 0, 1 ))</f>
        <v>0</v>
      </c>
      <c r="CC53" s="60"/>
      <c r="CD53" s="61">
        <f xml:space="preserve"> IF( OR( $C$53 = $DB$53, $C$53 =""), 0, IF( ISNUMBER( V53 ), 0, 1 ))</f>
        <v>0</v>
      </c>
      <c r="CE53" s="61">
        <f xml:space="preserve"> IF( OR( $C$53 = $DB$53, $C$53 =""), 0, IF( ISNUMBER( W53 ), 0, 1 ))</f>
        <v>0</v>
      </c>
      <c r="CF53" s="61">
        <f xml:space="preserve"> IF( OR( $C$53 = $DB$53, $C$53 =""), 0, IF( ISNUMBER( X53 ), 0, 1 ))</f>
        <v>0</v>
      </c>
      <c r="CG53" s="61">
        <f xml:space="preserve"> IF( OR( $C$53 = $DB$53, $C$53 =""), 0, IF( ISNUMBER( Y53 ), 0, 1 ))</f>
        <v>0</v>
      </c>
      <c r="CH53" s="60"/>
      <c r="CI53" s="61">
        <f xml:space="preserve"> IF( OR( $C$53 = $DB$53, $C$53 =""), 0, IF( ISNUMBER( AA53 ), 0, 1 ))</f>
        <v>0</v>
      </c>
      <c r="CJ53" s="61">
        <f xml:space="preserve"> IF( OR( $C$53 = $DB$53, $C$53 =""), 0, IF( ISNUMBER( AB53 ), 0, 1 ))</f>
        <v>0</v>
      </c>
      <c r="CK53" s="61">
        <f xml:space="preserve"> IF( OR( $C$53 = $DB$53, $C$53 =""), 0, IF( ISNUMBER( AC53 ), 0, 1 ))</f>
        <v>0</v>
      </c>
      <c r="CL53" s="61">
        <f xml:space="preserve"> IF( OR( $C$53 = $DB$53, $C$53 =""), 0, IF( ISNUMBER( AD53 ), 0, 1 ))</f>
        <v>0</v>
      </c>
      <c r="CM53" s="60"/>
      <c r="CN53" s="61">
        <f xml:space="preserve"> IF( OR( $C$53 = $DB$53, $C$53 =""), 0, IF( ISNUMBER( AF53 ), 0, 1 ))</f>
        <v>0</v>
      </c>
      <c r="CO53" s="61">
        <f xml:space="preserve"> IF( OR( $C$53 = $DB$53, $C$53 =""), 0, IF( ISNUMBER( AG53 ), 0, 1 ))</f>
        <v>0</v>
      </c>
      <c r="CP53" s="61">
        <f xml:space="preserve"> IF( OR( $C$53 = $DB$53, $C$53 =""), 0, IF( ISNUMBER( AH53 ), 0, 1 ))</f>
        <v>0</v>
      </c>
      <c r="CQ53" s="61">
        <f xml:space="preserve"> IF( OR( $C$53 = $DB$53, $C$53 =""), 0, IF( ISNUMBER( AI53 ), 0, 1 ))</f>
        <v>0</v>
      </c>
      <c r="CR53" s="60"/>
      <c r="CS53" s="61">
        <f xml:space="preserve"> IF( OR( $C$53 = $DB$53, $C$53 =""), 0, IF( ISNUMBER( AK53 ), 0, 1 ))</f>
        <v>0</v>
      </c>
      <c r="CT53" s="61">
        <f xml:space="preserve"> IF( OR( $C$53 = $DB$53, $C$53 =""), 0, IF( ISNUMBER( AL53 ), 0, 1 ))</f>
        <v>0</v>
      </c>
      <c r="CU53" s="61">
        <f xml:space="preserve"> IF( OR( $C$53 = $DB$53, $C$53 =""), 0, IF( ISNUMBER( AM53 ), 0, 1 ))</f>
        <v>0</v>
      </c>
      <c r="CV53" s="61">
        <f xml:space="preserve"> IF( OR( $C$53 = $DB$53, $C$53 =""), 0, IF( ISNUMBER( AN53 ), 0, 1 ))</f>
        <v>0</v>
      </c>
      <c r="CW53" s="60"/>
      <c r="CX53" s="61">
        <f xml:space="preserve"> IF( OR( $C$53 = $DB$53, $C$53 =""), 0, IF( ISNUMBER( AP53 ), 0, 1 ))</f>
        <v>0</v>
      </c>
      <c r="CY53" s="61">
        <f xml:space="preserve"> IF( OR( $C$53 = $DB$53, $C$53 =""), 0, IF( ISNUMBER( AQ53 ), 0, 1 ))</f>
        <v>0</v>
      </c>
      <c r="CZ53" s="61">
        <f xml:space="preserve"> IF( OR( $C$53 = $DB$53, $C$53 =""), 0, IF( ISNUMBER( AR53 ), 0, 1 ))</f>
        <v>0</v>
      </c>
      <c r="DA53" s="61">
        <f xml:space="preserve"> IF( OR( $C$53 = $DB$53, $C$53 =""), 0, IF( ISNUMBER( AS53 ), 0, 1 ))</f>
        <v>0</v>
      </c>
      <c r="DB53" s="165" t="s">
        <v>275</v>
      </c>
      <c r="DC53" s="7"/>
      <c r="DD53" s="6"/>
      <c r="DE53" s="6"/>
      <c r="DF53" s="7"/>
      <c r="DG53" s="166"/>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152"/>
      <c r="EV53" s="7"/>
    </row>
    <row r="54" spans="2:152" ht="15" thickBot="1" x14ac:dyDescent="0.25">
      <c r="B54" s="95">
        <f t="shared" si="62"/>
        <v>36</v>
      </c>
      <c r="C54" s="96" t="s">
        <v>282</v>
      </c>
      <c r="D54" s="177"/>
      <c r="E54" s="97" t="s">
        <v>41</v>
      </c>
      <c r="F54" s="98">
        <v>3</v>
      </c>
      <c r="G54" s="178">
        <f>SUM(G44:G53)</f>
        <v>-1.8696327330985891</v>
      </c>
      <c r="H54" s="179">
        <f>SUM(H44:H53)</f>
        <v>0</v>
      </c>
      <c r="I54" s="179">
        <f>SUM(I44:I53)</f>
        <v>-4.6220054410428428</v>
      </c>
      <c r="J54" s="180">
        <f>SUM(J44:J53)</f>
        <v>-5.2596247006961931</v>
      </c>
      <c r="K54" s="181">
        <f t="shared" si="51"/>
        <v>-11.751262874837625</v>
      </c>
      <c r="L54" s="178">
        <f>SUM(L44:L53)</f>
        <v>0</v>
      </c>
      <c r="M54" s="179">
        <f>SUM(M44:M53)</f>
        <v>0</v>
      </c>
      <c r="N54" s="179">
        <f>SUM(N44:N53)</f>
        <v>0</v>
      </c>
      <c r="O54" s="180">
        <f>SUM(O44:O53)</f>
        <v>0</v>
      </c>
      <c r="P54" s="181">
        <f t="shared" si="52"/>
        <v>0</v>
      </c>
      <c r="Q54" s="178">
        <f>SUM(Q44:Q53)</f>
        <v>0</v>
      </c>
      <c r="R54" s="179">
        <f>SUM(R44:R53)</f>
        <v>0</v>
      </c>
      <c r="S54" s="179">
        <f>SUM(S44:S53)</f>
        <v>0</v>
      </c>
      <c r="T54" s="180">
        <f>SUM(T44:T53)</f>
        <v>0</v>
      </c>
      <c r="U54" s="181">
        <f t="shared" si="53"/>
        <v>0</v>
      </c>
      <c r="V54" s="178">
        <f>SUM(V44:V53)</f>
        <v>0</v>
      </c>
      <c r="W54" s="179">
        <f>SUM(W44:W53)</f>
        <v>0</v>
      </c>
      <c r="X54" s="179">
        <f>SUM(X44:X53)</f>
        <v>0</v>
      </c>
      <c r="Y54" s="180">
        <f>SUM(Y44:Y53)</f>
        <v>0</v>
      </c>
      <c r="Z54" s="181">
        <f t="shared" si="54"/>
        <v>0</v>
      </c>
      <c r="AA54" s="178">
        <f>SUM(AA44:AA53)</f>
        <v>0</v>
      </c>
      <c r="AB54" s="179">
        <f>SUM(AB44:AB53)</f>
        <v>0</v>
      </c>
      <c r="AC54" s="179">
        <f>SUM(AC44:AC53)</f>
        <v>0</v>
      </c>
      <c r="AD54" s="180">
        <f>SUM(AD44:AD53)</f>
        <v>0</v>
      </c>
      <c r="AE54" s="181">
        <f t="shared" si="55"/>
        <v>0</v>
      </c>
      <c r="AF54" s="178">
        <f>SUM(AF44:AF53)</f>
        <v>0</v>
      </c>
      <c r="AG54" s="179">
        <f>SUM(AG44:AG53)</f>
        <v>0</v>
      </c>
      <c r="AH54" s="179">
        <f>SUM(AH44:AH53)</f>
        <v>0</v>
      </c>
      <c r="AI54" s="180">
        <f>SUM(AI44:AI53)</f>
        <v>0</v>
      </c>
      <c r="AJ54" s="181">
        <f t="shared" si="56"/>
        <v>0</v>
      </c>
      <c r="AK54" s="178">
        <f>SUM(AK44:AK53)</f>
        <v>0</v>
      </c>
      <c r="AL54" s="179">
        <f>SUM(AL44:AL53)</f>
        <v>0</v>
      </c>
      <c r="AM54" s="179">
        <f>SUM(AM44:AM53)</f>
        <v>0</v>
      </c>
      <c r="AN54" s="180">
        <f>SUM(AN44:AN53)</f>
        <v>0</v>
      </c>
      <c r="AO54" s="181">
        <f t="shared" si="57"/>
        <v>0</v>
      </c>
      <c r="AP54" s="178">
        <f>SUM(AP44:AP53)</f>
        <v>0</v>
      </c>
      <c r="AQ54" s="179">
        <f>SUM(AQ44:AQ53)</f>
        <v>0</v>
      </c>
      <c r="AR54" s="179">
        <f>SUM(AR44:AR53)</f>
        <v>0</v>
      </c>
      <c r="AS54" s="180">
        <f>SUM(AS44:AS53)</f>
        <v>0</v>
      </c>
      <c r="AT54" s="181">
        <f t="shared" si="58"/>
        <v>0</v>
      </c>
      <c r="AU54" s="111"/>
      <c r="AV54" s="141" t="s">
        <v>283</v>
      </c>
      <c r="AW54" s="142"/>
      <c r="AX54" s="135"/>
      <c r="AY54" s="43"/>
      <c r="AZ54" s="43"/>
      <c r="BA54" s="6"/>
      <c r="BB54" s="95">
        <v>36</v>
      </c>
      <c r="BC54" s="96" t="s">
        <v>282</v>
      </c>
      <c r="BD54" s="97" t="s">
        <v>41</v>
      </c>
      <c r="BE54" s="98">
        <v>3</v>
      </c>
      <c r="BF54" s="182" t="s">
        <v>284</v>
      </c>
      <c r="BG54" s="183" t="s">
        <v>285</v>
      </c>
      <c r="BH54" s="183" t="s">
        <v>286</v>
      </c>
      <c r="BI54" s="184" t="s">
        <v>287</v>
      </c>
      <c r="BJ54" s="185" t="s">
        <v>288</v>
      </c>
      <c r="BL54" s="7"/>
      <c r="DC54" s="7"/>
      <c r="DD54" s="6"/>
      <c r="DE54" s="6"/>
      <c r="DF54" s="7"/>
      <c r="DG54" s="155"/>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152"/>
      <c r="EV54" s="7"/>
    </row>
    <row r="55" spans="2:152" ht="15" thickBot="1" x14ac:dyDescent="0.25">
      <c r="B55" s="149"/>
      <c r="C55" s="150"/>
      <c r="D55" s="33"/>
      <c r="E55" s="33"/>
      <c r="F55" s="33"/>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4"/>
      <c r="AV55" s="120"/>
      <c r="AW55" s="120"/>
      <c r="AX55" s="120"/>
      <c r="AY55" s="43"/>
      <c r="AZ55" s="43"/>
      <c r="BA55" s="6"/>
      <c r="BB55" s="149"/>
      <c r="BC55" s="150"/>
      <c r="BD55" s="33"/>
      <c r="BE55" s="33"/>
      <c r="BF55" s="151"/>
      <c r="BG55" s="151"/>
      <c r="BH55" s="151"/>
      <c r="BI55" s="151"/>
      <c r="BJ55" s="151"/>
      <c r="BL55" s="7"/>
      <c r="DC55" s="7"/>
      <c r="DD55" s="6"/>
      <c r="DE55" s="6"/>
      <c r="DF55" s="7"/>
      <c r="DG55" s="155"/>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152"/>
      <c r="EV55" s="7"/>
    </row>
    <row r="56" spans="2:152" ht="15" customHeight="1" thickBot="1" x14ac:dyDescent="0.25">
      <c r="B56" s="40" t="s">
        <v>289</v>
      </c>
      <c r="C56" s="153" t="s">
        <v>290</v>
      </c>
      <c r="D56" s="33"/>
      <c r="E56" s="42"/>
      <c r="F56" s="4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4"/>
      <c r="AV56" s="115"/>
      <c r="AW56" s="115"/>
      <c r="AX56" s="115"/>
      <c r="AY56" s="43"/>
      <c r="AZ56" s="43"/>
      <c r="BA56" s="6"/>
      <c r="BB56" s="40" t="s">
        <v>289</v>
      </c>
      <c r="BC56" s="153" t="s">
        <v>290</v>
      </c>
      <c r="BD56" s="42"/>
      <c r="BE56" s="42"/>
      <c r="BF56" s="154"/>
      <c r="BG56" s="154"/>
      <c r="BH56" s="154"/>
      <c r="BI56" s="154"/>
      <c r="BJ56" s="154"/>
      <c r="BL56" s="7"/>
      <c r="DC56" s="7"/>
      <c r="DD56" s="6"/>
      <c r="DE56" s="6"/>
      <c r="DF56" s="7"/>
      <c r="DG56" s="155"/>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152"/>
      <c r="EV56" s="7"/>
    </row>
    <row r="57" spans="2:152" ht="15" customHeight="1" thickBot="1" x14ac:dyDescent="0.25">
      <c r="B57" s="186">
        <f>+B54+1</f>
        <v>37</v>
      </c>
      <c r="C57" s="187" t="s">
        <v>291</v>
      </c>
      <c r="D57" s="188"/>
      <c r="E57" s="188" t="s">
        <v>41</v>
      </c>
      <c r="F57" s="189">
        <v>3</v>
      </c>
      <c r="G57" s="190">
        <f>G41+G54</f>
        <v>12.817006195651011</v>
      </c>
      <c r="H57" s="191">
        <f>H41+H54</f>
        <v>4.0802353085076038E-3</v>
      </c>
      <c r="I57" s="191">
        <f>I41+I54</f>
        <v>42.020640237813176</v>
      </c>
      <c r="J57" s="192">
        <f>J41+J54</f>
        <v>80.340775442145045</v>
      </c>
      <c r="K57" s="193">
        <f>SUM(G57:J57)</f>
        <v>135.18250211091774</v>
      </c>
      <c r="L57" s="190">
        <f>L41+L54</f>
        <v>13.224298582069519</v>
      </c>
      <c r="M57" s="191">
        <f>M41+M54</f>
        <v>0</v>
      </c>
      <c r="N57" s="191">
        <f>N41+N54</f>
        <v>44.717490496656815</v>
      </c>
      <c r="O57" s="192">
        <f>O41+O54</f>
        <v>80.392370885495481</v>
      </c>
      <c r="P57" s="193">
        <f>SUM(L57:O57)</f>
        <v>138.33415996422181</v>
      </c>
      <c r="Q57" s="190">
        <f>Q41+Q54</f>
        <v>11.836195654602193</v>
      </c>
      <c r="R57" s="191">
        <f>R41+R54</f>
        <v>2.6707169979947656</v>
      </c>
      <c r="S57" s="191">
        <f>S41+S54</f>
        <v>57.143803508787208</v>
      </c>
      <c r="T57" s="192">
        <f>T41+T54</f>
        <v>79.954441911324409</v>
      </c>
      <c r="U57" s="193">
        <f>SUM(Q57:T57)</f>
        <v>151.60515807270858</v>
      </c>
      <c r="V57" s="190">
        <f>V41+V54</f>
        <v>26.045432032636221</v>
      </c>
      <c r="W57" s="191">
        <f>W41+W54</f>
        <v>0</v>
      </c>
      <c r="X57" s="191">
        <f>X41+X54</f>
        <v>47.390613387041924</v>
      </c>
      <c r="Y57" s="192">
        <f>Y41+Y54</f>
        <v>61.252515326877564</v>
      </c>
      <c r="Z57" s="193">
        <f>SUM(V57:Y57)</f>
        <v>134.68856074655571</v>
      </c>
      <c r="AA57" s="190">
        <f>AA41+AA54</f>
        <v>18.376198474510318</v>
      </c>
      <c r="AB57" s="191">
        <f>AB41+AB54</f>
        <v>0</v>
      </c>
      <c r="AC57" s="191">
        <f>AC41+AC54</f>
        <v>48.47699904201847</v>
      </c>
      <c r="AD57" s="192">
        <f>AD41+AD54</f>
        <v>59.380166639852931</v>
      </c>
      <c r="AE57" s="193">
        <f>SUM(AA57:AD57)</f>
        <v>126.23336415638171</v>
      </c>
      <c r="AF57" s="190">
        <f>AF41+AF54</f>
        <v>18.856967307275283</v>
      </c>
      <c r="AG57" s="191">
        <f>AG41+AG54</f>
        <v>0</v>
      </c>
      <c r="AH57" s="191">
        <f>AH41+AH54</f>
        <v>63.520238602039655</v>
      </c>
      <c r="AI57" s="192">
        <f>AI41+AI54</f>
        <v>63.392954315498812</v>
      </c>
      <c r="AJ57" s="193">
        <f>SUM(AF57:AI57)</f>
        <v>145.77016022481376</v>
      </c>
      <c r="AK57" s="190">
        <f>AK41+AK54</f>
        <v>15.33753814616944</v>
      </c>
      <c r="AL57" s="191">
        <f>AL41+AL54</f>
        <v>0</v>
      </c>
      <c r="AM57" s="191">
        <f>AM41+AM54</f>
        <v>49.22771640388919</v>
      </c>
      <c r="AN57" s="192">
        <f>AN41+AN54</f>
        <v>62.048729865523924</v>
      </c>
      <c r="AO57" s="193">
        <f>SUM(AK57:AN57)</f>
        <v>126.61398441558255</v>
      </c>
      <c r="AP57" s="190">
        <f>AP41+AP54</f>
        <v>14.364183470326575</v>
      </c>
      <c r="AQ57" s="191">
        <f>AQ41+AQ54</f>
        <v>0</v>
      </c>
      <c r="AR57" s="191">
        <f>AR41+AR54</f>
        <v>44.13651682603755</v>
      </c>
      <c r="AS57" s="192">
        <f>AS41+AS54</f>
        <v>62.476655277844408</v>
      </c>
      <c r="AT57" s="193">
        <f>SUM(AP57:AS57)</f>
        <v>120.97735557420853</v>
      </c>
      <c r="AU57" s="111"/>
      <c r="AV57" s="194" t="s">
        <v>292</v>
      </c>
      <c r="AW57" s="195"/>
      <c r="AX57" s="135"/>
      <c r="AY57" s="43"/>
      <c r="AZ57" s="43"/>
      <c r="BA57" s="6"/>
      <c r="BB57" s="186">
        <f>+BB54+1</f>
        <v>37</v>
      </c>
      <c r="BC57" s="187" t="s">
        <v>293</v>
      </c>
      <c r="BD57" s="188" t="s">
        <v>41</v>
      </c>
      <c r="BE57" s="189">
        <v>3</v>
      </c>
      <c r="BF57" s="196" t="s">
        <v>294</v>
      </c>
      <c r="BG57" s="197" t="s">
        <v>295</v>
      </c>
      <c r="BH57" s="197" t="s">
        <v>296</v>
      </c>
      <c r="BI57" s="198" t="s">
        <v>297</v>
      </c>
      <c r="BJ57" s="199" t="s">
        <v>298</v>
      </c>
      <c r="BL57" s="7"/>
      <c r="DC57" s="7"/>
      <c r="DD57" s="6"/>
      <c r="DE57" s="6"/>
      <c r="DF57" s="7"/>
      <c r="DG57" s="155"/>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152"/>
      <c r="EV57" s="7"/>
    </row>
    <row r="58" spans="2:152" ht="15" customHeight="1" x14ac:dyDescent="0.2">
      <c r="B58" s="111"/>
      <c r="C58" s="111"/>
      <c r="D58" s="200"/>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201"/>
      <c r="AL58" s="202"/>
      <c r="AM58" s="111"/>
      <c r="AN58" s="111"/>
      <c r="AO58" s="111"/>
      <c r="AP58" s="111"/>
      <c r="AQ58" s="111"/>
      <c r="AR58" s="111"/>
      <c r="AS58" s="111"/>
      <c r="AT58" s="111"/>
      <c r="AU58" s="111"/>
      <c r="AV58" s="203"/>
      <c r="AW58" s="204"/>
      <c r="AX58" s="204"/>
      <c r="AY58" s="204"/>
      <c r="AZ58" s="204"/>
      <c r="BA58" s="6"/>
      <c r="DG58" s="155"/>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152"/>
    </row>
    <row r="59" spans="2:152" ht="15" customHeight="1" x14ac:dyDescent="0.2">
      <c r="B59" s="206" t="s">
        <v>299</v>
      </c>
      <c r="C59" s="207"/>
      <c r="D59" s="208"/>
      <c r="E59" s="208"/>
      <c r="F59" s="208"/>
      <c r="G59" s="35"/>
      <c r="H59" s="209"/>
      <c r="I59" s="209"/>
      <c r="J59" s="209"/>
      <c r="K59" s="209"/>
      <c r="L59" s="209"/>
      <c r="M59" s="209"/>
      <c r="N59" s="209"/>
      <c r="O59" s="209"/>
      <c r="P59" s="209"/>
      <c r="Q59" s="209"/>
      <c r="R59" s="111"/>
      <c r="S59" s="111"/>
      <c r="T59" s="111"/>
      <c r="U59" s="111"/>
      <c r="V59" s="111"/>
      <c r="W59" s="111"/>
      <c r="X59" s="111"/>
      <c r="Y59" s="111"/>
      <c r="Z59" s="111"/>
      <c r="AA59" s="111"/>
      <c r="AB59" s="111"/>
      <c r="AC59" s="111"/>
      <c r="AD59" s="111"/>
      <c r="AE59" s="111"/>
      <c r="AF59" s="111"/>
      <c r="AG59" s="111"/>
      <c r="AH59" s="111"/>
      <c r="AI59" s="111"/>
      <c r="AJ59" s="111"/>
      <c r="AK59" s="210"/>
      <c r="AL59" s="14"/>
      <c r="AM59" s="111"/>
      <c r="AN59" s="111"/>
      <c r="AO59" s="111"/>
      <c r="AP59" s="111"/>
      <c r="AQ59" s="111"/>
      <c r="AR59" s="111"/>
      <c r="AS59" s="111"/>
      <c r="AT59" s="111"/>
      <c r="AU59" s="111"/>
      <c r="AV59" s="203"/>
      <c r="AW59" s="204"/>
      <c r="AX59" s="204"/>
      <c r="AY59" s="204"/>
      <c r="AZ59" s="204"/>
      <c r="BA59" s="6"/>
    </row>
    <row r="60" spans="2:152" ht="15" customHeight="1" x14ac:dyDescent="0.2">
      <c r="B60" s="211"/>
      <c r="C60" s="212" t="s">
        <v>300</v>
      </c>
      <c r="D60" s="208"/>
      <c r="E60" s="208"/>
      <c r="F60" s="208"/>
      <c r="G60" s="35"/>
      <c r="H60" s="209"/>
      <c r="I60" s="209"/>
      <c r="J60" s="209"/>
      <c r="K60" s="209"/>
      <c r="L60" s="209"/>
      <c r="M60" s="209"/>
      <c r="N60" s="209"/>
      <c r="O60" s="209"/>
      <c r="P60" s="209"/>
      <c r="Q60" s="209"/>
      <c r="R60" s="111"/>
      <c r="S60" s="111"/>
      <c r="T60" s="111"/>
      <c r="U60" s="111"/>
      <c r="V60" s="111"/>
      <c r="W60" s="111"/>
      <c r="X60" s="111"/>
      <c r="Y60" s="111"/>
      <c r="Z60" s="111"/>
      <c r="AA60" s="111"/>
      <c r="AB60" s="111"/>
      <c r="AC60" s="111"/>
      <c r="AD60" s="111"/>
      <c r="AE60" s="111"/>
      <c r="AF60" s="111"/>
      <c r="AG60" s="111"/>
      <c r="AH60" s="111"/>
      <c r="AI60" s="111"/>
      <c r="AJ60" s="111"/>
      <c r="AK60" s="210"/>
      <c r="AL60" s="14"/>
      <c r="AM60" s="111"/>
      <c r="AN60" s="111"/>
      <c r="AO60" s="111"/>
      <c r="AP60" s="111"/>
      <c r="AQ60" s="111"/>
      <c r="AR60" s="111"/>
      <c r="AS60" s="111"/>
      <c r="AT60" s="111"/>
      <c r="AU60" s="111"/>
      <c r="AV60" s="203"/>
      <c r="AW60" s="204"/>
      <c r="AX60" s="204"/>
      <c r="AY60" s="204"/>
      <c r="AZ60" s="204"/>
      <c r="BA60" s="6"/>
    </row>
    <row r="61" spans="2:152" ht="15" customHeight="1" x14ac:dyDescent="0.2">
      <c r="B61" s="213"/>
      <c r="C61" s="212" t="s">
        <v>301</v>
      </c>
      <c r="D61" s="208"/>
      <c r="E61" s="208"/>
      <c r="F61" s="208"/>
      <c r="G61" s="35"/>
      <c r="H61" s="209"/>
      <c r="I61" s="209"/>
      <c r="J61" s="209"/>
      <c r="K61" s="209"/>
      <c r="L61" s="209"/>
      <c r="M61" s="209"/>
      <c r="N61" s="209"/>
      <c r="O61" s="209"/>
      <c r="P61" s="209"/>
      <c r="Q61" s="209"/>
      <c r="R61" s="111"/>
      <c r="S61" s="111"/>
      <c r="T61" s="111"/>
      <c r="U61" s="111"/>
      <c r="V61" s="111"/>
      <c r="W61" s="111"/>
      <c r="X61" s="111"/>
      <c r="Y61" s="111"/>
      <c r="Z61" s="111"/>
      <c r="AA61" s="111"/>
      <c r="AB61" s="111"/>
      <c r="AC61" s="111"/>
      <c r="AD61" s="111"/>
      <c r="AE61" s="111"/>
      <c r="AF61" s="111"/>
      <c r="AG61" s="111"/>
      <c r="AH61" s="111"/>
      <c r="AI61" s="111"/>
      <c r="AJ61" s="111"/>
      <c r="AK61" s="210"/>
      <c r="AL61" s="14"/>
      <c r="AM61" s="111"/>
      <c r="AN61" s="111"/>
      <c r="AO61" s="111"/>
      <c r="AP61" s="111"/>
      <c r="AQ61" s="111"/>
      <c r="AR61" s="111"/>
      <c r="AS61" s="111"/>
      <c r="AT61" s="111"/>
      <c r="AU61" s="111"/>
      <c r="AV61" s="203"/>
      <c r="AW61" s="204"/>
      <c r="AX61" s="204"/>
      <c r="AY61" s="204"/>
      <c r="AZ61" s="204"/>
      <c r="BA61" s="6"/>
    </row>
    <row r="62" spans="2:152" ht="15" customHeight="1" x14ac:dyDescent="0.2">
      <c r="B62" s="214"/>
      <c r="C62" s="212" t="s">
        <v>302</v>
      </c>
      <c r="D62" s="208"/>
      <c r="E62" s="208"/>
      <c r="F62" s="208"/>
      <c r="G62" s="35"/>
      <c r="H62" s="209"/>
      <c r="I62" s="209"/>
      <c r="J62" s="209"/>
      <c r="K62" s="209"/>
      <c r="L62" s="209"/>
      <c r="M62" s="209"/>
      <c r="N62" s="209"/>
      <c r="O62" s="209"/>
      <c r="P62" s="209"/>
      <c r="Q62" s="209"/>
      <c r="R62" s="111"/>
      <c r="S62" s="111"/>
      <c r="T62" s="111"/>
      <c r="U62" s="111"/>
      <c r="V62" s="111"/>
      <c r="W62" s="111"/>
      <c r="X62" s="111"/>
      <c r="Y62" s="111"/>
      <c r="Z62" s="111"/>
      <c r="AA62" s="111"/>
      <c r="AB62" s="111"/>
      <c r="AC62" s="111"/>
      <c r="AD62" s="111"/>
      <c r="AE62" s="111"/>
      <c r="AF62" s="111"/>
      <c r="AG62" s="111"/>
      <c r="AH62" s="111"/>
      <c r="AI62" s="111"/>
      <c r="AJ62" s="111"/>
      <c r="AK62" s="210"/>
      <c r="AL62" s="14"/>
      <c r="AM62" s="111"/>
      <c r="AN62" s="111"/>
      <c r="AO62" s="111"/>
      <c r="AP62" s="111"/>
      <c r="AQ62" s="111"/>
      <c r="AR62" s="111"/>
      <c r="AS62" s="111"/>
      <c r="AT62" s="111"/>
      <c r="AU62" s="111"/>
      <c r="AV62" s="203"/>
      <c r="AW62" s="204"/>
      <c r="AX62" s="204"/>
      <c r="AY62" s="204"/>
      <c r="AZ62" s="204"/>
      <c r="BA62" s="6"/>
    </row>
    <row r="63" spans="2:152" ht="15" customHeight="1" x14ac:dyDescent="0.2">
      <c r="B63" s="215"/>
      <c r="C63" s="212" t="s">
        <v>303</v>
      </c>
      <c r="D63" s="208"/>
      <c r="E63" s="208"/>
      <c r="F63" s="208"/>
      <c r="G63" s="35"/>
      <c r="H63" s="209"/>
      <c r="I63" s="209"/>
      <c r="J63" s="209"/>
      <c r="K63" s="209"/>
      <c r="L63" s="209"/>
      <c r="M63" s="209"/>
      <c r="N63" s="209"/>
      <c r="O63" s="209"/>
      <c r="P63" s="209"/>
      <c r="Q63" s="209"/>
      <c r="R63" s="111"/>
      <c r="S63" s="111"/>
      <c r="T63" s="111"/>
      <c r="U63" s="111"/>
      <c r="V63" s="111"/>
      <c r="W63" s="111"/>
      <c r="X63" s="111"/>
      <c r="Y63" s="111"/>
      <c r="Z63" s="111"/>
      <c r="AA63" s="111"/>
      <c r="AB63" s="111"/>
      <c r="AC63" s="111"/>
      <c r="AD63" s="111"/>
      <c r="AE63" s="111"/>
      <c r="AF63" s="111"/>
      <c r="AG63" s="111"/>
      <c r="AH63" s="111"/>
      <c r="AI63" s="111"/>
      <c r="AJ63" s="111"/>
      <c r="AK63" s="210"/>
      <c r="AL63" s="14"/>
      <c r="AM63" s="111"/>
      <c r="AN63" s="111"/>
      <c r="AO63" s="111"/>
      <c r="AP63" s="111"/>
      <c r="AQ63" s="111"/>
      <c r="AR63" s="111"/>
      <c r="AS63" s="111"/>
      <c r="AT63" s="111"/>
      <c r="AU63" s="111"/>
      <c r="AV63" s="203"/>
      <c r="AW63" s="204"/>
      <c r="AX63" s="204"/>
      <c r="AY63" s="204"/>
      <c r="AZ63" s="204"/>
      <c r="BA63" s="6"/>
    </row>
    <row r="64" spans="2:152" ht="15" customHeight="1" thickBot="1" x14ac:dyDescent="0.25">
      <c r="B64" s="216"/>
      <c r="C64" s="212"/>
      <c r="D64" s="208"/>
      <c r="E64" s="208"/>
      <c r="F64" s="208"/>
      <c r="G64" s="35"/>
      <c r="H64" s="209"/>
      <c r="I64" s="209"/>
      <c r="J64" s="209"/>
      <c r="K64" s="209"/>
      <c r="L64" s="209"/>
      <c r="M64" s="209"/>
      <c r="N64" s="209"/>
      <c r="O64" s="209"/>
      <c r="P64" s="209"/>
      <c r="Q64" s="209"/>
      <c r="R64" s="111"/>
      <c r="S64" s="111"/>
      <c r="T64" s="111"/>
      <c r="U64" s="111"/>
      <c r="V64" s="111"/>
      <c r="W64" s="111"/>
      <c r="X64" s="111"/>
      <c r="Y64" s="111"/>
      <c r="Z64" s="111"/>
      <c r="AA64" s="111"/>
      <c r="AB64" s="111"/>
      <c r="AC64" s="111"/>
      <c r="AD64" s="111"/>
      <c r="AE64" s="111"/>
      <c r="AF64" s="111"/>
      <c r="AG64" s="111"/>
      <c r="AH64" s="111"/>
      <c r="AI64" s="111"/>
      <c r="AJ64" s="111"/>
      <c r="AK64" s="210"/>
      <c r="AL64" s="14"/>
      <c r="AM64" s="111"/>
      <c r="AN64" s="111"/>
      <c r="AO64" s="111"/>
      <c r="AP64" s="111"/>
      <c r="AQ64" s="111"/>
      <c r="AR64" s="111"/>
      <c r="AS64" s="111"/>
      <c r="AT64" s="111"/>
      <c r="AU64" s="111"/>
      <c r="AV64" s="203"/>
      <c r="AW64" s="204"/>
      <c r="AX64" s="204"/>
      <c r="AY64" s="204"/>
      <c r="AZ64" s="204"/>
      <c r="BA64" s="6"/>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row>
    <row r="65" spans="2:151" ht="15" customHeight="1" thickBot="1" x14ac:dyDescent="0.25">
      <c r="B65" s="257" t="s">
        <v>304</v>
      </c>
      <c r="C65" s="258"/>
      <c r="D65" s="258"/>
      <c r="E65" s="258"/>
      <c r="F65" s="258"/>
      <c r="G65" s="258"/>
      <c r="H65" s="258"/>
      <c r="I65" s="258"/>
      <c r="J65" s="258"/>
      <c r="K65" s="258"/>
      <c r="L65" s="258"/>
      <c r="M65" s="258"/>
      <c r="N65" s="258"/>
      <c r="O65" s="258"/>
      <c r="P65" s="258"/>
      <c r="Q65" s="258"/>
      <c r="R65" s="258"/>
      <c r="S65" s="258"/>
      <c r="T65" s="258"/>
      <c r="U65" s="259"/>
      <c r="V65" s="111"/>
      <c r="W65" s="111"/>
      <c r="X65" s="111"/>
      <c r="Y65" s="111"/>
      <c r="Z65" s="111"/>
      <c r="AA65" s="111"/>
      <c r="AB65" s="111"/>
      <c r="AC65" s="111"/>
      <c r="AD65" s="111"/>
      <c r="AE65" s="111"/>
      <c r="AF65" s="111"/>
      <c r="AG65" s="111"/>
      <c r="AH65" s="111"/>
      <c r="AI65" s="111"/>
      <c r="AJ65" s="111"/>
      <c r="AK65" s="210"/>
      <c r="AL65" s="14"/>
      <c r="AM65" s="111"/>
      <c r="AN65" s="111"/>
      <c r="AO65" s="111"/>
      <c r="AP65" s="111"/>
      <c r="AQ65" s="111"/>
      <c r="AR65" s="111"/>
      <c r="AS65" s="111"/>
      <c r="AT65" s="111"/>
      <c r="AU65" s="111"/>
      <c r="AV65" s="203"/>
      <c r="AW65" s="204"/>
      <c r="AX65" s="204"/>
      <c r="AY65" s="204"/>
      <c r="AZ65" s="204"/>
      <c r="BA65" s="6"/>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row>
    <row r="66" spans="2:151" ht="15" customHeight="1" thickBot="1" x14ac:dyDescent="0.25">
      <c r="B66" s="217"/>
      <c r="C66" s="218"/>
      <c r="D66" s="219"/>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10"/>
      <c r="AL66" s="14"/>
      <c r="AM66" s="14"/>
      <c r="AN66" s="14"/>
      <c r="AO66" s="14"/>
      <c r="AP66" s="14"/>
      <c r="AQ66" s="14"/>
      <c r="AR66" s="14"/>
      <c r="AS66" s="14"/>
      <c r="AT66" s="14"/>
      <c r="AU66" s="14"/>
      <c r="AV66" s="115"/>
      <c r="AW66" s="204"/>
      <c r="AX66" s="204"/>
      <c r="AY66" s="204"/>
      <c r="AZ66" s="204"/>
      <c r="BA66" s="6"/>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row>
    <row r="67" spans="2:151" ht="60" customHeight="1" thickBot="1" x14ac:dyDescent="0.25">
      <c r="B67" s="243" t="s">
        <v>305</v>
      </c>
      <c r="C67" s="244"/>
      <c r="D67" s="244"/>
      <c r="E67" s="244"/>
      <c r="F67" s="244"/>
      <c r="G67" s="244"/>
      <c r="H67" s="244"/>
      <c r="I67" s="244"/>
      <c r="J67" s="244"/>
      <c r="K67" s="244"/>
      <c r="L67" s="244"/>
      <c r="M67" s="244"/>
      <c r="N67" s="244"/>
      <c r="O67" s="244"/>
      <c r="P67" s="244"/>
      <c r="Q67" s="244"/>
      <c r="R67" s="244"/>
      <c r="S67" s="244"/>
      <c r="T67" s="244"/>
      <c r="U67" s="245"/>
      <c r="V67" s="220"/>
      <c r="W67" s="220"/>
      <c r="X67" s="220"/>
      <c r="Y67" s="220"/>
      <c r="Z67" s="220"/>
      <c r="AA67" s="220"/>
      <c r="AB67" s="220"/>
      <c r="AC67" s="220"/>
      <c r="AD67" s="220"/>
      <c r="AE67" s="220"/>
      <c r="AF67" s="220"/>
      <c r="AG67" s="220"/>
      <c r="AH67" s="220"/>
      <c r="AI67" s="220"/>
      <c r="AJ67" s="220"/>
      <c r="AK67" s="210"/>
      <c r="AL67" s="14"/>
      <c r="AM67" s="14"/>
      <c r="AN67" s="14"/>
      <c r="AO67" s="14"/>
      <c r="AP67" s="14"/>
      <c r="AQ67" s="14"/>
      <c r="AR67" s="14"/>
      <c r="AS67" s="14"/>
      <c r="AT67" s="14"/>
      <c r="AU67" s="14"/>
      <c r="AV67" s="115"/>
      <c r="AW67" s="204"/>
      <c r="AX67" s="204"/>
      <c r="AY67" s="204"/>
      <c r="AZ67" s="204"/>
      <c r="BA67" s="6"/>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row>
    <row r="68" spans="2:151" ht="15" customHeight="1" thickBot="1" x14ac:dyDescent="0.25">
      <c r="B68" s="217"/>
      <c r="C68" s="218"/>
      <c r="D68" s="219"/>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10"/>
      <c r="AL68" s="14"/>
      <c r="AM68" s="14"/>
      <c r="AN68" s="14"/>
      <c r="AO68" s="14"/>
      <c r="AP68" s="14"/>
      <c r="AQ68" s="14"/>
      <c r="AR68" s="14"/>
      <c r="AS68" s="14"/>
      <c r="AT68" s="14"/>
      <c r="AU68" s="14"/>
      <c r="AV68" s="115"/>
      <c r="AW68" s="204"/>
      <c r="AX68" s="204"/>
      <c r="AY68" s="204"/>
      <c r="AZ68" s="204"/>
      <c r="BA68" s="6"/>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row>
    <row r="69" spans="2:151" ht="15" customHeight="1" x14ac:dyDescent="0.2">
      <c r="B69" s="221" t="s">
        <v>306</v>
      </c>
      <c r="C69" s="239" t="s">
        <v>307</v>
      </c>
      <c r="D69" s="239"/>
      <c r="E69" s="239"/>
      <c r="F69" s="239"/>
      <c r="G69" s="239"/>
      <c r="H69" s="239"/>
      <c r="I69" s="239"/>
      <c r="J69" s="239"/>
      <c r="K69" s="239"/>
      <c r="L69" s="239"/>
      <c r="M69" s="239"/>
      <c r="N69" s="239"/>
      <c r="O69" s="239"/>
      <c r="P69" s="239"/>
      <c r="Q69" s="239"/>
      <c r="R69" s="239"/>
      <c r="S69" s="239"/>
      <c r="T69" s="239"/>
      <c r="U69" s="240"/>
      <c r="V69" s="222"/>
      <c r="W69" s="222"/>
      <c r="X69" s="222"/>
      <c r="Y69" s="222"/>
      <c r="Z69" s="222"/>
      <c r="AA69" s="222"/>
      <c r="AB69" s="222"/>
      <c r="AC69" s="222"/>
      <c r="AD69" s="222"/>
      <c r="AE69" s="222"/>
      <c r="AF69" s="222"/>
      <c r="AG69" s="222"/>
      <c r="AH69" s="222"/>
      <c r="AI69" s="222"/>
      <c r="AJ69" s="222"/>
      <c r="AK69" s="210"/>
      <c r="AL69" s="14"/>
      <c r="AM69" s="14"/>
      <c r="AN69" s="14"/>
      <c r="AO69" s="14"/>
      <c r="AP69" s="14"/>
      <c r="AQ69" s="14"/>
      <c r="AR69" s="14"/>
      <c r="AS69" s="14"/>
      <c r="AT69" s="14"/>
      <c r="AU69" s="14"/>
      <c r="AV69" s="115"/>
      <c r="AW69" s="204"/>
      <c r="AX69" s="204"/>
      <c r="AY69" s="204"/>
      <c r="AZ69" s="204"/>
      <c r="BA69" s="6"/>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row>
    <row r="70" spans="2:151" ht="15" customHeight="1" x14ac:dyDescent="0.2">
      <c r="B70" s="223" t="s">
        <v>308</v>
      </c>
      <c r="C70" s="224" t="str">
        <f>$C$8</f>
        <v>Operating expenditure (excluding Atypical expenditure)</v>
      </c>
      <c r="D70" s="224"/>
      <c r="E70" s="224"/>
      <c r="F70" s="224"/>
      <c r="G70" s="224"/>
      <c r="H70" s="224"/>
      <c r="I70" s="224"/>
      <c r="J70" s="224"/>
      <c r="K70" s="224"/>
      <c r="L70" s="224"/>
      <c r="M70" s="224"/>
      <c r="N70" s="224"/>
      <c r="O70" s="224"/>
      <c r="P70" s="224"/>
      <c r="Q70" s="224"/>
      <c r="R70" s="224"/>
      <c r="S70" s="224"/>
      <c r="T70" s="224"/>
      <c r="U70" s="225"/>
      <c r="V70" s="222"/>
      <c r="W70" s="222"/>
      <c r="X70" s="222"/>
      <c r="Y70" s="222"/>
      <c r="Z70" s="222"/>
      <c r="AA70" s="222"/>
      <c r="AB70" s="222"/>
      <c r="AC70" s="222"/>
      <c r="AD70" s="222"/>
      <c r="AE70" s="222"/>
      <c r="AF70" s="222"/>
      <c r="AG70" s="222"/>
      <c r="AH70" s="222"/>
      <c r="AI70" s="222"/>
      <c r="AJ70" s="222"/>
      <c r="AK70" s="210"/>
      <c r="AL70" s="14"/>
      <c r="AM70" s="14"/>
      <c r="AN70" s="14"/>
      <c r="AO70" s="14"/>
      <c r="AP70" s="14"/>
      <c r="AQ70" s="14"/>
      <c r="AR70" s="14"/>
      <c r="AS70" s="14"/>
      <c r="AT70" s="14"/>
      <c r="AU70" s="14"/>
      <c r="AV70" s="115"/>
      <c r="AW70" s="204"/>
      <c r="AX70" s="204"/>
      <c r="AY70" s="204"/>
      <c r="AZ70" s="204"/>
      <c r="BA70" s="6"/>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row>
    <row r="71" spans="2:151" ht="15" customHeight="1" x14ac:dyDescent="0.2">
      <c r="B71" s="226">
        <v>1</v>
      </c>
      <c r="C71" s="235" t="s">
        <v>309</v>
      </c>
      <c r="D71" s="235"/>
      <c r="E71" s="235"/>
      <c r="F71" s="235"/>
      <c r="G71" s="235"/>
      <c r="H71" s="235"/>
      <c r="I71" s="235"/>
      <c r="J71" s="235"/>
      <c r="K71" s="235"/>
      <c r="L71" s="235"/>
      <c r="M71" s="235"/>
      <c r="N71" s="235"/>
      <c r="O71" s="235"/>
      <c r="P71" s="235"/>
      <c r="Q71" s="235"/>
      <c r="R71" s="235"/>
      <c r="S71" s="235"/>
      <c r="T71" s="235"/>
      <c r="U71" s="236"/>
      <c r="V71" s="227"/>
      <c r="W71" s="227"/>
      <c r="X71" s="227"/>
      <c r="Y71" s="227"/>
      <c r="Z71" s="227"/>
      <c r="AA71" s="227"/>
      <c r="AB71" s="227"/>
      <c r="AC71" s="227"/>
      <c r="AD71" s="227"/>
      <c r="AE71" s="227"/>
      <c r="AF71" s="227"/>
      <c r="AG71" s="227"/>
      <c r="AH71" s="227"/>
      <c r="AI71" s="227"/>
      <c r="AJ71" s="227"/>
      <c r="AK71" s="228"/>
      <c r="AL71" s="229"/>
      <c r="AM71" s="14"/>
      <c r="AN71" s="14"/>
      <c r="AO71" s="14"/>
      <c r="AP71" s="14"/>
      <c r="AQ71" s="14"/>
      <c r="AR71" s="14"/>
      <c r="AS71" s="14"/>
      <c r="AT71" s="14"/>
      <c r="AU71" s="14"/>
      <c r="AV71" s="115"/>
      <c r="AW71" s="204"/>
      <c r="AX71" s="204"/>
      <c r="AY71" s="204"/>
      <c r="AZ71" s="204"/>
      <c r="BA71" s="6"/>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row>
    <row r="72" spans="2:151" ht="60.75" customHeight="1" x14ac:dyDescent="0.2">
      <c r="B72" s="226">
        <f>+B71+1</f>
        <v>2</v>
      </c>
      <c r="C72" s="235" t="s">
        <v>310</v>
      </c>
      <c r="D72" s="235"/>
      <c r="E72" s="235"/>
      <c r="F72" s="235"/>
      <c r="G72" s="235"/>
      <c r="H72" s="235"/>
      <c r="I72" s="235"/>
      <c r="J72" s="235"/>
      <c r="K72" s="235"/>
      <c r="L72" s="235"/>
      <c r="M72" s="235"/>
      <c r="N72" s="235"/>
      <c r="O72" s="235"/>
      <c r="P72" s="235"/>
      <c r="Q72" s="235"/>
      <c r="R72" s="235"/>
      <c r="S72" s="235"/>
      <c r="T72" s="235"/>
      <c r="U72" s="236"/>
      <c r="V72" s="227"/>
      <c r="W72" s="227"/>
      <c r="X72" s="227"/>
      <c r="Y72" s="227"/>
      <c r="Z72" s="227"/>
      <c r="AA72" s="227"/>
      <c r="AB72" s="227"/>
      <c r="AC72" s="227"/>
      <c r="AD72" s="227"/>
      <c r="AE72" s="227"/>
      <c r="AF72" s="227"/>
      <c r="AG72" s="227"/>
      <c r="AH72" s="227"/>
      <c r="AI72" s="227"/>
      <c r="AJ72" s="227"/>
      <c r="AK72" s="228"/>
      <c r="AL72" s="229"/>
      <c r="AM72" s="14"/>
      <c r="AN72" s="14"/>
      <c r="AO72" s="14"/>
      <c r="AP72" s="14"/>
      <c r="AQ72" s="14"/>
      <c r="AR72" s="14"/>
      <c r="AS72" s="14"/>
      <c r="AT72" s="14"/>
      <c r="AU72" s="14"/>
      <c r="AV72" s="115"/>
      <c r="AW72" s="204"/>
      <c r="AX72" s="204"/>
      <c r="AY72" s="204"/>
      <c r="AZ72" s="204"/>
      <c r="BA72" s="6"/>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row>
    <row r="73" spans="2:151" ht="43.5" customHeight="1" x14ac:dyDescent="0.2">
      <c r="B73" s="226">
        <f t="shared" ref="B73:B81" si="63">+B72+1</f>
        <v>3</v>
      </c>
      <c r="C73" s="235" t="s">
        <v>311</v>
      </c>
      <c r="D73" s="235"/>
      <c r="E73" s="235"/>
      <c r="F73" s="235"/>
      <c r="G73" s="235"/>
      <c r="H73" s="235"/>
      <c r="I73" s="235"/>
      <c r="J73" s="235"/>
      <c r="K73" s="235"/>
      <c r="L73" s="235"/>
      <c r="M73" s="235"/>
      <c r="N73" s="235"/>
      <c r="O73" s="235"/>
      <c r="P73" s="235"/>
      <c r="Q73" s="235"/>
      <c r="R73" s="235"/>
      <c r="S73" s="235"/>
      <c r="T73" s="235"/>
      <c r="U73" s="236"/>
      <c r="V73" s="227"/>
      <c r="W73" s="227"/>
      <c r="X73" s="227"/>
      <c r="Y73" s="227"/>
      <c r="Z73" s="227"/>
      <c r="AA73" s="227"/>
      <c r="AB73" s="227"/>
      <c r="AC73" s="227"/>
      <c r="AD73" s="227"/>
      <c r="AE73" s="227"/>
      <c r="AF73" s="227"/>
      <c r="AG73" s="227"/>
      <c r="AH73" s="227"/>
      <c r="AI73" s="227"/>
      <c r="AJ73" s="227"/>
      <c r="AK73" s="228"/>
      <c r="AL73" s="229"/>
      <c r="AM73" s="14"/>
      <c r="AN73" s="14"/>
      <c r="AO73" s="14"/>
      <c r="AP73" s="14"/>
      <c r="AQ73" s="14"/>
      <c r="AR73" s="14"/>
      <c r="AS73" s="14"/>
      <c r="AT73" s="14"/>
      <c r="AU73" s="14"/>
      <c r="AV73" s="115"/>
      <c r="AW73" s="204"/>
      <c r="AX73" s="204"/>
      <c r="AY73" s="204"/>
      <c r="AZ73" s="204"/>
      <c r="BA73" s="6"/>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row>
    <row r="74" spans="2:151" ht="15" customHeight="1" x14ac:dyDescent="0.2">
      <c r="B74" s="226">
        <f t="shared" si="63"/>
        <v>4</v>
      </c>
      <c r="C74" s="235" t="s">
        <v>312</v>
      </c>
      <c r="D74" s="235"/>
      <c r="E74" s="235"/>
      <c r="F74" s="235"/>
      <c r="G74" s="235"/>
      <c r="H74" s="235"/>
      <c r="I74" s="235"/>
      <c r="J74" s="235"/>
      <c r="K74" s="235"/>
      <c r="L74" s="235"/>
      <c r="M74" s="235"/>
      <c r="N74" s="235"/>
      <c r="O74" s="235"/>
      <c r="P74" s="235"/>
      <c r="Q74" s="235"/>
      <c r="R74" s="235"/>
      <c r="S74" s="235"/>
      <c r="T74" s="235"/>
      <c r="U74" s="236"/>
      <c r="V74" s="230"/>
      <c r="W74" s="227"/>
      <c r="X74" s="227"/>
      <c r="Y74" s="227"/>
      <c r="Z74" s="227"/>
      <c r="AA74" s="227"/>
      <c r="AB74" s="227"/>
      <c r="AC74" s="227"/>
      <c r="AD74" s="227"/>
      <c r="AE74" s="227"/>
      <c r="AF74" s="227"/>
      <c r="AG74" s="227"/>
      <c r="AH74" s="227"/>
      <c r="AI74" s="227"/>
      <c r="AJ74" s="227"/>
      <c r="AK74" s="228"/>
      <c r="AL74" s="229"/>
      <c r="AM74" s="14"/>
      <c r="AN74" s="14"/>
      <c r="AO74" s="14"/>
      <c r="AP74" s="14"/>
      <c r="AQ74" s="14"/>
      <c r="AR74" s="14"/>
      <c r="AS74" s="14"/>
      <c r="AT74" s="14"/>
      <c r="AU74" s="14"/>
      <c r="AV74" s="115"/>
      <c r="AW74" s="204"/>
      <c r="AX74" s="204"/>
      <c r="AY74" s="204"/>
      <c r="AZ74" s="204"/>
      <c r="BA74" s="6"/>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row>
    <row r="75" spans="2:151" ht="15" customHeight="1" x14ac:dyDescent="0.2">
      <c r="B75" s="226">
        <f t="shared" si="63"/>
        <v>5</v>
      </c>
      <c r="C75" s="241" t="s">
        <v>313</v>
      </c>
      <c r="D75" s="241"/>
      <c r="E75" s="241"/>
      <c r="F75" s="241"/>
      <c r="G75" s="241"/>
      <c r="H75" s="241"/>
      <c r="I75" s="241"/>
      <c r="J75" s="241"/>
      <c r="K75" s="241"/>
      <c r="L75" s="241"/>
      <c r="M75" s="241"/>
      <c r="N75" s="241"/>
      <c r="O75" s="241"/>
      <c r="P75" s="241"/>
      <c r="Q75" s="241"/>
      <c r="R75" s="241"/>
      <c r="S75" s="241"/>
      <c r="T75" s="241"/>
      <c r="U75" s="242"/>
      <c r="V75" s="230"/>
      <c r="W75" s="227"/>
      <c r="X75" s="227"/>
      <c r="Y75" s="227"/>
      <c r="Z75" s="227"/>
      <c r="AA75" s="227"/>
      <c r="AB75" s="227"/>
      <c r="AC75" s="227"/>
      <c r="AD75" s="227"/>
      <c r="AE75" s="227"/>
      <c r="AF75" s="227"/>
      <c r="AG75" s="227"/>
      <c r="AH75" s="227"/>
      <c r="AI75" s="227"/>
      <c r="AJ75" s="227"/>
      <c r="AK75" s="228"/>
      <c r="AL75" s="229"/>
      <c r="AM75" s="14"/>
      <c r="AN75" s="14"/>
      <c r="AO75" s="14"/>
      <c r="AP75" s="14"/>
      <c r="AQ75" s="14"/>
      <c r="AR75" s="14"/>
      <c r="AS75" s="14"/>
      <c r="AT75" s="14"/>
      <c r="AU75" s="14"/>
      <c r="AV75" s="115"/>
      <c r="AW75" s="204"/>
      <c r="AX75" s="204"/>
      <c r="AY75" s="204"/>
      <c r="AZ75" s="204"/>
      <c r="BA75" s="6"/>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row>
    <row r="76" spans="2:151" ht="15" customHeight="1" x14ac:dyDescent="0.2">
      <c r="B76" s="226">
        <f t="shared" si="63"/>
        <v>6</v>
      </c>
      <c r="C76" s="241" t="s">
        <v>314</v>
      </c>
      <c r="D76" s="241"/>
      <c r="E76" s="241"/>
      <c r="F76" s="241"/>
      <c r="G76" s="241"/>
      <c r="H76" s="241"/>
      <c r="I76" s="241"/>
      <c r="J76" s="241"/>
      <c r="K76" s="241"/>
      <c r="L76" s="241"/>
      <c r="M76" s="241"/>
      <c r="N76" s="241"/>
      <c r="O76" s="241"/>
      <c r="P76" s="241"/>
      <c r="Q76" s="241"/>
      <c r="R76" s="241"/>
      <c r="S76" s="241"/>
      <c r="T76" s="241"/>
      <c r="U76" s="242"/>
      <c r="V76" s="230"/>
      <c r="W76" s="227"/>
      <c r="X76" s="227"/>
      <c r="Y76" s="227"/>
      <c r="Z76" s="227"/>
      <c r="AA76" s="227"/>
      <c r="AB76" s="227"/>
      <c r="AC76" s="227"/>
      <c r="AD76" s="227"/>
      <c r="AE76" s="227"/>
      <c r="AF76" s="227"/>
      <c r="AG76" s="227"/>
      <c r="AH76" s="227"/>
      <c r="AI76" s="227"/>
      <c r="AJ76" s="227"/>
      <c r="AK76" s="228"/>
      <c r="AL76" s="229"/>
      <c r="AM76" s="14"/>
      <c r="AN76" s="14"/>
      <c r="AO76" s="14"/>
      <c r="AP76" s="14"/>
      <c r="AQ76" s="14"/>
      <c r="AR76" s="14"/>
      <c r="AS76" s="14"/>
      <c r="AT76" s="14"/>
      <c r="AU76" s="14"/>
      <c r="AV76" s="115"/>
      <c r="AW76" s="204"/>
      <c r="AX76" s="204"/>
      <c r="AY76" s="204"/>
      <c r="AZ76" s="204"/>
      <c r="BA76" s="6"/>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row>
    <row r="77" spans="2:151" ht="15" customHeight="1" x14ac:dyDescent="0.2">
      <c r="B77" s="226">
        <f t="shared" si="63"/>
        <v>7</v>
      </c>
      <c r="C77" s="241" t="s">
        <v>315</v>
      </c>
      <c r="D77" s="241"/>
      <c r="E77" s="241"/>
      <c r="F77" s="241"/>
      <c r="G77" s="241"/>
      <c r="H77" s="241"/>
      <c r="I77" s="241"/>
      <c r="J77" s="241"/>
      <c r="K77" s="241"/>
      <c r="L77" s="241"/>
      <c r="M77" s="241"/>
      <c r="N77" s="241"/>
      <c r="O77" s="241"/>
      <c r="P77" s="241"/>
      <c r="Q77" s="241"/>
      <c r="R77" s="241"/>
      <c r="S77" s="241"/>
      <c r="T77" s="241"/>
      <c r="U77" s="242"/>
      <c r="V77" s="230"/>
      <c r="W77" s="227"/>
      <c r="X77" s="227"/>
      <c r="Y77" s="227"/>
      <c r="Z77" s="227"/>
      <c r="AA77" s="227"/>
      <c r="AB77" s="227"/>
      <c r="AC77" s="227"/>
      <c r="AD77" s="227"/>
      <c r="AE77" s="227"/>
      <c r="AF77" s="227"/>
      <c r="AG77" s="227"/>
      <c r="AH77" s="227"/>
      <c r="AI77" s="227"/>
      <c r="AJ77" s="227"/>
      <c r="AK77" s="228"/>
      <c r="AL77" s="229"/>
      <c r="AM77" s="14"/>
      <c r="AN77" s="14"/>
      <c r="AO77" s="14"/>
      <c r="AP77" s="14"/>
      <c r="AQ77" s="14"/>
      <c r="AR77" s="14"/>
      <c r="AS77" s="14"/>
      <c r="AT77" s="14"/>
      <c r="AU77" s="14"/>
      <c r="AV77" s="115"/>
      <c r="AW77" s="204"/>
      <c r="AX77" s="204"/>
      <c r="AY77" s="204"/>
      <c r="AZ77" s="204"/>
      <c r="BA77" s="6"/>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row>
    <row r="78" spans="2:151" ht="15" customHeight="1" x14ac:dyDescent="0.2">
      <c r="B78" s="226">
        <f t="shared" si="63"/>
        <v>8</v>
      </c>
      <c r="C78" s="235" t="s">
        <v>316</v>
      </c>
      <c r="D78" s="235"/>
      <c r="E78" s="235"/>
      <c r="F78" s="235"/>
      <c r="G78" s="235"/>
      <c r="H78" s="235"/>
      <c r="I78" s="235"/>
      <c r="J78" s="235"/>
      <c r="K78" s="235"/>
      <c r="L78" s="235"/>
      <c r="M78" s="235"/>
      <c r="N78" s="235"/>
      <c r="O78" s="235"/>
      <c r="P78" s="235"/>
      <c r="Q78" s="235"/>
      <c r="R78" s="235"/>
      <c r="S78" s="235"/>
      <c r="T78" s="235"/>
      <c r="U78" s="236"/>
      <c r="V78" s="230"/>
      <c r="W78" s="227"/>
      <c r="X78" s="227"/>
      <c r="Y78" s="227"/>
      <c r="Z78" s="227"/>
      <c r="AA78" s="227"/>
      <c r="AB78" s="227"/>
      <c r="AC78" s="227"/>
      <c r="AD78" s="227"/>
      <c r="AE78" s="227"/>
      <c r="AF78" s="227"/>
      <c r="AG78" s="227"/>
      <c r="AH78" s="227"/>
      <c r="AI78" s="227"/>
      <c r="AJ78" s="227"/>
      <c r="AK78" s="228"/>
      <c r="AL78" s="229"/>
      <c r="AM78" s="14"/>
      <c r="AN78" s="14"/>
      <c r="AO78" s="14"/>
      <c r="AP78" s="14"/>
      <c r="AQ78" s="14"/>
      <c r="AR78" s="14"/>
      <c r="AS78" s="14"/>
      <c r="AT78" s="14"/>
      <c r="AU78" s="14"/>
      <c r="AV78" s="14"/>
      <c r="BA78" s="6"/>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row>
    <row r="79" spans="2:151" ht="15" customHeight="1" x14ac:dyDescent="0.2">
      <c r="B79" s="226">
        <f t="shared" si="63"/>
        <v>9</v>
      </c>
      <c r="C79" s="235" t="s">
        <v>317</v>
      </c>
      <c r="D79" s="235"/>
      <c r="E79" s="235"/>
      <c r="F79" s="235"/>
      <c r="G79" s="235"/>
      <c r="H79" s="235"/>
      <c r="I79" s="235"/>
      <c r="J79" s="235"/>
      <c r="K79" s="235"/>
      <c r="L79" s="235"/>
      <c r="M79" s="235"/>
      <c r="N79" s="235"/>
      <c r="O79" s="235"/>
      <c r="P79" s="235"/>
      <c r="Q79" s="235"/>
      <c r="R79" s="235"/>
      <c r="S79" s="235"/>
      <c r="T79" s="235"/>
      <c r="U79" s="236"/>
      <c r="V79" s="230"/>
      <c r="W79" s="227"/>
      <c r="X79" s="227"/>
      <c r="Y79" s="227"/>
      <c r="Z79" s="227"/>
      <c r="AA79" s="227"/>
      <c r="AB79" s="227"/>
      <c r="AC79" s="227"/>
      <c r="AD79" s="227"/>
      <c r="AE79" s="227"/>
      <c r="AF79" s="227"/>
      <c r="AG79" s="227"/>
      <c r="AH79" s="227"/>
      <c r="AI79" s="227"/>
      <c r="AJ79" s="227"/>
      <c r="AK79" s="229"/>
      <c r="AL79" s="229"/>
      <c r="AM79" s="14"/>
      <c r="AN79" s="14"/>
      <c r="AO79" s="14"/>
      <c r="AP79" s="14"/>
      <c r="AQ79" s="14"/>
      <c r="AR79" s="14"/>
      <c r="AS79" s="14"/>
      <c r="AT79" s="14"/>
      <c r="AU79" s="14"/>
      <c r="AV79" s="14"/>
      <c r="BA79" s="6"/>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row>
    <row r="80" spans="2:151" ht="15" customHeight="1" x14ac:dyDescent="0.2">
      <c r="B80" s="226">
        <f t="shared" si="63"/>
        <v>10</v>
      </c>
      <c r="C80" s="235" t="s">
        <v>318</v>
      </c>
      <c r="D80" s="235"/>
      <c r="E80" s="235"/>
      <c r="F80" s="235"/>
      <c r="G80" s="235"/>
      <c r="H80" s="235"/>
      <c r="I80" s="235"/>
      <c r="J80" s="235"/>
      <c r="K80" s="235"/>
      <c r="L80" s="235"/>
      <c r="M80" s="235"/>
      <c r="N80" s="235"/>
      <c r="O80" s="235"/>
      <c r="P80" s="235"/>
      <c r="Q80" s="235"/>
      <c r="R80" s="235"/>
      <c r="S80" s="235"/>
      <c r="T80" s="235"/>
      <c r="U80" s="236"/>
      <c r="V80" s="230"/>
      <c r="W80" s="227"/>
      <c r="X80" s="227"/>
      <c r="Y80" s="227"/>
      <c r="Z80" s="227"/>
      <c r="AA80" s="227"/>
      <c r="AB80" s="227"/>
      <c r="AC80" s="227"/>
      <c r="AD80" s="227"/>
      <c r="AE80" s="227"/>
      <c r="AF80" s="227"/>
      <c r="AG80" s="227"/>
      <c r="AH80" s="227"/>
      <c r="AI80" s="227"/>
      <c r="AJ80" s="227"/>
      <c r="AK80" s="229"/>
      <c r="AL80" s="229"/>
      <c r="AM80" s="14"/>
      <c r="AN80" s="14"/>
      <c r="AO80" s="14"/>
      <c r="AP80" s="14"/>
      <c r="AQ80" s="14"/>
      <c r="AR80" s="14"/>
      <c r="AS80" s="14"/>
      <c r="AT80" s="14"/>
      <c r="AU80" s="14"/>
      <c r="AV80" s="14"/>
      <c r="BA80" s="6"/>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row>
    <row r="81" spans="2:151" ht="15" customHeight="1" x14ac:dyDescent="0.2">
      <c r="B81" s="226">
        <f t="shared" si="63"/>
        <v>11</v>
      </c>
      <c r="C81" s="235" t="s">
        <v>319</v>
      </c>
      <c r="D81" s="235"/>
      <c r="E81" s="235"/>
      <c r="F81" s="235"/>
      <c r="G81" s="235"/>
      <c r="H81" s="235"/>
      <c r="I81" s="235"/>
      <c r="J81" s="235"/>
      <c r="K81" s="235"/>
      <c r="L81" s="235"/>
      <c r="M81" s="235"/>
      <c r="N81" s="235"/>
      <c r="O81" s="235"/>
      <c r="P81" s="235"/>
      <c r="Q81" s="235"/>
      <c r="R81" s="235"/>
      <c r="S81" s="235"/>
      <c r="T81" s="235"/>
      <c r="U81" s="236"/>
      <c r="V81" s="230"/>
      <c r="W81" s="227"/>
      <c r="X81" s="227"/>
      <c r="Y81" s="227"/>
      <c r="Z81" s="227"/>
      <c r="AA81" s="227"/>
      <c r="AB81" s="227"/>
      <c r="AC81" s="227"/>
      <c r="AD81" s="227"/>
      <c r="AE81" s="227"/>
      <c r="AF81" s="227"/>
      <c r="AG81" s="227"/>
      <c r="AH81" s="227"/>
      <c r="AI81" s="227"/>
      <c r="AJ81" s="227"/>
      <c r="AK81" s="229"/>
      <c r="AL81" s="229"/>
      <c r="AM81" s="14"/>
      <c r="AN81" s="14"/>
      <c r="AO81" s="14"/>
      <c r="AP81" s="14"/>
      <c r="AQ81" s="14"/>
      <c r="AR81" s="14"/>
      <c r="AS81" s="14"/>
      <c r="AT81" s="14"/>
      <c r="AU81" s="14"/>
      <c r="AV81" s="14"/>
      <c r="BA81" s="6"/>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row>
    <row r="82" spans="2:151" ht="15" customHeight="1" x14ac:dyDescent="0.2">
      <c r="B82" s="223" t="s">
        <v>320</v>
      </c>
      <c r="C82" s="224" t="str">
        <f>$C$23</f>
        <v>Capital Expenditure (excluding Atypical expenditure)</v>
      </c>
      <c r="D82" s="224"/>
      <c r="E82" s="224"/>
      <c r="F82" s="224"/>
      <c r="G82" s="224"/>
      <c r="H82" s="224"/>
      <c r="I82" s="224"/>
      <c r="J82" s="224"/>
      <c r="K82" s="224"/>
      <c r="L82" s="224"/>
      <c r="M82" s="224"/>
      <c r="N82" s="224"/>
      <c r="O82" s="224"/>
      <c r="P82" s="224"/>
      <c r="Q82" s="224"/>
      <c r="R82" s="224"/>
      <c r="S82" s="224"/>
      <c r="T82" s="224"/>
      <c r="U82" s="225"/>
      <c r="V82" s="230"/>
      <c r="W82" s="227"/>
      <c r="X82" s="227"/>
      <c r="Y82" s="227"/>
      <c r="Z82" s="227"/>
      <c r="AA82" s="227"/>
      <c r="AB82" s="227"/>
      <c r="AC82" s="227"/>
      <c r="AD82" s="227"/>
      <c r="AE82" s="227"/>
      <c r="AF82" s="227"/>
      <c r="AG82" s="227"/>
      <c r="AH82" s="227"/>
      <c r="AI82" s="227"/>
      <c r="AJ82" s="227"/>
      <c r="AK82" s="229"/>
      <c r="AL82" s="229"/>
      <c r="AM82" s="14"/>
      <c r="AN82" s="14"/>
      <c r="AO82" s="14"/>
      <c r="AP82" s="14"/>
      <c r="AQ82" s="14"/>
      <c r="AR82" s="14"/>
      <c r="AS82" s="14"/>
      <c r="AT82" s="14"/>
      <c r="AU82" s="14"/>
      <c r="AV82" s="14"/>
      <c r="BA82" s="6"/>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row>
    <row r="83" spans="2:151" ht="30" customHeight="1" x14ac:dyDescent="0.2">
      <c r="B83" s="226">
        <f>+B81+1</f>
        <v>12</v>
      </c>
      <c r="C83" s="235" t="s">
        <v>321</v>
      </c>
      <c r="D83" s="235"/>
      <c r="E83" s="235"/>
      <c r="F83" s="235"/>
      <c r="G83" s="235"/>
      <c r="H83" s="235"/>
      <c r="I83" s="235"/>
      <c r="J83" s="235"/>
      <c r="K83" s="235"/>
      <c r="L83" s="235"/>
      <c r="M83" s="235"/>
      <c r="N83" s="235"/>
      <c r="O83" s="235"/>
      <c r="P83" s="235"/>
      <c r="Q83" s="235"/>
      <c r="R83" s="235"/>
      <c r="S83" s="235"/>
      <c r="T83" s="235"/>
      <c r="U83" s="236"/>
      <c r="V83" s="230"/>
      <c r="W83" s="227"/>
      <c r="X83" s="227"/>
      <c r="Y83" s="227"/>
      <c r="Z83" s="227"/>
      <c r="AA83" s="227"/>
      <c r="AB83" s="227"/>
      <c r="AC83" s="227"/>
      <c r="AD83" s="227"/>
      <c r="AE83" s="227"/>
      <c r="AF83" s="227"/>
      <c r="AG83" s="227"/>
      <c r="AH83" s="227"/>
      <c r="AI83" s="227"/>
      <c r="AJ83" s="227"/>
      <c r="AK83" s="229"/>
      <c r="AL83" s="229"/>
      <c r="AM83" s="14"/>
      <c r="AN83" s="14"/>
      <c r="AO83" s="14"/>
      <c r="AP83" s="14"/>
      <c r="AQ83" s="14"/>
      <c r="AR83" s="14"/>
      <c r="AS83" s="14"/>
      <c r="AT83" s="14"/>
      <c r="AU83" s="14"/>
      <c r="AV83" s="14"/>
      <c r="BA83" s="6"/>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row>
    <row r="84" spans="2:151" ht="30" customHeight="1" x14ac:dyDescent="0.2">
      <c r="B84" s="226">
        <f>+B83+1</f>
        <v>13</v>
      </c>
      <c r="C84" s="235" t="s">
        <v>322</v>
      </c>
      <c r="D84" s="235"/>
      <c r="E84" s="235"/>
      <c r="F84" s="235"/>
      <c r="G84" s="235"/>
      <c r="H84" s="235"/>
      <c r="I84" s="235"/>
      <c r="J84" s="235"/>
      <c r="K84" s="235"/>
      <c r="L84" s="235"/>
      <c r="M84" s="235"/>
      <c r="N84" s="235"/>
      <c r="O84" s="235"/>
      <c r="P84" s="235"/>
      <c r="Q84" s="235"/>
      <c r="R84" s="235"/>
      <c r="S84" s="235"/>
      <c r="T84" s="235"/>
      <c r="U84" s="236"/>
      <c r="V84" s="230"/>
      <c r="W84" s="227"/>
      <c r="X84" s="227"/>
      <c r="Y84" s="227"/>
      <c r="Z84" s="227"/>
      <c r="AA84" s="227"/>
      <c r="AB84" s="227"/>
      <c r="AC84" s="227"/>
      <c r="AD84" s="227"/>
      <c r="AE84" s="227"/>
      <c r="AF84" s="227"/>
      <c r="AG84" s="227"/>
      <c r="AH84" s="227"/>
      <c r="AI84" s="227"/>
      <c r="AJ84" s="227"/>
      <c r="AK84" s="229"/>
      <c r="AL84" s="229"/>
      <c r="AM84" s="14"/>
      <c r="AN84" s="14"/>
      <c r="AO84" s="14"/>
      <c r="AP84" s="14"/>
      <c r="AQ84" s="14"/>
      <c r="AR84" s="14"/>
      <c r="AS84" s="14"/>
      <c r="AT84" s="14"/>
      <c r="AU84" s="14"/>
      <c r="AV84" s="14"/>
      <c r="BA84" s="6"/>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row>
    <row r="85" spans="2:151" ht="15" customHeight="1" x14ac:dyDescent="0.2">
      <c r="B85" s="226">
        <f t="shared" ref="B85:B94" si="64">+B84+1</f>
        <v>14</v>
      </c>
      <c r="C85" s="235" t="s">
        <v>323</v>
      </c>
      <c r="D85" s="235"/>
      <c r="E85" s="235"/>
      <c r="F85" s="235"/>
      <c r="G85" s="235"/>
      <c r="H85" s="235"/>
      <c r="I85" s="235"/>
      <c r="J85" s="235"/>
      <c r="K85" s="235"/>
      <c r="L85" s="235"/>
      <c r="M85" s="235"/>
      <c r="N85" s="235"/>
      <c r="O85" s="235"/>
      <c r="P85" s="235"/>
      <c r="Q85" s="235"/>
      <c r="R85" s="235"/>
      <c r="S85" s="235"/>
      <c r="T85" s="235"/>
      <c r="U85" s="236"/>
      <c r="V85" s="230"/>
      <c r="W85" s="227"/>
      <c r="X85" s="227"/>
      <c r="Y85" s="227"/>
      <c r="Z85" s="227"/>
      <c r="AA85" s="227"/>
      <c r="AB85" s="227"/>
      <c r="AC85" s="227"/>
      <c r="AD85" s="227"/>
      <c r="AE85" s="227"/>
      <c r="AF85" s="227"/>
      <c r="AG85" s="227"/>
      <c r="AH85" s="227"/>
      <c r="AI85" s="227"/>
      <c r="AJ85" s="227"/>
      <c r="AK85" s="229"/>
      <c r="AL85" s="229"/>
      <c r="AM85" s="14"/>
      <c r="AN85" s="14"/>
      <c r="AO85" s="14"/>
      <c r="AP85" s="14"/>
      <c r="AQ85" s="14"/>
      <c r="AR85" s="14"/>
      <c r="AS85" s="14"/>
      <c r="AT85" s="14"/>
      <c r="AU85" s="14"/>
      <c r="AV85" s="14"/>
      <c r="BA85" s="6"/>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row>
    <row r="86" spans="2:151" ht="15" customHeight="1" x14ac:dyDescent="0.2">
      <c r="B86" s="226">
        <f t="shared" si="64"/>
        <v>15</v>
      </c>
      <c r="C86" s="235" t="s">
        <v>324</v>
      </c>
      <c r="D86" s="235"/>
      <c r="E86" s="235"/>
      <c r="F86" s="235"/>
      <c r="G86" s="235"/>
      <c r="H86" s="235"/>
      <c r="I86" s="235"/>
      <c r="J86" s="235"/>
      <c r="K86" s="235"/>
      <c r="L86" s="235"/>
      <c r="M86" s="235"/>
      <c r="N86" s="235"/>
      <c r="O86" s="235"/>
      <c r="P86" s="235"/>
      <c r="Q86" s="235"/>
      <c r="R86" s="235"/>
      <c r="S86" s="235"/>
      <c r="T86" s="235"/>
      <c r="U86" s="236"/>
      <c r="V86" s="230"/>
      <c r="W86" s="227"/>
      <c r="X86" s="227"/>
      <c r="Y86" s="227"/>
      <c r="Z86" s="227"/>
      <c r="AA86" s="227"/>
      <c r="AB86" s="227"/>
      <c r="AC86" s="227"/>
      <c r="AD86" s="227"/>
      <c r="AE86" s="227"/>
      <c r="AF86" s="227"/>
      <c r="AG86" s="227"/>
      <c r="AH86" s="227"/>
      <c r="AI86" s="227"/>
      <c r="AJ86" s="227"/>
      <c r="AK86" s="229"/>
      <c r="AL86" s="229"/>
      <c r="AM86" s="14"/>
      <c r="AN86" s="14"/>
      <c r="AO86" s="14"/>
      <c r="AP86" s="14"/>
      <c r="AQ86" s="14"/>
      <c r="AR86" s="14"/>
      <c r="AS86" s="14"/>
      <c r="AT86" s="14"/>
      <c r="AU86" s="14"/>
      <c r="AV86" s="14"/>
      <c r="BA86" s="6"/>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row>
    <row r="87" spans="2:151" ht="45" customHeight="1" x14ac:dyDescent="0.2">
      <c r="B87" s="226">
        <f t="shared" si="64"/>
        <v>16</v>
      </c>
      <c r="C87" s="235" t="s">
        <v>325</v>
      </c>
      <c r="D87" s="235"/>
      <c r="E87" s="235"/>
      <c r="F87" s="235"/>
      <c r="G87" s="235"/>
      <c r="H87" s="235"/>
      <c r="I87" s="235"/>
      <c r="J87" s="235"/>
      <c r="K87" s="235"/>
      <c r="L87" s="235"/>
      <c r="M87" s="235"/>
      <c r="N87" s="235"/>
      <c r="O87" s="235"/>
      <c r="P87" s="235"/>
      <c r="Q87" s="235"/>
      <c r="R87" s="235"/>
      <c r="S87" s="235"/>
      <c r="T87" s="235"/>
      <c r="U87" s="236"/>
      <c r="V87" s="230"/>
      <c r="W87" s="227"/>
      <c r="X87" s="227"/>
      <c r="Y87" s="227"/>
      <c r="Z87" s="227"/>
      <c r="AA87" s="227"/>
      <c r="AB87" s="227"/>
      <c r="AC87" s="227"/>
      <c r="AD87" s="227"/>
      <c r="AE87" s="227"/>
      <c r="AF87" s="227"/>
      <c r="AG87" s="227"/>
      <c r="AH87" s="227"/>
      <c r="AI87" s="227"/>
      <c r="AJ87" s="227"/>
      <c r="AK87" s="229"/>
      <c r="AL87" s="229"/>
      <c r="AM87" s="14"/>
      <c r="AN87" s="14"/>
      <c r="AO87" s="14"/>
      <c r="AP87" s="14"/>
      <c r="AQ87" s="14"/>
      <c r="AR87" s="14"/>
      <c r="AS87" s="14"/>
      <c r="AT87" s="14"/>
      <c r="AU87" s="14"/>
      <c r="AV87" s="14"/>
      <c r="BA87" s="6"/>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row>
    <row r="88" spans="2:151" ht="15" customHeight="1" x14ac:dyDescent="0.2">
      <c r="B88" s="226">
        <f t="shared" si="64"/>
        <v>17</v>
      </c>
      <c r="C88" s="235" t="s">
        <v>326</v>
      </c>
      <c r="D88" s="235"/>
      <c r="E88" s="235"/>
      <c r="F88" s="235"/>
      <c r="G88" s="235"/>
      <c r="H88" s="235"/>
      <c r="I88" s="235"/>
      <c r="J88" s="235"/>
      <c r="K88" s="235"/>
      <c r="L88" s="235"/>
      <c r="M88" s="235"/>
      <c r="N88" s="235"/>
      <c r="O88" s="235"/>
      <c r="P88" s="235"/>
      <c r="Q88" s="235"/>
      <c r="R88" s="235"/>
      <c r="S88" s="235"/>
      <c r="T88" s="235"/>
      <c r="U88" s="236"/>
      <c r="V88" s="230"/>
      <c r="W88" s="227"/>
      <c r="X88" s="227"/>
      <c r="Y88" s="227"/>
      <c r="Z88" s="227"/>
      <c r="AA88" s="227"/>
      <c r="AB88" s="227"/>
      <c r="AC88" s="227"/>
      <c r="AD88" s="227"/>
      <c r="AE88" s="227"/>
      <c r="AF88" s="227"/>
      <c r="AG88" s="227"/>
      <c r="AH88" s="227"/>
      <c r="AI88" s="227"/>
      <c r="AJ88" s="227"/>
      <c r="AK88" s="229"/>
      <c r="AL88" s="229"/>
      <c r="AM88" s="14"/>
      <c r="AN88" s="14"/>
      <c r="AO88" s="14"/>
      <c r="AP88" s="14"/>
      <c r="AQ88" s="14"/>
      <c r="AR88" s="14"/>
      <c r="AS88" s="14"/>
      <c r="AT88" s="14"/>
      <c r="AU88" s="14"/>
      <c r="AV88" s="14"/>
      <c r="BA88" s="6"/>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row>
    <row r="89" spans="2:151" ht="15" customHeight="1" x14ac:dyDescent="0.2">
      <c r="B89" s="226">
        <f t="shared" si="64"/>
        <v>18</v>
      </c>
      <c r="C89" s="235" t="s">
        <v>327</v>
      </c>
      <c r="D89" s="235"/>
      <c r="E89" s="235"/>
      <c r="F89" s="235"/>
      <c r="G89" s="235"/>
      <c r="H89" s="235"/>
      <c r="I89" s="235"/>
      <c r="J89" s="235"/>
      <c r="K89" s="235"/>
      <c r="L89" s="235"/>
      <c r="M89" s="235"/>
      <c r="N89" s="235"/>
      <c r="O89" s="235"/>
      <c r="P89" s="235"/>
      <c r="Q89" s="235"/>
      <c r="R89" s="235"/>
      <c r="S89" s="235"/>
      <c r="T89" s="235"/>
      <c r="U89" s="236"/>
      <c r="V89" s="230"/>
      <c r="W89" s="227"/>
      <c r="X89" s="227"/>
      <c r="Y89" s="227"/>
      <c r="Z89" s="227"/>
      <c r="AA89" s="227"/>
      <c r="AB89" s="227"/>
      <c r="AC89" s="227"/>
      <c r="AD89" s="227"/>
      <c r="AE89" s="227"/>
      <c r="AF89" s="227"/>
      <c r="AG89" s="227"/>
      <c r="AH89" s="227"/>
      <c r="AI89" s="227"/>
      <c r="AJ89" s="227"/>
      <c r="AK89" s="229"/>
      <c r="AL89" s="229"/>
      <c r="AM89" s="14"/>
      <c r="AN89" s="14"/>
      <c r="AO89" s="14"/>
      <c r="AP89" s="14"/>
      <c r="AQ89" s="14"/>
      <c r="AR89" s="14"/>
      <c r="AS89" s="14"/>
      <c r="AT89" s="14"/>
      <c r="AU89" s="14"/>
      <c r="AV89" s="14"/>
      <c r="BA89" s="6"/>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row>
    <row r="90" spans="2:151" ht="15" customHeight="1" x14ac:dyDescent="0.2">
      <c r="B90" s="226">
        <f t="shared" si="64"/>
        <v>19</v>
      </c>
      <c r="C90" s="235" t="s">
        <v>328</v>
      </c>
      <c r="D90" s="235"/>
      <c r="E90" s="235"/>
      <c r="F90" s="235"/>
      <c r="G90" s="235"/>
      <c r="H90" s="235"/>
      <c r="I90" s="235"/>
      <c r="J90" s="235"/>
      <c r="K90" s="235"/>
      <c r="L90" s="235"/>
      <c r="M90" s="235"/>
      <c r="N90" s="235"/>
      <c r="O90" s="235"/>
      <c r="P90" s="235"/>
      <c r="Q90" s="235"/>
      <c r="R90" s="235"/>
      <c r="S90" s="235"/>
      <c r="T90" s="235"/>
      <c r="U90" s="236"/>
      <c r="V90" s="230"/>
      <c r="W90" s="227"/>
      <c r="X90" s="227"/>
      <c r="Y90" s="227"/>
      <c r="Z90" s="227"/>
      <c r="AA90" s="227"/>
      <c r="AB90" s="227"/>
      <c r="AC90" s="227"/>
      <c r="AD90" s="227"/>
      <c r="AE90" s="227"/>
      <c r="AF90" s="227"/>
      <c r="AG90" s="227"/>
      <c r="AH90" s="227"/>
      <c r="AI90" s="227"/>
      <c r="AJ90" s="227"/>
      <c r="AK90" s="229"/>
      <c r="AL90" s="229"/>
      <c r="AM90" s="14"/>
      <c r="AN90" s="14"/>
      <c r="AO90" s="14"/>
      <c r="AP90" s="14"/>
      <c r="AQ90" s="14"/>
      <c r="AR90" s="14"/>
      <c r="AS90" s="14"/>
      <c r="AT90" s="14"/>
      <c r="AU90" s="14"/>
      <c r="AV90" s="14"/>
      <c r="BA90" s="6"/>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row>
    <row r="91" spans="2:151" ht="15" customHeight="1" x14ac:dyDescent="0.2">
      <c r="B91" s="223" t="s">
        <v>329</v>
      </c>
      <c r="C91" s="224" t="str">
        <f>$C$33</f>
        <v>Totex</v>
      </c>
      <c r="D91" s="224"/>
      <c r="E91" s="224"/>
      <c r="F91" s="224"/>
      <c r="G91" s="224"/>
      <c r="H91" s="224"/>
      <c r="I91" s="224"/>
      <c r="J91" s="224"/>
      <c r="K91" s="224"/>
      <c r="L91" s="224"/>
      <c r="M91" s="224"/>
      <c r="N91" s="224"/>
      <c r="O91" s="224"/>
      <c r="P91" s="224"/>
      <c r="Q91" s="224"/>
      <c r="R91" s="224"/>
      <c r="S91" s="224"/>
      <c r="T91" s="224"/>
      <c r="U91" s="225"/>
      <c r="V91" s="230"/>
      <c r="W91" s="227"/>
      <c r="X91" s="227"/>
      <c r="Y91" s="227"/>
      <c r="Z91" s="227"/>
      <c r="AA91" s="227"/>
      <c r="AB91" s="227"/>
      <c r="AC91" s="227"/>
      <c r="AD91" s="227"/>
      <c r="AE91" s="227"/>
      <c r="AF91" s="227"/>
      <c r="AG91" s="227"/>
      <c r="AH91" s="227"/>
      <c r="AI91" s="227"/>
      <c r="AJ91" s="227"/>
      <c r="AK91" s="229"/>
      <c r="AL91" s="229"/>
      <c r="AM91" s="14"/>
      <c r="AN91" s="14"/>
      <c r="AO91" s="14"/>
      <c r="AP91" s="14"/>
      <c r="AQ91" s="14"/>
      <c r="AR91" s="14"/>
      <c r="AS91" s="14"/>
      <c r="AT91" s="14"/>
      <c r="AU91" s="14"/>
      <c r="AV91" s="14"/>
      <c r="BA91" s="6"/>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row>
    <row r="92" spans="2:151" ht="15" customHeight="1" x14ac:dyDescent="0.2">
      <c r="B92" s="226">
        <f>+B90+1</f>
        <v>20</v>
      </c>
      <c r="C92" s="235" t="s">
        <v>330</v>
      </c>
      <c r="D92" s="235"/>
      <c r="E92" s="235"/>
      <c r="F92" s="235"/>
      <c r="G92" s="235"/>
      <c r="H92" s="235"/>
      <c r="I92" s="235"/>
      <c r="J92" s="235"/>
      <c r="K92" s="235"/>
      <c r="L92" s="235"/>
      <c r="M92" s="235"/>
      <c r="N92" s="235"/>
      <c r="O92" s="235"/>
      <c r="P92" s="235"/>
      <c r="Q92" s="235"/>
      <c r="R92" s="235"/>
      <c r="S92" s="235"/>
      <c r="T92" s="235"/>
      <c r="U92" s="236"/>
      <c r="V92" s="230"/>
      <c r="W92" s="227"/>
      <c r="X92" s="227"/>
      <c r="Y92" s="227"/>
      <c r="Z92" s="227"/>
      <c r="AA92" s="227"/>
      <c r="AB92" s="227"/>
      <c r="AC92" s="227"/>
      <c r="AD92" s="227"/>
      <c r="AE92" s="227"/>
      <c r="AF92" s="227"/>
      <c r="AG92" s="227"/>
      <c r="AH92" s="227"/>
      <c r="AI92" s="227"/>
      <c r="AJ92" s="227"/>
      <c r="AK92" s="229"/>
      <c r="AL92" s="229"/>
      <c r="AM92" s="14"/>
      <c r="AN92" s="14"/>
      <c r="AO92" s="14"/>
      <c r="AP92" s="14"/>
      <c r="AQ92" s="14"/>
      <c r="AR92" s="14"/>
      <c r="AS92" s="14"/>
      <c r="AT92" s="14"/>
      <c r="AU92" s="14"/>
      <c r="AV92" s="14"/>
      <c r="BA92" s="6"/>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row>
    <row r="93" spans="2:151" ht="15" customHeight="1" x14ac:dyDescent="0.2">
      <c r="B93" s="226">
        <f>+B92+1</f>
        <v>21</v>
      </c>
      <c r="C93" s="235" t="s">
        <v>331</v>
      </c>
      <c r="D93" s="235"/>
      <c r="E93" s="235"/>
      <c r="F93" s="235"/>
      <c r="G93" s="235"/>
      <c r="H93" s="235"/>
      <c r="I93" s="235"/>
      <c r="J93" s="235"/>
      <c r="K93" s="235"/>
      <c r="L93" s="235"/>
      <c r="M93" s="235"/>
      <c r="N93" s="235"/>
      <c r="O93" s="235"/>
      <c r="P93" s="235"/>
      <c r="Q93" s="235"/>
      <c r="R93" s="235"/>
      <c r="S93" s="235"/>
      <c r="T93" s="235"/>
      <c r="U93" s="236"/>
      <c r="V93" s="230"/>
      <c r="W93" s="227"/>
      <c r="X93" s="227"/>
      <c r="Y93" s="227"/>
      <c r="Z93" s="227"/>
      <c r="AA93" s="227"/>
      <c r="AB93" s="227"/>
      <c r="AC93" s="227"/>
      <c r="AD93" s="227"/>
      <c r="AE93" s="227"/>
      <c r="AF93" s="227"/>
      <c r="AG93" s="227"/>
      <c r="AH93" s="227"/>
      <c r="AI93" s="227"/>
      <c r="AJ93" s="227"/>
      <c r="AK93" s="229"/>
      <c r="AL93" s="229"/>
      <c r="AM93" s="14"/>
      <c r="AN93" s="14"/>
      <c r="AO93" s="14"/>
      <c r="AP93" s="14"/>
      <c r="AQ93" s="14"/>
      <c r="AR93" s="14"/>
      <c r="AS93" s="14"/>
      <c r="AT93" s="14"/>
      <c r="AU93" s="14"/>
      <c r="AV93" s="14"/>
      <c r="BA93" s="6"/>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row>
    <row r="94" spans="2:151" ht="15" customHeight="1" x14ac:dyDescent="0.2">
      <c r="B94" s="226">
        <f t="shared" si="64"/>
        <v>22</v>
      </c>
      <c r="C94" s="235" t="s">
        <v>332</v>
      </c>
      <c r="D94" s="235"/>
      <c r="E94" s="235"/>
      <c r="F94" s="235"/>
      <c r="G94" s="235"/>
      <c r="H94" s="235"/>
      <c r="I94" s="235"/>
      <c r="J94" s="235"/>
      <c r="K94" s="235"/>
      <c r="L94" s="235"/>
      <c r="M94" s="235"/>
      <c r="N94" s="235"/>
      <c r="O94" s="235"/>
      <c r="P94" s="235"/>
      <c r="Q94" s="235"/>
      <c r="R94" s="235"/>
      <c r="S94" s="235"/>
      <c r="T94" s="235"/>
      <c r="U94" s="236"/>
      <c r="V94" s="230"/>
      <c r="W94" s="227"/>
      <c r="X94" s="227"/>
      <c r="Y94" s="227"/>
      <c r="Z94" s="227"/>
      <c r="AA94" s="227"/>
      <c r="AB94" s="227"/>
      <c r="AC94" s="227"/>
      <c r="AD94" s="227"/>
      <c r="AE94" s="227"/>
      <c r="AF94" s="227"/>
      <c r="AG94" s="227"/>
      <c r="AH94" s="227"/>
      <c r="AI94" s="227"/>
      <c r="AJ94" s="227"/>
      <c r="AK94" s="229"/>
      <c r="AL94" s="229"/>
      <c r="AM94" s="14"/>
      <c r="AN94" s="14"/>
      <c r="AO94" s="14"/>
      <c r="AP94" s="14"/>
      <c r="AQ94" s="14"/>
      <c r="AR94" s="14"/>
      <c r="AS94" s="14"/>
      <c r="AT94" s="14"/>
      <c r="AU94" s="14"/>
      <c r="AV94" s="14"/>
      <c r="BA94" s="6"/>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row>
    <row r="95" spans="2:151" ht="15" customHeight="1" x14ac:dyDescent="0.2">
      <c r="B95" s="223" t="s">
        <v>333</v>
      </c>
      <c r="C95" s="224" t="str">
        <f>$C$38</f>
        <v>Cash Expenditure (excluding Atypical expenditure)</v>
      </c>
      <c r="D95" s="224"/>
      <c r="E95" s="224"/>
      <c r="F95" s="224"/>
      <c r="G95" s="224"/>
      <c r="H95" s="224"/>
      <c r="I95" s="224"/>
      <c r="J95" s="224"/>
      <c r="K95" s="224"/>
      <c r="L95" s="224"/>
      <c r="M95" s="224"/>
      <c r="N95" s="224"/>
      <c r="O95" s="224"/>
      <c r="P95" s="224"/>
      <c r="Q95" s="224"/>
      <c r="R95" s="224"/>
      <c r="S95" s="224"/>
      <c r="T95" s="224"/>
      <c r="U95" s="225"/>
      <c r="V95" s="230"/>
      <c r="W95" s="227"/>
      <c r="X95" s="227"/>
      <c r="Y95" s="227"/>
      <c r="Z95" s="227"/>
      <c r="AA95" s="227"/>
      <c r="AB95" s="227"/>
      <c r="AC95" s="227"/>
      <c r="AD95" s="227"/>
      <c r="AE95" s="227"/>
      <c r="AF95" s="227"/>
      <c r="AG95" s="227"/>
      <c r="AH95" s="227"/>
      <c r="AI95" s="227"/>
      <c r="AJ95" s="227"/>
      <c r="AK95" s="229"/>
      <c r="AL95" s="229"/>
      <c r="AM95" s="14"/>
      <c r="AN95" s="14"/>
      <c r="AO95" s="14"/>
      <c r="AP95" s="14"/>
      <c r="AQ95" s="14"/>
      <c r="AR95" s="14"/>
      <c r="AS95" s="14"/>
      <c r="AT95" s="14"/>
      <c r="AU95" s="14"/>
      <c r="AV95" s="14"/>
      <c r="BA95" s="6"/>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row>
    <row r="96" spans="2:151" ht="15" customHeight="1" x14ac:dyDescent="0.2">
      <c r="B96" s="226">
        <f>+B94+1</f>
        <v>23</v>
      </c>
      <c r="C96" s="235" t="s">
        <v>334</v>
      </c>
      <c r="D96" s="235"/>
      <c r="E96" s="235"/>
      <c r="F96" s="235"/>
      <c r="G96" s="235"/>
      <c r="H96" s="235"/>
      <c r="I96" s="235"/>
      <c r="J96" s="235"/>
      <c r="K96" s="235"/>
      <c r="L96" s="235"/>
      <c r="M96" s="235"/>
      <c r="N96" s="235"/>
      <c r="O96" s="235"/>
      <c r="P96" s="235"/>
      <c r="Q96" s="235"/>
      <c r="R96" s="235"/>
      <c r="S96" s="235"/>
      <c r="T96" s="235"/>
      <c r="U96" s="236"/>
      <c r="V96" s="230"/>
      <c r="W96" s="227"/>
      <c r="X96" s="227"/>
      <c r="Y96" s="227"/>
      <c r="Z96" s="227"/>
      <c r="AA96" s="227"/>
      <c r="AB96" s="227"/>
      <c r="AC96" s="227"/>
      <c r="AD96" s="227"/>
      <c r="AE96" s="227"/>
      <c r="AF96" s="227"/>
      <c r="AG96" s="227"/>
      <c r="AH96" s="227"/>
      <c r="AI96" s="227"/>
      <c r="AJ96" s="227"/>
      <c r="AK96" s="229"/>
      <c r="AL96" s="229"/>
      <c r="AM96" s="14"/>
      <c r="AN96" s="14"/>
      <c r="AO96" s="14"/>
      <c r="AP96" s="14"/>
      <c r="AQ96" s="14"/>
      <c r="AR96" s="14"/>
      <c r="AS96" s="14"/>
      <c r="AT96" s="14"/>
      <c r="AU96" s="14"/>
      <c r="AV96" s="14"/>
      <c r="BA96" s="6"/>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row>
    <row r="97" spans="2:151" ht="15" customHeight="1" x14ac:dyDescent="0.2">
      <c r="B97" s="226">
        <f>+B96+1</f>
        <v>24</v>
      </c>
      <c r="C97" s="235" t="s">
        <v>335</v>
      </c>
      <c r="D97" s="235"/>
      <c r="E97" s="235"/>
      <c r="F97" s="235"/>
      <c r="G97" s="235"/>
      <c r="H97" s="235"/>
      <c r="I97" s="235"/>
      <c r="J97" s="235"/>
      <c r="K97" s="235"/>
      <c r="L97" s="235"/>
      <c r="M97" s="235"/>
      <c r="N97" s="235"/>
      <c r="O97" s="235"/>
      <c r="P97" s="235"/>
      <c r="Q97" s="235"/>
      <c r="R97" s="235"/>
      <c r="S97" s="235"/>
      <c r="T97" s="235"/>
      <c r="U97" s="236"/>
      <c r="V97" s="230"/>
      <c r="W97" s="227"/>
      <c r="X97" s="227"/>
      <c r="Y97" s="227"/>
      <c r="Z97" s="227"/>
      <c r="AA97" s="227"/>
      <c r="AB97" s="227"/>
      <c r="AC97" s="227"/>
      <c r="AD97" s="227"/>
      <c r="AE97" s="227"/>
      <c r="AF97" s="227"/>
      <c r="AG97" s="227"/>
      <c r="AH97" s="227"/>
      <c r="AI97" s="227"/>
      <c r="AJ97" s="227"/>
      <c r="AK97" s="229"/>
      <c r="AL97" s="229"/>
      <c r="AM97" s="14"/>
      <c r="AN97" s="14"/>
      <c r="AO97" s="14"/>
      <c r="AP97" s="14"/>
      <c r="AQ97" s="14"/>
      <c r="AR97" s="14"/>
      <c r="AS97" s="14"/>
      <c r="AT97" s="14"/>
      <c r="AU97" s="14"/>
      <c r="AV97" s="14"/>
      <c r="BA97" s="6"/>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row>
    <row r="98" spans="2:151" ht="15" customHeight="1" x14ac:dyDescent="0.2">
      <c r="B98" s="226">
        <f>+B97+1</f>
        <v>25</v>
      </c>
      <c r="C98" s="235" t="s">
        <v>336</v>
      </c>
      <c r="D98" s="235"/>
      <c r="E98" s="235"/>
      <c r="F98" s="235"/>
      <c r="G98" s="235"/>
      <c r="H98" s="235"/>
      <c r="I98" s="235"/>
      <c r="J98" s="235"/>
      <c r="K98" s="235"/>
      <c r="L98" s="235"/>
      <c r="M98" s="235"/>
      <c r="N98" s="235"/>
      <c r="O98" s="235"/>
      <c r="P98" s="235"/>
      <c r="Q98" s="235"/>
      <c r="R98" s="235"/>
      <c r="S98" s="235"/>
      <c r="T98" s="235"/>
      <c r="U98" s="236"/>
      <c r="V98" s="230"/>
      <c r="W98" s="227"/>
      <c r="X98" s="227"/>
      <c r="Y98" s="227"/>
      <c r="Z98" s="227"/>
      <c r="AA98" s="227"/>
      <c r="AB98" s="227"/>
      <c r="AC98" s="227"/>
      <c r="AD98" s="227"/>
      <c r="AE98" s="227"/>
      <c r="AF98" s="227"/>
      <c r="AG98" s="227"/>
      <c r="AH98" s="227"/>
      <c r="AI98" s="227"/>
      <c r="AJ98" s="227"/>
      <c r="AK98" s="229"/>
      <c r="AL98" s="229"/>
      <c r="AM98" s="14"/>
      <c r="AN98" s="14"/>
      <c r="AO98" s="14"/>
      <c r="AP98" s="14"/>
      <c r="AQ98" s="14"/>
      <c r="AR98" s="14"/>
      <c r="AS98" s="14"/>
      <c r="AT98" s="14"/>
      <c r="AU98" s="14"/>
      <c r="AV98" s="14"/>
      <c r="BA98" s="6"/>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row>
    <row r="99" spans="2:151" ht="15" customHeight="1" x14ac:dyDescent="0.2">
      <c r="B99" s="223" t="s">
        <v>337</v>
      </c>
      <c r="C99" s="224" t="str">
        <f>$C$43</f>
        <v>Atypical expenditure</v>
      </c>
      <c r="D99" s="224"/>
      <c r="E99" s="224"/>
      <c r="F99" s="224"/>
      <c r="G99" s="224"/>
      <c r="H99" s="224"/>
      <c r="I99" s="224"/>
      <c r="J99" s="224"/>
      <c r="K99" s="224"/>
      <c r="L99" s="224"/>
      <c r="M99" s="224"/>
      <c r="N99" s="224"/>
      <c r="O99" s="224"/>
      <c r="P99" s="224"/>
      <c r="Q99" s="224"/>
      <c r="R99" s="224"/>
      <c r="S99" s="224"/>
      <c r="T99" s="224"/>
      <c r="U99" s="225"/>
      <c r="V99" s="230"/>
      <c r="W99" s="227"/>
      <c r="X99" s="227"/>
      <c r="Y99" s="227"/>
      <c r="Z99" s="227"/>
      <c r="AA99" s="227"/>
      <c r="AB99" s="227"/>
      <c r="AC99" s="227"/>
      <c r="AD99" s="227"/>
      <c r="AE99" s="227"/>
      <c r="AF99" s="227"/>
      <c r="AG99" s="227"/>
      <c r="AH99" s="227"/>
      <c r="AI99" s="227"/>
      <c r="AJ99" s="227"/>
      <c r="AK99" s="229"/>
      <c r="AL99" s="229"/>
      <c r="AM99" s="14"/>
      <c r="AN99" s="14"/>
      <c r="AO99" s="14"/>
      <c r="AP99" s="14"/>
      <c r="AQ99" s="14"/>
      <c r="AR99" s="14"/>
      <c r="AS99" s="14"/>
      <c r="AT99" s="14"/>
      <c r="AU99" s="14"/>
      <c r="AV99" s="14"/>
      <c r="BA99" s="6"/>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row>
    <row r="100" spans="2:151" ht="15" customHeight="1" x14ac:dyDescent="0.2">
      <c r="B100" s="231" t="s">
        <v>338</v>
      </c>
      <c r="C100" s="235" t="s">
        <v>339</v>
      </c>
      <c r="D100" s="235"/>
      <c r="E100" s="235"/>
      <c r="F100" s="235"/>
      <c r="G100" s="235"/>
      <c r="H100" s="235"/>
      <c r="I100" s="235"/>
      <c r="J100" s="235"/>
      <c r="K100" s="235"/>
      <c r="L100" s="235"/>
      <c r="M100" s="235"/>
      <c r="N100" s="235"/>
      <c r="O100" s="235"/>
      <c r="P100" s="235"/>
      <c r="Q100" s="235"/>
      <c r="R100" s="235"/>
      <c r="S100" s="235"/>
      <c r="T100" s="235"/>
      <c r="U100" s="236"/>
      <c r="V100" s="230"/>
      <c r="W100" s="227"/>
      <c r="X100" s="227"/>
      <c r="Y100" s="227"/>
      <c r="Z100" s="227"/>
      <c r="AA100" s="227"/>
      <c r="AB100" s="227"/>
      <c r="AC100" s="227"/>
      <c r="AD100" s="227"/>
      <c r="AE100" s="227"/>
      <c r="AF100" s="227"/>
      <c r="AG100" s="227"/>
      <c r="AH100" s="227"/>
      <c r="AI100" s="227"/>
      <c r="AJ100" s="227"/>
      <c r="AK100" s="229"/>
      <c r="AL100" s="229"/>
      <c r="AM100" s="14"/>
      <c r="AN100" s="14"/>
      <c r="AO100" s="14"/>
      <c r="AP100" s="14"/>
      <c r="AQ100" s="14"/>
      <c r="AR100" s="14"/>
      <c r="AS100" s="14"/>
      <c r="AT100" s="14"/>
      <c r="AU100" s="14"/>
      <c r="AV100" s="14"/>
      <c r="BA100" s="6"/>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row>
    <row r="101" spans="2:151" ht="15" customHeight="1" x14ac:dyDescent="0.2">
      <c r="B101" s="232">
        <v>36</v>
      </c>
      <c r="C101" s="235" t="s">
        <v>340</v>
      </c>
      <c r="D101" s="235"/>
      <c r="E101" s="235"/>
      <c r="F101" s="235"/>
      <c r="G101" s="235"/>
      <c r="H101" s="235"/>
      <c r="I101" s="235"/>
      <c r="J101" s="235"/>
      <c r="K101" s="235"/>
      <c r="L101" s="235"/>
      <c r="M101" s="235"/>
      <c r="N101" s="235"/>
      <c r="O101" s="235"/>
      <c r="P101" s="235"/>
      <c r="Q101" s="235"/>
      <c r="R101" s="235"/>
      <c r="S101" s="235"/>
      <c r="T101" s="235"/>
      <c r="U101" s="236"/>
      <c r="V101" s="230"/>
      <c r="W101" s="227"/>
      <c r="X101" s="227"/>
      <c r="Y101" s="227"/>
      <c r="Z101" s="227"/>
      <c r="AA101" s="227"/>
      <c r="AB101" s="227"/>
      <c r="AC101" s="227"/>
      <c r="AD101" s="227"/>
      <c r="AE101" s="227"/>
      <c r="AF101" s="227"/>
      <c r="AG101" s="227"/>
      <c r="AH101" s="227"/>
      <c r="AI101" s="227"/>
      <c r="AJ101" s="227"/>
      <c r="AK101" s="229"/>
      <c r="AL101" s="229"/>
      <c r="AM101" s="14"/>
      <c r="AN101" s="14"/>
      <c r="AO101" s="14"/>
      <c r="AP101" s="14"/>
      <c r="AQ101" s="14"/>
      <c r="AR101" s="14"/>
      <c r="AS101" s="14"/>
      <c r="AT101" s="14"/>
      <c r="AU101" s="14"/>
      <c r="AV101" s="14"/>
      <c r="BA101" s="6"/>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row>
    <row r="102" spans="2:151" ht="15" customHeight="1" x14ac:dyDescent="0.2">
      <c r="B102" s="223" t="s">
        <v>341</v>
      </c>
      <c r="C102" s="224" t="str">
        <f>$C$56</f>
        <v xml:space="preserve">Total expenditure </v>
      </c>
      <c r="D102" s="224"/>
      <c r="E102" s="224"/>
      <c r="F102" s="224"/>
      <c r="G102" s="224"/>
      <c r="H102" s="224"/>
      <c r="I102" s="224"/>
      <c r="J102" s="224"/>
      <c r="K102" s="224"/>
      <c r="L102" s="224"/>
      <c r="M102" s="224"/>
      <c r="N102" s="224"/>
      <c r="O102" s="224"/>
      <c r="P102" s="224"/>
      <c r="Q102" s="224"/>
      <c r="R102" s="224"/>
      <c r="S102" s="224"/>
      <c r="T102" s="224"/>
      <c r="U102" s="225"/>
      <c r="V102" s="230"/>
      <c r="W102" s="227"/>
      <c r="X102" s="227"/>
      <c r="Y102" s="227"/>
      <c r="Z102" s="227"/>
      <c r="AA102" s="227"/>
      <c r="AB102" s="227"/>
      <c r="AC102" s="227"/>
      <c r="AD102" s="227"/>
      <c r="AE102" s="227"/>
      <c r="AF102" s="227"/>
      <c r="AG102" s="227"/>
      <c r="AH102" s="227"/>
      <c r="AI102" s="227"/>
      <c r="AJ102" s="227"/>
      <c r="AK102" s="229"/>
      <c r="AL102" s="229"/>
      <c r="AM102" s="14"/>
      <c r="AN102" s="14"/>
      <c r="AO102" s="14"/>
      <c r="AP102" s="14"/>
      <c r="AQ102" s="14"/>
      <c r="AR102" s="14"/>
      <c r="AS102" s="14"/>
      <c r="AT102" s="14"/>
      <c r="AU102" s="14"/>
      <c r="AV102" s="14"/>
      <c r="BA102" s="6"/>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row>
    <row r="103" spans="2:151" ht="15" customHeight="1" thickBot="1" x14ac:dyDescent="0.25">
      <c r="B103" s="233">
        <v>37</v>
      </c>
      <c r="C103" s="237" t="s">
        <v>342</v>
      </c>
      <c r="D103" s="237"/>
      <c r="E103" s="237"/>
      <c r="F103" s="237"/>
      <c r="G103" s="237"/>
      <c r="H103" s="237"/>
      <c r="I103" s="237"/>
      <c r="J103" s="237"/>
      <c r="K103" s="237"/>
      <c r="L103" s="237"/>
      <c r="M103" s="237"/>
      <c r="N103" s="237"/>
      <c r="O103" s="237"/>
      <c r="P103" s="237"/>
      <c r="Q103" s="237"/>
      <c r="R103" s="237"/>
      <c r="S103" s="237"/>
      <c r="T103" s="237"/>
      <c r="U103" s="238"/>
      <c r="V103" s="230"/>
      <c r="W103" s="227"/>
      <c r="X103" s="227"/>
      <c r="Y103" s="227"/>
      <c r="Z103" s="227"/>
      <c r="AA103" s="227"/>
      <c r="AB103" s="227"/>
      <c r="AC103" s="227"/>
      <c r="AD103" s="227"/>
      <c r="AE103" s="227"/>
      <c r="AF103" s="227"/>
      <c r="AG103" s="227"/>
      <c r="AH103" s="227"/>
      <c r="AI103" s="227"/>
      <c r="AJ103" s="227"/>
      <c r="AK103" s="229"/>
      <c r="AL103" s="229"/>
      <c r="AM103" s="14"/>
      <c r="AN103" s="14"/>
      <c r="AO103" s="14"/>
      <c r="AP103" s="14"/>
      <c r="AQ103" s="14"/>
      <c r="AR103" s="14"/>
      <c r="AS103" s="14"/>
      <c r="AT103" s="14"/>
      <c r="AU103" s="14"/>
      <c r="AV103" s="14"/>
      <c r="BA103" s="6"/>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row>
    <row r="104" spans="2:151" x14ac:dyDescent="0.2"/>
    <row r="105" spans="2:151" x14ac:dyDescent="0.2"/>
  </sheetData>
  <sheetProtection autoFilter="0"/>
  <mergeCells count="54">
    <mergeCell ref="AV1:AZ1"/>
    <mergeCell ref="G3:K3"/>
    <mergeCell ref="L3:P3"/>
    <mergeCell ref="Q3:U3"/>
    <mergeCell ref="V3:Z3"/>
    <mergeCell ref="AA3:AE3"/>
    <mergeCell ref="AF3:AJ3"/>
    <mergeCell ref="AK3:AO3"/>
    <mergeCell ref="AP3:AT3"/>
    <mergeCell ref="B67:U67"/>
    <mergeCell ref="BF3:BJ3"/>
    <mergeCell ref="B4:C4"/>
    <mergeCell ref="BB4:BC4"/>
    <mergeCell ref="B6:F6"/>
    <mergeCell ref="G6:K6"/>
    <mergeCell ref="L6:P6"/>
    <mergeCell ref="Q6:U6"/>
    <mergeCell ref="V6:Z6"/>
    <mergeCell ref="AA6:AE6"/>
    <mergeCell ref="AF6:AJ6"/>
    <mergeCell ref="AK6:AO6"/>
    <mergeCell ref="AP6:AT6"/>
    <mergeCell ref="BB6:BE6"/>
    <mergeCell ref="BF6:BJ6"/>
    <mergeCell ref="B65:U65"/>
    <mergeCell ref="C81:U81"/>
    <mergeCell ref="C69:U69"/>
    <mergeCell ref="C71:U71"/>
    <mergeCell ref="C72:U72"/>
    <mergeCell ref="C73:U73"/>
    <mergeCell ref="C74:U74"/>
    <mergeCell ref="C75:U75"/>
    <mergeCell ref="C76:U76"/>
    <mergeCell ref="C77:U77"/>
    <mergeCell ref="C78:U78"/>
    <mergeCell ref="C79:U79"/>
    <mergeCell ref="C80:U80"/>
    <mergeCell ref="C96:U96"/>
    <mergeCell ref="C83:U83"/>
    <mergeCell ref="C84:U84"/>
    <mergeCell ref="C85:U85"/>
    <mergeCell ref="C86:U86"/>
    <mergeCell ref="C87:U87"/>
    <mergeCell ref="C88:U88"/>
    <mergeCell ref="C89:U89"/>
    <mergeCell ref="C90:U90"/>
    <mergeCell ref="C92:U92"/>
    <mergeCell ref="C93:U93"/>
    <mergeCell ref="C94:U94"/>
    <mergeCell ref="C97:U97"/>
    <mergeCell ref="C98:U98"/>
    <mergeCell ref="C100:U100"/>
    <mergeCell ref="C101:U101"/>
    <mergeCell ref="C103:U103"/>
  </mergeCells>
  <conditionalFormatting sqref="AY8:AZ31 AY35:AZ57">
    <cfRule type="cellIs" dxfId="3" priority="4" operator="equal">
      <formula>0</formula>
    </cfRule>
  </conditionalFormatting>
  <conditionalFormatting sqref="AY32:AZ32">
    <cfRule type="cellIs" dxfId="2" priority="3" operator="equal">
      <formula>0</formula>
    </cfRule>
  </conditionalFormatting>
  <conditionalFormatting sqref="AY33:AZ33 AZ34">
    <cfRule type="cellIs" dxfId="1" priority="2" operator="equal">
      <formula>0</formula>
    </cfRule>
  </conditionalFormatting>
  <conditionalFormatting sqref="AY34">
    <cfRule type="cellIs" dxfId="0" priority="1" operator="equal">
      <formula>0</formula>
    </cfRule>
  </conditionalFormatting>
  <dataValidations count="1">
    <dataValidation type="custom" errorStyle="warning" showErrorMessage="1" errorTitle="No label" error="You must enter a description in column C for any additional values." sqref="G44:AT53" xr:uid="{AE109C21-223B-44E1-96AD-FDE6A4C1821E}">
      <formula1>AND(SUM($G$44:$AT$53)&gt;0,ISTEXT($C44))</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legacyDrawingHF r:id="rId2"/>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4 and 14) in worksheet WS8._x000a__x000a_'Yes' to keep value, 'No' to edit value, or 'Cancel' to undo latest input." xr:uid="{273F9CE6-C371-4701-8776-11A6B4116D9F}">
          <x14:formula1>
            <xm:f>ROUND(AS20,3)=ROUND(SUM('https://wessexwater.sharepoint.com/teams/wx-bp/WPC005/[PR19-Business-plan-data-tables - FBP (post IAP) Apr 2019.xlsb]WS8'!#REF!,'https://wessexwater.sharepoint.com/teams/wx-bp/WPC005/[PR19-Business-plan-data-tables - FBP (post IAP) Apr 2019.xlsb]WS8'!#REF!),3)</xm:f>
          </x14:formula1>
          <xm:sqref>AS20</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r:uid="{AB1AF6C8-8399-4E7F-B75B-858000149CF0}">
          <x14:formula1>
            <xm:f>ROUND(SUM(G$26:G$28),3)=ROUND('https://wessexwater.sharepoint.com/teams/wx-bp/WPC005/[PR19-Business-plan-data-tables - FBP (post IAP) Apr 2019.xlsb]WS2'!#REF!,3)</xm:f>
          </x14:formula1>
          <xm:sqref>G26:AT28</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r:uid="{DD1E0DCE-CCF6-4710-B1AE-A5729D518DBD}">
          <x14:formula1>
            <xm:f>ROUND(G11,3)=ROUND(SUM('https://wessexwater.sharepoint.com/teams/wx-bp/WPC005/[PR19-Business-plan-data-tables - FBP (post IAP) Apr 2019.xlsb]WS5'!#REF!),3)</xm:f>
          </x14:formula1>
          <xm:sqref>G11:AT11</xm:sqref>
        </x14:dataValidation>
        <x14:dataValidation type="custom" errorStyle="warning" showErrorMessage="1" errorTitle="Unexpected value" error="Value should equal the sum of the equivalent column (lines 1-5.20) in worksheet WS8._x000a__x000a_'Yes' to keep value, 'No' to edit value, or 'Cancel' to undo latest input." xr:uid="{3CA28069-B089-4F0B-9007-29A86A95F82A}">
          <x14:formula1>
            <xm:f>ROUND(G20,3)=ROUND(SUM('https://wessexwater.sharepoint.com/teams/wx-bp/WPC005/[PR19-Business-plan-data-tables - FBP (post IAP) Apr 2019.xlsb]WS8'!#REF!,'https://wessexwater.sharepoint.com/teams/wx-bp/WPC005/[PR19-Business-plan-data-tables - FBP (post IAP) Apr 2019.xlsb]WS8'!#REF!),3)</xm:f>
          </x14:formula1>
          <xm:sqref>G20:AR20 AT20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6446FA-4103-4785-9160-7EC7E1E7D80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12ca13-3c87-49cb-8bfe-1c9a26638dc4"/>
    <ds:schemaRef ds:uri="b99ac084-227e-4c8b-b2c7-e501d6a20c6b"/>
    <ds:schemaRef ds:uri="http://www.w3.org/XML/1998/namespace"/>
    <ds:schemaRef ds:uri="http://purl.org/dc/dcmitype/"/>
  </ds:schemaRefs>
</ds:datastoreItem>
</file>

<file path=customXml/itemProps2.xml><?xml version="1.0" encoding="utf-8"?>
<ds:datastoreItem xmlns:ds="http://schemas.openxmlformats.org/officeDocument/2006/customXml" ds:itemID="{7A04AF2F-B828-46C1-80CF-0DB5AFB5A0E1}">
  <ds:schemaRefs>
    <ds:schemaRef ds:uri="http://schemas.microsoft.com/sharepoint/v3/contenttype/forms"/>
  </ds:schemaRefs>
</ds:datastoreItem>
</file>

<file path=customXml/itemProps3.xml><?xml version="1.0" encoding="utf-8"?>
<ds:datastoreItem xmlns:ds="http://schemas.openxmlformats.org/officeDocument/2006/customXml" ds:itemID="{8A6FBBB8-D95E-463F-B5A1-796FE3C83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WS1</vt:lpstr>
      <vt:lpstr>'WS1'!Print_Area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2019-07-31T07:38:16Z</dcterms:created>
  <dcterms:modified xsi:type="dcterms:W3CDTF">2019-08-29T16:21:52Z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143f9031-7fe3-409d-bd3b-0caba4f5532a</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