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2DA33E09-6E3A-4673-9894-C50B89DADA50}" xr6:coauthVersionLast="45" xr6:coauthVersionMax="45" xr10:uidLastSave="{00000000-0000-0000-0000-000000000000}"/>
  <workbookProtection workbookAlgorithmName="SHA-512" workbookHashValue="9YZWjTPnmlMktzdWXXp3WxS9HiRxobWoUbSEfiW24/3vJCjTAKdHjPUQCnK8E4l/KrgJRmdOWQP9uPWrYz3Mag==" workbookSaltValue="5NeT9yN95refAqhWl9MdzQ==" workbookSpinCount="100000" lockStructure="1"/>
  <bookViews>
    <workbookView xWindow="0" yWindow="-18120" windowWidth="29040" windowHeight="17640" xr2:uid="{70C1AA1D-BA83-4990-86ED-1120C4C91D39}"/>
  </bookViews>
  <sheets>
    <sheet name="Example 6"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<sst xmlns="http://schemas.openxmlformats.org/spreadsheetml/2006/main" count="2661" uniqueCount="820">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</sst>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44</xdr:row>
      <xdr:rowOff>95250</xdr:rowOff>
    </xdr:from>
    <xdr:to>
      <xdr:col>11</xdr:col>
      <xdr:colOff>294005</xdr:colOff>
      <xdr:row>108</xdr:row>
      <xdr:rowOff>86360</xdr:rowOff>
    </xdr:to>
    <xdr:pic>
      <xdr:nvPicPr>
        <xdr:cNvPr id="7" name="Picture 6">
          <a:extLst>
            <a:ext uri="{FF2B5EF4-FFF2-40B4-BE49-F238E27FC236}">
              <a16:creationId xmlns:a16="http://schemas.microsoft.com/office/drawing/2014/main" id="{19982801-9858-4B0A-A553-29A7A3762591}"/>
            </a:ext>
          </a:extLst>
        </xdr:cNvPr>
        <xdr:cNvPicPr/>
      </xdr:nvPicPr>
      <xdr:blipFill>
        <a:blip xmlns:r="http://schemas.openxmlformats.org/officeDocument/2006/relationships" r:embed="rId1"/>
        <a:stretch>
          <a:fillRect/>
        </a:stretch>
      </xdr:blipFill>
      <xdr:spPr>
        <a:xfrm>
          <a:off x="9324975" y="8953500"/>
          <a:ext cx="5123180" cy="3343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55" workbookViewId="0">
      <selection activeCell="A55" sqref="A55:C55"/>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6</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x14ac:dyDescent="0.3">
      <c r="A55" s="289" t="s">
        <v>797</v>
      </c>
      <c r="B55" s="290"/>
      <c r="C55" s="291"/>
    </row>
    <row r="56" spans="1:3" x14ac:dyDescent="0.3">
      <c r="A56" s="263"/>
      <c r="B56" s="264" t="s">
        <v>776</v>
      </c>
      <c r="C56" s="265"/>
    </row>
    <row r="57" spans="1:3" x14ac:dyDescent="0.3">
      <c r="A57" s="263"/>
      <c r="B57" s="266"/>
      <c r="C57" s="265" t="s">
        <v>798</v>
      </c>
    </row>
    <row r="58" spans="1:3" x14ac:dyDescent="0.3">
      <c r="A58" s="263"/>
      <c r="B58" s="266"/>
      <c r="C58" s="265" t="s">
        <v>804</v>
      </c>
    </row>
    <row r="59" spans="1:3" x14ac:dyDescent="0.3">
      <c r="A59" s="263"/>
      <c r="B59" s="266"/>
      <c r="C59" s="265"/>
    </row>
    <row r="60" spans="1:3" x14ac:dyDescent="0.3">
      <c r="A60" s="263"/>
      <c r="B60" s="264" t="s">
        <v>780</v>
      </c>
      <c r="C60" s="265"/>
    </row>
    <row r="61" spans="1:3" x14ac:dyDescent="0.3">
      <c r="A61" s="263"/>
      <c r="B61" s="264"/>
      <c r="C61" s="265" t="s">
        <v>796</v>
      </c>
    </row>
    <row r="62" spans="1:3"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oC7tdDjYRZBU/mTZNQYqBaA7Nfnr0+x0DJ1qCq4MyPbEevUKv6yPQ525AJl+eo0ARenxSs1XqrxSKv3LMkQ2Bg==" saltValue="ezJn9MxRTEsrKfks7emAPQ=="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5370</v>
      </c>
      <c r="F1" s="308"/>
      <c r="H1" s="116" t="s">
        <v>208</v>
      </c>
      <c r="I1" s="117"/>
      <c r="J1" s="117"/>
      <c r="K1" s="117"/>
      <c r="L1" s="117"/>
      <c r="M1" s="135"/>
      <c r="O1" s="116" t="s">
        <v>94</v>
      </c>
      <c r="P1" s="117"/>
      <c r="Q1" s="308">
        <f>SUM(R:R)</f>
        <v>-1324.8000000000002</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2390</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10</v>
      </c>
      <c r="E6" s="134">
        <v>239</v>
      </c>
      <c r="F6" s="130">
        <f>D6*E6</f>
        <v>2390</v>
      </c>
      <c r="H6" s="127" t="s">
        <v>172</v>
      </c>
      <c r="I6" s="128"/>
      <c r="J6" s="128"/>
      <c r="K6" s="128">
        <f t="shared" ref="K6:K19" si="0">J6-I6</f>
        <v>0</v>
      </c>
      <c r="L6" s="128">
        <v>3</v>
      </c>
      <c r="M6" s="128">
        <f t="shared" ref="M6:M19" si="1">K6*L6</f>
        <v>0</v>
      </c>
      <c r="O6" s="171" t="s">
        <v>241</v>
      </c>
      <c r="P6" s="146">
        <f>SUM(F12:F16)</f>
        <v>2980</v>
      </c>
      <c r="Q6" s="156">
        <f>-E17</f>
        <v>-0.22</v>
      </c>
      <c r="R6" s="130">
        <f>P6*Q6</f>
        <v>-655.6</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10</v>
      </c>
      <c r="E14" s="134">
        <v>298</v>
      </c>
      <c r="F14" s="130">
        <f>D14*E14</f>
        <v>2980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K47BGJtGCWC3xmRnqGRlo1/EAxUh1+D5NVCvKkAVvBd5crFVjuOrvS9Nohfp+z+/Z9o7PeVnOFL0yTI99JRkw==" saltValue="E+DALJuk0PDy7WG044PcBw=="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0</v>
      </c>
      <c r="K4" s="24">
        <f>'s45'!K1</f>
        <v>0</v>
      </c>
      <c r="L4" s="70" t="s">
        <v>69</v>
      </c>
      <c r="M4" s="28">
        <f t="shared" ref="M4:M9" si="0">SUM(J4:L4)</f>
        <v>0</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3742</v>
      </c>
      <c r="K6" s="22">
        <f>'s51'!K1</f>
        <v>407</v>
      </c>
      <c r="L6" s="71" t="s">
        <v>69</v>
      </c>
      <c r="M6" s="30">
        <f t="shared" si="0"/>
        <v>4149</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2390</v>
      </c>
      <c r="K8" s="72" t="s">
        <v>69</v>
      </c>
      <c r="L8" s="170">
        <f>'s146'!R5</f>
        <v>-669.2</v>
      </c>
      <c r="M8" s="56">
        <f t="shared" si="0"/>
        <v>1720.8</v>
      </c>
    </row>
    <row r="9" spans="2:16" ht="14.4" customHeight="1" thickBot="1" x14ac:dyDescent="0.35">
      <c r="B9" s="296"/>
      <c r="C9" s="92" t="s">
        <v>36</v>
      </c>
      <c r="D9" s="93" t="s">
        <v>49</v>
      </c>
      <c r="E9" s="92">
        <v>5.6</v>
      </c>
      <c r="F9" s="95" t="s">
        <v>79</v>
      </c>
      <c r="H9" s="16"/>
      <c r="I9" s="17" t="s">
        <v>70</v>
      </c>
      <c r="J9" s="20">
        <f>SUM(J4:J8)</f>
        <v>6132</v>
      </c>
      <c r="K9" s="21">
        <f>SUM(K4:K8)</f>
        <v>407</v>
      </c>
      <c r="L9" s="79">
        <f>SUM(L4:L8)</f>
        <v>-669.2</v>
      </c>
      <c r="M9" s="27">
        <f t="shared" si="0"/>
        <v>5869.8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2980</v>
      </c>
      <c r="K17" s="72" t="s">
        <v>69</v>
      </c>
      <c r="L17" s="170">
        <f>'s146'!R6</f>
        <v>-655.6</v>
      </c>
      <c r="M17" s="57">
        <f t="shared" si="1"/>
        <v>2324.4</v>
      </c>
    </row>
    <row r="18" spans="2:13" ht="14.4" customHeight="1" thickBot="1" x14ac:dyDescent="0.35">
      <c r="H18" s="16"/>
      <c r="I18" s="17" t="s">
        <v>70</v>
      </c>
      <c r="J18" s="35">
        <f>SUM(J12:J17)</f>
        <v>2980</v>
      </c>
      <c r="K18" s="36">
        <f>SUM(K12:K17)</f>
        <v>0</v>
      </c>
      <c r="L18" s="76">
        <f>SUM(L12:L17)</f>
        <v>-655.6</v>
      </c>
      <c r="M18" s="37">
        <f t="shared" si="1"/>
        <v>2324.4</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9112</v>
      </c>
      <c r="K25" s="62">
        <f>K23+K18+K9</f>
        <v>407</v>
      </c>
      <c r="L25" s="78">
        <f>L23+L18+L9</f>
        <v>-1324.8000000000002</v>
      </c>
      <c r="M25" s="69">
        <f>M23+M18+M9</f>
        <v>8194.2000000000007</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6'!B4</f>
        <v>6</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0</v>
      </c>
      <c r="F1" s="308"/>
      <c r="H1" s="116" t="s">
        <v>68</v>
      </c>
      <c r="I1" s="117"/>
      <c r="J1" s="117"/>
      <c r="K1" s="308">
        <f>SUM(L:L)</f>
        <v>0</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0</v>
      </c>
      <c r="E5" s="134">
        <v>72</v>
      </c>
      <c r="F5" s="138">
        <f>D5*E5</f>
        <v>0</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0</v>
      </c>
      <c r="E6" s="134">
        <v>29</v>
      </c>
      <c r="F6" s="138">
        <f>D6*E6</f>
        <v>0</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3742</v>
      </c>
      <c r="F1" s="308"/>
      <c r="H1" s="116" t="s">
        <v>68</v>
      </c>
      <c r="I1" s="117"/>
      <c r="J1" s="117"/>
      <c r="K1" s="308">
        <f>SUM(L:L)</f>
        <v>407</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1</v>
      </c>
      <c r="K5" s="145">
        <v>407</v>
      </c>
      <c r="L5" s="130">
        <f>J5*K5</f>
        <v>407</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1</v>
      </c>
      <c r="E11" s="134">
        <v>69</v>
      </c>
      <c r="F11" s="130">
        <f t="shared" ref="F11:F14" si="1">D11*E11</f>
        <v>69</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1</v>
      </c>
      <c r="E12" s="145">
        <v>226</v>
      </c>
      <c r="F12" s="130">
        <f t="shared" si="1"/>
        <v>226</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1</v>
      </c>
      <c r="E13" s="134">
        <v>3206</v>
      </c>
      <c r="F13" s="130">
        <f t="shared" si="1"/>
        <v>3206</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1</v>
      </c>
      <c r="E20" s="134">
        <v>34</v>
      </c>
      <c r="F20" s="138">
        <f>D20*E20</f>
        <v>34</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9</v>
      </c>
      <c r="E21" s="134">
        <v>23</v>
      </c>
      <c r="F21" s="138">
        <f>D21*E21</f>
        <v>207</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yWVBE/qv3nRiW4koIuOI7ftf+ncb/H3Rjdn9avGf5aOisninJyunUNXL/cnMFKiQ9XZ0/mXBXtJUttYuNxxGzA==" saltValue="MwrSmo6ZFXyFcWJYrSTsOA=="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CORPGOV-694211001-50</_dlc_DocId>
    <_dlc_DocIdUrl xmlns="9390b88a-687a-4926-b94c-e3ac1c4de516">
      <Url>https://wessexwater.sharepoint.com/sites/SC0003/F013/_layouts/15/DocIdRedir.aspx?ID=CORPGOV-694211001-50</Url>
      <Description>CORPGOV-694211001-50</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3.xml><?xml version="1.0" encoding="utf-8"?>
<ds:datastoreItem xmlns:ds="http://schemas.openxmlformats.org/officeDocument/2006/customXml" ds:itemID="{880AC15B-B7C2-4272-A261-1278B6EDF4C4}">
  <ds:schemaRefs>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schemas.openxmlformats.org/package/2006/metadata/core-properties"/>
    <ds:schemaRef ds:uri="http://purl.org/dc/terms/"/>
    <ds:schemaRef ds:uri="db5a98da-cae3-496a-ade7-6a2c7b00b148"/>
    <ds:schemaRef ds:uri="138e79af-97e9-467e-b691-fc96845a5065"/>
    <ds:schemaRef ds:uri="http://www.w3.org/XML/1998/namespace"/>
    <ds:schemaRef ds:uri="http://purl.org/dc/dcmitype/"/>
  </ds:schemaRefs>
</ds:datastoreItem>
</file>

<file path=customXml/itemProps4.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5.xml><?xml version="1.0" encoding="utf-8"?>
<ds:datastoreItem xmlns:ds="http://schemas.openxmlformats.org/officeDocument/2006/customXml" ds:itemID="{F07069D3-BDA3-4CF1-9F6F-FFD09A6107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6</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95269e87-99e9-42bc-a26a-f38303119770</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